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bookViews>
    <workbookView xWindow="375" yWindow="480" windowWidth="11340" windowHeight="6330" tabRatio="650"/>
  </bookViews>
  <sheets>
    <sheet name="PLANILHA COBERTURA" sheetId="10" r:id="rId1"/>
    <sheet name="PLANILHA REFORMA" sheetId="20" r:id="rId2"/>
    <sheet name="AMPLIAÇÃO" sheetId="21" r:id="rId3"/>
    <sheet name="PLANILHA RESUMO" sheetId="16" r:id="rId4"/>
    <sheet name="CRONOGRAMA" sheetId="5" r:id="rId5"/>
    <sheet name="COMPOSIÇÕES" sheetId="14" state="hidden" r:id="rId6"/>
    <sheet name="COMP" sheetId="15" r:id="rId7"/>
    <sheet name="SINAPI" sheetId="18" r:id="rId8"/>
    <sheet name="INSUMO" sheetId="19" r:id="rId9"/>
  </sheets>
  <externalReferences>
    <externalReference r:id="rId10"/>
    <externalReference r:id="rId11"/>
    <externalReference r:id="rId12"/>
  </externalReferences>
  <definedNames>
    <definedName name="_xlnm._FilterDatabase" localSheetId="7" hidden="1">SINAPI!$A$2:$D$5761</definedName>
    <definedName name="_xlnm.Print_Area" localSheetId="2">AMPLIAÇÃO!$A$1:$H$49</definedName>
    <definedName name="_xlnm.Print_Area" localSheetId="4">CRONOGRAMA!$A$12:$N$32</definedName>
    <definedName name="_xlnm.Print_Area" localSheetId="0">'PLANILHA COBERTURA'!$A$1:$H$88</definedName>
    <definedName name="_xlnm.Print_Area" localSheetId="1">'PLANILHA REFORMA'!$A$1:$J$53</definedName>
    <definedName name="_xlnm.Print_Area" localSheetId="3">'PLANILHA RESUMO'!$A$1:$E$30</definedName>
    <definedName name="_xlnm.Print_Titles" localSheetId="0">'PLANILHA COBERTURA'!$1:$18</definedName>
  </definedNames>
  <calcPr calcId="124519"/>
</workbook>
</file>

<file path=xl/calcChain.xml><?xml version="1.0" encoding="utf-8"?>
<calcChain xmlns="http://schemas.openxmlformats.org/spreadsheetml/2006/main">
  <c r="F272" i="15"/>
  <c r="F271"/>
  <c r="F266"/>
  <c r="F265"/>
  <c r="F260"/>
  <c r="F259"/>
  <c r="F258"/>
  <c r="F257"/>
  <c r="F256"/>
  <c r="F252"/>
  <c r="F251"/>
  <c r="F250"/>
  <c r="F249"/>
  <c r="F244"/>
  <c r="F243"/>
  <c r="F242"/>
  <c r="F241"/>
  <c r="F240"/>
  <c r="F235"/>
  <c r="F234"/>
  <c r="F233"/>
  <c r="F232"/>
  <c r="F231"/>
  <c r="F230"/>
  <c r="F225"/>
  <c r="F224"/>
  <c r="F223"/>
  <c r="F222"/>
  <c r="F217"/>
  <c r="F216"/>
  <c r="F215"/>
  <c r="F210"/>
  <c r="F205"/>
  <c r="F204"/>
  <c r="F203"/>
  <c r="F202"/>
  <c r="F197"/>
  <c r="F196"/>
  <c r="F191"/>
  <c r="F190"/>
  <c r="F185"/>
  <c r="F184"/>
  <c r="F179"/>
  <c r="F131"/>
  <c r="F130"/>
  <c r="F129"/>
  <c r="F124"/>
  <c r="F123"/>
  <c r="F122"/>
  <c r="F121"/>
  <c r="F120"/>
  <c r="F115"/>
  <c r="F112"/>
  <c r="F111"/>
  <c r="F110"/>
  <c r="F105"/>
  <c r="F104"/>
  <c r="F103"/>
  <c r="F98"/>
  <c r="F97"/>
  <c r="F96"/>
  <c r="F91"/>
  <c r="F90"/>
  <c r="F89"/>
  <c r="F84"/>
  <c r="F83"/>
  <c r="F82"/>
  <c r="F81"/>
  <c r="F80"/>
  <c r="F79"/>
  <c r="F74"/>
  <c r="F73"/>
  <c r="F72"/>
  <c r="F71"/>
  <c r="F66"/>
  <c r="F65"/>
  <c r="F64"/>
  <c r="F63"/>
  <c r="F50"/>
  <c r="F49"/>
  <c r="F48"/>
  <c r="F47"/>
  <c r="F42"/>
  <c r="F41"/>
  <c r="F40"/>
  <c r="F39"/>
  <c r="C272"/>
  <c r="C271"/>
  <c r="C266"/>
  <c r="C265"/>
  <c r="C260"/>
  <c r="C259"/>
  <c r="C258"/>
  <c r="C257"/>
  <c r="C256"/>
  <c r="C252"/>
  <c r="C251"/>
  <c r="C250"/>
  <c r="C249"/>
  <c r="C244"/>
  <c r="C243"/>
  <c r="C242"/>
  <c r="C241"/>
  <c r="C240"/>
  <c r="C235"/>
  <c r="C234"/>
  <c r="C233"/>
  <c r="C232"/>
  <c r="C231"/>
  <c r="C230"/>
  <c r="C225"/>
  <c r="C224"/>
  <c r="C223"/>
  <c r="C222"/>
  <c r="C217"/>
  <c r="C216"/>
  <c r="C215"/>
  <c r="C210"/>
  <c r="C205"/>
  <c r="C204"/>
  <c r="C203"/>
  <c r="C202"/>
  <c r="C197"/>
  <c r="C196"/>
  <c r="C191"/>
  <c r="C190"/>
  <c r="C185"/>
  <c r="C184"/>
  <c r="C179"/>
  <c r="C178"/>
  <c r="C177"/>
  <c r="C171"/>
  <c r="C170"/>
  <c r="C164"/>
  <c r="C163"/>
  <c r="C162"/>
  <c r="C161"/>
  <c r="C156"/>
  <c r="C155"/>
  <c r="C154"/>
  <c r="C149"/>
  <c r="C148"/>
  <c r="C147"/>
  <c r="C146"/>
  <c r="C145"/>
  <c r="C139"/>
  <c r="C138"/>
  <c r="C137"/>
  <c r="C131"/>
  <c r="C130"/>
  <c r="C129"/>
  <c r="C124"/>
  <c r="C123"/>
  <c r="C122"/>
  <c r="C121"/>
  <c r="C120"/>
  <c r="C115"/>
  <c r="C112"/>
  <c r="C111"/>
  <c r="C110"/>
  <c r="C105"/>
  <c r="C104"/>
  <c r="C103"/>
  <c r="C98"/>
  <c r="C97"/>
  <c r="C96"/>
  <c r="C91"/>
  <c r="C90"/>
  <c r="C89"/>
  <c r="C84"/>
  <c r="C83"/>
  <c r="C82"/>
  <c r="C81"/>
  <c r="C80"/>
  <c r="C79"/>
  <c r="C74"/>
  <c r="C73"/>
  <c r="C72"/>
  <c r="C71"/>
  <c r="C66"/>
  <c r="C65"/>
  <c r="C64"/>
  <c r="C63"/>
  <c r="C58"/>
  <c r="C57"/>
  <c r="C56"/>
  <c r="C55"/>
  <c r="C50"/>
  <c r="C49"/>
  <c r="C48"/>
  <c r="C47"/>
  <c r="C42"/>
  <c r="C41"/>
  <c r="C40"/>
  <c r="C39"/>
  <c r="G272"/>
  <c r="G271"/>
  <c r="G266"/>
  <c r="G265"/>
  <c r="G260"/>
  <c r="G259"/>
  <c r="G258"/>
  <c r="G257"/>
  <c r="G256"/>
  <c r="G252"/>
  <c r="G251"/>
  <c r="G250"/>
  <c r="G249"/>
  <c r="G244"/>
  <c r="G243"/>
  <c r="G242"/>
  <c r="G241"/>
  <c r="G240"/>
  <c r="G235"/>
  <c r="G234"/>
  <c r="G233"/>
  <c r="G232"/>
  <c r="G231"/>
  <c r="G230"/>
  <c r="G225"/>
  <c r="G224"/>
  <c r="G223"/>
  <c r="G222"/>
  <c r="G217"/>
  <c r="G216"/>
  <c r="G215"/>
  <c r="G210"/>
  <c r="G205"/>
  <c r="G204"/>
  <c r="G203"/>
  <c r="G202"/>
  <c r="G197"/>
  <c r="G196"/>
  <c r="G191"/>
  <c r="G190"/>
  <c r="G185"/>
  <c r="G184"/>
  <c r="G178"/>
  <c r="G177"/>
  <c r="G171"/>
  <c r="G170"/>
  <c r="G164"/>
  <c r="G163"/>
  <c r="G162"/>
  <c r="G161"/>
  <c r="G156"/>
  <c r="G155"/>
  <c r="G154"/>
  <c r="G149"/>
  <c r="G148"/>
  <c r="G147"/>
  <c r="G146"/>
  <c r="G145"/>
  <c r="G139"/>
  <c r="G138"/>
  <c r="G137"/>
  <c r="G131"/>
  <c r="G130"/>
  <c r="G129"/>
  <c r="G124"/>
  <c r="G123"/>
  <c r="G122"/>
  <c r="G121"/>
  <c r="G120"/>
  <c r="G115"/>
  <c r="G112"/>
  <c r="G111"/>
  <c r="G110"/>
  <c r="G105"/>
  <c r="G104"/>
  <c r="G103"/>
  <c r="G98"/>
  <c r="G97"/>
  <c r="G96"/>
  <c r="G91"/>
  <c r="G90"/>
  <c r="G89"/>
  <c r="G84"/>
  <c r="G83"/>
  <c r="G82"/>
  <c r="G81"/>
  <c r="G80"/>
  <c r="G79"/>
  <c r="G74"/>
  <c r="G73"/>
  <c r="G72"/>
  <c r="G71"/>
  <c r="G66"/>
  <c r="G65"/>
  <c r="G64"/>
  <c r="G63"/>
  <c r="G58"/>
  <c r="G57"/>
  <c r="G56"/>
  <c r="G55"/>
  <c r="G50"/>
  <c r="G49"/>
  <c r="G48"/>
  <c r="G47"/>
  <c r="G42"/>
  <c r="G41"/>
  <c r="G40"/>
  <c r="G39"/>
  <c r="G23"/>
  <c r="G24"/>
  <c r="G25"/>
  <c r="G26"/>
  <c r="G27"/>
  <c r="G28"/>
  <c r="G29"/>
  <c r="G30"/>
  <c r="G31"/>
  <c r="G32"/>
  <c r="G33"/>
  <c r="G34"/>
  <c r="G22"/>
  <c r="G44" i="21"/>
  <c r="G41"/>
  <c r="G36"/>
  <c r="G33"/>
  <c r="G32"/>
  <c r="E44"/>
  <c r="D44"/>
  <c r="E41"/>
  <c r="D41"/>
  <c r="E36"/>
  <c r="D36"/>
  <c r="E33"/>
  <c r="D33"/>
  <c r="E32"/>
  <c r="D32"/>
  <c r="G24"/>
  <c r="G23"/>
  <c r="G22"/>
  <c r="G21"/>
  <c r="E24"/>
  <c r="D24"/>
  <c r="E23"/>
  <c r="D23"/>
  <c r="E22"/>
  <c r="D22"/>
  <c r="E21"/>
  <c r="D21"/>
  <c r="G18"/>
  <c r="E18"/>
  <c r="D18"/>
  <c r="G80" i="10"/>
  <c r="G79"/>
  <c r="G78"/>
  <c r="G77"/>
  <c r="G76"/>
  <c r="G75"/>
  <c r="G74"/>
  <c r="G69"/>
  <c r="G67"/>
  <c r="G66"/>
  <c r="G65"/>
  <c r="G63"/>
  <c r="G62"/>
  <c r="G61"/>
  <c r="G60"/>
  <c r="G59"/>
  <c r="G58"/>
  <c r="G57"/>
  <c r="G56"/>
  <c r="D20" l="1"/>
  <c r="D35" i="20" l="1"/>
  <c r="F25" i="21" l="1"/>
  <c r="F26"/>
  <c r="F24"/>
  <c r="F22"/>
  <c r="H272" i="15" l="1"/>
  <c r="H271"/>
  <c r="H266"/>
  <c r="H265"/>
  <c r="H260"/>
  <c r="H259"/>
  <c r="H258"/>
  <c r="H257"/>
  <c r="H256"/>
  <c r="H252"/>
  <c r="H251"/>
  <c r="H250"/>
  <c r="H249"/>
  <c r="H244"/>
  <c r="H243"/>
  <c r="H242"/>
  <c r="H241"/>
  <c r="H240"/>
  <c r="H235"/>
  <c r="H234"/>
  <c r="H233"/>
  <c r="H232"/>
  <c r="H231"/>
  <c r="H230"/>
  <c r="H225"/>
  <c r="H224"/>
  <c r="H223"/>
  <c r="H222"/>
  <c r="H217"/>
  <c r="H216"/>
  <c r="H215"/>
  <c r="H210"/>
  <c r="E208" s="1"/>
  <c r="G24" i="20" s="1"/>
  <c r="H24" s="1"/>
  <c r="H205" i="15"/>
  <c r="H204"/>
  <c r="H203"/>
  <c r="H202"/>
  <c r="H197"/>
  <c r="H196"/>
  <c r="H191"/>
  <c r="H190"/>
  <c r="H185"/>
  <c r="H184"/>
  <c r="G179"/>
  <c r="H179" s="1"/>
  <c r="H178"/>
  <c r="F178"/>
  <c r="H177"/>
  <c r="F177"/>
  <c r="H171"/>
  <c r="F171"/>
  <c r="H170"/>
  <c r="F170"/>
  <c r="H164"/>
  <c r="F164"/>
  <c r="H163"/>
  <c r="F163"/>
  <c r="H162"/>
  <c r="F162"/>
  <c r="H161"/>
  <c r="F161"/>
  <c r="H156"/>
  <c r="F156"/>
  <c r="H155"/>
  <c r="F155"/>
  <c r="H154"/>
  <c r="F154"/>
  <c r="H149"/>
  <c r="F149"/>
  <c r="H148"/>
  <c r="F148"/>
  <c r="H147"/>
  <c r="F147"/>
  <c r="H146"/>
  <c r="F146"/>
  <c r="H145"/>
  <c r="F145"/>
  <c r="H140"/>
  <c r="H139"/>
  <c r="F139"/>
  <c r="H138"/>
  <c r="F138"/>
  <c r="H137"/>
  <c r="F137"/>
  <c r="H131"/>
  <c r="H130"/>
  <c r="H129"/>
  <c r="H124"/>
  <c r="H123"/>
  <c r="H122"/>
  <c r="H121"/>
  <c r="H120"/>
  <c r="H115"/>
  <c r="H114"/>
  <c r="H113"/>
  <c r="H112"/>
  <c r="H111"/>
  <c r="H110"/>
  <c r="H105"/>
  <c r="H104"/>
  <c r="H103"/>
  <c r="E101" s="1"/>
  <c r="H98"/>
  <c r="H97"/>
  <c r="H96"/>
  <c r="H91"/>
  <c r="H90"/>
  <c r="H89"/>
  <c r="H84"/>
  <c r="H83"/>
  <c r="H82"/>
  <c r="H81"/>
  <c r="H80"/>
  <c r="H79"/>
  <c r="H74"/>
  <c r="H73"/>
  <c r="H72"/>
  <c r="H71"/>
  <c r="H66"/>
  <c r="H65"/>
  <c r="H64"/>
  <c r="H63"/>
  <c r="H58"/>
  <c r="F58"/>
  <c r="H57"/>
  <c r="F57"/>
  <c r="H56"/>
  <c r="F56"/>
  <c r="H55"/>
  <c r="F55"/>
  <c r="H50"/>
  <c r="H49"/>
  <c r="H48"/>
  <c r="H47"/>
  <c r="H42"/>
  <c r="H41"/>
  <c r="H40"/>
  <c r="H39"/>
  <c r="H34"/>
  <c r="F34"/>
  <c r="C34"/>
  <c r="H33"/>
  <c r="F33"/>
  <c r="C33"/>
  <c r="H32"/>
  <c r="F32"/>
  <c r="C32"/>
  <c r="H31"/>
  <c r="F31"/>
  <c r="C31"/>
  <c r="H30"/>
  <c r="F30"/>
  <c r="C30"/>
  <c r="H29"/>
  <c r="F29"/>
  <c r="C29"/>
  <c r="H28"/>
  <c r="F28"/>
  <c r="C28"/>
  <c r="H27"/>
  <c r="F27"/>
  <c r="C27"/>
  <c r="H26"/>
  <c r="F26"/>
  <c r="C26"/>
  <c r="H25"/>
  <c r="F25"/>
  <c r="C25"/>
  <c r="H24"/>
  <c r="F24"/>
  <c r="C24"/>
  <c r="H23"/>
  <c r="F23"/>
  <c r="C23"/>
  <c r="H22"/>
  <c r="F22"/>
  <c r="C22"/>
  <c r="A17"/>
  <c r="A16"/>
  <c r="A15"/>
  <c r="F14"/>
  <c r="A14"/>
  <c r="O141" i="14"/>
  <c r="O146" s="1"/>
  <c r="G133"/>
  <c r="G132"/>
  <c r="G131"/>
  <c r="G123"/>
  <c r="G121"/>
  <c r="O110"/>
  <c r="O109"/>
  <c r="G109"/>
  <c r="O97"/>
  <c r="G97"/>
  <c r="O96"/>
  <c r="O101" s="1"/>
  <c r="G96"/>
  <c r="O83"/>
  <c r="G83"/>
  <c r="O82"/>
  <c r="G82"/>
  <c r="O70"/>
  <c r="O69"/>
  <c r="G68"/>
  <c r="G67"/>
  <c r="O57"/>
  <c r="O56"/>
  <c r="O60" s="1"/>
  <c r="G54"/>
  <c r="G53"/>
  <c r="G52"/>
  <c r="G51"/>
  <c r="O45"/>
  <c r="O44"/>
  <c r="G41"/>
  <c r="G40"/>
  <c r="G39"/>
  <c r="G38"/>
  <c r="O34"/>
  <c r="O33"/>
  <c r="O23"/>
  <c r="O22"/>
  <c r="G22"/>
  <c r="G26" s="1"/>
  <c r="G21"/>
  <c r="G6"/>
  <c r="O5"/>
  <c r="O13" s="1"/>
  <c r="O15" s="1"/>
  <c r="G5"/>
  <c r="A15" i="5"/>
  <c r="A14"/>
  <c r="A13"/>
  <c r="L12"/>
  <c r="A12"/>
  <c r="A16" i="16"/>
  <c r="A15"/>
  <c r="A14"/>
  <c r="C13"/>
  <c r="A13"/>
  <c r="H44" i="21"/>
  <c r="H45" s="1"/>
  <c r="D28" i="16" s="1"/>
  <c r="H41" i="21"/>
  <c r="G40"/>
  <c r="H40" s="1"/>
  <c r="E40"/>
  <c r="D40"/>
  <c r="F36"/>
  <c r="H33"/>
  <c r="H32"/>
  <c r="G29"/>
  <c r="H29" s="1"/>
  <c r="H30" s="1"/>
  <c r="D21" i="16" s="1"/>
  <c r="E21" s="1"/>
  <c r="C21" i="5" s="1"/>
  <c r="D21" s="1"/>
  <c r="E29" i="21"/>
  <c r="D29"/>
  <c r="G26"/>
  <c r="H26" s="1"/>
  <c r="D26"/>
  <c r="G25"/>
  <c r="H25" s="1"/>
  <c r="D25"/>
  <c r="H24"/>
  <c r="F23"/>
  <c r="H22"/>
  <c r="H21"/>
  <c r="H18"/>
  <c r="E47" i="20"/>
  <c r="D47"/>
  <c r="G44"/>
  <c r="H44" s="1"/>
  <c r="E44"/>
  <c r="D44"/>
  <c r="G43"/>
  <c r="H43" s="1"/>
  <c r="E43"/>
  <c r="D43"/>
  <c r="G42"/>
  <c r="H42" s="1"/>
  <c r="E42"/>
  <c r="D42"/>
  <c r="G41"/>
  <c r="H41" s="1"/>
  <c r="E41"/>
  <c r="D41"/>
  <c r="G40"/>
  <c r="G39"/>
  <c r="E39"/>
  <c r="D39"/>
  <c r="G38"/>
  <c r="F38"/>
  <c r="M31" s="1"/>
  <c r="E38"/>
  <c r="D38"/>
  <c r="E37"/>
  <c r="D37"/>
  <c r="E36"/>
  <c r="D36"/>
  <c r="G35"/>
  <c r="H35" s="1"/>
  <c r="E35"/>
  <c r="G31"/>
  <c r="H31" s="1"/>
  <c r="E31"/>
  <c r="D31"/>
  <c r="G28"/>
  <c r="F28"/>
  <c r="E28"/>
  <c r="D28"/>
  <c r="G27"/>
  <c r="H27" s="1"/>
  <c r="E27"/>
  <c r="D27"/>
  <c r="E25"/>
  <c r="D25"/>
  <c r="E24"/>
  <c r="D24"/>
  <c r="E23"/>
  <c r="D23"/>
  <c r="E22"/>
  <c r="D22"/>
  <c r="E21"/>
  <c r="D21"/>
  <c r="E20"/>
  <c r="D20"/>
  <c r="G83" i="10"/>
  <c r="H83" s="1"/>
  <c r="E83"/>
  <c r="D83"/>
  <c r="H80"/>
  <c r="E80"/>
  <c r="D80"/>
  <c r="H79"/>
  <c r="E79"/>
  <c r="D79"/>
  <c r="H77"/>
  <c r="E77"/>
  <c r="D77"/>
  <c r="H75"/>
  <c r="E75"/>
  <c r="D75"/>
  <c r="H74"/>
  <c r="E74"/>
  <c r="D74"/>
  <c r="E72"/>
  <c r="D72"/>
  <c r="E71"/>
  <c r="D71"/>
  <c r="E70"/>
  <c r="D70"/>
  <c r="H69"/>
  <c r="E69"/>
  <c r="D69"/>
  <c r="H67"/>
  <c r="E67"/>
  <c r="D67"/>
  <c r="H66"/>
  <c r="E66"/>
  <c r="D66"/>
  <c r="H65"/>
  <c r="E65"/>
  <c r="D65"/>
  <c r="H63"/>
  <c r="E63"/>
  <c r="D63"/>
  <c r="H62"/>
  <c r="E62"/>
  <c r="D62"/>
  <c r="H61"/>
  <c r="E61"/>
  <c r="D61"/>
  <c r="H60"/>
  <c r="E60"/>
  <c r="D60"/>
  <c r="H59"/>
  <c r="E59"/>
  <c r="D59"/>
  <c r="H58"/>
  <c r="E58"/>
  <c r="D58"/>
  <c r="H57"/>
  <c r="E57"/>
  <c r="D57"/>
  <c r="H56"/>
  <c r="E56"/>
  <c r="D56"/>
  <c r="E53"/>
  <c r="D53"/>
  <c r="G50"/>
  <c r="H50" s="1"/>
  <c r="H51" s="1"/>
  <c r="B26" i="16" s="1"/>
  <c r="E50" i="10"/>
  <c r="D50"/>
  <c r="E47"/>
  <c r="D47"/>
  <c r="E46"/>
  <c r="D46"/>
  <c r="G45"/>
  <c r="H45" s="1"/>
  <c r="E45"/>
  <c r="D45"/>
  <c r="G44"/>
  <c r="H44" s="1"/>
  <c r="E44"/>
  <c r="D44"/>
  <c r="G43"/>
  <c r="H43" s="1"/>
  <c r="E43"/>
  <c r="D43"/>
  <c r="G42"/>
  <c r="H42" s="1"/>
  <c r="E42"/>
  <c r="D42"/>
  <c r="G39"/>
  <c r="H39" s="1"/>
  <c r="E39"/>
  <c r="D39"/>
  <c r="M36"/>
  <c r="G36"/>
  <c r="H36" s="1"/>
  <c r="E36"/>
  <c r="D36"/>
  <c r="F34"/>
  <c r="H34" s="1"/>
  <c r="E34"/>
  <c r="D34"/>
  <c r="G33"/>
  <c r="H33" s="1"/>
  <c r="E33"/>
  <c r="D33"/>
  <c r="F32"/>
  <c r="E32"/>
  <c r="D32"/>
  <c r="F31"/>
  <c r="E31"/>
  <c r="D31"/>
  <c r="G30"/>
  <c r="H30" s="1"/>
  <c r="E30"/>
  <c r="D30"/>
  <c r="G29"/>
  <c r="H29" s="1"/>
  <c r="E29"/>
  <c r="D29"/>
  <c r="E25"/>
  <c r="D25"/>
  <c r="G24"/>
  <c r="H24" s="1"/>
  <c r="E24"/>
  <c r="D24"/>
  <c r="G23"/>
  <c r="H23" s="1"/>
  <c r="E23"/>
  <c r="D23"/>
  <c r="G22"/>
  <c r="H22" s="1"/>
  <c r="E22"/>
  <c r="D22"/>
  <c r="G21"/>
  <c r="H21" s="1"/>
  <c r="E21"/>
  <c r="D21"/>
  <c r="G20"/>
  <c r="H20" s="1"/>
  <c r="E20"/>
  <c r="O118" i="14" l="1"/>
  <c r="G140"/>
  <c r="G42"/>
  <c r="O24"/>
  <c r="O26" s="1"/>
  <c r="O47"/>
  <c r="O49" s="1"/>
  <c r="O74"/>
  <c r="O76" s="1"/>
  <c r="H42" i="21"/>
  <c r="D26" i="16" s="1"/>
  <c r="O36" i="14"/>
  <c r="G88"/>
  <c r="G90" s="1"/>
  <c r="G125"/>
  <c r="E53" i="15"/>
  <c r="E159"/>
  <c r="E168"/>
  <c r="H21" i="5"/>
  <c r="F21"/>
  <c r="J21"/>
  <c r="L21"/>
  <c r="G60" i="14"/>
  <c r="G62" s="1"/>
  <c r="O62"/>
  <c r="O88"/>
  <c r="G100"/>
  <c r="G102" s="1"/>
  <c r="O148"/>
  <c r="E220" i="15"/>
  <c r="G36" i="20" s="1"/>
  <c r="H36" s="1"/>
  <c r="E87" i="15"/>
  <c r="H40" i="10"/>
  <c r="B20" i="16" s="1"/>
  <c r="E20" s="1"/>
  <c r="C20" i="5" s="1"/>
  <c r="D20" s="1"/>
  <c r="H84" i="10"/>
  <c r="B28" i="16" s="1"/>
  <c r="E188" i="15"/>
  <c r="G21" i="20" s="1"/>
  <c r="H21" s="1"/>
  <c r="H32"/>
  <c r="C27" i="16" s="1"/>
  <c r="H38" i="20"/>
  <c r="E37" i="15"/>
  <c r="G31" i="10" s="1"/>
  <c r="H31" s="1"/>
  <c r="E45" i="15"/>
  <c r="G32" i="10" s="1"/>
  <c r="H32" s="1"/>
  <c r="E194" i="15"/>
  <c r="G22" i="20" s="1"/>
  <c r="H22" s="1"/>
  <c r="E200" i="15"/>
  <c r="G23" i="20" s="1"/>
  <c r="H23" s="1"/>
  <c r="E213" i="15"/>
  <c r="G25" i="20" s="1"/>
  <c r="H25" s="1"/>
  <c r="E228" i="15"/>
  <c r="E238"/>
  <c r="G47" i="20" s="1"/>
  <c r="H47" s="1"/>
  <c r="H48" s="1"/>
  <c r="C28" i="16" s="1"/>
  <c r="E247" i="15"/>
  <c r="E182"/>
  <c r="G20" i="20" s="1"/>
  <c r="H20" s="1"/>
  <c r="E69" i="15"/>
  <c r="H34" i="21"/>
  <c r="D23" i="16" s="1"/>
  <c r="E23" s="1"/>
  <c r="C23" i="5" s="1"/>
  <c r="D23" s="1"/>
  <c r="H19" i="21"/>
  <c r="D18" i="16" s="1"/>
  <c r="E263" i="15"/>
  <c r="G70" i="10" s="1"/>
  <c r="H70" s="1"/>
  <c r="H28" i="20"/>
  <c r="E20" i="15"/>
  <c r="G25" i="10" s="1"/>
  <c r="H25" s="1"/>
  <c r="E135" i="15"/>
  <c r="G47" i="10" s="1"/>
  <c r="H47" s="1"/>
  <c r="G44" i="14"/>
  <c r="O120"/>
  <c r="E61" i="15"/>
  <c r="E94"/>
  <c r="E127"/>
  <c r="G46" i="10" s="1"/>
  <c r="H46" s="1"/>
  <c r="E269" i="15"/>
  <c r="G71" i="10" s="1"/>
  <c r="H71" s="1"/>
  <c r="H39" i="20"/>
  <c r="O103" i="14"/>
  <c r="E77" i="15"/>
  <c r="G37" i="20" s="1"/>
  <c r="H37" s="1"/>
  <c r="E118" i="15"/>
  <c r="E152"/>
  <c r="E175"/>
  <c r="E254"/>
  <c r="G72" i="10" s="1"/>
  <c r="H72" s="1"/>
  <c r="E108" i="15"/>
  <c r="E143"/>
  <c r="G53" i="10" s="1"/>
  <c r="H53" s="1"/>
  <c r="G28" i="14"/>
  <c r="G13"/>
  <c r="G15" s="1"/>
  <c r="O38"/>
  <c r="G73"/>
  <c r="G75" s="1"/>
  <c r="O87"/>
  <c r="G111"/>
  <c r="G113" s="1"/>
  <c r="G142"/>
  <c r="H36" i="21"/>
  <c r="H37" s="1"/>
  <c r="D25" i="16" s="1"/>
  <c r="E25" s="1"/>
  <c r="C25" i="5" s="1"/>
  <c r="D25" s="1"/>
  <c r="H23" i="21"/>
  <c r="H27" s="1"/>
  <c r="D19" i="16" s="1"/>
  <c r="O89" i="14" l="1"/>
  <c r="N21" i="5"/>
  <c r="H81" i="10"/>
  <c r="B27" i="16" s="1"/>
  <c r="E27" s="1"/>
  <c r="C27" i="5" s="1"/>
  <c r="D27" s="1"/>
  <c r="H27" s="1"/>
  <c r="J25"/>
  <c r="H25"/>
  <c r="F25"/>
  <c r="L20"/>
  <c r="J20"/>
  <c r="D29" i="16"/>
  <c r="D30" s="1"/>
  <c r="H23" i="5"/>
  <c r="F23"/>
  <c r="J23"/>
  <c r="L23"/>
  <c r="E28" i="16"/>
  <c r="C28" i="5" s="1"/>
  <c r="D28" s="1"/>
  <c r="H45" i="20"/>
  <c r="C26" i="16" s="1"/>
  <c r="E26" s="1"/>
  <c r="C26" i="5" s="1"/>
  <c r="D26" s="1"/>
  <c r="H37" i="10"/>
  <c r="B19" i="16" s="1"/>
  <c r="E19" s="1"/>
  <c r="C19" i="5" s="1"/>
  <c r="D19" s="1"/>
  <c r="H29" i="20"/>
  <c r="C18" i="16" s="1"/>
  <c r="H46" i="21"/>
  <c r="H47" s="1"/>
  <c r="H48" s="1"/>
  <c r="H54" i="10"/>
  <c r="B24" i="16" s="1"/>
  <c r="E24" s="1"/>
  <c r="C24" i="5" s="1"/>
  <c r="D24" s="1"/>
  <c r="H48" i="10"/>
  <c r="B22" i="16" s="1"/>
  <c r="E22" s="1"/>
  <c r="C22" i="5" s="1"/>
  <c r="D22" s="1"/>
  <c r="H26" i="10"/>
  <c r="B18" i="16" s="1"/>
  <c r="F20" i="5"/>
  <c r="H20"/>
  <c r="N20" l="1"/>
  <c r="J27"/>
  <c r="F27"/>
  <c r="L22"/>
  <c r="H22"/>
  <c r="F22"/>
  <c r="J22"/>
  <c r="J24"/>
  <c r="H24"/>
  <c r="F24"/>
  <c r="J26"/>
  <c r="H26"/>
  <c r="F26"/>
  <c r="L19"/>
  <c r="J19"/>
  <c r="J28"/>
  <c r="H28"/>
  <c r="F28"/>
  <c r="N23"/>
  <c r="L26"/>
  <c r="H49" i="20"/>
  <c r="H85" i="10"/>
  <c r="E18" i="16"/>
  <c r="C18" i="5" s="1"/>
  <c r="L25"/>
  <c r="N25" s="1"/>
  <c r="L24"/>
  <c r="H19"/>
  <c r="F19"/>
  <c r="C29" i="16"/>
  <c r="C30" s="1"/>
  <c r="C29" i="5"/>
  <c r="C30" s="1"/>
  <c r="D18"/>
  <c r="L28"/>
  <c r="L27"/>
  <c r="N27" s="1"/>
  <c r="B29" i="16"/>
  <c r="B30" s="1"/>
  <c r="H50" i="20"/>
  <c r="H51" s="1"/>
  <c r="N22" i="5" l="1"/>
  <c r="L18"/>
  <c r="L29" s="1"/>
  <c r="J18"/>
  <c r="H18"/>
  <c r="H29" s="1"/>
  <c r="N19"/>
  <c r="N28"/>
  <c r="N26"/>
  <c r="N24"/>
  <c r="J29"/>
  <c r="E30" i="16"/>
  <c r="E29"/>
  <c r="H86" i="10"/>
  <c r="H87" s="1"/>
  <c r="D29" i="5"/>
  <c r="F18"/>
  <c r="E21" l="1"/>
  <c r="E27"/>
  <c r="E25"/>
  <c r="E20"/>
  <c r="E23"/>
  <c r="E22"/>
  <c r="E24"/>
  <c r="E26"/>
  <c r="E28"/>
  <c r="N18"/>
  <c r="N29" s="1"/>
  <c r="M29"/>
  <c r="K29"/>
  <c r="F29"/>
  <c r="D30"/>
  <c r="E19"/>
  <c r="E18"/>
  <c r="I29"/>
  <c r="E29" l="1"/>
  <c r="G31"/>
  <c r="F30"/>
  <c r="G29"/>
  <c r="H30"/>
  <c r="I31" l="1"/>
  <c r="J30"/>
  <c r="K31" l="1"/>
  <c r="L30"/>
  <c r="M31" s="1"/>
</calcChain>
</file>

<file path=xl/sharedStrings.xml><?xml version="1.0" encoding="utf-8"?>
<sst xmlns="http://schemas.openxmlformats.org/spreadsheetml/2006/main" count="31055" uniqueCount="17903">
  <si>
    <t>TOTAL</t>
  </si>
  <si>
    <t>ITEM</t>
  </si>
  <si>
    <t>SERVIÇOS</t>
  </si>
  <si>
    <t>QTDE</t>
  </si>
  <si>
    <t>UNID</t>
  </si>
  <si>
    <t>SERVIÇOS PRELIMINARES</t>
  </si>
  <si>
    <t>1.2</t>
  </si>
  <si>
    <t>2.1</t>
  </si>
  <si>
    <t>2.2</t>
  </si>
  <si>
    <t>3.1</t>
  </si>
  <si>
    <t>COBERTURA</t>
  </si>
  <si>
    <t>INSTALAÇÕES ELÉTRICAS</t>
  </si>
  <si>
    <t>PINTURA</t>
  </si>
  <si>
    <t>SERVIÇOS COMPLEMENTARES</t>
  </si>
  <si>
    <t>1.1</t>
  </si>
  <si>
    <t>1.3</t>
  </si>
  <si>
    <t>1.4</t>
  </si>
  <si>
    <t>Código</t>
  </si>
  <si>
    <t>Descrição</t>
  </si>
  <si>
    <t>Valor Item</t>
  </si>
  <si>
    <t>Peso (%)</t>
  </si>
  <si>
    <t>1º MÊS</t>
  </si>
  <si>
    <t>2º MÊS</t>
  </si>
  <si>
    <t>Valor</t>
  </si>
  <si>
    <t>%</t>
  </si>
  <si>
    <t>1.5</t>
  </si>
  <si>
    <t>VALOR UNITÁRIO</t>
  </si>
  <si>
    <t>VALOR TOTAL</t>
  </si>
  <si>
    <t>c/ BDI</t>
  </si>
  <si>
    <t>2.3</t>
  </si>
  <si>
    <t>2.4</t>
  </si>
  <si>
    <t>3º MÊS</t>
  </si>
  <si>
    <t>M</t>
  </si>
  <si>
    <t xml:space="preserve">M   </t>
  </si>
  <si>
    <t xml:space="preserve">                 </t>
  </si>
  <si>
    <t xml:space="preserve">    </t>
  </si>
  <si>
    <t xml:space="preserve">               </t>
  </si>
  <si>
    <t xml:space="preserve">         </t>
  </si>
  <si>
    <t xml:space="preserve">                                        </t>
  </si>
  <si>
    <t xml:space="preserve">Insumo   </t>
  </si>
  <si>
    <t xml:space="preserve">Descrição                               </t>
  </si>
  <si>
    <t xml:space="preserve">Coeficiente      </t>
  </si>
  <si>
    <t>Unid</t>
  </si>
  <si>
    <t xml:space="preserve">Preço Unitário </t>
  </si>
  <si>
    <t xml:space="preserve">Preço Total    </t>
  </si>
  <si>
    <t>01.01.001</t>
  </si>
  <si>
    <t xml:space="preserve">AJUDANTE                                </t>
  </si>
  <si>
    <t xml:space="preserve">H   </t>
  </si>
  <si>
    <t>02.01.006</t>
  </si>
  <si>
    <t xml:space="preserve">ELETRICISTA                             </t>
  </si>
  <si>
    <t xml:space="preserve">Leis Sociais ( 125,06 % )               </t>
  </si>
  <si>
    <t>---------------</t>
  </si>
  <si>
    <t xml:space="preserve">Codigo   </t>
  </si>
  <si>
    <t xml:space="preserve">Descricao                               </t>
  </si>
  <si>
    <t xml:space="preserve">UN  </t>
  </si>
  <si>
    <t>01.01.002</t>
  </si>
  <si>
    <t xml:space="preserve">SERVENTE                                </t>
  </si>
  <si>
    <t xml:space="preserve">M3  </t>
  </si>
  <si>
    <t xml:space="preserve">Leis Sociais ( 117,99 % )               </t>
  </si>
  <si>
    <t>70.02.009</t>
  </si>
  <si>
    <t xml:space="preserve">CRUZETA FERR. GALV. 100x20x2400 /ACESS. </t>
  </si>
  <si>
    <t>02.01.011</t>
  </si>
  <si>
    <t xml:space="preserve">ELETROTÉCNICO MONTADOR                  </t>
  </si>
  <si>
    <t>24.06.001</t>
  </si>
  <si>
    <t xml:space="preserve">CINTA CIRCULAR d= 200mm GALV. A FOGO    </t>
  </si>
  <si>
    <t>24.06.011</t>
  </si>
  <si>
    <t>PARAF. CAB.  ABAULADA M-16x150MM( POSTE)</t>
  </si>
  <si>
    <t>24.06.012</t>
  </si>
  <si>
    <t xml:space="preserve">PARAF. CAB.  ABAULADA M-16x45MM( POSTE) </t>
  </si>
  <si>
    <t>24.08.015</t>
  </si>
  <si>
    <t xml:space="preserve">CRUZETA FERRO GALV. U, 100x20x2400MM    </t>
  </si>
  <si>
    <t>24.08.040</t>
  </si>
  <si>
    <t xml:space="preserve">MAO FRANCESA PLANA ACO GALV. 726MM      </t>
  </si>
  <si>
    <t>24.09.001</t>
  </si>
  <si>
    <t xml:space="preserve">SELA  AÇO GALV. P/CRUZETA MADEIRA       </t>
  </si>
  <si>
    <t>50.60.010</t>
  </si>
  <si>
    <t xml:space="preserve">LUMINÁRIA  P/QUADRA ESP. ,C/REAPROVEIT. </t>
  </si>
  <si>
    <t>46.20.011</t>
  </si>
  <si>
    <t>COBERTURA TELHA CH. GALV. TRAPEZ. 0.43mm</t>
  </si>
  <si>
    <t xml:space="preserve">M2  </t>
  </si>
  <si>
    <t>02.01.005</t>
  </si>
  <si>
    <t xml:space="preserve">TELHADISTA                              </t>
  </si>
  <si>
    <t>14.02.009</t>
  </si>
  <si>
    <t xml:space="preserve">GANCHO 1/4' C/ PORCA E ARRUELA 11CM     </t>
  </si>
  <si>
    <t>15.01.001</t>
  </si>
  <si>
    <t xml:space="preserve">TELHA GALVANIZADA ESP. 0,43 MM          </t>
  </si>
  <si>
    <t>4º MÊS</t>
  </si>
  <si>
    <t>CRONOGRAMA FÍSICO - FINANCEIRO</t>
  </si>
  <si>
    <t>VALORES ACUMULADOS</t>
  </si>
  <si>
    <t>PERCENTUAIS ACUMULADOS</t>
  </si>
  <si>
    <t>PISO</t>
  </si>
  <si>
    <t>KG</t>
  </si>
  <si>
    <t>CJ</t>
  </si>
  <si>
    <t>SINAPI</t>
  </si>
  <si>
    <t>99.01.001</t>
  </si>
  <si>
    <t xml:space="preserve">BARRACÃO DE OBRA - ADMINISTRATIVO       </t>
  </si>
  <si>
    <t>12.01.001</t>
  </si>
  <si>
    <t xml:space="preserve">CAIBRO 5,0 x 6,0 CM, CAIXARIA           </t>
  </si>
  <si>
    <t>12.02.004</t>
  </si>
  <si>
    <t xml:space="preserve">VIGOTA 6 x 12 CM, ANGELIN               </t>
  </si>
  <si>
    <t>20.01.541</t>
  </si>
  <si>
    <t xml:space="preserve">PREGO 19 x 36                           </t>
  </si>
  <si>
    <t xml:space="preserve">KG  </t>
  </si>
  <si>
    <t>45.40.013</t>
  </si>
  <si>
    <t xml:space="preserve">PAREDE COMPENSADO 10mm (BARR.OBRA)      </t>
  </si>
  <si>
    <t>46.20.017</t>
  </si>
  <si>
    <t xml:space="preserve">COBERT.TELHAS FIBROC. ONDULADA 4mm      </t>
  </si>
  <si>
    <t>54.02.019</t>
  </si>
  <si>
    <t xml:space="preserve">CONTRAPISO ESP. 5 CM                    </t>
  </si>
  <si>
    <t>43.50.002</t>
  </si>
  <si>
    <t xml:space="preserve">CONCRETO MAGRO INCL. LANÇ.              </t>
  </si>
  <si>
    <t>02.01.008</t>
  </si>
  <si>
    <t xml:space="preserve">PEDREIRO                                </t>
  </si>
  <si>
    <t>11.01.001</t>
  </si>
  <si>
    <t xml:space="preserve">AREIA LAVADA                            </t>
  </si>
  <si>
    <t>11.01.003</t>
  </si>
  <si>
    <t xml:space="preserve">SEIXO N.1                               </t>
  </si>
  <si>
    <t>11.02.004</t>
  </si>
  <si>
    <t xml:space="preserve">CIMENTO PORTLAND                        </t>
  </si>
  <si>
    <t>43.10.017</t>
  </si>
  <si>
    <t xml:space="preserve">ESTACA BROCA DE CONCRETO D=20CM         </t>
  </si>
  <si>
    <t>02.01.001</t>
  </si>
  <si>
    <t xml:space="preserve">ARMADOR                                 </t>
  </si>
  <si>
    <t>11.01.004</t>
  </si>
  <si>
    <t xml:space="preserve">SEIXO N.2                               </t>
  </si>
  <si>
    <t>20.01.015</t>
  </si>
  <si>
    <t xml:space="preserve">AÇO CA-60 de 3.4 a 6,0 mm               </t>
  </si>
  <si>
    <t>20.01.021</t>
  </si>
  <si>
    <t xml:space="preserve">ARAME RECOZIDO N. 18                    </t>
  </si>
  <si>
    <t>55.02.203</t>
  </si>
  <si>
    <t>ELETRODUTO Fº GALV. A FOGO 1/2" IN. CON.</t>
  </si>
  <si>
    <t>24.21.005</t>
  </si>
  <si>
    <t xml:space="preserve">ELETRODUTO FERRO GALVANIZ. A FOGO 1/2"  </t>
  </si>
  <si>
    <t>55.15.010</t>
  </si>
  <si>
    <t xml:space="preserve">DISJUNTOR TRIFÁSICO 30 A                </t>
  </si>
  <si>
    <t>24.50.602</t>
  </si>
  <si>
    <t xml:space="preserve">DISJ. TRIFASICO 30A                     </t>
  </si>
  <si>
    <t>55.01.820</t>
  </si>
  <si>
    <t xml:space="preserve">POSTE DE CONCRETO ARMADO 9/150 m/kgf    </t>
  </si>
  <si>
    <t>24.05.010</t>
  </si>
  <si>
    <t xml:space="preserve">POSTE CONC. ARMADO 9/150M/KFG - DUPLO T </t>
  </si>
  <si>
    <t>38.01.002</t>
  </si>
  <si>
    <t xml:space="preserve">CAMINHAO MUNCK ATE 20 T                 </t>
  </si>
  <si>
    <t>55.30.036</t>
  </si>
  <si>
    <t xml:space="preserve">PROJETOR C/01 LÂMP. VAPOR DE SÓDIO 400W </t>
  </si>
  <si>
    <t>25.01.039</t>
  </si>
  <si>
    <t xml:space="preserve">LAMPADA VAPOR DE SÓDIO 400 W            </t>
  </si>
  <si>
    <t>25.06.016</t>
  </si>
  <si>
    <t xml:space="preserve">PROJETOR P/01 LÂMPADA 250/400W          </t>
  </si>
  <si>
    <t>25.15.012</t>
  </si>
  <si>
    <t>REATOR LÂMP. VAP SÓDIO 400W C/INGNIT.EXT</t>
  </si>
  <si>
    <t>25.15.022</t>
  </si>
  <si>
    <t xml:space="preserve">IGNITOR P/ LAP. ATÉ 400W                </t>
  </si>
  <si>
    <t>54.01.035</t>
  </si>
  <si>
    <t xml:space="preserve">REBOCO MASSA ÚNICA,1:2:9, PAREDE 15mm   </t>
  </si>
  <si>
    <t>11.02.005</t>
  </si>
  <si>
    <t xml:space="preserve">CAL HIDRATADA                           </t>
  </si>
  <si>
    <t>97.97.199</t>
  </si>
  <si>
    <t xml:space="preserve">PISO LAMINADO CONC. USIN. 20MPA - 09CM  </t>
  </si>
  <si>
    <t>08.18.009</t>
  </si>
  <si>
    <t>CONCRETO USINADO 20 MPA, BRITA, BOMBEADO</t>
  </si>
  <si>
    <t>26.02.014</t>
  </si>
  <si>
    <t>POLIMENTO PISO CONCRETO(LAMINADO)-PALMAS</t>
  </si>
  <si>
    <t>26.02.023</t>
  </si>
  <si>
    <t xml:space="preserve">CORTE JUNTA PISO CONCRETO (LAMINADO)    </t>
  </si>
  <si>
    <t>46.45.003</t>
  </si>
  <si>
    <t xml:space="preserve">COBERTURA DE PISO - LONA PLÁSTICA       </t>
  </si>
  <si>
    <t>60.02.004</t>
  </si>
  <si>
    <t xml:space="preserve">ZPINTURA ESMALTE 2 DEMÃOS S/ PAREDE     </t>
  </si>
  <si>
    <t>02.01.009</t>
  </si>
  <si>
    <t xml:space="preserve">PINTOR                                  </t>
  </si>
  <si>
    <t>30.02.001</t>
  </si>
  <si>
    <t xml:space="preserve">TINTA ESMALTE                           </t>
  </si>
  <si>
    <t xml:space="preserve">L   </t>
  </si>
  <si>
    <t>30.04.001</t>
  </si>
  <si>
    <t xml:space="preserve">AGUARRAZ                                </t>
  </si>
  <si>
    <t>30.04.012</t>
  </si>
  <si>
    <t xml:space="preserve">LIXA MADEIRA N. 100                     </t>
  </si>
  <si>
    <t>57.30.002</t>
  </si>
  <si>
    <t xml:space="preserve">PINTURA BARR. PADRÃO AZUL/AMARELO 20cm  </t>
  </si>
  <si>
    <t>57.02.050</t>
  </si>
  <si>
    <t>PINTURA ESM. S/ ALAMBRADO 2 DEM. À PIST.</t>
  </si>
  <si>
    <t>30.02.023</t>
  </si>
  <si>
    <t xml:space="preserve">FUNDO P/GALVANIZADO, CORAL              </t>
  </si>
  <si>
    <t>30.04.002</t>
  </si>
  <si>
    <t xml:space="preserve">SOLVENTE                                </t>
  </si>
  <si>
    <t>54.05.005</t>
  </si>
  <si>
    <t xml:space="preserve">DEMARCAÇÃO VINÍLICO L=5cm QUADRA ESP.   </t>
  </si>
  <si>
    <t>08.17.010</t>
  </si>
  <si>
    <t xml:space="preserve">PISO VINÍLICO TP CROMA 30x30cm COL. 2mm </t>
  </si>
  <si>
    <t>54.05.006</t>
  </si>
  <si>
    <t xml:space="preserve">DEMARCAÇÃO VINÍLICO L=8cm QUADRA ESP.   </t>
  </si>
  <si>
    <t>99.85.003</t>
  </si>
  <si>
    <t xml:space="preserve">TABELA BASQUETE P/ SUPORTE CONCR.       </t>
  </si>
  <si>
    <t>08.30.001</t>
  </si>
  <si>
    <t xml:space="preserve">SERRALHEIRO                             </t>
  </si>
  <si>
    <t>12.06.003</t>
  </si>
  <si>
    <t xml:space="preserve">ASSOALHO EM IPÊ                         </t>
  </si>
  <si>
    <t>20.01.044</t>
  </si>
  <si>
    <t xml:space="preserve">CANTONEIRA FERRO 3/16 x 2" (ABAS IG)    </t>
  </si>
  <si>
    <t>20.01.182</t>
  </si>
  <si>
    <t xml:space="preserve">FERRO MECANICO REDONDO 3/4"             </t>
  </si>
  <si>
    <t>20.01.344</t>
  </si>
  <si>
    <t xml:space="preserve">PERFIL "U" SIMPLES 100x50 #14           </t>
  </si>
  <si>
    <t>20.02.182</t>
  </si>
  <si>
    <t xml:space="preserve">PARAFUSO FRANCES C/PORCA  1/4 x 3"      </t>
  </si>
  <si>
    <t>57.02.080</t>
  </si>
  <si>
    <t xml:space="preserve">PINTURA ESMALTE FAIXA LARG. 5 cm        </t>
  </si>
  <si>
    <t>99.85.002</t>
  </si>
  <si>
    <t xml:space="preserve">SUPORTE CONCR. P/ TABELA DE BASQUETE    </t>
  </si>
  <si>
    <t>41.03.004</t>
  </si>
  <si>
    <t xml:space="preserve">APILOAMENTO DE FUNDO DE VALA            </t>
  </si>
  <si>
    <t>41.03.007</t>
  </si>
  <si>
    <t xml:space="preserve">ESCAVAÇÃO MAN.DE VALAS ATÉ 2.00m PROF.  </t>
  </si>
  <si>
    <t>41.03.019</t>
  </si>
  <si>
    <t xml:space="preserve">APILOAMENTO MANUAL DE ATERRO            </t>
  </si>
  <si>
    <t>43.10.015</t>
  </si>
  <si>
    <t xml:space="preserve">ESTACA BROCA DE CONCRETO D=25CM         </t>
  </si>
  <si>
    <t>44.05.002</t>
  </si>
  <si>
    <t>FORMA P/CONCR. ARMADO REUT.3x COMP. RES.</t>
  </si>
  <si>
    <t>44.10.001</t>
  </si>
  <si>
    <t xml:space="preserve">ARMADURA CA-50A MÉDIA - 6.3 a 10,00 mm  </t>
  </si>
  <si>
    <t>44.10.002</t>
  </si>
  <si>
    <t xml:space="preserve">ARMADURA CA-60B FINA 3.4 a 6.0 mm       </t>
  </si>
  <si>
    <t>44.20.001</t>
  </si>
  <si>
    <t xml:space="preserve">CONCRETO 15 MPa P/ SUPEREST., SX, BET.  </t>
  </si>
  <si>
    <t>58.01.003</t>
  </si>
  <si>
    <t xml:space="preserve">ALAMBRADO PADRÃO P/ QUAD. POLIESPORT.   </t>
  </si>
  <si>
    <t>20.01.001</t>
  </si>
  <si>
    <t xml:space="preserve">AÇO CA-50, 1/4"                         </t>
  </si>
  <si>
    <t>20.01.041</t>
  </si>
  <si>
    <t xml:space="preserve">CANTONEIRA FERRO 1/8x1"(ABAS IG)        </t>
  </si>
  <si>
    <t>20.01.083</t>
  </si>
  <si>
    <t xml:space="preserve">FERRO CHATO 1/8 x 5/8"                  </t>
  </si>
  <si>
    <t>20.01.804</t>
  </si>
  <si>
    <t xml:space="preserve">TUBO INDUSTRIAL #14 D=2 1/2"            </t>
  </si>
  <si>
    <t>20.05.010</t>
  </si>
  <si>
    <t xml:space="preserve">TELA C/MALHA DE 75MM ARAME GALV. # 14   </t>
  </si>
  <si>
    <t>48.02.005</t>
  </si>
  <si>
    <t xml:space="preserve">TUBO PVC 50mm INCL. CONEXÕES            </t>
  </si>
  <si>
    <t>02.01.007</t>
  </si>
  <si>
    <t xml:space="preserve">INSTALADOR HIDRAULICO                   </t>
  </si>
  <si>
    <t>21.01.005</t>
  </si>
  <si>
    <t xml:space="preserve">TUBO PVC 50 MM, AG.                     </t>
  </si>
  <si>
    <t>21.01.501</t>
  </si>
  <si>
    <t xml:space="preserve">COLA PARA TUBOS PVC, G                  </t>
  </si>
  <si>
    <t xml:space="preserve">G   </t>
  </si>
  <si>
    <t>21.01.503</t>
  </si>
  <si>
    <t xml:space="preserve">SOLUCAO LIMPADORA PARA TUBO PVC         </t>
  </si>
  <si>
    <t>BDI 20%</t>
  </si>
  <si>
    <t>SUB-TOTAL</t>
  </si>
  <si>
    <t>COMP</t>
  </si>
  <si>
    <t xml:space="preserve">LIGAÇÃO PROVISÓRIA DE ÁGUA              </t>
  </si>
  <si>
    <t>CRUZETA FERRO GALV ROSCA REF 2"</t>
  </si>
  <si>
    <t>M2</t>
  </si>
  <si>
    <t>H</t>
  </si>
  <si>
    <t>L</t>
  </si>
  <si>
    <t>SUPORTE DE CONCRETO PARA TABELA DE BASQUETE</t>
  </si>
  <si>
    <t>COBERT. TELHAS METÁLICA PRE PINTADA 0,5mm</t>
  </si>
  <si>
    <t>SUPERESTRUTURA</t>
  </si>
  <si>
    <t>2.2.1</t>
  </si>
  <si>
    <t>2.3.1</t>
  </si>
  <si>
    <t>2.4.1</t>
  </si>
  <si>
    <t>FUNDAÇÃO</t>
  </si>
  <si>
    <t>M3</t>
  </si>
  <si>
    <t>CHAPA BASE</t>
  </si>
  <si>
    <t>INSTALAÇÕES HIDRÁULICAS</t>
  </si>
  <si>
    <t xml:space="preserve">  TOTAL ITEM 4</t>
  </si>
  <si>
    <t>2.3.2</t>
  </si>
  <si>
    <t>2.3.3</t>
  </si>
  <si>
    <t>2.3.4</t>
  </si>
  <si>
    <t>2.3.5</t>
  </si>
  <si>
    <t>QUADRO RESUMO</t>
  </si>
  <si>
    <t>TOTAL DA ETAPA</t>
  </si>
  <si>
    <t>INFRA ESTRUTURA</t>
  </si>
  <si>
    <t>CONSTRUÇÃO DA COBERTURA DA QUADRA A=781M²</t>
  </si>
  <si>
    <t>C0303</t>
  </si>
  <si>
    <t>CÓDIGO</t>
  </si>
  <si>
    <t>UN</t>
  </si>
  <si>
    <t>C0305</t>
  </si>
  <si>
    <t>C0708</t>
  </si>
  <si>
    <t>C0707</t>
  </si>
  <si>
    <t>REFLETOR COM LAMPADA FLURESCENTE COMPACTA 85 W (PARA QUADRA), FORNECIMENTO E INSTALAÇÃO</t>
  </si>
  <si>
    <t>C0706</t>
  </si>
  <si>
    <t>INTERRUPTOR BIPOLAR DR (FASE/NEUTRO - IN 30MA) - DIN '25 A'</t>
  </si>
  <si>
    <t>BASE</t>
  </si>
  <si>
    <t>Unidade</t>
  </si>
  <si>
    <t>Preço (R$)</t>
  </si>
  <si>
    <t>ASTU</t>
  </si>
  <si>
    <t>CANT</t>
  </si>
  <si>
    <t>CHOR</t>
  </si>
  <si>
    <t>COBE</t>
  </si>
  <si>
    <t>DROP</t>
  </si>
  <si>
    <t>ESCO</t>
  </si>
  <si>
    <t>ESQV</t>
  </si>
  <si>
    <t>FUES</t>
  </si>
  <si>
    <t>IMPE</t>
  </si>
  <si>
    <t>INEL</t>
  </si>
  <si>
    <t>INES</t>
  </si>
  <si>
    <t>INHI</t>
  </si>
  <si>
    <t>INPR</t>
  </si>
  <si>
    <t>LIPR</t>
  </si>
  <si>
    <t>MOVT</t>
  </si>
  <si>
    <t>T</t>
  </si>
  <si>
    <t>PARE</t>
  </si>
  <si>
    <t>PAVI</t>
  </si>
  <si>
    <t>PINT</t>
  </si>
  <si>
    <t>REVE</t>
  </si>
  <si>
    <t>SEDI</t>
  </si>
  <si>
    <t>18L</t>
  </si>
  <si>
    <t>MIL</t>
  </si>
  <si>
    <t>SERP</t>
  </si>
  <si>
    <t>SERT</t>
  </si>
  <si>
    <t>URBA</t>
  </si>
  <si>
    <t>JG</t>
  </si>
  <si>
    <t>PAR</t>
  </si>
  <si>
    <t>GL</t>
  </si>
  <si>
    <t>310ML</t>
  </si>
  <si>
    <t>6KG</t>
  </si>
  <si>
    <t>DISJUNTOR TIPO DIN/IEC, MONOPOLAR DE 6 ATE 32A</t>
  </si>
  <si>
    <t>DISJUNTOR TIPO DIN/IEC, TRIPOLAR DE 10 ATE 50A</t>
  </si>
  <si>
    <t>COMPOSIÇÕES</t>
  </si>
  <si>
    <t>PÇ TOTAL</t>
  </si>
  <si>
    <t>PLANILHA</t>
  </si>
  <si>
    <t>C0100</t>
  </si>
  <si>
    <t>INSUMO</t>
  </si>
  <si>
    <t>COTAÇÃO</t>
  </si>
  <si>
    <t>COT 0002</t>
  </si>
  <si>
    <t>TELHA METÁLICA PRÉ PINTADA</t>
  </si>
  <si>
    <t>CUMEEIRA GALVANIZADA TRAPEZOIDAL  ESP. 0,5MM</t>
  </si>
  <si>
    <t>COT 0003</t>
  </si>
  <si>
    <t>C1111</t>
  </si>
  <si>
    <t>TUBO PVC ESGOTO JS PREDIAL DN 100MM, INCLUSIVE CONEXOES - FORNECIMENTO E INSTALACAO</t>
  </si>
  <si>
    <t>COT 0042</t>
  </si>
  <si>
    <t>LÂMPADA FLUORESCENTE COMPACTA 85 W</t>
  </si>
  <si>
    <t>COT 0041</t>
  </si>
  <si>
    <t>C1559</t>
  </si>
  <si>
    <t>ABERTURA/FECHAMENTO RASGO ALVENARIA PARA TUBOS, FECHAMENTO COM ARGAMASSA TRACO 1:1:6 (CIMENTO, CAL E AREIA)</t>
  </si>
  <si>
    <t>C0504</t>
  </si>
  <si>
    <t>ALVENARIA EM TIJOLO CERAMICO FURADO 9X19X29CM, (ESPESSURA 9CM), ASSENTADO EM ARGAMASSA TRACO 1:4 (CIMENTO E AREIA MEDIA NAO PENEIRADA), PREPARO EM BETONEIRA, JUNTA 1 CM</t>
  </si>
  <si>
    <t>C1300</t>
  </si>
  <si>
    <t>PINTURA ESMALTE À BASE D'AGUA 2 DEMÃOS C/ FUNDO S/ PAREDE</t>
  </si>
  <si>
    <t>C1533</t>
  </si>
  <si>
    <t>CONJUNTO PARA FUTSAL ( PAR DE TRAVES OFICIAL - 3,00X2,00M - EM TUBO DE AÇO GALV A FOGO 3" COM REQUADRO E REDES POLIETILENO FIO 4MM).</t>
  </si>
  <si>
    <t>C1538</t>
  </si>
  <si>
    <t xml:space="preserve">CONJUNTO P/VOLEI(POSTES FOGO H=255 REDE NYLON 2 MM </t>
  </si>
  <si>
    <t>C1537</t>
  </si>
  <si>
    <t>TABELA BASQUETE LAMINADO NAVAL 180X120 ARO METAL E REDE - CONJUNTO COM 02 TABELAS</t>
  </si>
  <si>
    <t>C1520</t>
  </si>
  <si>
    <t>C1109</t>
  </si>
  <si>
    <t>TUBO PVC ESGOTO JS PREDIAL DN 50MM, INCLUSIVE CONEXOES - FORNECIMENTO E INSTALACAO</t>
  </si>
  <si>
    <t>C0108</t>
  </si>
  <si>
    <t>C0110</t>
  </si>
  <si>
    <t>ARMACAO ACO CA-50, DIAM. 6,3 (1/4) À 12,5MM(1/2) -FORNECIMENTO/ CORTE(PERDA DE 10%) / DOBRA / COLOCAÇÃO P/ INFRAESTRUTURA</t>
  </si>
  <si>
    <t>C0207</t>
  </si>
  <si>
    <t>ARMACAO DE ACO CA-60 DIAM. 3,4 A 6,0MM.- FORNECIMENTO / CORTE (C/PERDADE 10%) / DOBRA / COLOCAÇÃO P/ SUPER ESTRUTURA</t>
  </si>
  <si>
    <t>C0209</t>
  </si>
  <si>
    <t>ARMACAO ACO CA-50, DIAM. 6,3 (1/4) À 12,5MM(1/2) -FORNECIMENTO/ CORTE(PERDA DE 10%) / DOBRA / COLOCAÇÃO P/ SUPER ESTRUTURA</t>
  </si>
  <si>
    <t>*Responsável pela adequação dos valores em janeiro de 2016;</t>
  </si>
  <si>
    <t xml:space="preserve">OBRA: CONSTRUÇÃO DE COBERTURA DE QUADRA POLIESPORTIVA PADRÃO 21X35M  </t>
  </si>
  <si>
    <t>1.6</t>
  </si>
  <si>
    <t>2.3.6</t>
  </si>
  <si>
    <t>2.3.7</t>
  </si>
  <si>
    <t>REFORMA DA QUADRA</t>
  </si>
  <si>
    <t>SUB TOTAL  2.3</t>
  </si>
  <si>
    <t>TOTAL GERAL COM BDI (20%)</t>
  </si>
  <si>
    <t xml:space="preserve">OBRA: REFORMA DA QUADRA POLIESPORTIVA PADRÃO 21X35M  </t>
  </si>
  <si>
    <t>TRANSPORTE</t>
  </si>
  <si>
    <t>PAREDES</t>
  </si>
  <si>
    <t>C0008</t>
  </si>
  <si>
    <t xml:space="preserve">REMOÇÃO DE FIO ISOLADO                  </t>
  </si>
  <si>
    <t>C0037</t>
  </si>
  <si>
    <t xml:space="preserve">REMOÇÃO DE ELETRODUTO EM PVC RÍGIDO               </t>
  </si>
  <si>
    <t>C0038</t>
  </si>
  <si>
    <t xml:space="preserve">REMOÇÃO DE LUMINÁRIA COM BRAÇO PARA POSTE          </t>
  </si>
  <si>
    <t>C0031</t>
  </si>
  <si>
    <t xml:space="preserve">RETIRADA DE POSTE DE CONC. ARMADO 5,00 M    </t>
  </si>
  <si>
    <t>C0022</t>
  </si>
  <si>
    <t xml:space="preserve">RETIRADA DE TELA DE ALAMBRADO S/ MOURÃO </t>
  </si>
  <si>
    <t xml:space="preserve">RETIRADA DE FISSURAS DO REBOCO </t>
  </si>
  <si>
    <t>C0055</t>
  </si>
  <si>
    <t>1.7</t>
  </si>
  <si>
    <t>1.8</t>
  </si>
  <si>
    <t>3.1.1</t>
  </si>
  <si>
    <t>3.1.2</t>
  </si>
  <si>
    <t>3.1.3</t>
  </si>
  <si>
    <t>3.1.4</t>
  </si>
  <si>
    <t>3.1.5</t>
  </si>
  <si>
    <t>3.2</t>
  </si>
  <si>
    <t>3.2.1</t>
  </si>
  <si>
    <t>3.2.2</t>
  </si>
  <si>
    <t>3.2.3</t>
  </si>
  <si>
    <t>3.2.4</t>
  </si>
  <si>
    <t>C1306</t>
  </si>
  <si>
    <t>EMASSAMENTO COM MASSA ACRILICA PARA AMBIENTES INTERNOS/EXTERNOS, DUAS DEMAOS</t>
  </si>
  <si>
    <t>C0024</t>
  </si>
  <si>
    <t xml:space="preserve">INSTALAÇÃO DE TELA DE ALAMBRADO S/ MOURÃO </t>
  </si>
  <si>
    <t>C1560</t>
  </si>
  <si>
    <t>SUB TOTAL 1</t>
  </si>
  <si>
    <t>SUB TOTAL  2</t>
  </si>
  <si>
    <t>SUB TOTAL  3</t>
  </si>
  <si>
    <t>4.1</t>
  </si>
  <si>
    <t>REPAROS NAS TRAVES COM FORNECIMENTO DE TUBO METALICO DE DIÂMETRO 125MM</t>
  </si>
  <si>
    <t>2.1.1</t>
  </si>
  <si>
    <t>2.1.2</t>
  </si>
  <si>
    <t>2.1.3</t>
  </si>
  <si>
    <t>2.1.4</t>
  </si>
  <si>
    <t>2.1.5</t>
  </si>
  <si>
    <t>2.1.6</t>
  </si>
  <si>
    <t>2.1.7</t>
  </si>
  <si>
    <t>ARMACAO DE ACO CA-60 DIAM. 3,4 A 6,0MM.- FORNECIMENTO / CORTE (C/PERDA DE 10%) / DOBRA / COLOCAÇÃO P/ INFRAESTRUTURA</t>
  </si>
  <si>
    <t>ILUMINAÇÃO</t>
  </si>
  <si>
    <t>QUADROS DE DISTRIBUIÇÃO DE ENERGIA</t>
  </si>
  <si>
    <t>XC06</t>
  </si>
  <si>
    <t>XC07</t>
  </si>
  <si>
    <t>C1011</t>
  </si>
  <si>
    <t>ATERRAMENTO</t>
  </si>
  <si>
    <t>CAIXAS DE PASSAGENS</t>
  </si>
  <si>
    <t>CABOS ALIMENTADORES</t>
  </si>
  <si>
    <r>
      <t xml:space="preserve">ÁREA DE CONSTRUÇÃO: </t>
    </r>
    <r>
      <rPr>
        <sz val="9"/>
        <rFont val="Arial"/>
        <family val="2"/>
      </rPr>
      <t>781,03 M2</t>
    </r>
  </si>
  <si>
    <t>MURETA EM ALVENARIA PARA ABRIGO DE QUADRO DE DISTRIBUIÇÃO. MÍN. 0,80x1,50m (LxH)</t>
  </si>
  <si>
    <t>3.3</t>
  </si>
  <si>
    <t>3.4</t>
  </si>
  <si>
    <t>3.5</t>
  </si>
  <si>
    <t>3.6</t>
  </si>
  <si>
    <t>3.7</t>
  </si>
  <si>
    <t>3.8</t>
  </si>
  <si>
    <t>3.9</t>
  </si>
  <si>
    <t>3.10</t>
  </si>
  <si>
    <t>3.11</t>
  </si>
  <si>
    <t>3.12</t>
  </si>
  <si>
    <t>3.13</t>
  </si>
  <si>
    <t>3.14</t>
  </si>
  <si>
    <t>3.15</t>
  </si>
  <si>
    <t>3.16</t>
  </si>
  <si>
    <t>3.17</t>
  </si>
  <si>
    <t>3.18</t>
  </si>
  <si>
    <t>3.19</t>
  </si>
  <si>
    <t>3.20</t>
  </si>
  <si>
    <t>SUB TOTAL  2.1</t>
  </si>
  <si>
    <t>SUB TOTAL  2.2</t>
  </si>
  <si>
    <t>SUB TOTAL  2.3.7</t>
  </si>
  <si>
    <t>SUB TOTAL  2.4</t>
  </si>
  <si>
    <t>TOTAL DO ITEM 3</t>
  </si>
  <si>
    <t xml:space="preserve">  TOTAL ITEM 5</t>
  </si>
  <si>
    <r>
      <t xml:space="preserve">MUNICÍPIO: </t>
    </r>
    <r>
      <rPr>
        <sz val="9"/>
        <rFont val="Arial"/>
        <family val="2"/>
      </rPr>
      <t>PORTO NACIONAL  - TO</t>
    </r>
  </si>
  <si>
    <r>
      <t xml:space="preserve">ÁREA DE CONSTRUÇÃO: </t>
    </r>
    <r>
      <rPr>
        <sz val="10"/>
        <rFont val="Arial"/>
        <family val="2"/>
      </rPr>
      <t>735 M2</t>
    </r>
  </si>
  <si>
    <t>PLANILHA ORÇAMENTÁRIA DE REFORMA</t>
  </si>
  <si>
    <t>PLANILHA ORÇAMENTÁRIA DE CONSTRUÇÃO</t>
  </si>
  <si>
    <t>55835</t>
  </si>
  <si>
    <t>SUB TOTAL 2.1</t>
  </si>
  <si>
    <t>Superintendência de Administração, Infraestrutura e Finanças</t>
  </si>
  <si>
    <t>Diretoria de Infraestrutura e Obras</t>
  </si>
  <si>
    <t>CONSTRUÇÃO DE QUADRA POLIESPORTIVA</t>
  </si>
  <si>
    <t>V. UNITÁRIO</t>
  </si>
  <si>
    <t>V. TOTAL</t>
  </si>
  <si>
    <t>74077/002</t>
  </si>
  <si>
    <t>2.2.2</t>
  </si>
  <si>
    <t>2.2.3</t>
  </si>
  <si>
    <t>2.2.6</t>
  </si>
  <si>
    <t>73972/002</t>
  </si>
  <si>
    <t>92873</t>
  </si>
  <si>
    <t>5651</t>
  </si>
  <si>
    <t>SUB TOTAL 2.2</t>
  </si>
  <si>
    <t>VEDAÇÃO</t>
  </si>
  <si>
    <t>SUB TOTAL 2.4</t>
  </si>
  <si>
    <t>2.5</t>
  </si>
  <si>
    <t>REVESTIMENTO</t>
  </si>
  <si>
    <t>2.5.1</t>
  </si>
  <si>
    <t>87878</t>
  </si>
  <si>
    <t>87551</t>
  </si>
  <si>
    <t>SUB TOTAL 2.5</t>
  </si>
  <si>
    <t>2.6</t>
  </si>
  <si>
    <t>2.6.1</t>
  </si>
  <si>
    <t>SUB TOTAL 2.6</t>
  </si>
  <si>
    <t>2.7</t>
  </si>
  <si>
    <t>2.7.1</t>
  </si>
  <si>
    <t>74145/001</t>
  </si>
  <si>
    <t>SUB TOTAL 2.7</t>
  </si>
  <si>
    <t>73892/002</t>
  </si>
  <si>
    <t>1.1.1</t>
  </si>
  <si>
    <t>INFRAESTRUTURA/SUPERESTRUTURA</t>
  </si>
  <si>
    <t>PLANILHA ORÇAMENTÁRIA DE AMPLIAÇÃO</t>
  </si>
  <si>
    <r>
      <t xml:space="preserve">OBRA: </t>
    </r>
    <r>
      <rPr>
        <sz val="9"/>
        <rFont val="Arial"/>
        <family val="2"/>
      </rPr>
      <t>CONSTRUÇÃO DE RAMPA E CALÇADA DE ACESSO A QUADRA</t>
    </r>
  </si>
  <si>
    <r>
      <t xml:space="preserve">ÁREA DE CONSTRUÇÃO: </t>
    </r>
    <r>
      <rPr>
        <sz val="9"/>
        <rFont val="Arial"/>
        <family val="2"/>
      </rPr>
      <t>46,70 M2</t>
    </r>
  </si>
  <si>
    <t>74072/002</t>
  </si>
  <si>
    <t>kg</t>
  </si>
  <si>
    <t>COBERTURA DA QUADRA</t>
  </si>
  <si>
    <t>AMPLIAÇÃO</t>
  </si>
  <si>
    <t>DATA: 26/07/2016
SINAPI: MAIO/16</t>
  </si>
  <si>
    <t>Tabela de Insumos MAIO/2016</t>
  </si>
  <si>
    <t>Abertura para encaixe de cuba ou lavatório em bancada de mármore/granito ou outro tipo de pedra natural</t>
  </si>
  <si>
    <t>un</t>
  </si>
  <si>
    <t>Abraçadeira de latão para fixação de cabo para-raios, dimensões 32x24x24mm</t>
  </si>
  <si>
    <t>Abraçadeira de nylon para amarração de cabos, comprimento de *230x*7,6mm (*medidas aproximadas)</t>
  </si>
  <si>
    <t>Abraçadeira de nylon para amarração de cabos, comprimento de 100x2,5mm</t>
  </si>
  <si>
    <t>Abraçadeira de nylon para amarração de cabos, comprimento de 150x*3,6mm</t>
  </si>
  <si>
    <t>Abraçadeira de nylon para amarração de cabos, comprimento de 200x*4,6mm</t>
  </si>
  <si>
    <t>Abraçadeira de nylon para amarração de cabos, comprimento de 390x*4,6mm</t>
  </si>
  <si>
    <t>Abraçadeira em aço para amarração de eletrodutos, tipo D, com 1 1/2" e cunha de fixação</t>
  </si>
  <si>
    <t>Abraçadeira em aço para amarração de eletrodutos, tipo D, com 1 1/4" e cunha de fixação</t>
  </si>
  <si>
    <t>Abraçadeira em aço para amarração de eletrodutos, tipo D, com 1" e cunha de fixação</t>
  </si>
  <si>
    <t>Abraçadeira em aço para amarração de eletrodutos, tipo D, com 1/2" e cunha de fixação</t>
  </si>
  <si>
    <t>Abraçadeira em aço para amarração de eletrodutos, tipo D, com 2 1/2" e cunha de fixação</t>
  </si>
  <si>
    <t>Abraçadeira em aço para amarração de eletrodutos, tipo D, com 2" e cunha de fixação</t>
  </si>
  <si>
    <t>Abraçadeira em aço para amarração de eletrodutos, tipo D, com 3 1/2" e cunha de fixação</t>
  </si>
  <si>
    <t>Abraçadeira em aço para amarração de eletrodutos, tipo D, com 3" e cunha de fixação</t>
  </si>
  <si>
    <t>Abraçadeira em aço para amarração de eletrodutos, tipo D, com 3/4" e cunha de fixação</t>
  </si>
  <si>
    <t>Abraçadeira em aço para amarração de eletrodutos, tipo D, com 3/8" e parafuso de fixação</t>
  </si>
  <si>
    <t>Abraçadeira em aço para amarração de eletrodutos, tipo D, com 4" e cunha de fixação</t>
  </si>
  <si>
    <t>Abraçadeira em aço para amarração de eletrodutos, tipo econômica, com 1 1/2"</t>
  </si>
  <si>
    <t>Abraçadeira em aço para amarração de eletrodutos, tipo econômica, com 1 1/4"</t>
  </si>
  <si>
    <t>Abraçadeira em aço para amarração de eletrodutos, tipo econômica, com 1"</t>
  </si>
  <si>
    <t>Abraçadeira em aço para amarração de eletrodutos, tipo econômica, com 1/2"</t>
  </si>
  <si>
    <t>Abraçadeira em aço para amarração de eletrodutos, tipo econômica, com 2 1/2"</t>
  </si>
  <si>
    <t>Abraçadeira em aço para amarração de eletrodutos, tipo econômica, com 2"</t>
  </si>
  <si>
    <t>Abraçadeira em aço para amarração de eletrodutos, tipo econômica, com 3 1/2"</t>
  </si>
  <si>
    <t>Abraçadeira em aço para amarração de eletrodutos, tipo econômica, com 3"</t>
  </si>
  <si>
    <t>Abraçadeira em aço para amarração de eletrodutos, tipo econômica, com 3/4"</t>
  </si>
  <si>
    <t>Abraçadeira em aço para amarração de eletrodutos, tipo econômica, com 4"</t>
  </si>
  <si>
    <t>Abraçadeira em aço para amarração de eletrodutos, tipo econômica, com 5"</t>
  </si>
  <si>
    <t>Abraçadeira em aço para amarração de eletrodutos, tipo econômica, com 6"</t>
  </si>
  <si>
    <t>Abraçadeira em aço para amarração de eletrodutos, tipo econômica, com 8"</t>
  </si>
  <si>
    <t>Abraçadeira em aço para amarração de eletrodutos, tipo U simples, com 1 1/2"</t>
  </si>
  <si>
    <t>Abraçadeira em aço para amarração de eletrodutos, tipo U simples, com 1 1/4"</t>
  </si>
  <si>
    <t>Abraçadeira em aço para amarração de eletrodutos, tipo U simples, com 1"</t>
  </si>
  <si>
    <t>Abraçadeira em aço para amarração de eletrodutos, tipo U simples, com 1/2"</t>
  </si>
  <si>
    <t>Abraçadeira em aço para amarração de eletrodutos, tipo U simples, com 2 1/2"</t>
  </si>
  <si>
    <t>Abraçadeira em aço para amarração de eletrodutos, tipo U simples, com 2"</t>
  </si>
  <si>
    <t>Abraçadeira em aço para amarração de eletrodutos, tipo U simples, com 3"</t>
  </si>
  <si>
    <t>Abraçadeira em aço para amarração de eletrodutos, tipo U simples, com 3/4"</t>
  </si>
  <si>
    <t>Abraçadeira em aço para amarração de eletrodutos, tipo U simples, com 3/8"</t>
  </si>
  <si>
    <t>Abraçadeira em aço para amarração de eletrodutos, tipo U simples, com 4"</t>
  </si>
  <si>
    <t>Abraçadeira em aço para amarração de eletrodutos, tipo união horizontal, com 1 1/2" preços de insumos</t>
  </si>
  <si>
    <t>Abraçadeira em aço para amarração de eletrodutos, tipo união horizontal, com 1 1/4"</t>
  </si>
  <si>
    <t>Abraçadeira em aço para amarração de eletrodutos, tipo união horizontal, com 1"</t>
  </si>
  <si>
    <t>Abraçadeira em aço para amarração de eletrodutos, tipo união horizontal, com 1/2"</t>
  </si>
  <si>
    <t>Abraçadeira em aço para amarração de eletrodutos, tipo união horizontal, com 10"</t>
  </si>
  <si>
    <t>Abraçadeira em aço para amarração de eletrodutos, tipo união horizontal, com 12"</t>
  </si>
  <si>
    <t>Abraçadeira em aço para amarração de eletrodutos, tipo união horizontal, com 2 1/2"</t>
  </si>
  <si>
    <t>Abraçadeira em aço para amarração de eletrodutos, tipo união horizontal, com 2"</t>
  </si>
  <si>
    <t>Abraçadeira em aço para amarração de eletrodutos, tipo união horizontal, com 3 1/2"</t>
  </si>
  <si>
    <t>Abraçadeira em aço para amarração de eletrodutos, tipo união horizontal, com 3"</t>
  </si>
  <si>
    <t>Abraçadeira em aço para amarração de eletrodutos, tipo união horizontal, com 3/4"</t>
  </si>
  <si>
    <t>Abraçadeira em aço para amarração de eletrodutos, tipo união horizontal, com 4"</t>
  </si>
  <si>
    <t>Abraçadeira em aço para amarração de eletrodutos, tipo união horizontal, com 5"</t>
  </si>
  <si>
    <t>Abraçadeira em aço para amarração de eletrodutos, tipo união horizontal, com 6"</t>
  </si>
  <si>
    <t>Abraçadeira em aço para amarração de eletrodutos, tipo união horizontal, com 8"</t>
  </si>
  <si>
    <t>Abraçadeira metálica para amarração de eletrodutos, tipo D, com 1" e parafuso de fixação</t>
  </si>
  <si>
    <t>Abraçadeira PVC, para calha pluvial, diâmetro entre 80 e 100mm, para drenagem predial</t>
  </si>
  <si>
    <t>Abraçadeira tipo D 1 1/2" c/ parafuso</t>
  </si>
  <si>
    <t>Abraçadeira tipo D 1 1/4" c/ parafuso</t>
  </si>
  <si>
    <t>Abraçadeira tipo D 1/2" c/ parafuso</t>
  </si>
  <si>
    <t>Abraçadeira tipo D 2 1/2" c/ parafuso</t>
  </si>
  <si>
    <t>Abraçadeira tipo D 2" c/ parafuso</t>
  </si>
  <si>
    <t>Abraçadeira tipo D 3" c/ parafuso</t>
  </si>
  <si>
    <t>Abraçadeira tipo D 3/4" c/ parafuso</t>
  </si>
  <si>
    <t>Abraçadeira tipo D 4" c/ parafuso</t>
  </si>
  <si>
    <t>Abraçadeira, galvanizada/zincada, rosca sem fim, parafuso inox, largura fita *12,6 a *14mm, D=2" a 2 1/2" (*medidas aproximadas)</t>
  </si>
  <si>
    <t>Abraçadeira, galvanizada/zincada, rosca sem fim, parafuso inox, largura fita *12,6 a *14mm, D=3" a 3 3/4"</t>
  </si>
  <si>
    <t>Abraçadeira, galvanizada/zincada, rosca sem fim, parafuso inox, largura fita *12,6 a *14mm, D=4" a 4 3/4"</t>
  </si>
  <si>
    <t>Acabamento cromado para registro pequeno, 1/2" ou 3/4"</t>
  </si>
  <si>
    <t>Acessório de ligação não elétrico, tubo de 6m</t>
  </si>
  <si>
    <t>Acessório iniciador não elétrico, tubo de 6m, tempo de retardo de *160ms (*valor aproximado)</t>
  </si>
  <si>
    <t>Acetileno (recarga para cilindro de conjunto Oxicorte grande)</t>
  </si>
  <si>
    <t>Ácido muriático (solução ácida)</t>
  </si>
  <si>
    <t>Aço CA-25, 10,0mm, vergalhão</t>
  </si>
  <si>
    <t>Aço CA-25, 12,5mm, vergalhão</t>
  </si>
  <si>
    <t>Aço CA-25, 16,0mm, vergalhão</t>
  </si>
  <si>
    <t>Aço CA-25, 20,0mm, vergalhão</t>
  </si>
  <si>
    <t>Aço CA-25, 25,0mm, vergalhão</t>
  </si>
  <si>
    <t>Aço CA-25, 6,3mm, vergalhão</t>
  </si>
  <si>
    <t>Aço CA-25, 8,0mm, vergalhão</t>
  </si>
  <si>
    <t>Aço CA-25, vergalhão, 32,0mm</t>
  </si>
  <si>
    <t>Aço CA-50 - 10mm (cortado e dobrado)</t>
  </si>
  <si>
    <t>Aço CA-50 - 12,5mm (cortado e dobrado)</t>
  </si>
  <si>
    <t>Aço CA-50 - 16mm (cortado e dobrado)</t>
  </si>
  <si>
    <t>Aço CA-50 - 20mm (cortado e dobrado)</t>
  </si>
  <si>
    <t>Aço CA-50 - 6,3mm (cortado e dobrado)</t>
  </si>
  <si>
    <t>Aço CA-50, 10,0mm, vergalhão</t>
  </si>
  <si>
    <t>Aço CA-50, 12,5mm, vergalhão</t>
  </si>
  <si>
    <t>Aço CA-50, 16,0mm, vergalhão</t>
  </si>
  <si>
    <t>Aço CA-50, 20,0mm, vergalhão</t>
  </si>
  <si>
    <t>Aço CA-50, 25,0mm, vergalhão</t>
  </si>
  <si>
    <t>Aço CA-50, 6,3mm, vergalhão</t>
  </si>
  <si>
    <t>Aço CA-50, 8,0mm, vergalhão</t>
  </si>
  <si>
    <t>Aço CA-60 - 4,2mm (cortado e dobrado)</t>
  </si>
  <si>
    <t>Aço CA-60 - 5,0mm (cortado e dobrado)</t>
  </si>
  <si>
    <t>Aço CA-60 - 6,0mm (cortado e dobrado)</t>
  </si>
  <si>
    <t>Aço CA-60 - 7,0mm (cortado e dobrado)</t>
  </si>
  <si>
    <t>Aço CA-60, 4,2mm, vergalhão</t>
  </si>
  <si>
    <t>Aço CA-60, 5,0mm, vergalhão</t>
  </si>
  <si>
    <t>Aço CA-60, 6,0mm, vergalhão</t>
  </si>
  <si>
    <t>Aço CA-60, 7,0mm, vergalhão</t>
  </si>
  <si>
    <t>Aço CA-60, 8,0mm, vergalhão</t>
  </si>
  <si>
    <t>Aço CA-60, 9,5mm vergalhão</t>
  </si>
  <si>
    <t>Aço-fio para protensão, CP-150 RB L, 8mm</t>
  </si>
  <si>
    <t>Acoplamento de condutor pluvial, em PVC, diâmetro entre 80 e 100mm, paradrenagem predial</t>
  </si>
  <si>
    <t>Adaptador de compressão em polipropileno (pp), para tubo em PEAD, 20mm x 1/2" - ligação predial de água (NTS 179)</t>
  </si>
  <si>
    <t>Adaptador de compressão em polipropileno (pp), para tubo em PEAD, 20mm x 3/4" - ligação predial de água (NTS 179)</t>
  </si>
  <si>
    <t>Adaptador de compressão em polipropileno (pp), para tubo em PEAD, 32mm x 1" - ligação predial de água (NTS 179)</t>
  </si>
  <si>
    <t>Adaptador em PVC, com registro, para PEAD, 20mm x 3/4" - ligação predial de água</t>
  </si>
  <si>
    <t>Adaptador PVC 110,0mm x cerâmico 100,0mm ponta / bolsa, para rede coletor esgoto</t>
  </si>
  <si>
    <t>Adaptador PVC para sifão metálico com anel borracha (JE), 40mm x 1 1/2"</t>
  </si>
  <si>
    <t>Adaptador PVC para sifão, 40mm x 1 1/4"</t>
  </si>
  <si>
    <t>Adaptador PVC para válvula pia ou lavatório, 40mm</t>
  </si>
  <si>
    <t>Adaptador PVC roscável, com flanges e anel de vedação, 1", para caixa d'água</t>
  </si>
  <si>
    <t>Adaptador PVC roscável, com flanges e anel de vedação, 1/2", para caixa d'água</t>
  </si>
  <si>
    <t>Adaptador PVC roscável, com flanges e anel de vedação, 3/4", para caixa d'água</t>
  </si>
  <si>
    <t>Adaptador PVC soldável com flange e anel de vedação, 20mm x 1/2", para caixa d'agua</t>
  </si>
  <si>
    <t>Adaptador PVC soldável com flange e anel de vedação, 25mm x 3/4", para caixa d'agua</t>
  </si>
  <si>
    <t>Adaptador PVC soldável com flange e anel de vedação, 32mm x 1", para caixa d'agua</t>
  </si>
  <si>
    <t>Adaptador PVC soldável com flange e anel de vedação, 40mm x 1 1/4", para caixa d'agua</t>
  </si>
  <si>
    <t>Adaptador PVC soldável com flange e anel de vedação, 50mm x 1 1/2", para caixa d'agua</t>
  </si>
  <si>
    <t>Adaptador PVC soldável com flanges e anel de vedação, 60mm x 2", para caixa d'água</t>
  </si>
  <si>
    <t>Adaptador PVC soldável com flanges livres, 110mm x 4", para caixa d'água</t>
  </si>
  <si>
    <t>Adaptador PVC soldável com flanges livres, 25mm x 3/4", para caixa d'água</t>
  </si>
  <si>
    <t>Adaptador PVC soldável com flanges livres, 32mm x 1", para caixa d'água</t>
  </si>
  <si>
    <t>Adaptador PVC soldável com flanges livres, 40mm x 1 1/4", para caixa d'água</t>
  </si>
  <si>
    <t>Adaptador PVC soldável com flanges livres, 50mm x 1 1/2", para caixa d'água</t>
  </si>
  <si>
    <t>Adaptador PVC soldável com flanges livres, 60mm x 2", para caixa d'água</t>
  </si>
  <si>
    <t>Adaptador PVC soldável com flanges livres, 75mm x 2 1/2", para caixa d'água</t>
  </si>
  <si>
    <t>Adaptador PVC soldável com flanges livres, 85mm x 3", para caixa d'água</t>
  </si>
  <si>
    <t>Adaptador PVC soldável curto com bolsa e rosca, 110mm x 4", para água fria</t>
  </si>
  <si>
    <t>Adaptador PVC soldável curto com bolsa e rosca, 20mm x 1/2", para água fria</t>
  </si>
  <si>
    <t>Adaptador PVC soldável curto com bolsa e rosca, 25mm x 3/4", para água fria</t>
  </si>
  <si>
    <t>Adaptador PVC soldável curto com bolsa e rosca, 32mm x 1", para água fria</t>
  </si>
  <si>
    <t>Adaptador PVC soldável curto com bolsa e rosca, 40mm x 1 1/2", para água fria</t>
  </si>
  <si>
    <t>Adaptador PVC soldável curto com bolsa e rosca, 40mm x 1 1/4", para água fria</t>
  </si>
  <si>
    <t>Adaptador PVC soldável curto com bolsa e rosca, 50mm x 1 1/2", para água fria</t>
  </si>
  <si>
    <t>Adaptador PVC soldável curto com bolsa e rosca, 50mm x 1 1/4", para água fria</t>
  </si>
  <si>
    <t>Adaptador PVC soldável curto com bolsa e rosca, 60mm x 2", para água fria</t>
  </si>
  <si>
    <t>Adaptador PVC soldável curto com bolsa e rosca, 75mm x 2 1/2", para água fria</t>
  </si>
  <si>
    <t>Adaptador PVC soldável curto com bolsa e rosca, 85mm x 3", para água fria</t>
  </si>
  <si>
    <t>Adaptador PVC soldável longo, com flange livre, 110mm x 4", para caixa d'agua</t>
  </si>
  <si>
    <t>Adaptador PVC soldável longo, com flange livre, 25mm x 3/4", para caixa d'agua</t>
  </si>
  <si>
    <t>Adaptador PVC soldável longo, com flange livre, 32mm x 1", para caixa d'água</t>
  </si>
  <si>
    <t>Adaptador PVC soldável longo, com flange livre, 40mm x 1 1/4", para caixa d'agua</t>
  </si>
  <si>
    <t>Adaptador PVC soldável longo, com flange livre, 50mm x 1 1/2", para caixa d'agua</t>
  </si>
  <si>
    <t>Adaptador PVC soldável longo, com flange livre, 60mm x 2", para caixa d'água</t>
  </si>
  <si>
    <t>Adaptador PVC soldável longo, com flange livre, 75mm x 2 1/2", para caixa d'agua</t>
  </si>
  <si>
    <t>Adaptador PVC soldável longo, com flange livre, 85mm x 3", para caixa d'água</t>
  </si>
  <si>
    <t>Adaptador PVC, roscável, com flanges e anel de vedação, 1 1/2", para caixa d'agua</t>
  </si>
  <si>
    <t>Adaptador PVC, roscável, com flanges e anel de vedação, 1 1/4", para caixa d'agua</t>
  </si>
  <si>
    <t>Adaptador PVC, roscável, com flanges e anel de vedação, 2", para caixa d'água</t>
  </si>
  <si>
    <t>Adaptador, CPVC, soldável, 15mm, para água quente</t>
  </si>
  <si>
    <t>Adaptador, CPVC, soldável, 22mm, para água quente</t>
  </si>
  <si>
    <t>Adaptador, em latão, engate rápido 2 1/2" x rosca interna 5 fios 2 1/2", para instalação predial de combate a incêndio</t>
  </si>
  <si>
    <t>Adaptador, em latão, engate rápido1 1/2" x rosca interna 5 fios 2 1/2", para instalação predial de combate a incêndio</t>
  </si>
  <si>
    <t>Adaptador, PVC bolsa/rosca, JE, DN 75 / DE 85mm</t>
  </si>
  <si>
    <t>Adaptador, PVC PBA luva de fibrocimento, DN 75 / DE 85mm</t>
  </si>
  <si>
    <t>Adaptador, PVC PBA, bolsa de FoFo, JE, DN 100 / DE 110mm</t>
  </si>
  <si>
    <t>Adaptador, PVC PBA, bolsa de FoFo, JE, DN 50 / DE 60mm</t>
  </si>
  <si>
    <t>Adaptador, PVC PBA, bolsa de FoFo, JE, DN 75 / DE 85mm</t>
  </si>
  <si>
    <t>Adaptador, PVC PBA, bolsa/rosca, JE, DN 100 / DE 110mm</t>
  </si>
  <si>
    <t>Adaptador, PVC PBA, bolsa/rosca, JE, DN 50 / DE 60mm</t>
  </si>
  <si>
    <t>Adaptador, PVC PBA, luva de fibrocimento, DN 100 / DE 110mm</t>
  </si>
  <si>
    <t>Adaptador, PVC PBA, luva de fibrocimento, DN 50 / DE 60mm</t>
  </si>
  <si>
    <t>Adaptador, PVC PBA, ponta/rosca, JE, DN 50 / DE 60mm</t>
  </si>
  <si>
    <t>Adaptador, PVC PBA, ponta/rosca, JE, DN 75 / DE 85mm</t>
  </si>
  <si>
    <t>Adesivo estrutural a base de resina epoxi para injeção em trincas, bicomponente, baixa viscosidade</t>
  </si>
  <si>
    <t>Adesivo estrutural a base de resina epoxi, bicomponente, fluido</t>
  </si>
  <si>
    <t>Adesivo estrutural a base de resina epoxi, bicomponente, pastoso (tixotrópico)</t>
  </si>
  <si>
    <t>Adesivo liquido a base de resinas para colagem de espuma de isolamento térmico flexível</t>
  </si>
  <si>
    <t>Adesivo para argamassas e chapiscos</t>
  </si>
  <si>
    <t>Adesivo para isopor</t>
  </si>
  <si>
    <t>Adesivo para tubos CPVC, *75g (*valor aproximado)</t>
  </si>
  <si>
    <t>Adesivo plástico para PVC, bisnaga com 17g</t>
  </si>
  <si>
    <t>Adesivo plástico para PVC, bisnaga com 75g</t>
  </si>
  <si>
    <t>Adesivo plástico para PVC, frasco com 175g</t>
  </si>
  <si>
    <t>Adesivo plástico para PVC, frasco com 850g</t>
  </si>
  <si>
    <t>Aditivo acelerador de pega e endurecimento para argamassas e concretos</t>
  </si>
  <si>
    <t>Aditivo impermeabilizante de pega normal para argamassas e concretos sem armação</t>
  </si>
  <si>
    <t>Aditivo impermeabilizante de pega ultrarrápida</t>
  </si>
  <si>
    <t>Aditivo liquido incorporador de ar para concreto e argamassa</t>
  </si>
  <si>
    <t>Aditivo plastificante e estabilizador para argamassas de assentamento e reboco</t>
  </si>
  <si>
    <t>Aditivo plastificante retardador de pega e redutor de água para concreto</t>
  </si>
  <si>
    <t>Aditivo superplastificante de pega normal para concreto (tambor 200kg)</t>
  </si>
  <si>
    <t>200kg</t>
  </si>
  <si>
    <t>Aduela / galeria de concreto armado, seção retangular 1,50x1,50 m (LxA), C=1,00m, E=20cm</t>
  </si>
  <si>
    <t>Aduela / galeria de concreto armado, seção retangular 2,00x2,00 m (LxA), C=1,00m, E=20cm</t>
  </si>
  <si>
    <t>Aduela / galeria de concreto armado, seção retangular 2,50x2,50 m (LxA), C=1,00m, E=20cm</t>
  </si>
  <si>
    <t>Aduela / galeria de concreto armado, seção retangular 3,00x3,00 m (LxA), C=1,00m, E=20cm</t>
  </si>
  <si>
    <t>Afastador para telha de fibrocimento canalete 90 ou kalhetão</t>
  </si>
  <si>
    <t>Agregado leve para proteção térmica (perolas de isopor)</t>
  </si>
  <si>
    <t>Ajudante de armador</t>
  </si>
  <si>
    <t>h</t>
  </si>
  <si>
    <t>Ajudante de armador (mensalista)</t>
  </si>
  <si>
    <t>mês</t>
  </si>
  <si>
    <t>Ajudante de carpinteiro</t>
  </si>
  <si>
    <t>Ajudante de eletricista (mensalista)</t>
  </si>
  <si>
    <t>Ajudante de estrutura metálica</t>
  </si>
  <si>
    <t>Ajudante de estruturas metálicas (mensalista)</t>
  </si>
  <si>
    <t>Ajudante de operação em geral</t>
  </si>
  <si>
    <t>Ajudante de operação em geral (mensalista)</t>
  </si>
  <si>
    <t>Ajudante de pedreiro</t>
  </si>
  <si>
    <t>Ajudante de pintor</t>
  </si>
  <si>
    <t>Ajudante de pintor (mensalista)</t>
  </si>
  <si>
    <t>Ajudante de serralheiro (mensalista)</t>
  </si>
  <si>
    <t>Ajudante especializado</t>
  </si>
  <si>
    <t>Ajudante especializado (mensalista)</t>
  </si>
  <si>
    <t>Alça preformada de contra poste, em aço galvanizado, para cabo 3/16", comprimento *860mm (*medida aproximada)</t>
  </si>
  <si>
    <t>Alça preformada de distribuição, em aço galvanizado, para cabo de alumínio diâmetro 16mm</t>
  </si>
  <si>
    <t>Alça preformada de distribuição, em aço galvanizado, para cabo de alumínio diâmetro 25mm²</t>
  </si>
  <si>
    <t>Alça preformada de distribuição, em aço galvanizado, para condutores de alumínio AWG 1/0 (CAA 6/1 ou CA 7 fios)</t>
  </si>
  <si>
    <t>Alça preformada de distribuição, em aço galvanizado, para condutores de alumínio AWG 2 (CAA 6/1 ou CA 7 fios)</t>
  </si>
  <si>
    <t>Alça preformada de serviço, em aço galvanizado, para condutores de alumínio AWG 4 (CAA 6/1)</t>
  </si>
  <si>
    <t>Alça preformada de serviço, em aço galvanizado, para condutores de alumínio AWG 6 (CAA 6/1)</t>
  </si>
  <si>
    <t>Alicate alargador de tubo PEX</t>
  </si>
  <si>
    <t>Alicate crimpador de tubo PEX</t>
  </si>
  <si>
    <t>Alicate de corte diagonal 6" com isolamento</t>
  </si>
  <si>
    <t>Alicate de crimpar RJ11, RJ12 e RJ45</t>
  </si>
  <si>
    <t>Alicate de pressão 11" para solda, tipo C</t>
  </si>
  <si>
    <t>Alicate de pressão 11" para solda, tipo U</t>
  </si>
  <si>
    <t>Alicate de pressão para solda de chapa 18"</t>
  </si>
  <si>
    <t>Alicate para anéis de pistão, capacidade 50 a 100mm</t>
  </si>
  <si>
    <t>Alimentação (encargos complementares)</t>
  </si>
  <si>
    <t>Alimentação - mensalista (encargos complementares)</t>
  </si>
  <si>
    <t>Alisadora de concreto com motor a gasolina de 5,5HP, peso com motor de 78kg, 4 patas.</t>
  </si>
  <si>
    <t>Almoxarife</t>
  </si>
  <si>
    <t>Almoxarife (mensalista)</t>
  </si>
  <si>
    <t>Alumínio anodizado</t>
  </si>
  <si>
    <t>Amônia</t>
  </si>
  <si>
    <t>Andaime metálico tipo fachadeiro, largura de 1,20m, altura por peça de 2,0m (locação)</t>
  </si>
  <si>
    <t>m²/mês</t>
  </si>
  <si>
    <t>Andaime metálico tubular de encaixe, tipo de torre, com largura de 1 até 1,5m e altura de *1,00m - locação (*medida aproximada)</t>
  </si>
  <si>
    <t>m/mês</t>
  </si>
  <si>
    <t>Andaime suspenso ou balancim, tipo pesado (carga total de 250kg/m²), plataforma de 1,50x3,00m, com 4 catracas (guinchos) e cabo de *45m - locação</t>
  </si>
  <si>
    <t>Anéis de crimpagem para alicate crimpador de tubo PEX, bitolas de 16 a 32mm</t>
  </si>
  <si>
    <t>par</t>
  </si>
  <si>
    <t>Anel borracha DN 100mm, para tubo serie reforçada esgoto predial</t>
  </si>
  <si>
    <t>Anel borracha DN 75mm, para tubo serie reforçada esgoto predial</t>
  </si>
  <si>
    <t>Anel borracha para tubo esgoto predial DN 40mm (NBR 5688)</t>
  </si>
  <si>
    <t>Anel borracha para tubo esgoto predial DN 50mm (NBR 5688)</t>
  </si>
  <si>
    <t>Anel borracha para tubo esgoto predial DN 75mm (NBR 5688)</t>
  </si>
  <si>
    <t>Anel borracha para tubo esgoto predial, DN 100mm (NBR 5688)</t>
  </si>
  <si>
    <t>Anel borracha, DN 150mm, para tubo serie reforçada esgoto predial</t>
  </si>
  <si>
    <t>Anel borracha, DN 40mm, para tubo serie reforçada esgoto predial</t>
  </si>
  <si>
    <t>Anel borracha, DN 50mm, para tubo serie reforçada esgoto predial</t>
  </si>
  <si>
    <t>Anel borracha, para tubo PVC de FoFo, DN 100mm (NBR 7665)</t>
  </si>
  <si>
    <t>Anel borracha, para tubo PVC de FoFo, DN 150mm (NBR 7665)</t>
  </si>
  <si>
    <t>Anel borracha, para tubo PVC de FoFo, DN 200mm (NBR 7665)</t>
  </si>
  <si>
    <t>Anel borracha, para tubo PVC de FoFo, DN 250mm (NBR 7665)</t>
  </si>
  <si>
    <t>Anel borracha, para tubo PVC de FoFo, DN 300mm (NBR 7665)</t>
  </si>
  <si>
    <t>Anel borracha, para tubo PVC, rede coletor esgoto, DN 100mm (NBR 7362)</t>
  </si>
  <si>
    <t>Anel borracha, para tubo PVC, rede coletor esgoto, DN 125mm (NBR 7362)</t>
  </si>
  <si>
    <t>Anel borracha, para tubo PVC, rede coletor esgoto, DN 150mm (NBR 7362)</t>
  </si>
  <si>
    <t>Anel borracha, para tubo PVC, rede coletor esgoto, DN 200mm (NBR 7362)</t>
  </si>
  <si>
    <t>Anel borracha, para tubo PVC, rede coletor esgoto, DN 250mm (NBR 7362)</t>
  </si>
  <si>
    <t>Anel borracha, para tubo PVC, rede coletor esgoto, DN 350mm (NBR 7362)</t>
  </si>
  <si>
    <t>Anel borracha, para tubo PVC, rede coletor esgoto, DN 400mm (NBR 7362)</t>
  </si>
  <si>
    <t>Anel borracha, para tubo, PVC rede coletor esgoto, DN 300mm (NBR 7362)</t>
  </si>
  <si>
    <t>Anel borracha, para tubo/conexão PVC PBA, DN 100mm, para rede água</t>
  </si>
  <si>
    <t>Anel borracha, para tubo/conexão PVC PBA, DN 50mm, para rede água</t>
  </si>
  <si>
    <t>Anel borracha, para tubo/conexão PVC PBA, DN 60mm, para rede água</t>
  </si>
  <si>
    <t>Anel borracha, para tubo/conexão PVC PBA, DN 75mm, para rede água</t>
  </si>
  <si>
    <t>Anel de borracha para vedação de duto PEAD corrugado para elétrica, DN 1 1/2"</t>
  </si>
  <si>
    <t>Anel de borracha para vedação de duto PEAD corrugado para elétrica, DN 1 1/4"</t>
  </si>
  <si>
    <t>Anel de borracha para vedação de duto PEAD corrugado para elétrica, DN 2"</t>
  </si>
  <si>
    <t>Anel de borracha para vedação de duto PEAD corrugado para elétrica, DN 3"</t>
  </si>
  <si>
    <t>Anel de borracha para vedação de duto PEAD corrugado para elétrica, DN 4"</t>
  </si>
  <si>
    <t>Anel de concreto armado, D=*1,10m, H=0,30m (*medida aproximada)</t>
  </si>
  <si>
    <t>Anel de concreto armado, D=0,60m, H=0,10m</t>
  </si>
  <si>
    <t>Anel de concreto armado, D=0,60m, H=0,15m</t>
  </si>
  <si>
    <t>Anel de concreto armado, D=0,60m, H=0,30m</t>
  </si>
  <si>
    <t>Anel de concreto armado, D=0,60m, H=0,40m</t>
  </si>
  <si>
    <t>Anel de concreto armado, D=0,60m, H=0,50m</t>
  </si>
  <si>
    <t>Anel de concreto armado, D=0,80m, H=0,30m</t>
  </si>
  <si>
    <t>Anel de concreto armado, D=0,80m, H=0,50m</t>
  </si>
  <si>
    <t>Anel de concreto armado, D=1,20m, H=0,50m</t>
  </si>
  <si>
    <t>Anel de concreto armado, D=1,50m, H=0,50m</t>
  </si>
  <si>
    <t>Anel de concreto armado, D=2,00m, H=0,50m</t>
  </si>
  <si>
    <t>Anel de concreto armado, D=2,50m, H=0,50m</t>
  </si>
  <si>
    <t>Anel de concreto armado, D=3,00m, H=0,50m</t>
  </si>
  <si>
    <t>Anel de distribuição em aço galvanizado para fio FE-160</t>
  </si>
  <si>
    <t>Anel de expansão em cobre, engate rápido 1 1/2", para empatação mangueira de combate a incêndio predial</t>
  </si>
  <si>
    <t>Anel de expansão em cobre, engate rápido 2 1/2", para empatação mangueira de combate a incêndio predial</t>
  </si>
  <si>
    <t>Anel ou aduela concreto armado D=1,00m, H=0,40m</t>
  </si>
  <si>
    <t>Anel ou aduela concreto armado D=1,00m, H=0,50m</t>
  </si>
  <si>
    <t>Antracito</t>
  </si>
  <si>
    <t>m³</t>
  </si>
  <si>
    <t>Aparelho apoio estrutural de neoprene fretado</t>
  </si>
  <si>
    <t>dm³</t>
  </si>
  <si>
    <t>Aparelho apoio estrutural de neoprene não fretado</t>
  </si>
  <si>
    <t>Aparelho corte oxi-acetileno para solda e corte contendo maçarico solda, bico de corte, cilindros, reguladores, mangueiras e carrinho</t>
  </si>
  <si>
    <t>Aparelho de oxi-acetileno para solda e corte, sem o gás (PPU) - locação</t>
  </si>
  <si>
    <t>Aparelho misturador cromado p/ bide c/ ducha</t>
  </si>
  <si>
    <t>cj</t>
  </si>
  <si>
    <t>Aparelho sinalizador de saída de garagem completo c/ célula fotoelétrica e braçadeira</t>
  </si>
  <si>
    <t>Apoio da porta dente fresadora</t>
  </si>
  <si>
    <t>Apontador ou apropriador</t>
  </si>
  <si>
    <t>Apontador ou apropriador (mensalista)</t>
  </si>
  <si>
    <t>Aprumador metálico de pilar, com altura e ângulo reguláveis, extensão de *1,50 a *2,80m (locação)</t>
  </si>
  <si>
    <t>Aquecedor de água a gás GLP/GN com capacidade de armazenamento de 50 a 80L</t>
  </si>
  <si>
    <t>Aquecedor de água elétrico horizontal, reservatório de 200L cilíndrico em cobre, reforçado com aço carbono, monofásico, tensão nominal 220V</t>
  </si>
  <si>
    <t>Aquecedor de água elétrico reservatório de 100L cilíndrico em cobre, reforçado com aço carbono, monofásico, tensão nominal 220V</t>
  </si>
  <si>
    <t>Aquecedor de água elétrico reservatório de 500L cilíndrico em cobre, reforçado com aço carbono, monofásico, tensão nominal 220V</t>
  </si>
  <si>
    <t>Aquecedor de água elétrico reservatório de 500L cilíndrico em cobre, reforçado com aço carbono, trifásico, tensão nominal 220/380/400V, potência 24kW</t>
  </si>
  <si>
    <t>Aquecedor de água elétrico reservatório de 700L cilíndrico em cobre, reforçado com aço carbono, monofásico, tensão nominal 220V</t>
  </si>
  <si>
    <t>Aquecedor de óleo BPF (fluido) térmico, capacidade de 300.000kcal/h</t>
  </si>
  <si>
    <t>Aquecedor solar capacidade do reservatório 1000L, inclui 10 placas coletoras de 1,42m²</t>
  </si>
  <si>
    <t>Aquecedor solar capacidade do reservatório 200L, inclui 2 placas coletoras de 1,42m²</t>
  </si>
  <si>
    <t>Aquecedor solar capacidade do reservatório 400L, inclui 4 placas coletoras de 1,42m²</t>
  </si>
  <si>
    <t>Aquecedor solar capacidade do reservatório 600L, inclui 6 placas coletoras de 1,42m²</t>
  </si>
  <si>
    <t>Aquecedor solar capacidade do reservatório 800L, inclui 8 placas coletoras de 1,42m²</t>
  </si>
  <si>
    <t>Arado reversível com 3 discos de 26" x 6mm rebocável</t>
  </si>
  <si>
    <t>Arame de aço ovalado 15x17 ( 45,7kg, 700kgf), rolo 1000 m</t>
  </si>
  <si>
    <t>Arame de amarração para gabiao galvanizado, diâmetro 2,2mm</t>
  </si>
  <si>
    <t>Arame farpado 16 BWG (0,047kg/m)</t>
  </si>
  <si>
    <t>Arame farpado 16 BWG 4x4", 23,50 kg/rolo 500m</t>
  </si>
  <si>
    <t>m</t>
  </si>
  <si>
    <t>Arame farpado galvanizado 14 BWG, classe 250</t>
  </si>
  <si>
    <t>Arame farpado galvanizado 16 BWG, classe 250</t>
  </si>
  <si>
    <t>Arame galvanizado 10 BWG, 3,40mm (0,0713kg/m)</t>
  </si>
  <si>
    <t>Arame galvanizado 12 BWG, 2,76mm (0,048kg/m)</t>
  </si>
  <si>
    <t>Arame galvanizado 14 BWG, 2,10mm (0,0272kg/m)</t>
  </si>
  <si>
    <t>Arame galvanizado 14 BWG, D=2,11mm (0,026kg/m)</t>
  </si>
  <si>
    <t>Arame galvanizado 16 BWG, 1,65mm (0,0166 kg/m)</t>
  </si>
  <si>
    <t>Arame galvanizado 18 BWG, 1,24mm (0,009 kg/m)</t>
  </si>
  <si>
    <t>Arame galvanizado 6 BWG, 5,16mm (0,157 kg/m)</t>
  </si>
  <si>
    <t>Arame galvanizado 8 BWG, D=4,19mm (0,101kg/m)</t>
  </si>
  <si>
    <t>Arame protegido com PVC para gabião, diâmetro 2,2mm</t>
  </si>
  <si>
    <t>Arame recozido 18 BWG, 1,25mm (0,010 kg/m)</t>
  </si>
  <si>
    <t>Arame recozido 18 BWG, 1,25mm (0,01kg/m)</t>
  </si>
  <si>
    <t>Areia amarela, areia barrada ou arenoso (retirada no areal, sem transporte)</t>
  </si>
  <si>
    <t>Areia fina - posto jazida/fornecedor (sem frete)</t>
  </si>
  <si>
    <t>Areia grossa - posto jazida/fornecedor (sem frete)</t>
  </si>
  <si>
    <t>Areia media - posto jazida/fornecedor (sem frete)</t>
  </si>
  <si>
    <t>Areia para aterro - posto jazida/fornecedor (sem frete)</t>
  </si>
  <si>
    <t>Areia para leito filtrante (0,42 a 1,68mm) - posto jazida/fornecedor (sem frete)</t>
  </si>
  <si>
    <t>Areia para leito filtrante (0,5 a 0,7mm) - posto jazida/fornecedor (sem frete)</t>
  </si>
  <si>
    <t>Areia para leito filtrante (0,7 a 1,0mm) - posto jazida/fornecedor (sem frete)</t>
  </si>
  <si>
    <t>Areia preta para emboco - posto jazida/fornecedor (sem frete)</t>
  </si>
  <si>
    <t>Argamassa colante AC I para cerâmicas</t>
  </si>
  <si>
    <t>Argamassa colante AC-II-E (revestimentos cerâmicos)</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</si>
  <si>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</si>
  <si>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</si>
  <si>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</si>
  <si>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</si>
  <si>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</si>
  <si>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</si>
  <si>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</si>
  <si>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polimérica de reparo estrutural, bicomponente</t>
  </si>
  <si>
    <t>Argamassa polimérica impermeabilizante semiflexível, bicomponente</t>
  </si>
  <si>
    <t>Argamassa pronta para contrapiso</t>
  </si>
  <si>
    <t>Argamassa pronta para revestimento externo em paredes</t>
  </si>
  <si>
    <t>Argamassa pronta para revestimento interno em paredes</t>
  </si>
  <si>
    <t>Argamassa usinada autoadensavel e autonivelante para contrapiso, incluibombeamento</t>
  </si>
  <si>
    <t>Argila expandida, granulometria 2215</t>
  </si>
  <si>
    <t>Argila ou barro para aterro / reaterro (com transporte até 10km)</t>
  </si>
  <si>
    <t>Argila ou barro para aterro / reaterro (retirado na jazida, sem transporte)</t>
  </si>
  <si>
    <t>Argila, argila vermelha ou argila arenosa (retirada na jazida, sem transporte)</t>
  </si>
  <si>
    <t>Armação vertical com haste e contra-pino, em chapa de aço galvanizado 3/16", com 1 estribo e 1 isolador</t>
  </si>
  <si>
    <t>Armação vertical com haste e contra-pino, em chapa de aço galvanizado 3/16", com 1 estribo, sem isolador</t>
  </si>
  <si>
    <t>Armação vertical com haste e contra-pino, em chapa de aço galvanizado 3/16", com 2 estribos, e 2 isoladores</t>
  </si>
  <si>
    <t>Armação vertical com haste e contra-pino, em chapa de aço galvanizado 3/16", com 2 estribos, sem isolador</t>
  </si>
  <si>
    <t>Armação vertical com haste e contra-pino, em chapa de aço galvanizado 3/16", com 3 estribos e 3 isoladores</t>
  </si>
  <si>
    <t>Armação vertical com haste e contra-pino, em chapa de aço galvanizado 3/16", com 3 estribos, sem isolador</t>
  </si>
  <si>
    <t>Armação vertical com haste e contra-pino, em chapa de aço galvanizado 3/16", com 4 estribos e 4 isoladores</t>
  </si>
  <si>
    <t>Armação vertical com haste e contra-pino, em chapa de aço galvanizado 3/16", com 4 estribos e sem isolador</t>
  </si>
  <si>
    <t>Armador</t>
  </si>
  <si>
    <t>Armador (mensalista)</t>
  </si>
  <si>
    <t>Arquiteto júnior</t>
  </si>
  <si>
    <t>Arquiteto júnior (mensalista)</t>
  </si>
  <si>
    <t>Arquiteto paisagista</t>
  </si>
  <si>
    <t>Arquiteto paisagista (mensalista)</t>
  </si>
  <si>
    <t>Arquiteto pleno</t>
  </si>
  <si>
    <t>Arquiteto pleno (mensalista)</t>
  </si>
  <si>
    <t>Arquiteto sênior</t>
  </si>
  <si>
    <t>Arquiteto sênior (mensalista)</t>
  </si>
  <si>
    <t>Arruela em aço galvanizado, diâmetro externo = 35mm, espessura = 3mm, diâmetro do furo = 18mm</t>
  </si>
  <si>
    <t>Arruela em alumínio, com rosca, de 1 1/2", para eletroduto</t>
  </si>
  <si>
    <t>Arruela em alumínio, com rosca, de 1 1/4", para eletroduto</t>
  </si>
  <si>
    <t>Arruela em alumínio, com rosca, de 1", para eletroduto</t>
  </si>
  <si>
    <t>Arruela em alumínio, com rosca, de 1/2", para eletroduto</t>
  </si>
  <si>
    <t>Arruela em alumínio, com rosca, de 2 1/2", para eletroduto</t>
  </si>
  <si>
    <t>Arruela em alumínio, com rosca, de 2", para eletroduto</t>
  </si>
  <si>
    <t>Arruela em alumínio, com rosca, de 3", para eletroduto</t>
  </si>
  <si>
    <t>Arruela em alumínio, com rosca, de 3/4", para eletroduto</t>
  </si>
  <si>
    <t>Arruela em alumínio, com rosca, de 3/8", para eletroduto</t>
  </si>
  <si>
    <t>Arruela em alumínio, com rosca, de 4", para eletroduto</t>
  </si>
  <si>
    <t>Arruela plástica 4x16</t>
  </si>
  <si>
    <t>Arruela quadrada em aço galvanizado, dimensão = 38mm, espessura = 3mm, diâmetro do furo = 18mm</t>
  </si>
  <si>
    <t>Arruela redonda de latão, diâmetro externo = 34mm, espessura = 2,5mm, diâmetro do furo = 17mm</t>
  </si>
  <si>
    <t>Asfalto diluído de petróleo CM-30 (com ICMS)</t>
  </si>
  <si>
    <t>Asfalto modificado tipo I - NBR 9910 (asfalto oxidado para impermeabilização, coeficiente de penetração 25-40)</t>
  </si>
  <si>
    <t>Asfalto modificado tipo II - NBR 9910 (asfalto oxidado para impermeabilização, coeficiente de penetração 20-35)</t>
  </si>
  <si>
    <t>Asfalto modificado tipo III - NBR 9910 (asfalto oxidado para impermeabilização, coeficiente de penetração 15-25)</t>
  </si>
  <si>
    <t>Assentador de manilhas (mensalista)</t>
  </si>
  <si>
    <t>Assentador de tubos</t>
  </si>
  <si>
    <t>Assentamento de carpete - somente mão de obra</t>
  </si>
  <si>
    <t>m²</t>
  </si>
  <si>
    <t>Assentamento de formica - somente mão de obra</t>
  </si>
  <si>
    <t>Assentamento de piso vinílico em placas - somente mão de obra</t>
  </si>
  <si>
    <t>Assentamento de rodapé vinílico - somente mão de obra</t>
  </si>
  <si>
    <t>Assento sanitário de plástico, tipo convencional</t>
  </si>
  <si>
    <t>Assento vaso sanitário infantil em plástico branco</t>
  </si>
  <si>
    <t>Automático de boia superior / inferior, *15A / 250V (*medida aproximada)</t>
  </si>
  <si>
    <t>Auxiliar de almoxarife (mensalista)</t>
  </si>
  <si>
    <t>Auxiliar de azulejista</t>
  </si>
  <si>
    <t>Auxiliar de azulejista (mensalista)</t>
  </si>
  <si>
    <t>Auxiliar de desenhista</t>
  </si>
  <si>
    <t>Auxiliar de desenhista (mensalista)</t>
  </si>
  <si>
    <t>Auxiliar de eletricista</t>
  </si>
  <si>
    <t>Auxiliar de encanador ou bombeiro hidráulico</t>
  </si>
  <si>
    <t>Auxiliar de encanador ou bombeiro hidráulico (mensalista)</t>
  </si>
  <si>
    <t>Auxiliar de escritório</t>
  </si>
  <si>
    <t>Auxiliar de escritório (mensalista)</t>
  </si>
  <si>
    <t>Auxiliar de laboratório</t>
  </si>
  <si>
    <t>Auxiliar de laboratorista de solos e de concreto (mensalista)</t>
  </si>
  <si>
    <t>Auxiliar de mecânico</t>
  </si>
  <si>
    <t>Auxiliar de mecânico (mensalista)</t>
  </si>
  <si>
    <t>Auxiliar de pedreiro (mensalista)</t>
  </si>
  <si>
    <t>Auxiliar de serralheiro</t>
  </si>
  <si>
    <t>Auxiliar de serviços gerais</t>
  </si>
  <si>
    <t>Auxiliar de serviços gerais (mensalista)</t>
  </si>
  <si>
    <t>Auxiliar de topógrafo</t>
  </si>
  <si>
    <t>Auxiliar de topografo (mensalista)</t>
  </si>
  <si>
    <t>Auxiliar técnico / assistente de engenharia (mensalista)</t>
  </si>
  <si>
    <t>Auxiliar técnico de engenharia</t>
  </si>
  <si>
    <t>Avental de segurança de raspa de couro 1,00x0,60m</t>
  </si>
  <si>
    <t>Azulejista ou ladrilheiro (mensalista)</t>
  </si>
  <si>
    <t>Azulejista ou ladrilhista</t>
  </si>
  <si>
    <t>Bacia sanitária (vaso) com caixa acoplada, de louca branca</t>
  </si>
  <si>
    <t>Bacia sanitária (vaso) convencional de louca branca</t>
  </si>
  <si>
    <t>Bacia sanitária (vaso) convencional de louca cor</t>
  </si>
  <si>
    <t>Bacia sanitária (vaso) convencional para PCD com furo frontal, de louça branca, com assento</t>
  </si>
  <si>
    <t>Bacia sanitária (vaso) convencional para PCD sem furo frontal, de louça branca, sem assento</t>
  </si>
  <si>
    <t>Bacia sanitária turca de louca branca</t>
  </si>
  <si>
    <t>Balde plástico capacidade 10L</t>
  </si>
  <si>
    <t>Balde vermelho para sinalização de vias</t>
  </si>
  <si>
    <t>Banca/pia de aço inoxidável (AISI 430) com 1 cuba central, com válvula, escorredor duplo, de *0,55 x *1,20m (*medidas aproximadas)</t>
  </si>
  <si>
    <t>Banca/pia de aço inoxidável (AISI 430) com 1 cuba central, com válvula, escorredor duplo, de *0,55 x *1,40m</t>
  </si>
  <si>
    <t>Banca/pia de aço inoxidável (AISI 430) com 1 cuba central, com válvula, escorredor duplo, de *0,55 x *1,80m</t>
  </si>
  <si>
    <t>Banca/pia de aço inoxidável (AISI 430) com 1 cuba central, com válvula, lisa (sem escorredor), de *0,55 x *1,20m</t>
  </si>
  <si>
    <t>Banca/pia de aço inoxidável (AISI 430) com 1 cuba central, sem válvula, escorredor duplo, de *0,55 x *1,60m</t>
  </si>
  <si>
    <t>Banca/pia de aço inoxidável (AISI 430) com 2 cubas, com válvulas, escorredor duplo, de *0,55 x 2,00m</t>
  </si>
  <si>
    <t>Bancada / banca em mármore, polido, branco comum, E=3cm</t>
  </si>
  <si>
    <t>Bancada / tampo aço inox (AISI 304), largura 60cm, com rodabanca (não inclui pés de apoio)</t>
  </si>
  <si>
    <t>Bancada / tampo aço inox (AISI 304), largura 70cm, com rodabanca (não inclui pés de apoio)</t>
  </si>
  <si>
    <t>Bancada / tampo liso (sem cuba) em mármore sintético</t>
  </si>
  <si>
    <t>Bancada de mármore sintético com uma cuba, 120 x *60cm (*medidas aproximadas)</t>
  </si>
  <si>
    <t>Bancada de mármore sintético com uma cuba, 150 x *60cm</t>
  </si>
  <si>
    <t>Bancada de mármore sintético com uma cuba, 200 x *60cm</t>
  </si>
  <si>
    <t>Bancada para carpintaria (sem o disco de serra) com motor elétrico trifásico de 3 a 5HP, chave e coifa protetora (locação)</t>
  </si>
  <si>
    <t>Banco articulado para banho, em aço inox polido, *70 x 45cm (*medidas aproximadas)</t>
  </si>
  <si>
    <t>Bandeira p/ porta / jan mad regional 1ª p/ vidro</t>
  </si>
  <si>
    <t>Bandeira p/ porta / jan mad regional 2ª p/ vidro</t>
  </si>
  <si>
    <t>Bandeira p/ porta / jan mad regional 3ª p/ vidro</t>
  </si>
  <si>
    <t>Barra antipânico dupla, cega lado oposto, cor cinza</t>
  </si>
  <si>
    <t>Barra antipânico dupla, para porta de vidro, cor cinza</t>
  </si>
  <si>
    <t>Barra antipânico simples, cega lado oposto, cor cinza</t>
  </si>
  <si>
    <t>Barra antipânico simples, com fechadura lado oposto, cor cinza</t>
  </si>
  <si>
    <t>Barra antipânico simples, para porta de vidro, cor cinza</t>
  </si>
  <si>
    <t>Barra de ancoragem de 0,80m de extensão, com rosca de 5/8", incluindo porca e flange (locação)</t>
  </si>
  <si>
    <t>Barra de apoio angular, 60cm, em aço inox polido, diâmetro mínimo 3cm</t>
  </si>
  <si>
    <t>Barra de apoio em L, em aço inox polido 70x70cm, diâmetro mínimo 3cm</t>
  </si>
  <si>
    <t>Barra de apoio em L, em aço inox polido 80x80cm, diâmetro mínimo 3cm</t>
  </si>
  <si>
    <t>Barra de apoio lateral articulada, com trava, em aço inox polido, 70cm, diâmetro mínimo 3cm</t>
  </si>
  <si>
    <t>Barra de apoio lavatório de canto, em aço inox polido, diâmetro mínimo 3cm</t>
  </si>
  <si>
    <t>Barra de apoio lavatório, em aço inox polido, 40cm x 50cm, diâmetro mínimo 3cm (medidas aproximadas)</t>
  </si>
  <si>
    <t>Barra de apoio reta, em aço inox polido, comprimento 60cm, diâmetro mínimo 3cm</t>
  </si>
  <si>
    <t>Barra de apoio reta, em aço inox polido, comprimento 70cm, diâmetro mínimo 3cm</t>
  </si>
  <si>
    <t>Barra de apoio reta, em aço inox polido, comprimento 80cm, diâmetro mínimo 3cm</t>
  </si>
  <si>
    <t>Barra de apoio reta, em aço inox polido, comprimento 90cm, diâmetro mínimo 3cm</t>
  </si>
  <si>
    <t>Barra de apoio reta, em alumínio, comprimento 60cm, diâmetro mínimo 3cm</t>
  </si>
  <si>
    <t>Barra de apoio reta, em alumínio, comprimento 70cm, diâmetro mínimo 3cm</t>
  </si>
  <si>
    <t>Barra de apoio reta, em alumínio, comprimento 80cm, diâmetro mínimo 3cm</t>
  </si>
  <si>
    <t>Barra de apoio reta, em alumínio, comprimento 90cm, diâmetro mínimo 3cm</t>
  </si>
  <si>
    <t>Barra de ferro retangular, barra chata, 1 1/2 x 1/2" (LxE), 3,79kg/m</t>
  </si>
  <si>
    <t>Barra de ferro retangular, barra chata, 1 1/2 x 1/4" (LxE), 1,89kg/m</t>
  </si>
  <si>
    <t>Barra de ferro retangular, barra chata, 1 1/4 x 3/8" (LxE)</t>
  </si>
  <si>
    <t>Barra de ferro retangular, barra chata, 1 x 1/4" (LxE), 1,2265kg/m</t>
  </si>
  <si>
    <t>Barra de ferro retangular, barra chata, 1 x 1/8" (LxE)</t>
  </si>
  <si>
    <t>Barra de ferro retangular, barra chata, 1 x 3/16" (LxE), 1,73kg/m</t>
  </si>
  <si>
    <t>Barra de ferro retangular, barra chata, 2 x 1" (LxE), 10,12kg/m</t>
  </si>
  <si>
    <t>Barra de ferro retangular, barra chata, 2 x 1/2" (LxE),</t>
  </si>
  <si>
    <t>Barra de ferro retangular, barra chata, 2 x 1/2" (LxE), 5,06kg/m</t>
  </si>
  <si>
    <t>Barra de ferro retangular, barra chata, 2 x 1/4" (LxE), 2,53kg/m</t>
  </si>
  <si>
    <t>Barra de ferro retangular, barra chata, 2 x 3/8" (LxE), 3,79kg/m</t>
  </si>
  <si>
    <t>Barra de ferro retangular, barra chata, 2 x 5/16" (LxE), 3,162kg/m</t>
  </si>
  <si>
    <t>Barra de ferro retangular, barra chata, 3/4 x 1/4" (LxE),</t>
  </si>
  <si>
    <t>Barra de ferro retangular, barra chata, 3/4 x 1/8" (LxE), 0,47kg/m</t>
  </si>
  <si>
    <t>Barra de ferro retangular, barra chata, 3/4 x 3/16" (LxE)</t>
  </si>
  <si>
    <t>Barra de ferro retangular, barra chata, 3/8 x 1 1/2" (LxE), 2,84kg/m</t>
  </si>
  <si>
    <t>Basculante alumínio 80x60cm - série 25</t>
  </si>
  <si>
    <t>Basculante mad regional 3ª</t>
  </si>
  <si>
    <t>Base de misturador monocomando para chuveiro</t>
  </si>
  <si>
    <t>Base p/ fusíveis NH tamanho 00, de 6 a 160A, tipo 3 NH 3 030-Z da Siemens ou equiv</t>
  </si>
  <si>
    <t>Base p/ fusíveis NH tamanho 01, de 40 a 250A, tipo 3 NH 3 230-Z da Siemens ou equiv</t>
  </si>
  <si>
    <t>Base p/ mastro de para-raios - 2"</t>
  </si>
  <si>
    <t>Base para mastro de para-raios diâmetro nominal 1 1/2"</t>
  </si>
  <si>
    <t>Bate estaca-martelo até 3,0T diesel 160HP torre 15m Magan IM 1520 BS</t>
  </si>
  <si>
    <t>Bate-estacas por gravidade, potência 160HP, peso do martelo até 3 toneladas</t>
  </si>
  <si>
    <t>Batente / portal / aduela / marco maciço, E=*3 cm, L=*13 cm, em cedrinho / angelim comercial / eucalipto / curupixa / peroba / ipê champanhe ou equivalente da região</t>
  </si>
  <si>
    <t>Batente / portal / aduela / marco maciço, E=*3 cm, L=*13cm, *60cm a *120cm x 210cm, em cedrinho / angelim comercial / eucalipto / curupixa / peroba / cumaru ou equivalente da região (*medidas aproximadas)</t>
  </si>
  <si>
    <t>jg</t>
  </si>
  <si>
    <t>Batente / portal / aduela / marco maciço, E=*3 cm, L=*15cm, *60cm a *120cm x *210cm, em cedrinho / angelim comercial / eucalipto / curupixa / peroba / cumaru ou equivalente da região</t>
  </si>
  <si>
    <t>Batente / portal / aduela / marco maciço, E=*3 cm, L=*15cm, *60cm a *120cm x *210cm, em pinus / tauari / virola ou equivalente da região</t>
  </si>
  <si>
    <t>Batente / portal / aduela / marco maciço, E=*3cm, L= *7cm, *60cm a *120cm x *210cm, em pinus / tauari / virola ou equivalente da região</t>
  </si>
  <si>
    <t>Batente / portal / aduela / marco maciço, E=*3cm, L=*13cm, *60cm a *120cm x *210cm, em pinus / tauari / virola ou equivalente da região</t>
  </si>
  <si>
    <t>Batente / portal / aduela / marco maciço, E=*3cm, L=*7cm, *60cm a *120cm x *210cm, em cedrinho / angelim comercial / eucalipto / curupixa / peroba / cumaru ou equivalente da região</t>
  </si>
  <si>
    <t>Betoneira 320L com motor elétrico trifásico, potência de 3HP, com carregador mecânico (locação)</t>
  </si>
  <si>
    <t>Betoneira 320L, diesel, potência de 5,5HP, com carregador mecânico (locação)</t>
  </si>
  <si>
    <t>Betoneira 320L, diesel, potência de 5,5HP, sem carregador mecânico (locação)</t>
  </si>
  <si>
    <t>Betoneira 580L, diesel, potência de 7,5HP, com carregador mecânico (locação)</t>
  </si>
  <si>
    <t>Betoneira capacidade nominal 250L, capacidade de mistura 200L, motor elétrico trifásico 220/380V potência 1CV, sem carregador</t>
  </si>
  <si>
    <t>Betoneira capacidade nominal 400L, capacidade de mistura 280L, motor elétrico trifásico 220/380V potência 2CV, sem carregador</t>
  </si>
  <si>
    <t>Betoneira capacidade nominal 400L, capacidade de mistura 310L, motor a diesel potência 5HP, sem carregador</t>
  </si>
  <si>
    <t>Betoneira capacidade nominal 400L, capacidade de mistura 310L, motor a gasolina potência 5,5HP, sem carregador</t>
  </si>
  <si>
    <t>Betoneira capacidade nominal 600L, capacidade de mistura 440L, motor a gasolina potência 10HP, com carregador</t>
  </si>
  <si>
    <t>Betoneira, capacidade nominal 400L, capacidade de mistura 310L, motor elétrico trifásico 220/380V potência 2CV, sem carregador</t>
  </si>
  <si>
    <t>Betoneira, capacidade nominal 600L, capacidade de mistura 360L, motor elétrico trifásico 220/380V, potência 4CV, excluso carregador</t>
  </si>
  <si>
    <t>Betoneira, capacidade nominal 600L, capacidade de mistura 440L, motor a diesel potência 10HP, com carregador</t>
  </si>
  <si>
    <t>Bide louca branca com 3 furos</t>
  </si>
  <si>
    <t>Blaster, dinamitador ou cabo de fogo</t>
  </si>
  <si>
    <t>Blaster, dinamitador ou cabo de fogo (mensalista)</t>
  </si>
  <si>
    <t>Bloco cerâmico (alvenaria de vedação), 4 furos, de 9x9x19cm</t>
  </si>
  <si>
    <t>Bloco cerâmico (alvenaria de vedação), 6 furos, de 9x9x19cm</t>
  </si>
  <si>
    <t>Bloco cerâmico (alvenaria de vedação), 8 furos, de 9x19x19 cm</t>
  </si>
  <si>
    <t>Bloco cerâmico (alvenaria de vedação), 8 furos, de 9x19x29 cm</t>
  </si>
  <si>
    <t>Bloco cerâmico (alvenaria de vedação), de 9x19x19cm</t>
  </si>
  <si>
    <t>mil</t>
  </si>
  <si>
    <t>Bloco cerâmico (alvenaria vedação), 6 furos, de 9x14x19 cm</t>
  </si>
  <si>
    <t>Bloco cerâmico de vedação com furos na horizontal, 11,5x19x19 cm - 4,5MPa (NBR 15270)</t>
  </si>
  <si>
    <t>Bloco cerâmico de vedação com furos na vertical, 14x19x39cm - 4,5MPa (NBR 15270)</t>
  </si>
  <si>
    <t>Bloco cerâmico de vedação com furos na vertical, 19x19x39cm - 4,5MPa (NBR 15270)</t>
  </si>
  <si>
    <t>Bloco cerâmico de vedação com furos na vertical, 9x19x39 cm - 4,5MPa (NBR 15270)</t>
  </si>
  <si>
    <t>Bloco concreto estrutural 14x19x29cm, Fbk 10MPa (NBR 6136)</t>
  </si>
  <si>
    <t>Bloco concreto estrutural 14x19x29cm, Fbk 12MPa (NBR 6136)</t>
  </si>
  <si>
    <t>Bloco concreto estrutural 14x19x29cm, Fbk 14MPa (NBR 6136)</t>
  </si>
  <si>
    <t>Bloco concreto estrutural 14x19x29cm, Fbk 16MPa (NBR 6136)</t>
  </si>
  <si>
    <t>Bloco concreto estrutural 14x19x29cm, Fbk 4,5MPa (NBR 6136)</t>
  </si>
  <si>
    <t>Bloco concreto estrutural 14x19x29cm, Fbk 6MPa (NBR 6136)</t>
  </si>
  <si>
    <t>Bloco concreto estrutural 14x19x29cm, Fbk 8MPa (NBR 6136)</t>
  </si>
  <si>
    <t>Bloco concreto estrutural 14x19x34 cm, Fbk 4,5MPa (NBR 6136)</t>
  </si>
  <si>
    <t>Bloco concreto estrutural 14x19x39cm, Fbk 10MPa (NBR 6136)</t>
  </si>
  <si>
    <t>Bloco concreto estrutural 14x19x39cm, Fbk 12MPa (NBR 6136)</t>
  </si>
  <si>
    <t>Bloco concreto estrutural 14x19x39cm, Fbk 14MPa (NBR 6136)</t>
  </si>
  <si>
    <t>Bloco concreto estrutural 14x19x39cm, Fbk 16MPa (NBR 6136)</t>
  </si>
  <si>
    <t>Bloco concreto estrutural 14x19x39cm, Fbk 4,5MPa (NBR 6136)</t>
  </si>
  <si>
    <t>Bloco concreto estrutural 14x19x39cm, Fbk 6MPa (NBR 6136)</t>
  </si>
  <si>
    <t>Bloco concreto estrutural 14x19x39cm, Fbk 8MPa (NBR 6136)</t>
  </si>
  <si>
    <t>Bloco concreto estrutural 19x19x39cm, Fbk 10MPa (NBR 6136)</t>
  </si>
  <si>
    <t>Bloco concreto estrutural 19x19x39cm, Fbk 12MPa (NBR 6136)</t>
  </si>
  <si>
    <t>Bloco concreto estrutural 19x19x39cm, Fbk 14MPa (NBR 6136)</t>
  </si>
  <si>
    <t>Bloco concreto estrutural 19x19x39cm, Fbk 16MPa (NBR 6136)</t>
  </si>
  <si>
    <t>Bloco concreto estrutural 19x19x39cm, Fbk 4,5MPa (NBR 6136)</t>
  </si>
  <si>
    <t>Bloco concreto estrutural 19x19x39cm, Fbk 8MPa (NBR 6136)</t>
  </si>
  <si>
    <t>Bloco concreto estrutural 9x19x39 cm, Fbk 4,5MPa (NBR 6136)</t>
  </si>
  <si>
    <t>Bloco concreto vedação 19x19x39cm (classe D - NBR 6136)</t>
  </si>
  <si>
    <t>Bloco de gesso E=10cm, *67x*50cm (* medidas aproximadas)</t>
  </si>
  <si>
    <t>Bloco de gesso E=7,5cm - 67x50cm</t>
  </si>
  <si>
    <t>Bloco de polietileno alta densidade, *27x*30x*100cm, acompanhados placas terminais e longarinas, para fundo de filtro</t>
  </si>
  <si>
    <t>Bloco de vidro incolor, canelado, de *19x19x*8cm</t>
  </si>
  <si>
    <t>Bloco de vidro/elemento vazado incolor, veneziana, de *20x20x*6cm</t>
  </si>
  <si>
    <t>Bloco estrutural cerâmico 14x19x29cm, 3,0MPa (NBR 15270)</t>
  </si>
  <si>
    <t>Bloco estrutural cerâmico 14x19x29cm, 4,0MPa - NBR 15270</t>
  </si>
  <si>
    <t>Bloco estrutural cerâmico 14x19x29cm, 6,0MPa (NBR 15270)</t>
  </si>
  <si>
    <t>Bloco estrutural cerâmico 14x19x34cm, 6,0MPa (NBR 15270)</t>
  </si>
  <si>
    <t>Bloco estrutural cerâmico 14x19x39cm, 3,0MPa (NBR 15270)</t>
  </si>
  <si>
    <t>Bloco estrutural cerâmico 14x19x39cm, 6,0MPa (NBR 15270)</t>
  </si>
  <si>
    <t>Bloco estrutural cerâmico 19x19x29 cm, 6,0MPa (NBR 15270)</t>
  </si>
  <si>
    <t>Bloco estrutural cerâmico 19x19x39cm, 6,0MPa (NBR 15270)</t>
  </si>
  <si>
    <t>Bloco sextavado p/ pavimentação, em concreto com 35MPa (tipo Blokret), de 30x30cm, E=8,0cm (NBR 9781:2013)</t>
  </si>
  <si>
    <t>Bloco vedação concreto 14x19x29cm (classe D - NBR 6136)</t>
  </si>
  <si>
    <t>Bloco vedação concreto 14x19x39cm (classe D - NBR 6136)</t>
  </si>
  <si>
    <t>Bloco vedação concreto 14x19x39cm aparente (classe D - NBR 6136)</t>
  </si>
  <si>
    <t>Bloco vedação concreto 19x19x39cm (classe D - NBR 6136)</t>
  </si>
  <si>
    <t>Bloco vedação concreto 9x19x39 cm (classe D - NBR 6136)</t>
  </si>
  <si>
    <t>Bloco vedação concreto 9x19x39 cm aparente (classe D - NBR 6136)</t>
  </si>
  <si>
    <t>Bloco vedação concreto celular autoclavado 10x30x60cm</t>
  </si>
  <si>
    <t>Bloco vedação concreto celular autoclavado 15x30x60cm</t>
  </si>
  <si>
    <t>Bloco vedação concreto celular autoclavado 20x30x60cm</t>
  </si>
  <si>
    <t>Bloco vidro incolor xadrez, de *20x20x*10cm (*medidas aproximadas)</t>
  </si>
  <si>
    <t>Bloco vidro/elemento vazado, incolor, veneziana, *20x10x*8cm</t>
  </si>
  <si>
    <t>Bocal PVC, para calha pluvial, diâmetro da saída entre 80 e 100mm, para drenagem predial</t>
  </si>
  <si>
    <t>Bolsa de ligação em PVC flexível para vaso sanitário 1.1/2" (40mm)</t>
  </si>
  <si>
    <t>Bolsa de lona para ferramentas *50x35x*25cm</t>
  </si>
  <si>
    <t>Bomba centrifuga com motor elétrico monofásico, potência 0,33HP, bocais 1" x 3/4", diâmetro do rotor 99mm, hm/q = 4mca / 8,5m³/h a 18mca / 0,90m³/h</t>
  </si>
  <si>
    <t>Bomba centrifuga monoestágio com motor elétrico monofásico, potência 15HP, diâmetro do rotor *173mm, hm/q = *30mca / *90m³/h a *45mca / *55m³/h</t>
  </si>
  <si>
    <t>Bomba centrifuga motor elétrico monofásico 0,49HP bocais 1" x 3/4", diâmetro do rotor 110mm, hm/q: 6 m / 8,3 m³/h a 20m / 1,2m³/h</t>
  </si>
  <si>
    <t>Bomba centrifuga motor elétrico monofásico 0,50CV diâmetro de sucção x elevação 3/4" x 3/4", monoestágio, diâmetro dos rotores 114mm, hm/q: 2m / 2,99m³/h a 24m / 0,71 m³/h</t>
  </si>
  <si>
    <t>Bomba centrifuga motor elétrico monofásico 0,74HP diâmetro de sucção x elevação 1 1/4" x 1", diâmetro do rotor 120mm, hm/q: 8m / 7,70m³/h a 24m / 2,80m³/h</t>
  </si>
  <si>
    <t>Bomba centrifuga motor elétrico trifásico 0,99HP diâmetro de sucção x elevação 1" x 1", diâmetro do rotor 145mm, hm/q: 14m / 8,4m³/h a 40m / 0,60m³/h</t>
  </si>
  <si>
    <t>Bomba centrifuga motor elétrico trifásico 1,48HP diâmetro de sucção x elevação 1" x 1", 4 estágios, diâmetro dos rotores 3x107mm + 1x100mm, hm/q: 10m / 5,3 m³/h a 70m / 1,8 m³/h</t>
  </si>
  <si>
    <t>Bomba centrifuga motor elétrico trifásico 14,8HP, diâmetro de sucção x elevação 2 1/2" x 2", diâmetro do rotor 195mm, hm/q: 62m / 55,5m³/h a 80m / 31,50m³/h</t>
  </si>
  <si>
    <t>Bomba centrifuga motor elétrico trifásico 2,96HP, diâmetro de sucção x elevação 1 1/2" x 1 1/4", diâmetro do rotor 148mm, hm/q: 34m / 14,80m³/h a 40m / 8,60m³/h</t>
  </si>
  <si>
    <t>Bomba centrifuga motor elétrico trifásico 5HP, diâmetro de sucção x elevação 2" x 1 1/2", diâmetro do rotor 155mm, hm/q: 40m / 20,40m³/h a 46m / 9,20m³/h</t>
  </si>
  <si>
    <t>Bomba centrifuga motor elétrico trifásico 9,86HP diâmetro de sucção x elevacao1" x 1", 4 estágios, diâmetro dos rotores 4x146mm, hm/q: 85m / 14,9m³/h a 140m /4,2m³/h</t>
  </si>
  <si>
    <t>Bomba centrifuga, motor elétrico trifásico 1,48HP diâmetro de sucção x elevação 1 1/2" x 1", diâmetro do rotor 117mm, hm/q: 10m / 21,9m³/h a 24m / 6,1m³/h</t>
  </si>
  <si>
    <t>Bomba de projeção de concreto seco, potência 10CV, vazão 3m³/h</t>
  </si>
  <si>
    <t>Bomba de projeção de concreto seco, potência 10CV, vazão 6m³/h preços de insumos</t>
  </si>
  <si>
    <t>Bomba hidráulica alta pressão (unidade motriz), vazão de 3,0L/min, atingindopressões manométricas de até 100kgf/cm² - locação</t>
  </si>
  <si>
    <t>dia</t>
  </si>
  <si>
    <t>Bomba injetora de nata de cimento com misturador integrado, vazão 60L/min, pressão máxima de 100bar</t>
  </si>
  <si>
    <t>Bomba para teste hidrostático até 850 libras (locação)</t>
  </si>
  <si>
    <t>Bomba pressurizadora elétrica até 2HP, 1 1/2"</t>
  </si>
  <si>
    <t>Bomba submersa para poços tubulares profundos diâmetro de 4 polegadas, elétrica, monofásica, potência 0,49HP, 13 estágios, bocal de descarga diâmetro de uma polegada e meia, hm/q = 18m / 1,90m³/h a 85m / 0,</t>
  </si>
  <si>
    <t>Bomba submersa para poços tubulares profundos diâmetro de 4 polegadas, elétrica, trifásica, potência 1,97HP, 20 estágios, bocal de descarga diâmetro de uma polegada e meia, hm/q = 18m / 5,40 m³/h a 164m / 0,</t>
  </si>
  <si>
    <t>Bomba submersa para poços tubulares profundos diâmetro de 4 polegadas, elétrica, trifásica, potência 5,42HP, 15 estágios, bocal de descarga diâmetro de 2 polegadas, hm/q = 18m / 18,10m³/h a 121m / 2,90m³/h</t>
  </si>
  <si>
    <t>Bomba submersa para poços tubulares profundos diâmetro de 4 polegadas, elétrica, trifásica, potência 5,42HP, 29 estágios, bocal de descarga de uma polegada e meia, hm/q = 18m / 8,10m³/h a 201m / 3,2m³/h</t>
  </si>
  <si>
    <t>Bomba submersa para poços tubulares profundos diâmetro de 6 polegadas, elétrica, trifásica, potência 27,12HP, 7 estágios, bocal de descarga diâmetro de 4 polegadas, hm/q = 13,9m / 90m³/h a 44,0m / 25,0m³/h</t>
  </si>
  <si>
    <t>Bomba submersa para poços tubulares profundos diâmetro de 6 polegadas, elétrica, trifásica, potência 3,45HP, 5 estágios, bocal de descarga diâmetro de 2 polegadas, hm/q = 68,5m / 6,12m³/h a 39,5m / 14,04m³</t>
  </si>
  <si>
    <t>Bomba submersa para poços tubulares profundos diâmetro de 6 polegadas, elétrica, trifásica, potência 32HP, 9 estágios, bocal de descarga diâmetro de 4 polegadas, hm/q = 114,0m / 13,9m³/h a 57,0m / 25,0m³/h</t>
  </si>
  <si>
    <t>Bomba submersível p/ drenagem/esgotamento, elétrica trifásica acima 2 até 5CV descarga 3", hm = 24m, q= 60m³/H=1000L/min.ou equiv</t>
  </si>
  <si>
    <t>Bomba submersível p/ drenagem/esgotamento, elétrica trifásica acima de 5CV descarga 4" hm = 25m, q= 162m³/H=2700L/min.ou equiv</t>
  </si>
  <si>
    <t>Bomba submersível para drenagem e esgotamento com motor elétrico trifásico de *3 a 5CV, vazão = 35m³/h e saída = 2" (locação)</t>
  </si>
  <si>
    <t>Bomba submersível para drenagem e esgotamento com motor elétrico trifásico de até 2CV, descarga = 2", altura manométrica = 10m, vazão = 25m³/h (417 litros/minuto) (locação)</t>
  </si>
  <si>
    <t>Bomba submersível, elétrica, trifásica, potência 0,98HP, diâmetro do rotor 142mm semiaberto, bocal de saída diâmetro de 2 polegadas, hm/q = 2m / 32m³/h a 8m /16m³/h</t>
  </si>
  <si>
    <t>Bomba submersível, elétrica, trifásica, potência 0,99HP, diâmetro rotor 98mmsemiaberto, bocal de saída diâmetro 2 polegadas, hm/q = 2m / 28,90m³/h a 14m / 7m³/h</t>
  </si>
  <si>
    <t>Bomba submersível, elétrica, trifásica, potência 1,97HP, diâmetro do rotor 144mm semiaberto, bocal de saída diâmetro de 2 polegadas, hm/q = 2m / 26,8m³/h a 28m/ 4,6m³/h</t>
  </si>
  <si>
    <t>Bomba submersível, elétrica, trifásica, potência 13HP, diâmetro do rotor 170mm, bocal de saída diâmetro de 3 polegadas, hm/q = 11m / 68,40m³/h a 72m / 3,6m³/h</t>
  </si>
  <si>
    <t>Bomba submersível, elétrica, trifásica, potência 2,96HP, diâmetro do rotor 144mm semiaberto, bocal de saída diâmetro de duas polegadas, hm/q = 2m / 38,8m³/ha 28m / 5m³/h</t>
  </si>
  <si>
    <t>Bomba submersível, elétrica, trifásica, potência 3,75HP, diâmetro do rotor 90mm semiaberto, bocal de saída diâmetro de 2 polegadas, hm/q = 5m / 61,2m³/h a 25,5m / 3,6m³/h</t>
  </si>
  <si>
    <t>Bomba submersível, elétrica, trifásica, potência 6HP, diâmetro do rotor 127mm, bocal de saída diâmetro de 3 polegadas, hm/q = 7m / 66,90m³/h a 26m / 2,88m³/h</t>
  </si>
  <si>
    <t>Bomba triplex com motor a diesel, nacional, diâmetro de sucção de 2 1/2''</t>
  </si>
  <si>
    <t>Bomba triplex, para injeção de calda de cimento, vazão máxima de *100 litros/minuto, pressão máxima de *70bar, potência de 15CV</t>
  </si>
  <si>
    <t>Borboleta latão fundido cromado p/ janela madeira tipo guilhotina</t>
  </si>
  <si>
    <t>Bota de PVC preta, cano médio, sem forro</t>
  </si>
  <si>
    <t>Bota de segurança com biqueira de aço e colarinho acolchoado</t>
  </si>
  <si>
    <t>Braço ou haste c/canopla metal cromado 1/2" p/ chuveiro simples</t>
  </si>
  <si>
    <t>Braço ou haste com canopla plástica, 1/2", para chuveiro eletrico</t>
  </si>
  <si>
    <t>Braço ou haste com canopla plástica, 1/2", para chuveiro simples</t>
  </si>
  <si>
    <t>Braço p/ luminária pública 1x1,50m romagnole ou equiv</t>
  </si>
  <si>
    <t>Braço reto p/ luminária pública - ferro galv c/ paraf - 3/4" x 1,5m</t>
  </si>
  <si>
    <t>Bucha de nylon, diâmetro do furo 8mm, comprimento 40mm, com parafuso de rosca soberba, cabeça chata, fenda simples, 4,8x50mm</t>
  </si>
  <si>
    <t>Bucha de redução de cobre (ref 600-2) sem anel de solda, ponta x bolsa, 22x15mm</t>
  </si>
  <si>
    <t>Bucha de redução de cobre (ref 600-2) sem anel de solda, ponta x bolsa, 28x22mm</t>
  </si>
  <si>
    <t>Bucha de redução de cobre (ref 600-2) sem anel de solda, ponta x bolsa, 35x28mm</t>
  </si>
  <si>
    <t>Bucha de redução de cobre (ref 600-2) sem anel de solda, ponta x bolsa, 42x35mm</t>
  </si>
  <si>
    <t>Bucha de redução de cobre (ref 600-2) sem anel de solda, ponta x bolsa, 54x42mm</t>
  </si>
  <si>
    <t>Bucha de redução de cobre (ref 600-2) sem anel de solda, ponta x bolsa, 66x54mm</t>
  </si>
  <si>
    <t>Bucha de redução de ferro galvanizado, com rosca, de 1" x 1/2"</t>
  </si>
  <si>
    <t>Bucha de redução de PVC, soldável curta, com 110x85mm, para água fria predial</t>
  </si>
  <si>
    <t>Bucha de redução de PVC, soldável curta, com 25x20mm, para água fria predial</t>
  </si>
  <si>
    <t>Bucha de redução de PVC, soldável curta, com 32x25mm, para água fria predial</t>
  </si>
  <si>
    <t>Bucha de redução de PVC, soldável curta, com 40x32mm, para água fria predial</t>
  </si>
  <si>
    <t>Bucha de redução de PVC, soldável curta, com 50x40mm, para água fria predial</t>
  </si>
  <si>
    <t>Bucha de redução de PVC, soldável curta, com 60x50mm, para água fria predial</t>
  </si>
  <si>
    <t>Bucha de redução de PVC, soldável curta, com 75x60mm, para água fria predial</t>
  </si>
  <si>
    <t>Bucha de redução de PVC, soldável longa, 50x40mm, para esgoto predial</t>
  </si>
  <si>
    <t>Bucha de redução de PVC, soldável longa, com 32x20mm, para água fria predial</t>
  </si>
  <si>
    <t>Bucha de redução de PVC, soldável longa, com 40x20mm, para água fria predial</t>
  </si>
  <si>
    <t>Bucha de redução de PVC, soldável longa, com 40x25mm, para água fria predial</t>
  </si>
  <si>
    <t>Bucha de redução de PVC, soldável longa, com 50x20mm, para água fria predial</t>
  </si>
  <si>
    <t>Bucha de redução de PVC, soldável longa, com 50x25mm, para água fria predial</t>
  </si>
  <si>
    <t>Bucha de redução de PVC, soldável longa, com 50x32mm, para água fria predial</t>
  </si>
  <si>
    <t>Bucha de redução de PVC, soldável longa, com 60x25mm, para água fria predial</t>
  </si>
  <si>
    <t>Bucha de redução de PVC, soldável longa, com 60x32mm, para água fria predial</t>
  </si>
  <si>
    <t>Bucha de redução de PVC, soldável longa, com 60x40mm, para água fria predial</t>
  </si>
  <si>
    <t>Bucha de redução de PVC, soldável longa, com 60x50mm, para água fria predial</t>
  </si>
  <si>
    <t>Bucha de redução de PVC, soldável longa, com 75x50mm, para água fria predial</t>
  </si>
  <si>
    <t>Bucha de redução de PVC, soldável longa, com 85x60mm, para água fria predial</t>
  </si>
  <si>
    <t>Bucha de redução em alumínio, com rosca, de 1 1/2" x 1 1/4", para eletroduto</t>
  </si>
  <si>
    <t>Bucha de redução em alumínio, com rosca, de 1 1/2" x 1", para eletroduto</t>
  </si>
  <si>
    <t>Bucha de redução em alumínio, com rosca, de 1 1/2" x 3/4", para eletroduto</t>
  </si>
  <si>
    <t>Bucha de redução em alumínio, com rosca, de 1 1/4" x 1", para eletroduto</t>
  </si>
  <si>
    <t>Bucha de redução em alumínio, com rosca, de 1 1/4" x 1/2", para eletroduto</t>
  </si>
  <si>
    <t>Bucha de redução em alumínio, com rosca, de 1 1/4" x 3/4", para eletroduto</t>
  </si>
  <si>
    <t>Bucha de redução em alumínio, com rosca, de 1" x 1/2", para eletroduto</t>
  </si>
  <si>
    <t>Bucha de redução em alumínio, com rosca, de 1" x 3/4", para eletroduto</t>
  </si>
  <si>
    <t>Bucha de redução em alumínio, com rosca, de 2 1/2" x 1 1/2", para eletroduto preços de insumos</t>
  </si>
  <si>
    <t>Bucha de redução em alumínio, com rosca, de 2 1/2" x 1 1/4", para eletroduto</t>
  </si>
  <si>
    <t>Bucha de redução em alumínio, com rosca, de 2 1/2" x 1", para eletroduto</t>
  </si>
  <si>
    <t>Bucha de redução em alumínio, com rosca, de 2 1/2" x 2", para eletroduto</t>
  </si>
  <si>
    <t>Bucha de redução em alumínio, com rosca, de 2" x 1 1/2", para eletroduto</t>
  </si>
  <si>
    <t>Bucha de redução em alumínio, com rosca, de 2" x 1 1/4", para eletroduto</t>
  </si>
  <si>
    <t>Bucha de redução em alumínio, com rosca, de 2" x 1", para eletroduto</t>
  </si>
  <si>
    <t>Bucha de redução em alumínio, com rosca, de 2" x 3/4", para eletroduto</t>
  </si>
  <si>
    <t>Bucha de redução em alumínio, com rosca, de 3" x 1 1/2", para eletroduto</t>
  </si>
  <si>
    <t>Bucha de redução em alumínio, com rosca, de 3" x 1 1/4", para eletroduto</t>
  </si>
  <si>
    <t>Bucha de redução em alumínio, com rosca, de 3" x 2 1/2", para eletroduto</t>
  </si>
  <si>
    <t>Bucha de redução em alumínio, com rosca, de 3" x 2", para eletroduto</t>
  </si>
  <si>
    <t>Bucha de redução em alumínio, com rosca, de 3/4" x 1/2", para eletroduto</t>
  </si>
  <si>
    <t>Bucha de redução em alumínio, com rosca, de 4" x 2 1/2", para eletroduto</t>
  </si>
  <si>
    <t>Bucha de redução em alumínio, com rosca, de 4" x 2", para eletroduto</t>
  </si>
  <si>
    <t>Bucha de redução em alumínio, com rosca, de 4" x 3", para eletroduto</t>
  </si>
  <si>
    <t>Bucha de redução PVC roscável, 1" x 3/4"</t>
  </si>
  <si>
    <t>Bucha de redução, CPVC, soldável, 22x15mm, para água quente</t>
  </si>
  <si>
    <t>Bucha de redução, CPVC, soldável, 28x22mm, para água quente</t>
  </si>
  <si>
    <t>Bucha de redução, CPVC, soldável, 35x28mm, para água quente</t>
  </si>
  <si>
    <t>Bucha de redução, CPVC, soldável, 42x22mm, para água quente</t>
  </si>
  <si>
    <t>Bucha de redução, PVC, longa, série R, DN 50x40mm, para esgoto predial</t>
  </si>
  <si>
    <t>Bucha e arruela alumínio fundido p/ eletroduto 15mm (1/2'')</t>
  </si>
  <si>
    <t>Bucha e arruela alumínio fundido p/ eletroduto 20mm (3/4'')</t>
  </si>
  <si>
    <t>Bucha e arruela alumínio fundido p/ eletroduto 25mm (1'')</t>
  </si>
  <si>
    <t>Bucha e arruela alumínio fundido p/ eletroduto 32mm (1 1/4'')</t>
  </si>
  <si>
    <t>Bucha e arruela alumínio fundido p/ eletroduto 40mm (1 1/2'')</t>
  </si>
  <si>
    <t>Bucha e arruela alumínio fundido p/ eletroduto 50mm (2'')</t>
  </si>
  <si>
    <t>Bucha em alumínio, com rosca, de 1 1/2", para eletroduto</t>
  </si>
  <si>
    <t>Bucha em alumínio, com rosca, de 1 1/4", para eletroduto</t>
  </si>
  <si>
    <t>Bucha em alumínio, com rosca, de 1", para eletroduto</t>
  </si>
  <si>
    <t>Bucha em alumínio, com rosca, de 1/2", para eletroduto</t>
  </si>
  <si>
    <t>Bucha em alumínio, com rosca, de 2 1/2", para eletroduto</t>
  </si>
  <si>
    <t>Bucha em alumínio, com rosca, de 2", para eletroduto</t>
  </si>
  <si>
    <t>Bucha em alumínio, com rosca, de 3", para eletroduto</t>
  </si>
  <si>
    <t>Bucha em alumínio, com rosca, de 3/4", para eletroduto</t>
  </si>
  <si>
    <t>Bucha em alumínio, com rosca, de 3/8", para eletroduto</t>
  </si>
  <si>
    <t>Bucha em alumínio, com rosca, de 4", para eletroduto</t>
  </si>
  <si>
    <t>Bucha nylon S-10</t>
  </si>
  <si>
    <t>Bucha nylon S-10 c/ parafuso aço zinc rosca soberba cab chata 5,5x65mm</t>
  </si>
  <si>
    <t>Bucha nylon S-12 c/ parafuso aço zinc cab sextavada rosca soberba 5/16" x 65mm</t>
  </si>
  <si>
    <t>Bucha nylon S-4</t>
  </si>
  <si>
    <t>Bucha nylon S-5</t>
  </si>
  <si>
    <t>Bucha nylon S-6 c/ parafuso aço zinc cab chata rosca soberba 4,2x45mm</t>
  </si>
  <si>
    <t>Bucha nylon S-8</t>
  </si>
  <si>
    <t>Bucha nylon S-8 c/ parafuso aço zinc cab chata rosca soberba 4,8x50mm</t>
  </si>
  <si>
    <t>Bucha redução ferro galv rosca ref. 1 1/2" x 1 1/4"</t>
  </si>
  <si>
    <t>Bucha redução ferro galv rosca ref. 1 1/2" x 1"</t>
  </si>
  <si>
    <t>Bucha redução ferro galv rosca ref. 1 1/2" x 1/2"</t>
  </si>
  <si>
    <t>Bucha redução ferro galv rosca ref. 1 1/2" x 3/4"</t>
  </si>
  <si>
    <t>Bucha redução ferro galv rosca ref. 1 1/4" x 1"</t>
  </si>
  <si>
    <t>Bucha redução ferro galv rosca ref. 1 1/4" x 1/2"</t>
  </si>
  <si>
    <t>Bucha redução ferro galv rosca ref. 1 1/4" x 3/4"</t>
  </si>
  <si>
    <t>Bucha redução ferro galv rosca ref. 1" x 3/4"</t>
  </si>
  <si>
    <t>Bucha redução ferro galv rosca ref. 1/2" x 1/4"</t>
  </si>
  <si>
    <t>Bucha redução ferro galv rosca ref. 1/2" x 3/8"</t>
  </si>
  <si>
    <t>Bucha redução ferro galv rosca ref. 2 1/2" x 1 1/2"</t>
  </si>
  <si>
    <t>Bucha redução ferro galv rosca ref. 2 1/2" x 1 1/4"</t>
  </si>
  <si>
    <t>Bucha redução ferro galv rosca ref. 2 1/2" x 1"</t>
  </si>
  <si>
    <t>Bucha redução ferro galv rosca ref. 2 1/2" x 2"</t>
  </si>
  <si>
    <t>Bucha redução ferro galv rosca ref. 2" x 1 1/2"</t>
  </si>
  <si>
    <t>Bucha redução ferro galv rosca ref. 2" x 1 1/4"</t>
  </si>
  <si>
    <t>Bucha redução ferro galv rosca ref. 2" x 1"</t>
  </si>
  <si>
    <t>Bucha redução ferro galv rosca ref. 3 x 2 1/2"</t>
  </si>
  <si>
    <t>Bucha redução ferro galv rosca ref. 3" x 1 1/2"</t>
  </si>
  <si>
    <t>Bucha redução ferro galv rosca ref. 3" x 1 1/4"</t>
  </si>
  <si>
    <t>Bucha redução ferro galv rosca ref. 3" x 2"</t>
  </si>
  <si>
    <t>Bucha redução ferro galv rosca ref. 3/4" x 1/2"</t>
  </si>
  <si>
    <t>Bucha redução ferro galv rosca ref. 4" x 2 1/2"</t>
  </si>
  <si>
    <t>Bucha redução ferro galv rosca ref. 4" x 2"</t>
  </si>
  <si>
    <t>Bucha redução ferro galv rosca ref. 4" x 3"</t>
  </si>
  <si>
    <t>Bucha redução ferro galv rosca ref. 5" x 4"</t>
  </si>
  <si>
    <t>Bucha redução ferro galv rosca ref. 6" x 4"</t>
  </si>
  <si>
    <t>Bucha redução ferro galv rosca ref. 6" x 5"</t>
  </si>
  <si>
    <t>Bucha redução PVC roscável 1 1/2" x 1"</t>
  </si>
  <si>
    <t>Bucha redução PVC roscável 3/4" x 1/2"</t>
  </si>
  <si>
    <t>Bucha redução PVC roscável, 1 1/2" x 3/4"</t>
  </si>
  <si>
    <t>Bucha redução PVC roscável, 1" x 1/2"</t>
  </si>
  <si>
    <t>Bucha redução PVC soldável curta p/ água fria pred 85mm x 75mm</t>
  </si>
  <si>
    <t>Bucha redução PVC soldável longa p/ água fria pred 110mm x 60mm</t>
  </si>
  <si>
    <t>Bucha redução PVC soldável longa p/ água fria pred 110mm x 75mm</t>
  </si>
  <si>
    <t>Bucha redução PVC, roscável, 1 1/2" x 1 1/4"</t>
  </si>
  <si>
    <t>Bucha redução PVC, roscável, 1 1/4" x 1 "</t>
  </si>
  <si>
    <t>Bucha redução PVC, roscável, 1 1/4" x 3/4"</t>
  </si>
  <si>
    <t>Bucha redução PVC, roscável, 2" x 1 1/2"</t>
  </si>
  <si>
    <t>Bucha redução PVC, roscável, 2" x 1 1/4"</t>
  </si>
  <si>
    <t>Bucha redução PVC, roscável, 2" x 1"</t>
  </si>
  <si>
    <t>Bucha S6</t>
  </si>
  <si>
    <t>Cabeceira direita PVC, para calha pluvial, diâmetro entre 119 e 170mm, para drenagem predial</t>
  </si>
  <si>
    <t>Cabeceira esquerda PVC, para calha pluvial, diâmetro entre 119 e 170mm, para drenagem predial</t>
  </si>
  <si>
    <t>Cabeçote para entrada de linha de alimentação para eletroduto, em liga de alumínio com acabamento anticorrosivo, com fixação por encaixe liso de 360 graus, de 1/2"</t>
  </si>
  <si>
    <t>Cabeçote para entrada de linha de alimentação para eletroduto, em liga de alumínio com acabamento anticorrosivo, com fixação por encaixe liso de 360 graus, de 3 1/2"</t>
  </si>
  <si>
    <t>Cabide/gancho de banheiro simples em metal cromado</t>
  </si>
  <si>
    <t>Cabo de alumínio nu com alma de aço, bitola 1/0 AWG</t>
  </si>
  <si>
    <t>Cabo de alumínio nu com alma de aço, bitola 2 AWG</t>
  </si>
  <si>
    <t>Cabo de alumínio nu com alma de aço, bitola 2/0 AWG</t>
  </si>
  <si>
    <t>Cabo de alumínio nu com alma de aço, bitola 4 AWG</t>
  </si>
  <si>
    <t>Cabo de alumínio nu sem alma de aço, bitola 1/0 AWG</t>
  </si>
  <si>
    <t>Cabo de alumínio nu sem alma de aço, bitola 2 AWG</t>
  </si>
  <si>
    <t>Cabo de alumínio nu sem alma de aço, bitola 2/0 AWG</t>
  </si>
  <si>
    <t>Cabo de alumínio nu sem alma de aço, bitola 4 AWG</t>
  </si>
  <si>
    <t>Cabo de cobre extra flexível, isolação em PVC, 16mm² (p/ máquina de solda)</t>
  </si>
  <si>
    <t>Cabo de cobre extra flexível, isolação em PVC, 25mm² (p/ máquina de solda)</t>
  </si>
  <si>
    <t>Cabo de cobre extra flexível, isolação em PVC, 35mm² (p/ máquina de solda)</t>
  </si>
  <si>
    <t>Cabo de cobre extra flexível, isolação em PVC, 50mm² (p/ máquina de solda)</t>
  </si>
  <si>
    <t>Cabo de cobre extra flexível, isolação em PVC, 70mm² (p/ máquina de solda)</t>
  </si>
  <si>
    <t>Cabo de cobre extra flexível, isolação em PVC, 95mm² (p/ máquina de solda)</t>
  </si>
  <si>
    <t>Cabo de cobre flexível de 16mm², com isolamento anti-chama 450/750V</t>
  </si>
  <si>
    <t>Cabo de cobre isolamento anti-chama 0,6/1kV 1,5mm² (1 condutor) tipo Sintenax Pirelli ou equiv</t>
  </si>
  <si>
    <t>Cabo de cobre isolamento anti-chama 0,6/1kV 10mm² (1 condutor) tipo Sintenax Pirelli ou equiv</t>
  </si>
  <si>
    <t>Cabo de cobre isolamento anti-chama 0,6/1kV 120mm² (1 condutor) tipo Sintenax Pirelli ou equiv</t>
  </si>
  <si>
    <t>Cabo de cobre isolamento anti-chama 0,6/1kV 150mm² (1 condutor) tipo Sintenax Pirelli ou equiv</t>
  </si>
  <si>
    <t>Cabo de cobre isolamento anti-chama 0,6/1kV 16mm² (1 condutor) tipo Sintenax Pirelli ou equiv</t>
  </si>
  <si>
    <t>Cabo de cobre isolamento anti-chama 0,6/1kV 185mm² (1 condutor) tipo Sintenax Pirelli ou equiv</t>
  </si>
  <si>
    <t>Cabo de cobre isolamento anti-chama 0,6/1kV 2,5mm² (1 condutor) tipo Sintenax Pirelli ou equiv</t>
  </si>
  <si>
    <t>Cabo de cobre isolamento anti-chama 0,6/1kV 240mm² (1 condutor) tipo Sintenax Pirelli ou equiv</t>
  </si>
  <si>
    <t>Cabo de cobre isolamento anti-chama 0,6/1kV 25mm² (1 condutor) tipo Sintenax Pirelli ou equiv</t>
  </si>
  <si>
    <t>Cabo de cobre isolamento anti-chama 0,6/1kV 300mm² (1 condutor) tipo Sintenax Pirelli ou equiv</t>
  </si>
  <si>
    <t>Cabo de cobre isolamento anti-chama 0,6/1kV 35mm² (1 condutor) tipo Sintenax Pirelli ou equiv</t>
  </si>
  <si>
    <t>Cabo de cobre isolamento anti-chama 0,6/1kV 4mm² (1 condutor) tipo Sintenax Pirelli ou equiv</t>
  </si>
  <si>
    <t>Cabo de cobre isolamento anti-chama 0,6/1kV 50mm² (1 condutor) tipo Sintenax Pirelli ou equiv</t>
  </si>
  <si>
    <t>Cabo de cobre isolamento anti-chama 0,6/1kV 6mm² (1 condutor) tipo Sintenax Pirelli ou equiv</t>
  </si>
  <si>
    <t>Cabo de cobre isolamento anti-chama 0,6/1kV 70mm² (1 condutor) tipo Sintenax Pirelli ou equiv</t>
  </si>
  <si>
    <t>Cabo de cobre isolamento anti-chama 0,6/1kV 95mm² (1 condutor) tipo Sintenax Pirelli ou equiv</t>
  </si>
  <si>
    <t>Cabo de cobre isolamento anti-chama 20/35kV 120mm² tipo Eprotenax FX3 Pirelli ou equiv</t>
  </si>
  <si>
    <t>Cabo de cobre isolamento anti-chama 20/35kV 150mm² tipo Eprotenax FX3 Pirelli ou equiv</t>
  </si>
  <si>
    <t>Cabo de cobre isolamento anti-chama 20/35kV 185mm² tipo Eprotenax FX3 Pirelli ou equiv</t>
  </si>
  <si>
    <t>Cabo de cobre isolamento anti-chama 20/35kV 240mm² tipo Eprotenax FX3 Pirelli ou equiv</t>
  </si>
  <si>
    <t>Cabo de cobre isolamento anti-chama 20/35kV 300mm² tipo Eprotenax FX3 Pirelli ou equiv</t>
  </si>
  <si>
    <t>Cabo de cobre isolamento anti-chama 20/35kV 400mm² tipo Eprotenax FX3 Pirelli ou equiv</t>
  </si>
  <si>
    <t>Cabo de cobre isolamento anti-chama 20/35kV 500mm² tipo Eprotenax FX3 Pirelli ou equiv</t>
  </si>
  <si>
    <t>Cabo de cobre isolamento anti-chama 20/35kV 50mm² tipo Eprotenax FX3 Pirelli ou equiv</t>
  </si>
  <si>
    <t>Cabo de cobre isolamento anti-chama 20/35kV 70mm² tipo Eprotenax FX3 Pirelli ou equiv</t>
  </si>
  <si>
    <t>Cabo de cobre isolamento anti-chama 20/35kV 95mm² tipo Eprotenax FX3 Pirelli ou equiv</t>
  </si>
  <si>
    <t>Cabo de cobre isolamento anti-chama 450/750V 0,75mm², flexível, tipo Foresplast Alcoa ou equiv</t>
  </si>
  <si>
    <t>Cabo de cobre isolamento anti-chama 450/750V 1,5mm², flexível, tipo Foresplast Alcoa ou equiv</t>
  </si>
  <si>
    <t>Cabo de cobre isolamento anti-chama 450/750V 1,5mm², tipo Pirastic Pirelli ou equiv</t>
  </si>
  <si>
    <t>Cabo de cobre isolamento anti-chama 450/750V 10mm², flexível, tipo Foresplast Alcoa ou equiv</t>
  </si>
  <si>
    <t>Cabo de cobre isolamento anti-chama 450/750V 10mm², tipo Pirastic Pirelli ou equiv</t>
  </si>
  <si>
    <t>Cabo de cobre isolamento anti-chama 450/750V 120mm², tipo Pirastic Pirelli ou equiv</t>
  </si>
  <si>
    <t>Cabo de cobre isolamento anti-chama 450/750V 150mm², tipo Pirastic Pirelli ou equiv</t>
  </si>
  <si>
    <t>Cabo de cobre isolamento anti-chama 450/750V 16mm², flexível, tipo Foresplast Alcoa ou equiv</t>
  </si>
  <si>
    <t>Cabo de cobre isolamento anti-chama 450/750V 185mm², tipo Pirastic Pirelli ou equiv</t>
  </si>
  <si>
    <t>Cabo de cobre isolamento anti-chama 450/750V 2,5mm², flexível, tipo Foresplast Alcoa ou equiv</t>
  </si>
  <si>
    <t>Cabo de cobre isolamento anti-chama 450/750V 2,5mm², tipo Pirastic Pirelli ou equiv</t>
  </si>
  <si>
    <t>Cabo de cobre isolamento anti-chama 450/750V 240mm², tipo Pirastic Pirelli ou equiv</t>
  </si>
  <si>
    <t>Cabo de cobre isolamento anti-chama 450/750V 25mm², tipo Pirastic Pirelli ou equiv</t>
  </si>
  <si>
    <t>Cabo de cobre isolamento anti-chama 450/750V 300mm², tipo Pirastic Pirelli ou equiv</t>
  </si>
  <si>
    <t>Cabo de cobre isolamento anti-chama 450/750V 35mm², tipo Pirastic Pirelli ou equiv</t>
  </si>
  <si>
    <t>Cabo de cobre isolamento anti-chama 450/750V 3x10mm², tipo Ficap ou equiv</t>
  </si>
  <si>
    <t>Cabo de cobre isolamento anti-chama 450/750V 3x16mm², tipo Ficap ou equiv</t>
  </si>
  <si>
    <t>Cabo de cobre isolamento anti-chama 450/750V 3x25mm², tipo Ficap ou equiv</t>
  </si>
  <si>
    <t>Cabo de cobre isolamento anti-chama 450/750V 400mm² tipo Pirastic Pirelli ou equiv</t>
  </si>
  <si>
    <t>Cabo de cobre isolamento anti-chama 450/750V 4mm², flexível, tipo Foresplast Alcoa ou equiv</t>
  </si>
  <si>
    <t>Cabo de cobre isolamento anti-chama 450/750V 4mm², tipo Pirastic Pirelli ou equiv</t>
  </si>
  <si>
    <t>Cabo de cobre isolamento anti-chama 450/750V 50mm², tipo Pirastic Pirelli ou equiv</t>
  </si>
  <si>
    <t>Cabo de cobre isolamento anti-chama 450/750V 6mm², flexível, tipo Foresplast Alcoa ou equiv</t>
  </si>
  <si>
    <t>Cabo de cobre isolamento anti-chama 450/750V 6mm², tipo Pirastic Pirelli ou equiv</t>
  </si>
  <si>
    <t>Cabo de cobre isolamento anti-chama 450/750V 70mm², tipo Pirastic Pirelli ou similar</t>
  </si>
  <si>
    <t>Cabo de cobre isolamento anti-chama 450/750V 95mm², tipo Pirastic Pirelli ou equiv</t>
  </si>
  <si>
    <t>Cabo de cobre nu 10mm² meio-duro</t>
  </si>
  <si>
    <t>Cabo de cobre nu 120mm² meio-duro</t>
  </si>
  <si>
    <t>Cabo de cobre nu 150mm² meio-duro</t>
  </si>
  <si>
    <t>Cabo de cobre nu 16mm² meio-duro</t>
  </si>
  <si>
    <t>Cabo de cobre nu 185mm² meio-duro</t>
  </si>
  <si>
    <t>Cabo de cobre nu 25mm² meio-duro</t>
  </si>
  <si>
    <t>Cabo de cobre nu 300mm² meio-duro</t>
  </si>
  <si>
    <t>Cabo de cobre nu 35mm² meio-duro</t>
  </si>
  <si>
    <t>Cabo de cobre nu 500mm² meio-duro</t>
  </si>
  <si>
    <t>Cabo de cobre nu 50mm² meio-duro</t>
  </si>
  <si>
    <t>Cabo de cobre nu 70mm² meio-duro</t>
  </si>
  <si>
    <t>Cabo de cobre nu 95mm² meio-duro</t>
  </si>
  <si>
    <t>Cabo de cobre unipolar 10mm², blindado, isolação 3,6/6kV EPR, cobertura em PVC</t>
  </si>
  <si>
    <t>Cabo de cobre unipolar 16mm², blindado, isolação 3,6/6kV EPR, cobertura em PVC</t>
  </si>
  <si>
    <t>Cabo de cobre unipolar 16mm², blindado, isolação 6/10kV EPR, cobertura em PVC</t>
  </si>
  <si>
    <t>Cabo de cobre unipolar 25mm², blindado, isolação 6/10kV EPR, cobertura em pvc</t>
  </si>
  <si>
    <t>Cabo de cobre unipolar 35mm², blindado, isolação 12/20kV EPR, cobertura em PVC</t>
  </si>
  <si>
    <t>Cabo de cobre unipolar 35mm², blindado, isolação 3,6/6kV EPR, cobertura em PVC</t>
  </si>
  <si>
    <t>Cabo de cobre unipolar 35mm², blindado, isolação 6/10kV EPR, cobertura em PVC</t>
  </si>
  <si>
    <t>Cabo de cobre unipolar 50mm², blindado, isolação 12/20kV EPR, cobertura em PVC</t>
  </si>
  <si>
    <t>Cabo de cobre unipolar 50mm², blindado, isolação 3,6/6kV EPR, cobertura em PVC</t>
  </si>
  <si>
    <t>Cabo de cobre unipolar 50mm², blindado, isolação 6/10kV EPR, cobertura em PVC</t>
  </si>
  <si>
    <t>Cabo de cobre unipolar 70mm², blindado, isolação 12/20kV EPR, cobertura em PVC</t>
  </si>
  <si>
    <t>Cabo de cobre unipolar 70mm², blindado, isolação 3,6/6kV EPR, cobertura em PVC</t>
  </si>
  <si>
    <t>Cabo de cobre unipolar 70mm², blindado, isolação 6/10kV EPR, cobertura em PVC</t>
  </si>
  <si>
    <t>Cabo de cobre unipolar 95mm², blindado, isolação 12/20kV EPR, cobertura em PVC</t>
  </si>
  <si>
    <t>Cabo de cobre unipolar 95mm², blindado, isolação 3,6/6kV EPR, cobertura em PVC</t>
  </si>
  <si>
    <t>Cabo de cobre unipolar 95mm², blindado, isolação 6/10kV EPR, cobertura em PVC</t>
  </si>
  <si>
    <t>Cabo flexível PVC 750V, 2 condutores de 1,5mm²</t>
  </si>
  <si>
    <t>Cabo flexível PVC 750V, 2 condutores de 10,0mm²</t>
  </si>
  <si>
    <t>Cabo flexível PVC 750V, 2 condutores de 4,0mm²</t>
  </si>
  <si>
    <t>Cabo flexível PVC 750V, 2 condutores de 6,0mm²</t>
  </si>
  <si>
    <t>Cabo flexível PVC 750V, 3 condutores de 1,5mm²</t>
  </si>
  <si>
    <t>Cabo flexível PVC 750V, 3 condutores de 10,0mm²</t>
  </si>
  <si>
    <t>Cabo flexível PVC 750V, 3 condutores de 4,0mm²</t>
  </si>
  <si>
    <t>Cabo flexível PVC 750V, 3 condutores de 6,0mm²</t>
  </si>
  <si>
    <t>Cabo flexível PVC 750V, 4 condutores de 1,5mm²</t>
  </si>
  <si>
    <t>Cabo flexível PVC 750V, 4 condutores de 10,0mm²</t>
  </si>
  <si>
    <t>Cabo flexível PVC 750V, 4 condutores de 4,0mm²</t>
  </si>
  <si>
    <t>Cabo flexível PVC 750V, 4 condutores de 6,0mm²</t>
  </si>
  <si>
    <t>Cabo telefônico CCI 50, 1 par, uso interno, sem blindagem</t>
  </si>
  <si>
    <t>Cabo telefônico CCI 50, 2 pares, uso interno, sem blindagem</t>
  </si>
  <si>
    <t>Cabo telefônico CCI 50, 3 pares, uso interno, sem blindagem</t>
  </si>
  <si>
    <t>Cabo telefônico CCI 50, 4 pares, uso interno, sem blindagem</t>
  </si>
  <si>
    <t>Cabo telefônico CCI 50, 5 pares, uso interno, sem blindagem</t>
  </si>
  <si>
    <t>Cabo telefônico CCI 50, 6 pares, uso interno, sem blindagem</t>
  </si>
  <si>
    <t>Cabo telefônico CI 50, 10 pares, uso interno</t>
  </si>
  <si>
    <t>Cabo telefônico CI 50, 20 pares, uso interno</t>
  </si>
  <si>
    <t>Cabo telefônico CI 50, 200 pares, uso interno</t>
  </si>
  <si>
    <t>Cabo telefônico CI 50, 30 pares, uso interno</t>
  </si>
  <si>
    <t>Cabo telefônico CI 50, 50 pares, uso interno</t>
  </si>
  <si>
    <t>Cabo telefônico CI 50, 75 pares, uso interno</t>
  </si>
  <si>
    <t>Cabo telefônico CTP - APL - 50, 10 pares, uso externo</t>
  </si>
  <si>
    <t>Cabo telefônico CTP - APL - 50, 100 pares, uso externo</t>
  </si>
  <si>
    <t>Cabo telefônico CTP - APL - 50, 20 pares, uso externo</t>
  </si>
  <si>
    <t>Cabo telefônico CTP - APL - 50, 30 pares, uso externo</t>
  </si>
  <si>
    <t>Caçamba metálica basculante com capacidade de 10 m³ (inclui montagem, não inclui caminhão)</t>
  </si>
  <si>
    <t>Caçamba metálica basculante com capacidade de 6 m³ (inclui montagem, não inclui caminhão)</t>
  </si>
  <si>
    <t>Caçamba metálica basculante com capacidade de 8 m³ (inclui montagem, não inclui caminhão)</t>
  </si>
  <si>
    <t>Cadastrista de usuários</t>
  </si>
  <si>
    <t>Cadeado aço grafitado oxidado envernizado 45mm</t>
  </si>
  <si>
    <t>Cadeado de latão (padrão comum), H=25mm</t>
  </si>
  <si>
    <t>Cadeado latão cromado H=35mm / 5 pinos / haste cromada H=30mm</t>
  </si>
  <si>
    <t>Cadeira suspensa manual / balancim individual (NBR 14751)</t>
  </si>
  <si>
    <t>Caderneta de topógrafo</t>
  </si>
  <si>
    <t>Caibro de madeira nativa/regional 5x5cm não aparelhada (p/ forma)</t>
  </si>
  <si>
    <t>Caixa 20x26cm padrão Light T-1 painel</t>
  </si>
  <si>
    <t>Caixa 46x66cm padrão Light T-3 painel</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</si>
  <si>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</si>
  <si>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</si>
  <si>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</si>
  <si>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</si>
  <si>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</si>
  <si>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</si>
  <si>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</si>
  <si>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1.500 litros, com tampa</t>
  </si>
  <si>
    <t>Caixa d'agua fibra de vidro para 10.000 litros, com tampa</t>
  </si>
  <si>
    <t>Caixa d'agua fibra de vidro para 2.000 litros, com tampa</t>
  </si>
  <si>
    <t>Caixa d'agua fibra de vidro para 5.000 litros, com tampa</t>
  </si>
  <si>
    <t>Caixa de concreto pré-moldado para ar-condicionado de janela, de *80x54 x*76,5cm - LxAxP (*medidas aproximadas)</t>
  </si>
  <si>
    <t>Caixa de descarga de plástico externa, de *9L, puxador fio de nylon, não incluso cano, bolsa, engate (*valor aproximado)</t>
  </si>
  <si>
    <t>Caixa de descarga plástica de embutir completa, com espelho plástico, capacidade 6 a 10L, acessórios inclusos</t>
  </si>
  <si>
    <t>Caixa de gordura em PVC, diâmetro mínimo 300mm, diâmetro de saída 100mm,capacidade aproximada 18 litros, com tampa</t>
  </si>
  <si>
    <t>Caixa de incêndio / abrigo para mangueira, de embutir / interna, com 75x45x17cm, em chapa de aço, porta com ventilação, visor com a inscrição "incêndio", suporte/cesta interna para a mangueira, pintura eletros</t>
  </si>
  <si>
    <t>Caixa de incêndio / abrigo para mangueira, de embutir / interna, com 90x60x17 cm, em chapa de aço, porta com ventilação, visor com a inscrição "incêndio", suporte/cesta interna para a mangueira, pintura eletros</t>
  </si>
  <si>
    <t>Caixa de incêndio / abrigo para mangueira, de sobrepor / externa, com 75x45x17cm, em chapa de aço, porta com ventilação, visor com a inscrição "incêndio", suporte/cesta interna para a mangueira, pintura eletro</t>
  </si>
  <si>
    <t>Caixa de incêndio / abrigo para mangueira, de sobrepor / externa, com 90x60x17cm, em chapa de aço, porta com ventilação, visor com a inscrição "incêndio", suporte/cesta interna para a mangueira, pintura eletro</t>
  </si>
  <si>
    <t>Caixa de medição com visor, para 1 medidor trifásico, em chapa de aço galvanizado 18 USG (sem medidor e disjuntor), padrão da concessionária local</t>
  </si>
  <si>
    <t>Caixa de passagem 3" x 3" sextavada em ferro galv</t>
  </si>
  <si>
    <t>Caixa de passagem 4" x 2" em ferro galv</t>
  </si>
  <si>
    <t>Caixa de passagem 4" x 4" em ferro galv</t>
  </si>
  <si>
    <t>Caixa de passagem n.1 padrão Telebras dim 10 x10x5cm em chapa de aço galv</t>
  </si>
  <si>
    <t>Caixa de passagem n.2 padrão Telebras dim 20x20x12cm em chapa de aço galv</t>
  </si>
  <si>
    <t>Caixa de passagem n.3 padrão Telebras dim 40x40x12cm em chapa de aço galv</t>
  </si>
  <si>
    <t>Caixa de passagem n.4 padrão Telebras dim 60x60x12cm em chapa de aço galv</t>
  </si>
  <si>
    <t>Caixa de passagem n.5 padrão Telebras dim 80x80x12cm em chapa de aço galv</t>
  </si>
  <si>
    <t>Caixa de passagem n.6 padrão Telebras dim 120x120x12cm em chapa de aço galv</t>
  </si>
  <si>
    <t>Caixa de passagem octogonal 4" x 4" fundo móvel, em chapa galvanizada</t>
  </si>
  <si>
    <t>Caixa de passagem p/ telefone em chapa de aço galv 150x150x15cm</t>
  </si>
  <si>
    <t>Caixa de passagem p/ telefone em chapa de aço galv 200x200x15cm</t>
  </si>
  <si>
    <t>Caixa de passagem p/ telefone em chapa de aço galv 200x200x21,8cm</t>
  </si>
  <si>
    <t>Caixa de passagem p/ telefone em chapa de aço galv 60x60x15cm</t>
  </si>
  <si>
    <t>Caixa de passagem p/ telefone em chapa de aço galv 80x80x15cm</t>
  </si>
  <si>
    <t>Caixa de passagem padrão Telesp/Telebras dim 50x50x12cm em chapa de aço galv</t>
  </si>
  <si>
    <t>Caixa de proteção p/ medidor horo-sazonal em chapa de alumínio de 3mm</t>
  </si>
  <si>
    <t>Caixa de proteção p/ medidor monofásico e disjuntor em chapa alumínio 3mm</t>
  </si>
  <si>
    <t>Caixa de proteção p/ medidor monofásico e disjuntor em chapa de ferro galv</t>
  </si>
  <si>
    <t>Caixa de proteção p/ medidor trifásico e disjuntor em chapa de alumínio 3mm</t>
  </si>
  <si>
    <t>Caixa de proteção p/ transformador de corrente em chapa de alumínio de 3mm</t>
  </si>
  <si>
    <t>Caixa gordura dupla, concreto pré-moldado, circular, com tampa, D=*60cm (medida aproximada)</t>
  </si>
  <si>
    <t>Caixa gordura, simples, concreto pré-moldado, circular, com tampa, D=40cm</t>
  </si>
  <si>
    <t>Caixa inspeção em concreto para aterramento e para raios diâmetro=300mm</t>
  </si>
  <si>
    <t>Caixa inspeção em polietileno para aterramento e para raios diâmetro=300mm</t>
  </si>
  <si>
    <t>Caixa inspeção, concreto pré-moldado, circular, com tampa, D=*40cm (medida aproximada)</t>
  </si>
  <si>
    <t>Caixa inspeção, concreto pré-moldado, circular, com tampa, D=*60cm, H=*60cm (medidas aproximadas)</t>
  </si>
  <si>
    <t>Caixa metálica p/ medição monofásica chapa 18 (300x300x145mm) p/ uso externo c/ porta e cx. de mufla, cor cinza, sem transformador, padrão Celpe, modelo D</t>
  </si>
  <si>
    <t>Caixa metálica p/ medição monofásica chapa 18 (300x330x145mm) p/ uso interno c/ porta e cx. de mufla, cor cinza, sem transformador, padrão Celpe, modelo D</t>
  </si>
  <si>
    <t>Caixa metálica p/ medição trifásica chapa 18 p/ uso externo c/ porta e cx. de mufla, cor cinza, sem transformador padrão Celpe, modelo D</t>
  </si>
  <si>
    <t>Caixa metálica p/ medição trifásica chapa 18 p/ uso interno c/ porta e cx de mufla, cor cinza, sem transformador padrão Celpe, modelo D</t>
  </si>
  <si>
    <t>Caixa p/ medição de demanda e energia reativa em chapa 18 estampada, padrão de concessionária local</t>
  </si>
  <si>
    <t>Caixa p/ medição monofásica 30x33x15cm em chapa 18 c/ visor/porta/cx mufla uso externo cor cinza</t>
  </si>
  <si>
    <t>Caixa p/ medição monofásica 30x33x15cm em chapa 18 c/ visor/porta/cx mufla uso interno cor cinza</t>
  </si>
  <si>
    <t>Caixa para hidrômetro concreto pré-moldado</t>
  </si>
  <si>
    <t>Caixa passagem em chapa 18 de ferro galv 5" x 10" x 3" (125x250x80mm) com tampa e parafuso.</t>
  </si>
  <si>
    <t>Caixa passagem metálica 15x15x10cm p/ instalações elétrica</t>
  </si>
  <si>
    <t>Caixa passagem metálica 25x25x10cm p/ instalações elétrica</t>
  </si>
  <si>
    <t>Caixa passagem metálica 35x35x12cm p/ instalações elétrica</t>
  </si>
  <si>
    <t>Caixa PVC 4" x 2" p/ eletroduto</t>
  </si>
  <si>
    <t>Caixa PVC 4" x 4" p/ eletroduto</t>
  </si>
  <si>
    <t>Caixa PVC octogonal - 4"</t>
  </si>
  <si>
    <t>Caixa PVC octogonal 3" x 3"</t>
  </si>
  <si>
    <t>Caixa sifonada PVC 150x150x50mm com tampa cega quadrada branca</t>
  </si>
  <si>
    <t>Caixa sifonada PVC, 100x100x40mm, com grelha redonda branca</t>
  </si>
  <si>
    <t>Caixa sifonada PVC, 100x100x50mm, com grelha redonda branca</t>
  </si>
  <si>
    <t>Caixa sifonada PVC, 150x150x50mm, com grelha quadrada branca (NBR 5688)</t>
  </si>
  <si>
    <t>Caixa sifonada PVC, 150x150x50mm, com grelha redonda branca</t>
  </si>
  <si>
    <t>Caixa sifonada PVC, 150x185x75mm, com grelha quadrada branca</t>
  </si>
  <si>
    <t>Caixa sifonada PVC, 150x185x75mm, com tampa cega quadrada branca</t>
  </si>
  <si>
    <t>Caixa sifonada PVC, 250x230x75mm, com tampa e porta tampa quadrada branca</t>
  </si>
  <si>
    <t>Caixa tipo J ou equiv concessionária local"</t>
  </si>
  <si>
    <t>Caixa tipo L ou equiv concessionária local"</t>
  </si>
  <si>
    <t>Caixilho fixo alumínio 60x80cm completo</t>
  </si>
  <si>
    <t>Caixilho fixo alumínio série 25 completo 60x80cm</t>
  </si>
  <si>
    <t>Cal hidratada CH-I para argamassas</t>
  </si>
  <si>
    <t>Cal hidratada para pintura</t>
  </si>
  <si>
    <t>Cal virgem comum para argamassas (NBR 6453)</t>
  </si>
  <si>
    <t>Calafetador / calafate</t>
  </si>
  <si>
    <t>Calafetador / calafate (mensalista)</t>
  </si>
  <si>
    <t>Calcário dolomítico a (posto pedreira / fornecedor, sem frete)</t>
  </si>
  <si>
    <t>Calceteiro</t>
  </si>
  <si>
    <t>Calceteiro (mensalista)</t>
  </si>
  <si>
    <t>Calco/prendedor latão cromado p/ porta</t>
  </si>
  <si>
    <t>Calha chapa galvanizada n.24 L=33cm</t>
  </si>
  <si>
    <t>Calha chapa galvanizada n.24 L=40cm</t>
  </si>
  <si>
    <t>Calha chapa galvanizada n.24 L=50cm</t>
  </si>
  <si>
    <t>Calha chapa galvanizada n.26 L=10cm</t>
  </si>
  <si>
    <t>Calha chapa galvanizada n.26 L=35cm</t>
  </si>
  <si>
    <t>Calha chapa galvanizada n.26 L=45cm</t>
  </si>
  <si>
    <t>Calha pluvial de PVC, diâmetro entre 119 e 170mm, comprimento de 3m, para drenagem predial</t>
  </si>
  <si>
    <t>Calha quadrada de chapa de aço galvanizada n.24, corte 100cm</t>
  </si>
  <si>
    <t>Calha quadrada de chapa de aço galvanizada n.24, corte 33cm</t>
  </si>
  <si>
    <t>Calha quadrada de chapa de aço galvanizada n.24, corte 50cm</t>
  </si>
  <si>
    <t>Calha/canaleta de concreto simples, D=40cm, para água pluvial</t>
  </si>
  <si>
    <t>Calha/canaleta de concreto simples, D=50cm, para água pluvial</t>
  </si>
  <si>
    <t>Calha/canaleta de concreto simples, D=60cm, para água pluvial</t>
  </si>
  <si>
    <t>Calha/canaleta de concreto simples, D=80cm, para água pluvial</t>
  </si>
  <si>
    <t>Calha/canaleta de concreto simples, meia cana, D=20cm, para água pluvial</t>
  </si>
  <si>
    <t>Calha/canaleta de concreto simples, meia cana, D=30cm, para água pluvial</t>
  </si>
  <si>
    <t>Calibrador / chanfrador de tubo PEX</t>
  </si>
  <si>
    <t>Caminhão basculante 8,0m³/16T diesel tipo Mercedes 170HP LK-1418 ou equiv (incl. manut/operação)</t>
  </si>
  <si>
    <t>Caminhão basculante com capacidade de *5m³ / *11T, motor diesel de 142HP – locação (*medidas aproximadas)</t>
  </si>
  <si>
    <t>Caminhão fora de estrada peso bruto 51.200kg, capacidade de carga 28.000kg, potência 357HP, velocidade máxima 52,70km/h</t>
  </si>
  <si>
    <t>Caminhão fora de estrada peso bruto 69.800kg, capacidade de carga 39.000kg, caçamba 24 m³, potência 469HP, velocidade máxima 57km/h</t>
  </si>
  <si>
    <t>Caminhão pipa 10.000L c/ barra espargidora (incl. manut/operação)</t>
  </si>
  <si>
    <t>Caminhão pipa com barra espargidora e capacidade de *6.000 litros (locação com operador, combustível e manutenção)</t>
  </si>
  <si>
    <t>Caminhão toco, peso bruto total 13.000kg, carga útil máxima 7.925kg, distância entre eixos 4,80m, potência 189CV (inclui cabine e chassi, não inclui carroceria)</t>
  </si>
  <si>
    <t>Caminhão toco, peso bruto total 14.300kg, carga útil máxima 9.590kg, distância entre eixos 4,76m, potência 185CV (inclui cabine e chassi, não inclui carroceria)</t>
  </si>
  <si>
    <t>Caminhão toco, peso bruto total 14.300kg, carga útil máxima 9.710kg, distância entre eixos 3,56m, potência 185CV (inclui cabine e chassi, não inclui carroceria)</t>
  </si>
  <si>
    <t>Caminhão toco, peso bruto total 16.000kg, carga útil máxima 10.600kg, distância entre eixos 4,80m, potência 275CV (inclui cabine e chassi, não inclui carroceria)</t>
  </si>
  <si>
    <t>Caminhão toco, peso bruto total 16.000kg, carga útil máxima 10.780kg, distância entre eixos 3,56m, potência 275CV (inclui cabine e chassi, não inclui carroceria)</t>
  </si>
  <si>
    <t>Caminhão toco, peso bruto total 16.000kg, carga útil máxima 11.030kg, distância entre eixos 3,56m, potência 186CV (inclui cabine e chassi, não inclui carroceria)</t>
  </si>
  <si>
    <t>Caminhão toco, peso bruto total 16.000kg, carga útil máxima 11.130kg, distância entre eixos 5,36m, potência 185CV (inclui cabine e chassi, não inclui carroceria)</t>
  </si>
  <si>
    <t>Caminhão toco, peso bruto total 16.000kg, carga útil máxima 13.071kg, distância entre eixos 4,80m, potência 230CV (inclui cabine e chassi, não inclui carroceria)</t>
  </si>
  <si>
    <t>Caminhão toco, peso bruto total 16.000kg, carga útil máxima de 10.685kg, distância entre eixos 4,8m, potência 189CV (inclui cabine e chassi, não inclui carroceria)</t>
  </si>
  <si>
    <t>Caminhão toco, peso bruto total 8.250kg, carga útil máxima 5.110kg, distância entre eixos 4,30m, potência 162CV (inclui cabine e chassi, não inclui carroceria)</t>
  </si>
  <si>
    <t>Caminhão toco, peso bruto total 9.000kg, carga útil máxima 5.940kg, distância entre eixos 3,69m, potência 177CV (inclui cabine e chassi, não inclui carroceria)</t>
  </si>
  <si>
    <t>Caminhão toco, peso bruto total 9.600kg, carga útil máxima 6.110kg, distância entre eixos 3,70m, potência 156CV (inclui cabine e chassi, não inclui carroceria)</t>
  </si>
  <si>
    <t>Caminhão toco, peso bruto total 9.600kg, carga útil máxima 6.200kg, distância entre eixos 3,10m, potência 156CV (inclui cabine e chassi, não inclui carroceria)</t>
  </si>
  <si>
    <t>Caminhão toco, peso bruto total 9.700kg, carga útil máxima 6.360kg, distância entre eixos 4,30m, potência 160CV (inclui cabine e chassi, não inclui carroceria)</t>
  </si>
  <si>
    <t>Caminhão trucado, peso bruto total 22.000kg, carga útil máxima 15.350kg, distância entre eixos 5,17m, potência 238CV (inclui cabine e chassi, não inclui carroceria)</t>
  </si>
  <si>
    <t>Caminhão trucado, peso bruto total 23.000kg, carga útil máxima 15.378kg, distância entre eixos 4,80m, potência 326CV (inclui cabine e chassi, não inclui carroceria)</t>
  </si>
  <si>
    <t>Caminhão trucado, peso bruto total 23.000kg, carga útil máxima 15.935kg, distância entre eixos 4,80m, potência 230CV (inclui cabine e chassi, não inclui carroceria)</t>
  </si>
  <si>
    <t>Caminhão trucado, peso bruto total 23.000kg, carga útil máxima 15.940kg, distância entre eixos 3,60m, potência 286CV (inclui cabine e chassi, não inclui carroceria)</t>
  </si>
  <si>
    <t>Caminhão trucado, peso bruto total 23.000kg, carga útil máxima 16.190kg, distância entre eixos 3,60m, potência 286CV (inclui cabine e chassi, não inclui carroceria)</t>
  </si>
  <si>
    <t>Caminhão trucado, peso bruto total 23.000kg, carga útil máxima 16.360kg, cabine estendida, distância entre eixos 3,56m, potência 275CV (inclui cabine e chassi, não inclui carroceria)</t>
  </si>
  <si>
    <t>Caminhonete cabine simples com motor 1.6 Flex, cambio manual, potência 101/104CV, 2 portas</t>
  </si>
  <si>
    <t>Caminhonete cabine simples, motor Flex, 4x2, apenas com os equipamentos de série</t>
  </si>
  <si>
    <t>Caminhonete com motor a diesel, potência 180CV, cabine dupla, 4x4</t>
  </si>
  <si>
    <t>Caminhonete de carga até 1,2T c/ motor diesel tipo GM D-10 ou equiv (inclmanut/operação)</t>
  </si>
  <si>
    <t>Campainha alta potência 110V ref. 41418 - Pial</t>
  </si>
  <si>
    <t>Canaleta alumínio 1x1cm p/ porta /janela correr</t>
  </si>
  <si>
    <t>Canaleta concreto 14x19x19cm (classe D - NBR 6136)</t>
  </si>
  <si>
    <t>Canaleta concreto 19x19x19cm (classe D - NBR 6136)</t>
  </si>
  <si>
    <t>Canaleta concreto 9x19x19cm (classe D - NBR 6136)</t>
  </si>
  <si>
    <t>Canaleta concreto estrutural 14x19x29cm, Fbk 14MPa (NBR 6136)</t>
  </si>
  <si>
    <t>Canaleta concreto estrutural 14x19x29cm, Fbk 4,5MPa (NBR 6136)</t>
  </si>
  <si>
    <t>Canaleta concreto estrutural 14x19x39cm, Fbk 14MPa (NBR 6136)</t>
  </si>
  <si>
    <t>Canaleta concreto estrutural 14x19x39cm, Fbk 4,5MPa (NBR 6136)</t>
  </si>
  <si>
    <t>Canaleta estrutural cerâmica, 14x19x19cm, 6,0MPa (NBR 15270)</t>
  </si>
  <si>
    <t>Canaleta estrutural cerâmica, 14x19x29cm, 4,0MPa (NBR 15270)</t>
  </si>
  <si>
    <t>Canaleta estrutural cerâmica, 14x19x29cm, 6,0MPa (NBR 15270)</t>
  </si>
  <si>
    <t>Canaleta estrutural cerâmica, 14x19x39cm, 4,0MPa (NBR 15270)</t>
  </si>
  <si>
    <t>Canaleta estrutural cerâmica, 14x19x39cm, 6,0MPa (NBR 15270)</t>
  </si>
  <si>
    <t>Cantoneira aço abas desiguais (qualquer bitola), E=3/16"</t>
  </si>
  <si>
    <t>Cantoneira aço abas iguais (qualquer bitola), E=1/8"</t>
  </si>
  <si>
    <t>Cantoneira aço abas iguais (qualquer bitola), E=3/16"</t>
  </si>
  <si>
    <t>Cantoneira alumínio abas desiguais 1x3/4", E=1/8"</t>
  </si>
  <si>
    <t>Cantoneira alumínio abas desiguais 2.1/2x1/2", E=3/16"</t>
  </si>
  <si>
    <t>Cantoneira alumínio abas iguais 1 1/2", E=3/16"</t>
  </si>
  <si>
    <t>Cantoneira alumínio abas iguais 1 1/4", E=3/16"</t>
  </si>
  <si>
    <t>Cantoneira alumínio abas iguais 1", E=1/8", 25,40x3,17mm (0,408 kg/m)</t>
  </si>
  <si>
    <t>Cantoneira alumínio abas iguais 1", E=3 /16"</t>
  </si>
  <si>
    <t>Cantoneira alumínio abas iguais 2", E=1/4"</t>
  </si>
  <si>
    <t>Cantoneira alumínio abas iguais 2", E=1/8"</t>
  </si>
  <si>
    <t>Cantoneira de aço 3" x 3" x 1/4"</t>
  </si>
  <si>
    <t>Cantoneira de aço abas iguais (qualquer bitola), E=1/4"</t>
  </si>
  <si>
    <t>Cantoneira ferro galvanizado de abas iguais, 1 1/2x1/4" (LxE), 3,40 kg/m</t>
  </si>
  <si>
    <t>Cantoneira ferro galvanizado de abas iguais, 1x1/8" (LxE) , 1,20kg/m</t>
  </si>
  <si>
    <t>Cantoneira ferro galvanizado de abas iguais, 2x3/8" (LxE), 6,9 kg/m</t>
  </si>
  <si>
    <t>Cantoneira ferro galvanizado de abas iguais, 3/4x1/8" (LxE)</t>
  </si>
  <si>
    <t>Cantoneira U alumínio abas iguais 1", E=3/32"</t>
  </si>
  <si>
    <t>Cap ou tampão ferro galv rosca 1 1/2"</t>
  </si>
  <si>
    <t>Cap ou tampão ferro galv rosca 1 1/4"</t>
  </si>
  <si>
    <t>Cap ou tampão ferro galv rosca 1"</t>
  </si>
  <si>
    <t>Cap ou tampão ferro galv rosca 1/2"</t>
  </si>
  <si>
    <t>Cap ou tampão ferro galv rosca 1/4"</t>
  </si>
  <si>
    <t>Cap ou tampão ferro galv rosca 2 1/2"</t>
  </si>
  <si>
    <t>Cap ou tampão ferro galv rosca 2"</t>
  </si>
  <si>
    <t>Cap ou tampão ferro galv rosca 3"</t>
  </si>
  <si>
    <t>Cap ou tampão ferro galv rosca 3/4"</t>
  </si>
  <si>
    <t>Cap ou tampão ferro galv rosca 3/8"</t>
  </si>
  <si>
    <t>Cap ou tampão ferro galv rosca 4"</t>
  </si>
  <si>
    <t>Cap PVC c/ rosca p/ água fria predial 1"</t>
  </si>
  <si>
    <t>Cap PVC c/ rosca p/ água fria predial 1/2"</t>
  </si>
  <si>
    <t>Cap PVC c/ rosca p/ água fria predial 3/4"</t>
  </si>
  <si>
    <t>Cap PVC PBA, JE, DN 100 / de 110mm, para rede de água (NBR 10351)</t>
  </si>
  <si>
    <t>Cap PVC PBA, JE, DN 50 / de 60mm, para rede de água (NBR 10351)</t>
  </si>
  <si>
    <t>Cap PVC PBA, JE, DN 75 / de 85mm, para rede de água (NBR 10351)</t>
  </si>
  <si>
    <t>Cap PVC série R p/ esg predial DN 100mm</t>
  </si>
  <si>
    <t>Cap PVC série R p/ esg predial DN 150mm</t>
  </si>
  <si>
    <t>Cap PVC série R p/ esg predial DN 75mm</t>
  </si>
  <si>
    <t>Cap PVC sold p/ água fria predial 110mm</t>
  </si>
  <si>
    <t>Cap PVC sold p/ água fria predial 20mm</t>
  </si>
  <si>
    <t>Cap PVC sold p/ água fria predial 25mm</t>
  </si>
  <si>
    <t>Cap PVC sold p/ água fria predial 32mm</t>
  </si>
  <si>
    <t>Cap PVC sold p/ água fria predial 40mm</t>
  </si>
  <si>
    <t>Cap PVC sold p/ água fria predial 50mm</t>
  </si>
  <si>
    <t>Cap PVC sold p/ água fria predial 60mm</t>
  </si>
  <si>
    <t>Cap PVC sold p/ água fria predial 75mm</t>
  </si>
  <si>
    <t>Cap PVC sold p/ água fria predial 85mm</t>
  </si>
  <si>
    <t>Cap PVC sold p/ esg predial DN 100mm</t>
  </si>
  <si>
    <t>Cap PVC sold p/ esg predial DN 50mm</t>
  </si>
  <si>
    <t>Cap PVC sold p/ esg predial DN 75mm</t>
  </si>
  <si>
    <t>Cap PVC sold p/ tubo leve DN 200mm</t>
  </si>
  <si>
    <t>Cap PVC, JE, DN 150mm, para rede coletora de esgoto</t>
  </si>
  <si>
    <t>Cap PVC, JE, DN 200mm, para rede coletora de esgoto</t>
  </si>
  <si>
    <t>Cap PVC, roscável, 1 1/2", água fria predial</t>
  </si>
  <si>
    <t>Cap PVC, roscável, 1 1/4", água fria predial</t>
  </si>
  <si>
    <t>Cap PVC, roscável, 2 1/2", água fria predial</t>
  </si>
  <si>
    <t>Cap PVC, roscável, 2", água fria predial</t>
  </si>
  <si>
    <t>Cap PVC, roscável, 3", água fria predial</t>
  </si>
  <si>
    <t>Cap PVC, roscável, 4", água fria predial</t>
  </si>
  <si>
    <t>Capa para chuva em PVC com forro de poliéster, com capuz (amarela ou azul)</t>
  </si>
  <si>
    <t>Capacete de segurança aba frontal com suspensão de polietileno, sem jugular (classe B)</t>
  </si>
  <si>
    <t>Capacitor trifásico, potência 2,5kVAr, tensão 220V, fornecido com capa protetora, resistor interno a unidade capacitiva</t>
  </si>
  <si>
    <t>Capacitor trifásico, potência 5kVAr, tensão 220V, fornecido com capa protetora, resistor interno a unidade capacitiva</t>
  </si>
  <si>
    <t>Capim Braquiaria decumbens/ braquiarinha, VC *70% mínimo (* valor aproximado)</t>
  </si>
  <si>
    <t>Carpete de nylon em placas 50x50cm para trafego comercial pesado, E=6,5mm (instalado)</t>
  </si>
  <si>
    <t>Carpete de nylon, E=6mm, colocado</t>
  </si>
  <si>
    <t>Carpete de nylon, E=9 a 10mm, colocado</t>
  </si>
  <si>
    <t>Carpete de poliéster, E=4,5mm, colocado</t>
  </si>
  <si>
    <t>Carpete de polipropileno em manta para trafego comercial médio, E=5 a 6mm (instalado)</t>
  </si>
  <si>
    <t>Carpinteiro auxiliar (mensalista)</t>
  </si>
  <si>
    <t>Carpinteiro de esquadria</t>
  </si>
  <si>
    <t>Carpinteiro de esquadrias (mensalista)</t>
  </si>
  <si>
    <t>Carpinteiro de formas</t>
  </si>
  <si>
    <t>Carpinteiro de formas (mensalista)</t>
  </si>
  <si>
    <t>Carranca ferro cromado 40mm</t>
  </si>
  <si>
    <t>Carrinho com 2 pneus para transportar tubo concreto, altura até 1,0m e diâmetro até 1.000mm, com estrutura em perfil ou tubo metálico</t>
  </si>
  <si>
    <t>Carro de mão caçamba metálica e pneu maciço</t>
  </si>
  <si>
    <t>Carroceria fixa aberta de madeira para transporte geral de carga seca dimensões aproximadas 2,25x4,10x0,50m (inclui montagem, não inclui caminhão)</t>
  </si>
  <si>
    <t>Carroceria fixa aberta de madeira para transporte geral de carga seca dimensões aproximadas 2,5x5,5x0,50m (inclui montagem, não inclui caminhão)</t>
  </si>
  <si>
    <t>Carroceria fixa aberta de madeira para transporte geral de carga seca dimensões aproximadas 2,5x6,00x0,50m (inclui montagem, não inclui caminhão)</t>
  </si>
  <si>
    <t>Carroceria fixa aberta de madeira para transporte geral de carga seca dimensões aproximadas 2,5x6,5x0,50m (inclui montagem, não inclui caminhão)</t>
  </si>
  <si>
    <t>Carroceria fixa aberta de madeira para transporte geral de carga seca dimensões aproximadas 2,5x7,00x0,50m (inclui montagem, não inclui caminhão)</t>
  </si>
  <si>
    <t>Carroceria fixa aberta de madeira para transporte geral de carga seca dimensões aproximadas 2,5x7,5x0,50m (inclui montagem, não inclui caminhão)</t>
  </si>
  <si>
    <t>Cascalho de cava</t>
  </si>
  <si>
    <t>Cascalho de rio</t>
  </si>
  <si>
    <t>Cascalho lavado</t>
  </si>
  <si>
    <t>Cavalete de apoio carga 2T</t>
  </si>
  <si>
    <t>Cavalete para talha com estrutura em tubo metálico altura mínima 3,2m equipado com rodas de borracha para movimentação de tubos de concreto na central de pré-moldados com capacidade de carga de 3 toneladas</t>
  </si>
  <si>
    <t>Cavalo mecânico tração 4x2, peso bruto total 16.000kg, capacidade máxima detração 36.000kg, distância entre eixos 3,56m, potência 286CV (inclui cabine e chassi, não inclui semirreboque)</t>
  </si>
  <si>
    <t>Cavalo mecânico tração 4x2, peso bruto total 16.000kg, capacidade máxima detração 45.000kg, distância entre eixos 3,56m, potência 330CV (inclui cabine e chassi, não inclui semirreboque)</t>
  </si>
  <si>
    <t>Cavalo mecânico tração 4x2, peso bruto total 16.000kg, capacidade máxima detração 48.300kg, potência 360CV (inclui cabine e chassi, não inclui semirreboque)</t>
  </si>
  <si>
    <t>Cavalo mecânico tração 4x2, peso bruto total 16.000kg, capacidade máxima detração 80.000kg, potência 260CV (inclui cabine e chassi, não inclui semirreboque)</t>
  </si>
  <si>
    <t>Cavalo mecânico tração 4x2, peso bruto total combinado 49.000kg, capacidade máxima de tração 66.000kg, potência 310CV (inclui cabine e chassi, não inclui semirreboque)</t>
  </si>
  <si>
    <t>Cavalo mecânico tração 4x2, peso bruto total combinado 56.000kg, capacidade máxima de tração 80.000kg, potência 400CV (inclui cabine e chassi, não inclui semirreboque)</t>
  </si>
  <si>
    <t>Cavalo mecânico tração 6x2, peso bruto total combinado 56.000kg, capacidade máxima de tração 66.000kg, potência 360CV (inclui cabine e chassi, não inclui semirreboque)</t>
  </si>
  <si>
    <t>Cavouqueiro ou operador de perfuratriz / rompedor (mensalista)</t>
  </si>
  <si>
    <t>Cavouqueiro ou operador perfuratriz/rompedor</t>
  </si>
  <si>
    <t>Centralizador de barra de aço (chumbador) CB, para aço até 20mm</t>
  </si>
  <si>
    <t>Cera liquida</t>
  </si>
  <si>
    <t>Chapa aço fina a frio preta 20 MSG - E=0,91mm - 7,32kg/m²</t>
  </si>
  <si>
    <t>Chapa aço fina a frio preta 24 MSG - E=0,61mm - 4,89kg/m²</t>
  </si>
  <si>
    <t>Chapa aço fina a frio preta 26 MSG - E=0,46mm - 3,66kg/m²</t>
  </si>
  <si>
    <t>Chapa aço fina quente preta 13 MSG - E=2,28mm - 18,31kg/m²</t>
  </si>
  <si>
    <t>Chapa aço fina quente preta 14 MSG - E=1,80mm - 16,00kg/m²</t>
  </si>
  <si>
    <t>Chapa aço fina quente preta 16 MSG - E=1,52mm - 12,20kg/m²</t>
  </si>
  <si>
    <t>Chapa aço fina quente preta 18 MSG - E=1,21mm - 9,76kg/m²</t>
  </si>
  <si>
    <t>Chapa aço fina quente preta 3/16"(4,76mm) - 37,348kg/m²</t>
  </si>
  <si>
    <t>Chapa aço grossa preta 1"(25,40mm) - 199,87kg/m²</t>
  </si>
  <si>
    <t>Chapa aço grossa preta 1/2"(12,70mm) - 99,593kg/m²</t>
  </si>
  <si>
    <t>Chapa aço grossa preta 1/4"(6,35mm) - 49,797kg/m²</t>
  </si>
  <si>
    <t>Chapa aço grossa preta 3/4"(19,05mm) - 149,39kg/m²'</t>
  </si>
  <si>
    <t>Chapa aço grossa preta 3/8"(9,53mm) - 74,695kg/m²</t>
  </si>
  <si>
    <t>Chapa aço grossa preta 5/8"( 15,88mm) -124,492kg/m²</t>
  </si>
  <si>
    <t>Chapa aço grossa preta 7/8"(22,23mm) - 174,288kg/m²</t>
  </si>
  <si>
    <t>Chapa aço inox AISI 304 n.4 (E=6mm), acabamento n.1 (laminado a quente, fosco)</t>
  </si>
  <si>
    <t>Chapa aço inox AISI 304 n.9 (E=4mm), acabamento n.1 (laminado a quente, fosco)</t>
  </si>
  <si>
    <t>Chapa aço p/ pisos LTP xadrez 1/4" - (tipo Permetal)</t>
  </si>
  <si>
    <t>Chapa cimentícia lisa, prensada, de fibrocimento, E=6mm, de 1,2x3,0m (sem amianto)</t>
  </si>
  <si>
    <t>Chapa cimentícia, lisa, prensada de fibrocimento, E=10mm, de 1,2x3,0m (sem amianto)</t>
  </si>
  <si>
    <t>Chapa de aço grossa, qualidade estrutural, bitola 3/16, E=4,75mm (37,29kg/m²)</t>
  </si>
  <si>
    <t>Chapa de alumínio, E=3mm, L=1.000mm - 8,10 kg/m² (liga 1200 - H14)</t>
  </si>
  <si>
    <t>Chapa de alumínio, E=4mm, L=1.000mm - 10,8 kg/m² (liga 1200 - H14)</t>
  </si>
  <si>
    <t>Chapa de alumínio, E=5mm, L=1.060mm - 13,5 kg/m² (liga 1200 - H14)</t>
  </si>
  <si>
    <t>Chapa de gesso acartonado, resistente a umidade (RU), cor verde, E=12,5mm, 1.200x1.800mm (L x C)</t>
  </si>
  <si>
    <t>Chapa de gesso acartonado, resistente a umidade (RU), cor verde, E=12,5mm, 1.200x2.400mm (L x C)</t>
  </si>
  <si>
    <t>Chapa de gesso acartonado, resistente ao fogo (RF), cor rosa, E=12,5mm, 1.200x1.800mm (L x C)</t>
  </si>
  <si>
    <t>Chapa de gesso acartonado, resistente ao fogo (RF), cor rosa, E=12,5mm, 1.200x2.400mm (L x C)</t>
  </si>
  <si>
    <t>Chapa de gesso acartonado, standard (ST), cor branca, E=12,5mm, 1.200x1.800mm (L x C)</t>
  </si>
  <si>
    <t>Chapa de gesso acartonado, standard (ST), cor branca, E=12,5mm, 1.200x2.400mm (L x C)</t>
  </si>
  <si>
    <t>Chapa de laminado melamínico, liso brilhante, de *1,25x*3,08m, E=0,8mm (*medidas aproximadas)</t>
  </si>
  <si>
    <t>Chapa de laminado melamínico, liso fosco, de *1,25x*3,08m, E=0,8mm</t>
  </si>
  <si>
    <t>Chapa de laminado melamínico, texturizado, de *1,25x*3,08m, E=0,8mm</t>
  </si>
  <si>
    <t>Chapa de madeira compensada de pinus, virola ou equivalente, de *2,20x*1,60m, E=10mm (*medidas aproximadas)</t>
  </si>
  <si>
    <t>Chapa de madeira compensada de pinus, virola ou equivalente, de *2,20x*1,60m, E=12mm</t>
  </si>
  <si>
    <t>Chapa de madeira compensada de pinus, virola ou equivalente, de *2,20x*1,60m, E=15mm</t>
  </si>
  <si>
    <t>Chapa de madeira compensada de pinus, virola ou equivalente, de *2,20x*1,60m, E=20mm</t>
  </si>
  <si>
    <t>Chapa de madeira compensada de pinus, virola ou equivalente, de *2,20x*1,60m, E=25mm</t>
  </si>
  <si>
    <t>Chapa de madeira compensada de pinus, virola ou equivalente, de *2,20x*1,60m, E=6mm</t>
  </si>
  <si>
    <t>Chapa de madeira compensada de pinus, virola ou equivalente, de *2,20x*1,60m, E=8mm</t>
  </si>
  <si>
    <t>Chapa de madeira compensada naval (com cola fenolica), E=0mm, de *1,60x*2,20m</t>
  </si>
  <si>
    <t>Chapa de madeira compensada naval (com cola fenolica), E=10mm, de *1,60x*2,20m (*medidas aproximadas)</t>
  </si>
  <si>
    <t>Chapa de madeira compensada naval (com cola fenolica), E=12mm, de *1,60x*2,20m</t>
  </si>
  <si>
    <t>Chapa de madeira compensada naval (com cola fenolica), E=15mm, de *1,60x*2,20m</t>
  </si>
  <si>
    <t>Chapa de madeira compensada naval (com cola fenolica), E=18mm, de *1,60x*2,20m</t>
  </si>
  <si>
    <t>Chapa de madeira compensada naval (com cola fenolica), E=25mm, de *1,60x*2,20m</t>
  </si>
  <si>
    <t>Chapa de madeira compensada naval (com cola fenolica), E=4mm, de *1,60x*2,20m</t>
  </si>
  <si>
    <t>Chapa de madeira compensada naval (com cola fenolica), E=6mm, de *1,60x*2,20m</t>
  </si>
  <si>
    <t>Chapa de madeira compensada plastificada para forma de concreto, de *1,10 x*2,20m, E=12mm (*medidas aproximadas)</t>
  </si>
  <si>
    <t>Chapa de madeira compensada plastificada para forma de concreto, de *2,44 x*1,22m, E=10mm</t>
  </si>
  <si>
    <t>Chapa de madeira compensada plastificada para forma de concreto, de *2,44 x*1,22m, E=14mm</t>
  </si>
  <si>
    <t>Chapa de madeira compensada plastificada para forma de concreto, de *2,44 x*1,22m, E=18mm</t>
  </si>
  <si>
    <t>Chapa de madeira compensada plastificada para forma de concreto, de *2,44 x*1,22m, E=20mm</t>
  </si>
  <si>
    <t>Chapa de madeira compensada plastificada para forma de concreto, de *2,44 x*1,22m, E=6mm</t>
  </si>
  <si>
    <t>Chapa de madeira compensada resinada para forma de concreto, de *2,20x*1,10m, E=10mm (*medidas aproximadas)</t>
  </si>
  <si>
    <t>Chapa de madeira compensada resinada para forma de concreto, de *2,20x*1,10m, E=12mm</t>
  </si>
  <si>
    <t>Chapa de madeira compensada resinada para forma de concreto, de *2,20x*1,10m, E=14mm</t>
  </si>
  <si>
    <t>Chapa de madeira compensada resinada para forma de concreto, de *2,20x*1,10m, E=17mm</t>
  </si>
  <si>
    <t>Chapa de madeira compensada resinada para forma de concreto, de *2,20x*1,10m, E=20mm</t>
  </si>
  <si>
    <t>Chapa de madeira compensada resinada para forma de concreto, de *2,20x*1,10m, E=6mm</t>
  </si>
  <si>
    <t>Chapa de MDF branco liso 1 face, E=12mm, de *2,75x*1,85m (*medidas aproximadas)</t>
  </si>
  <si>
    <t>Chapa de MDF branco liso 1 face, E=15mm, de *2,75x*1,85m</t>
  </si>
  <si>
    <t>Chapa de MDF branco liso 1 face, E=18mm, de *2,75x*1,85m</t>
  </si>
  <si>
    <t>Chapa de MDF branco liso 1 face, E=25mm, de *2,75x*1,85m</t>
  </si>
  <si>
    <t>Chapa de MDF branco liso 1 face, E=6mm, de *2,75x*1,85m</t>
  </si>
  <si>
    <t>Chapa de MDF branco liso 1 face, E=9mm, de *2,75x*1,85m</t>
  </si>
  <si>
    <t>Chapa de MDF branco liso 2 faces, E=12mm, de *2,75x*1,85m (*medidas aproximadas)</t>
  </si>
  <si>
    <t>Chapa de MDF branco liso 2 faces, E=15mm, de *2,75x*1,85m</t>
  </si>
  <si>
    <t>Chapa de MDF branco liso 2 faces, E=18mm, de *2,75x*1,85m</t>
  </si>
  <si>
    <t>Chapa de MDF branco liso 2 faces, E=25mm, de *2,75x*1,85m</t>
  </si>
  <si>
    <t>Chapa de MDF branco liso 2 faces, E=6mm, de *2,75x*1,85m</t>
  </si>
  <si>
    <t>Chapa de MDF branco liso 2 faces, E=9mm, de *2,75x*1,85m</t>
  </si>
  <si>
    <t>Chapa de MDF cru, E=12mm, de *2,75x*1,85m (*medidas aproximadas)</t>
  </si>
  <si>
    <t>Chapa de MDF cru, E=15mm, de *2,75x*1,85m</t>
  </si>
  <si>
    <t>Chapa de MDF cru, E=18mm, de *2,75x*1,85m</t>
  </si>
  <si>
    <t>Chapa de MDF cru, E=20mm, de *2,75x*1,85m</t>
  </si>
  <si>
    <t>Chapa de MDF cru, E=25mm, de *2,75x*1,85m</t>
  </si>
  <si>
    <t>Chapa de MDF cru, E=6mm, de *2,75x*1,85m</t>
  </si>
  <si>
    <t>Chapa de MDF cru, E=9mm, de *2,75x*1,85m</t>
  </si>
  <si>
    <t>Chapa galv plana 14 GSG 1,994mm 16,020kg/m²</t>
  </si>
  <si>
    <t>Chapa galv plana 16 GSG 1,613mm 12,969kg/m²</t>
  </si>
  <si>
    <t>Chapa galv plana 18 GSG 1,311mm 10,528kg/m²</t>
  </si>
  <si>
    <t>Chapa galv plana 19 GSG 1,158mm 9,307kg/m²</t>
  </si>
  <si>
    <t>Chapa galv plana 26 GSG 0,551mm 4,425kg/m²</t>
  </si>
  <si>
    <t>Chapa galv plana 30 GSG 0,399mm 3,204kg/m²</t>
  </si>
  <si>
    <t>Chapa galvanizada plana 22 GSG, E=0,80mm (6,40kg/m²)</t>
  </si>
  <si>
    <t>Chapa para emenda de viga, em aço grosso, qualidade estrutural, bitola 3/16, E=4,75mm, 4 furos, largura 45mm, comprimento 500mm</t>
  </si>
  <si>
    <t>Chapa rígida fibras mad prensada a quente tipo Eucadur lisa 1,22x2,44m esp=2,5mm</t>
  </si>
  <si>
    <t>Chapa/bobina alumínio, E=0,5mm, L=300mm - 0,41kg/m (liga 1200 - H14)</t>
  </si>
  <si>
    <t>Chapa/bobina alumínio, E=0,8mm, L=1000mm - 2,16kg/m (liga 1200 - H14)</t>
  </si>
  <si>
    <t>Chapa/bobina alumínio, E=0,8mm, L=500mm - 1,08kg/m (liga 1200 - H14)</t>
  </si>
  <si>
    <t>Chapa/bobina alumínio, E=0,8mm, L=600mm - 1,30kg/m (liga 1200 - H14)</t>
  </si>
  <si>
    <t>Chave compensadora trifásica p/ motor 150CV (380V) c/ fusível NH 315A</t>
  </si>
  <si>
    <t>Chave compensadora trifásica p/ motor 15CV (380V) c/ fusível Diazed 50A</t>
  </si>
  <si>
    <t>Chave compensadora trifásica p/ motor 40CV (380V) c/ fusível NH 100A</t>
  </si>
  <si>
    <t>Chave compensadora trifásica p/ motor 75CV (380V) c/ fusível NH 160A</t>
  </si>
  <si>
    <t>Chave comutadora reforçada tipo faca c/ base de mármore 1x 30A / 250V (1 polo)</t>
  </si>
  <si>
    <t>Chave comutadora reforçada tipo faca c/ base de mármore 2x 30A / 250V (2 polos)</t>
  </si>
  <si>
    <t>Chave comutadora reforçada tipo faca c/ base de mármore 2x 60A / 250V (2 polos)</t>
  </si>
  <si>
    <t>Chave comutadora reforçada tipo faca c/ base de mármore 3x 30A / 250V (3 polos)</t>
  </si>
  <si>
    <t>Chave comutadora reforçada tipo faca c/ base de mármore 3x 60A/ 250V (3 polos)</t>
  </si>
  <si>
    <t>Chave dupla para conexões tipo Storz, engate rápido 1 1/2" x 2 1/2", em latão, para instalação predial combate a incêndio</t>
  </si>
  <si>
    <t>Chave elétrica tripolar blindada de 30A/250V</t>
  </si>
  <si>
    <t>Chave estrela triangulo trifásica p/ motor 15CV (380V) p/ fusível Diazed 35A</t>
  </si>
  <si>
    <t>Chave faca bipolar c/ base de ardósia p/ fusíveis cartucho 60A/250V</t>
  </si>
  <si>
    <t>Chave faca bipolar c/ base de ardósia/mármore p/ fusíveis cartucho 30A/250V</t>
  </si>
  <si>
    <t>Chave faca monopolar blindada 30A/250V</t>
  </si>
  <si>
    <t>Chave faca tripolar blindada 100A/250V, tipo F-323 SPF da MarGirius continental ou equiv</t>
  </si>
  <si>
    <t>Chave faca tripolar blindada 150a/500V, c/base p/ fusíveis NH de 125A, tipo F-824 da MarGirius continental ou equiv</t>
  </si>
  <si>
    <t>Chave faca tripolar blindada 60A/250V, tipo F-322 SPF da MarGirius continentalou equiv</t>
  </si>
  <si>
    <t>Chave faca tripolar c/base de ardósia/mármore 100A/250V</t>
  </si>
  <si>
    <t>Chave faca tripolar c/base de ardósia/mármore 100A/500v</t>
  </si>
  <si>
    <t>Chave faca tripolar c/base de ardósia/mármore 30A/250V</t>
  </si>
  <si>
    <t>Chave faca tripolar c/base de ardósia/mármore 60A/250V</t>
  </si>
  <si>
    <t>Chave faca tripolar c/base de ardósia/mármore 60A/500V</t>
  </si>
  <si>
    <t>Chave fusível de distribuição 15,0kV/100A</t>
  </si>
  <si>
    <t>Chave fusível de distribuição 34,5kV/100A</t>
  </si>
  <si>
    <t>Chave inglesa / chave ajustavel 15"</t>
  </si>
  <si>
    <t>Chave magnética 2x30A p/ comando iluminação pública, acionada por rele fotoelétrico na 220V/60Hz, tipo lux control modelo CIP-I/70 ou equiv</t>
  </si>
  <si>
    <t>Chave p/ tampão PVC EB-644 3/8"</t>
  </si>
  <si>
    <t>Chave partida direta p/motor trifásico 7,50CV/380V, c/ fusíveis Diazed e botão liga-desliga tipo GPS Siemens ou equiv</t>
  </si>
  <si>
    <t>Chave partida direta trifásica p/ motor 10CV-220V c/ fusivel Diazed 63A</t>
  </si>
  <si>
    <t>Chave partida direta trifásica p/ motor 30CV-220V c/ fusível NH 160A</t>
  </si>
  <si>
    <t>Chave partida direta trifásica p/ motor 5CV-220V c/ fusivel Diazed 35A</t>
  </si>
  <si>
    <t>Chave partida direta trifásica p/ motor 5CV-380V c/ fusivel Diazed 20A</t>
  </si>
  <si>
    <t>Chave reversora blindada 30A/500V Eletromar ou equiv</t>
  </si>
  <si>
    <t>Chave reversora trifásica blindada 30A/250V</t>
  </si>
  <si>
    <t>Chave seccionadora fusível tripolar, manobra c/ carga, 160A/500V p/ fusíveis NH tamanho 0 corrente nominal até 160A, tipo 3 NP 4080 da Siemens ou equiv</t>
  </si>
  <si>
    <t>Chave seccionadora fusível tripolar, manobra c/ carga, 250A/500V p/ fusíveis NH tamanho 1 corrente nominal até 250A, tipo 3 NN 2200 da Siemens ou equiv</t>
  </si>
  <si>
    <t>Chave seccionadora tripolar 250A, 600V c/ fusíveis NH 200A em caixa blindada em aço</t>
  </si>
  <si>
    <t>Chave seccionadora tripolar 400A, 600V c/ fusíveis NH 400A em caixa blindada em aço</t>
  </si>
  <si>
    <t>Chave seccionadora tripolar 600A, 600V c/ fusíveis NH 600A em caixa blindado em aço</t>
  </si>
  <si>
    <t>Chave seccionadora tripolar c/ porta fusíveis NH, manobra c/ carga, 125A/500V,tipo S37 Siemens ou equiv</t>
  </si>
  <si>
    <t>Chave seccionadora tripolar c/ porta fusíveis NH, manobra c/ carga, 300A/500V,tipo S37 Siemens ou equiv</t>
  </si>
  <si>
    <t>Chave seccionadora tripolar c/ porta fusíveis NH, manobra c/ carga, 400A/500V,tipo S37 Siemens ou equiv</t>
  </si>
  <si>
    <t>Chave seccionadora tripolar p/ media tensão 400A/15kV, c/ comando manual simultâneo nas 3 fases através de punho</t>
  </si>
  <si>
    <t>Chave seccionadora tripolar p/ media tensão 400A/15kV, c/ comando manual simultâneo nas 3 fases através de vara de manobra, tipo 3 DC 0015-2W Siemens ou equiv</t>
  </si>
  <si>
    <t>Chave seccionadora tripolar, abertura em carga 15kV, 400A , c/ punho</t>
  </si>
  <si>
    <t>Chave seccionadora unipolar, abertura em carga c/ vara, 15kV, 400A uso interno</t>
  </si>
  <si>
    <t>Chumbador de aço 5/8" x 200mm c/ rosca e porca</t>
  </si>
  <si>
    <t>Chumbador de aço, 1" x 600mm, para postes de aço com base, incluso porca e arruela</t>
  </si>
  <si>
    <t>Chumbador de aço, diâmetro 1/2", comprimento 75mm</t>
  </si>
  <si>
    <t>Chumbador de aço, diâmetro 5/8", comprimento 6", com porca</t>
  </si>
  <si>
    <t>Chumbador Omega c/ parafuso OM 1404 1/4"</t>
  </si>
  <si>
    <t>Chuveiro comum em plástico branco, com cano, 3 temperaturas, 5500W (110/220V)</t>
  </si>
  <si>
    <t>Chuveiro comum em plástico cromado, com cano, 4 temperaturas (110/220V)</t>
  </si>
  <si>
    <t>Chuveiro plástico branco simples, 5'' - água fria - para acoplar em haste 1/2'</t>
  </si>
  <si>
    <t>Cigarra de embutir 110/220V tipo Silentoque Pial ou equiv</t>
  </si>
  <si>
    <t>Cimento asfáltico de petróleo a granel (CAP) 30/45 (com ICMS)</t>
  </si>
  <si>
    <t>Cimento asfáltico de petróleo a granel (CAP) 50/70 (com ICMS)</t>
  </si>
  <si>
    <t>Cimento branco</t>
  </si>
  <si>
    <t>Cimento impermeabilizante de pega ultrarrápida para tamponamentos</t>
  </si>
  <si>
    <t>Cimento Portland composto CP II 32</t>
  </si>
  <si>
    <t>Cimento Portland composto CP II 32 (saco de 50 kg)</t>
  </si>
  <si>
    <t>50kg</t>
  </si>
  <si>
    <t>Cimento Portland de alto forno (AF) CP III 32</t>
  </si>
  <si>
    <t>Cimento Portland estrutural branco CP B 32</t>
  </si>
  <si>
    <t>Cimento Portland pozolânico CP IV 32</t>
  </si>
  <si>
    <t>Cimento Portland pozolânico CP IV 32 (saco de 50 kg)</t>
  </si>
  <si>
    <t>Cinta circular em aço galvanizado de 150mm de diâmetro para fixação de caixa medição</t>
  </si>
  <si>
    <t>Cinta circular em aço galvanizado de 210mm de diâmetro para instalação de transformador em poste de concreto</t>
  </si>
  <si>
    <t>Cinturão de segurança tipo paraquedista, fivela em aço, ajuste no suspensório, cintura e pernas</t>
  </si>
  <si>
    <t>Cloro</t>
  </si>
  <si>
    <t>Cobre eletrolítico em barra ou chapa</t>
  </si>
  <si>
    <t>Cola a base de resina sintética para chapa de laminado melamínico</t>
  </si>
  <si>
    <t>Cola branca</t>
  </si>
  <si>
    <t>Cola contato p/ chapa vinílica/borracha</t>
  </si>
  <si>
    <t>Colar de tomada em polipropileno, PP, com parafusos, para PEAD, 63x1/2" ligação predial de água</t>
  </si>
  <si>
    <t>Colar de tomada em polipropileno, PP, com parafusos, para PEAD, 63x3/4" ligação predial de água</t>
  </si>
  <si>
    <t>Colar tomada PVC c/ travas saída rosca de 110mm x 1/2" p/ ligação predial</t>
  </si>
  <si>
    <t>Colar tomada PVC c/ travas saída rosca de 110mm x 3/4" ligação predial</t>
  </si>
  <si>
    <t>Colar tomada PVC c/ travas saída rosca de 32mm x 3/4" p/ ligação predial</t>
  </si>
  <si>
    <t>Colar tomada PVC c/ travas saída rosca de 40mm x 1/2" p/ ligação predial</t>
  </si>
  <si>
    <t>Colar tomada PVC c/ travas saída rosca de 40mm x 3/4" p/ ligação predial</t>
  </si>
  <si>
    <t>Colar tomada PVC c/ travas saída rosca de 50mm x 1/2" p/ ligação predial</t>
  </si>
  <si>
    <t>Colar tomada PVC c/ travas saída rosca de 50mm x 3/4" p/ ligação predial</t>
  </si>
  <si>
    <t>Colar tomada PVC c/ travas saída rosca de 60mm x 1/2" p/ ligação predial</t>
  </si>
  <si>
    <t>Colar tomada PVC c/ travas saída rosca de 60mm x 3/4" p/ ligação predial</t>
  </si>
  <si>
    <t>Colar tomada PVC c/ travas saída rosca de 75mm x 1/2" p/ ligação predial</t>
  </si>
  <si>
    <t>Colar tomada PVC c/ travas saída rosca de 75mm x 3/4" p/ ligação predial</t>
  </si>
  <si>
    <t>Colar tomada PVC c/ travas saída rosca de 85mm x 1/2" p/ ligação predial</t>
  </si>
  <si>
    <t>Colar tomada PVC c/ travas saída rosca de 85mm x 3/4" p/ ligação predial</t>
  </si>
  <si>
    <t>Colar tomada PVC c/ travas saída roscável c/ bucha de latão de 110mm x 1/2'' p/ligação predial</t>
  </si>
  <si>
    <t>Colar tomada PVC c/ travas saída roscável c/ bucha de latão de 60mm x 1/2'' p/ligação predial</t>
  </si>
  <si>
    <t>Colar tomada PVC c/ travas saída roscável c/ bucha de latão de 60mm x 3/4'' p/ligação predial</t>
  </si>
  <si>
    <t>Colar tomada PVC c/ travas saída roscável c/ bucha de latão de 75mm x 1/2'' p/ligação predial</t>
  </si>
  <si>
    <t>Colar tomada PVC c/ travas saída roscável c/ bucha de latão de 75mm x 3/4'' p/ligação predial</t>
  </si>
  <si>
    <t>Colar tomada PVC c/ travas saída roscável c/ bucha de latão de 85mm x 1/2" p/ligação predial</t>
  </si>
  <si>
    <t>Colar tomada PVC c/ travas saída roscável c/ bucha de latão de 85mm x 3/4'' p/ligação predial</t>
  </si>
  <si>
    <t>Colar tomada PVC c/ travas, saída roscável c/ bucha de latão de 110mm x 3/4"</t>
  </si>
  <si>
    <t>Colar tomada PVC de 32mm x 1/2 com travas saída rosca para ligação predial</t>
  </si>
  <si>
    <t>Colher de pedreiro forjada 8" canto redondo, cabo de madeira</t>
  </si>
  <si>
    <t>Compactador de solos com placa vibratória, de 135 a 156kg, com motor a diesel ou gasolina de 4 a 6HP, não reversível (locação)</t>
  </si>
  <si>
    <t>Compactador de solos de percursão (soquete) com motor a gasolina 4 tempos de 3HP (3CV)</t>
  </si>
  <si>
    <t>Compactador de solos de percursão (soquete) com motor a gasolina 4 tempos de 4HP (4CV)</t>
  </si>
  <si>
    <t>Compactador solos c/ placa vibratória motor diesel/gasolina *5HP não reversível tipo Claridom CS-15 ou equiv. (*valor aproximado)</t>
  </si>
  <si>
    <t>Compactador solos c/ placa vibratória motor diesel/gasolina 7 a 10HP 400kg não reversível tipo Dynapac CM-20 ou equiv</t>
  </si>
  <si>
    <t>Compactador solos com placa vibratória motor diesel/gasolina menor ou igual a 10CV não reversível tipo Claridom CS- 30 ou equivalente</t>
  </si>
  <si>
    <t>Compactador solos pneumático tipo sapo até 35kg tipo Clozirone ou equiv</t>
  </si>
  <si>
    <t>Compactador solos tipo sapo c/ motor diesel/gasolina *3HP não reversível padrão Dynapal LC-7 I R ou equiv. (*valor aproximado)</t>
  </si>
  <si>
    <t>Compressor de ar diesel rebocável 125 a 134pcm</t>
  </si>
  <si>
    <t>Compressor de ar diesel rebocável 160 a 170pcm c/ 1 martelete rompedor</t>
  </si>
  <si>
    <t>Compressor de ar diesel rebocável 160pcm</t>
  </si>
  <si>
    <t>Compressor de ar diesel rebocável 250 a 275pcm</t>
  </si>
  <si>
    <t>Compressor de ar diesel rebocável 365pcm</t>
  </si>
  <si>
    <t>Compressor de ar diesel rebocável 600pcm</t>
  </si>
  <si>
    <t>Compressor de ar estacionário, vazão 620pcm, pressão efetiva de trabalho 109psi, motor elétrico, potência 127CV</t>
  </si>
  <si>
    <t>Compressor de ar rebocável com motor diesel, 250pcm - (locação)</t>
  </si>
  <si>
    <t>Compressor de ar rebocável vazão 400pcm, pressão efetiva de trabalho 102psi, motor diesel, potência 110CV</t>
  </si>
  <si>
    <t>Compressor de ar rebocável vazão 748pcm, pressão efetiva de trabalho 102psi, motor diesel, potência 210CV</t>
  </si>
  <si>
    <t>Compressor de ar rebocável vazão 860pcm, pressão efetiva de trabalho 102psi, motor diesel, potência 250CV</t>
  </si>
  <si>
    <t>Compressor de ar rebocável, vazão *89pcm, pressão efetiva de trabalho *102psi, motor diesel, potência *20CV (*valores aproximados)</t>
  </si>
  <si>
    <t>Compressor de ar rebocável, vazão 152pcm, pressão efetiva de trabalho 102psi, motor diesel, potencia 31,5kW</t>
  </si>
  <si>
    <t>Compressor de ar rebocável, vazão 189 pcm, pressão efetiva de trabalho 102psi, motor diesel, potência 63CV</t>
  </si>
  <si>
    <t>Compressor de ar rebocável, vazão 250pcm, pressão efetiva de trabalho 102psi, motor diesel, potência 81CV</t>
  </si>
  <si>
    <t>Concertina clipada (dupla) em aço galvanizado de alta resistência, com espiral de 300mm, D=2,76mm</t>
  </si>
  <si>
    <t>Concertina simples em aço galvanizado de alta resistência, com espiral de 300mm, D=2,76mm</t>
  </si>
  <si>
    <t>Concreto autoadensável (CAA) classe de resistência C15, espalhamento SF2, inclui serviço de bombeamento (NBR 15823)</t>
  </si>
  <si>
    <t>Concreto autoadensável (CAA) classe de resistência C20, espalhamento SF2, exclui serviço de bombeamento (NBR 15823)</t>
  </si>
  <si>
    <t>Concreto autoadensavel (CAA) classe de resistência C20, espalhamento SF2, inclui serviço de bombeamento (NBR 15823)</t>
  </si>
  <si>
    <t>Concreto autoadensavel (CAA) classe de resistência C25, espalhamento SF2, inclui serviço de bombeamento (NBR 15823)</t>
  </si>
  <si>
    <t>Concreto autoadensavel (CAA) classe de resistência C30, espalhamento SF2, inclui serviço de bombeamento (NBR 15823)</t>
  </si>
  <si>
    <t>Concreto betuminoso usinado a quente (CBUQ) para pavimentação asfáltica, padrão DNIT, faixa C, com CAP 30/45 - aquisição posto usina</t>
  </si>
  <si>
    <t>Concreto betuminoso usinado a quente (CBUQ) para pavimentação asfáltica, padrão DNIT, faixa C, com CAP 30/45 - DMT=10km</t>
  </si>
  <si>
    <t>Concreto betuminoso usinado a quente (CBUQ) para pavimentação asfáltica, padrão DNIT, faixa C, com CAP 50/70 - aquisição posto usina</t>
  </si>
  <si>
    <t>Concreto betuminoso usinado a quente (CBUQ) para pavimentação asfáltica, padrão DNIT, faixa C, com CAP 50/70 - DMT=10km</t>
  </si>
  <si>
    <t>Concreto usinado bombeável, classe de resistência C20, com brita 0 e 1, slump = 190 +/- 20mm, inclui serviço de bombeamento (NBR 8953)</t>
  </si>
  <si>
    <t>Concreto usinado bombeável, classe de resistência C20, com brita 0 e 1, Slump=100 +/- 20mm, exclui serviço de bombeamento (NBR 8953)</t>
  </si>
  <si>
    <t>Concreto usinado bombeável, classe de resistência C20, com brita 0 e 1, Slump=100 +/- 20mm, inclui serviço de bombeamento (NBR 8953)</t>
  </si>
  <si>
    <t>Concreto usinado bombeável, classe de resistência C20, com brita 0 e 1, Slump=130 +/- 20mm, exclui serviço de bombeamento (NBR 8953)</t>
  </si>
  <si>
    <t>Concreto usinado bombeável, classe de resistência C20, com brita 0 e 1, Slump=190 +/- 20mm, exclui serviço de bombeamento (NBR 8953)</t>
  </si>
  <si>
    <t>Concreto usinado bombeável, classe de resistência C20, com brita 0, Slump=220 +/- 20mm, inclui serviço de bombeamento (NBR 8953)</t>
  </si>
  <si>
    <t>Concreto usinado bombeável, classe de resistência C25, com brita 0 e 1, Slump=100 +/- 20mm, exclui serviço de bombeamento (NBR 8953)</t>
  </si>
  <si>
    <t>Concreto usinado bombeável, classe de resistência C25, com brita 0 e 1, Slump=100 +/- 20mm, inclui serviço de bombeamento (NBR 8953)</t>
  </si>
  <si>
    <t>Concreto usinado bombeável, classe de resistência C25, com brita 0 e 1, Slump=130 +/- 20mm, exclui serviço de bombeamento (NBR 8953)</t>
  </si>
  <si>
    <t>Concreto usinado bombeável, classe de resistência C25, com brita 0 e 1, Slump=190 +/- 20mm, exclui serviço de bombeamento (NBR 8953)</t>
  </si>
  <si>
    <t>Concreto usinado bombeável, classe de resistência C30, com brita 0 e 1, Slump=100 +/- 20mm, exclui serviço de bombeamento (NBR 8953)</t>
  </si>
  <si>
    <t>Concreto usinado bombeável, classe de resistência C30, com brita 0 e 1, Slump=100 +/- 20mm, inclui serviço de bombeamento (NBR 8953)</t>
  </si>
  <si>
    <t>Concreto usinado bombeável, classe de resistência C30, com brita 0 e 1, Slump=130 +/- 20mm, exclui serviço de bombeamento (NBR 8953)</t>
  </si>
  <si>
    <t>Concreto usinado bombeável, classe de resistência C30, com brita 0 e 1, Slump=190 +/- 20mm, exclui serviço de bombeamento (NBR 8953)</t>
  </si>
  <si>
    <t>Concreto usinado bombeável, classe de resistência C35, com brita 0 e 1, Slump=100 +/- 20mm, exclui serviço de bombeamento (NBR 8953)</t>
  </si>
  <si>
    <t>Concreto usinado bombeável, classe de resistência C35, com brita 0 e 1, Slump=100 +/- 20mm, inclui serviço de bombeamento (NBR 8953)</t>
  </si>
  <si>
    <t>Concreto usinado bombeável, classe de resistência C40, com brita 0 e 1, Slump=100 +/- 20mm, exclui serviço de bombeamento (NBR 8953)</t>
  </si>
  <si>
    <t>concreto usinado bombeável, classe de resistência C40, com brita 0 e 1, Slump=100 +/- 20mm, inclui serviço de bombeamento (NBR 8953)</t>
  </si>
  <si>
    <t>Concreto usinado bombeável, classe de resistência C45, com brita 0 e 1, Slump=100 +/- 20mm, inclui serviço de bombeamento (NBR 8953)</t>
  </si>
  <si>
    <t>Concreto usinado bombeável, classe de resistência C50, com brita 0 e 1, Slump=100 +/- 20mm, inclui serviço de bombeamento (NBR 8953)</t>
  </si>
  <si>
    <t>Concreto usinado bombeável, classe de resistência C60, com brita 0 e 1, Slump=100 +/- 20mm, exclui serviço de bombeamento (NBR 8953)</t>
  </si>
  <si>
    <t>Concreto usinado bombeável, classe de resistência C60, com brita 0 e 1, Slump=100 +/- 20mm, inclui serviço de bombeamento (NBR 8953)</t>
  </si>
  <si>
    <t>Concreto usinado bombeável, classe de resistência C80, com brita 0 e 1, Slump=100 +/- 20mm, exclui serviço de bombeamento (NBR 8953)</t>
  </si>
  <si>
    <t>Concreto usinado bombeável, classe de resistência C80, com brita 0 e 1, Slump=100 +/- 20mm, inclui serviço de bombeamento (NBR 8953)</t>
  </si>
  <si>
    <t>Concreto usinado convencional (não bombeável) classe de resistência C10, com brita 1 e 2, Slump=80mm +/- 10mm (NBR 8953)</t>
  </si>
  <si>
    <t>Concreto usinado convencional (não bombeável) classe de resistência C15, com brita 1 e 2, Slump=80mm +/- 10mm (NBR 8953)</t>
  </si>
  <si>
    <t>Condulete de alumínio tipo B, para eletroduto roscável de 1", com tampa cega</t>
  </si>
  <si>
    <t>Condulete de alumínio tipo B, para eletroduto roscável de 1/2", com tampa cega</t>
  </si>
  <si>
    <t>Condulete de alumínio tipo B, para eletroduto roscável de 3/4", com tampa cega</t>
  </si>
  <si>
    <t>Condulete de alumínio tipo C, para eletroduto roscável de 1", com tampa cega</t>
  </si>
  <si>
    <t>Condulete de alumínio tipo C, para eletroduto roscável de 1/2", com tampa cega</t>
  </si>
  <si>
    <t>Condulete de alumínio tipo C, para eletroduto roscável de 3/4", com tampa cega</t>
  </si>
  <si>
    <t>Condulete de alumínio tipo C, para eletroduto roscável de 4", com tampa cega</t>
  </si>
  <si>
    <t>Condulete de alumínio tipo E, para eletroduto roscável de 1 1/2", com tampa cega</t>
  </si>
  <si>
    <t>Condulete de alumínio tipo E, para eletroduto roscável de 1 1/4", com tampa cega</t>
  </si>
  <si>
    <t>Condulete de alumínio tipo E, para eletroduto roscável de 1", com tampa cega</t>
  </si>
  <si>
    <t>Condulete de alumínio tipo E, para eletroduto roscável de 1/2", com tampa cega</t>
  </si>
  <si>
    <t>Condulete de alumínio tipo E, para eletroduto roscável de 2", com tampa cega</t>
  </si>
  <si>
    <t>Condulete de alumínio tipo E, para eletroduto roscável de 3", com tampa cega</t>
  </si>
  <si>
    <t>Condulete de alumínio tipo E, para eletroduto roscável de 3/4", com tampa cega</t>
  </si>
  <si>
    <t>Condulete de alumínio tipo E, para eletroduto roscável de 4", com tampa cega</t>
  </si>
  <si>
    <t>Condulete de alumínio tipo LR, para eletroduto roscável de 1 1/2", com tampa cega</t>
  </si>
  <si>
    <t>Condulete de alumínio tipo LR, para eletroduto roscável de 1 1/4", com tampa cega</t>
  </si>
  <si>
    <t>Condulete de alumínio tipo LR, para eletroduto roscável de 1", com tampa cega</t>
  </si>
  <si>
    <t>Condulete de alumínio tipo LR, para eletroduto roscável de 1/2", com tampa cega</t>
  </si>
  <si>
    <t>Condulete de alumínio tipo LR, para eletroduto roscável de 2", com tampa cega</t>
  </si>
  <si>
    <t>Condulete de alumínio tipo LR, para eletroduto roscável de 3", com tampa cega</t>
  </si>
  <si>
    <t>Condulete de alumínio tipo LR, para eletroduto roscável de 3/4", com tampa cega</t>
  </si>
  <si>
    <t>Condulete de alumínio tipo LR, para eletroduto roscável de 4", com tampa cega</t>
  </si>
  <si>
    <t>Condulete de alumínio tipo T, para eletroduto roscável de 1 1/2", com tampa cega</t>
  </si>
  <si>
    <t>Condulete de alumínio tipo T, para eletroduto roscável de 1 1/4", com tampa cega</t>
  </si>
  <si>
    <t>Condulete de alumínio tipo T, para eletroduto roscável de 1", com tampa cega</t>
  </si>
  <si>
    <t>Condulete de alumínio tipo T, para eletroduto roscável de 1/2", com tampa cega</t>
  </si>
  <si>
    <t>Condulete de alumínio tipo T, para eletroduto roscável de 2", com tampa cega</t>
  </si>
  <si>
    <t>Condulete de alumínio tipo T, para eletroduto roscável de 3", com tampa cega</t>
  </si>
  <si>
    <t>Condulete de alumínio tipo T, para eletroduto roscável de 3/4", com tampa cega</t>
  </si>
  <si>
    <t>Condulete de alumínio tipo T, para eletroduto roscável de 4", com tampa cega</t>
  </si>
  <si>
    <t>Condulete de alumínio tipo TB, para eletroduto roscável de 3", com tampa cega</t>
  </si>
  <si>
    <t>Condulete de alumínio tipo X, para eletroduto roscável de 1 1/2", com tampa cega</t>
  </si>
  <si>
    <t>Condulete de alumínio tipo X, para eletroduto roscável de 1 1/4", com tampa cega</t>
  </si>
  <si>
    <t>Condulete de alumínio tipo X, para eletroduto roscável de 1", com tampa cega</t>
  </si>
  <si>
    <t>Condulete de alumínio tipo X, para eletroduto roscável de 1/2", com tampa cega</t>
  </si>
  <si>
    <t>Condulete de alumínio tipo X, para eletroduto roscável de 2", com tampa cega</t>
  </si>
  <si>
    <t>Condulete de alumínio tipo X, para eletroduto roscável de 3", com tampa cega</t>
  </si>
  <si>
    <t>Condulete de alumínio tipo X, para eletroduto roscável de 3/4", com tampa cega</t>
  </si>
  <si>
    <t>Condulete de alumínio tipo X, para eletroduto roscável de 4", com tampa cega</t>
  </si>
  <si>
    <t>Condulete PVC tipo "B" D=1/2" s/ tampa</t>
  </si>
  <si>
    <t>Condulete PVC tipo "B" D=3/4" s/ tampa</t>
  </si>
  <si>
    <t>Condulete PVC tipo "LB" D=1" s/ tampa</t>
  </si>
  <si>
    <t>Condulete PVC tipo "LB" D=1/2" s/ tampa</t>
  </si>
  <si>
    <t>Condulete PVC tipo "LB" D=3/4" s/ tampa</t>
  </si>
  <si>
    <t>Condulete PVC tipo "LL" D=1" s/ tampa</t>
  </si>
  <si>
    <t>Condulete PVC tipo "LL" D=1/2" s/ tampa</t>
  </si>
  <si>
    <t>Condulete PVC tipo "LL" D=3/4" s/ tampa</t>
  </si>
  <si>
    <t>Condulete PVC tipo "TA" D=3/4" s/ tampa</t>
  </si>
  <si>
    <t>Condulete PVC tipo "TB" D=1/2" s/ tampa</t>
  </si>
  <si>
    <t>Condulete PVC tipo "TB" D=3/4" s/ tampa</t>
  </si>
  <si>
    <t>Condulete PVC tipo "XA" D=3/4" s/ tampa</t>
  </si>
  <si>
    <t>Condutor pluvial, PVC, circular, diâmetro entre 80 e 100mm, para drenagem predial</t>
  </si>
  <si>
    <t>Cone de sinalização em PVC flexível (NBR 15071) H=70 / 76cm</t>
  </si>
  <si>
    <t>Cone de sinalização em PVC rígido com faixa refletiva, H=70 / 76cm</t>
  </si>
  <si>
    <t>Conector bronze / latão (ref 603) sem anel de solda, bolsa x rosca F, 15mm x 1/2"</t>
  </si>
  <si>
    <t>Conector bronze / latão (ref 603) sem anel de solda, bolsa x rosca F, 22mm x 1/2"</t>
  </si>
  <si>
    <t>Conector bronze / latão (ref 603) sem anel de solda, bolsa x rosca F, 22mm x 3/4"</t>
  </si>
  <si>
    <t>Conector bronze / latão (ref 603) sem anel de solda, bolsa x rosca F, 28mm x 1/2"</t>
  </si>
  <si>
    <t>Conector curvo 90º de alumínio, bitola 1 1/2", para adaptar entrada de eletroduto metálico flexível em quadros</t>
  </si>
  <si>
    <t>Conector curvo 90º de alumínio, bitola 1 1/4", para adaptar entrada de eletroduto metálico flexível em quadros</t>
  </si>
  <si>
    <t>Conector curvo 90º de alumínio, bitola 1", para adaptar entrada de eletroduto metálico flexível em quadros</t>
  </si>
  <si>
    <t>Conector curvo 90º de alumínio, bitola 1/2", para adaptar entrada de eletroduto metálico flexível em quadros</t>
  </si>
  <si>
    <t>Conector curvo 90º de alumínio, bitola 2 1/2", para adaptar entrada de eletroduto metálico flexível em quadros</t>
  </si>
  <si>
    <t>Conector curvo 90º de alumínio, bitola 2", para adaptar entrada de eletroduto metálico flexível em quadros</t>
  </si>
  <si>
    <t>Conector curvo 90º de alumínio, bitola 3", para adaptar entrada de eletroduto metálico flexível em quadros</t>
  </si>
  <si>
    <t>Conector curvo 90º de alumínio, bitola 3/4", para adaptar entrada de eletroduto metálico flexível em quadros</t>
  </si>
  <si>
    <t>Conector curvo 90º de alumínio, bitola 4", para adaptar entrada de eletroduto metálico flexível em quadros</t>
  </si>
  <si>
    <t>Conector de alumínio tipo prensa cabo, bitola 1 1/2", para cabos de diâmetro de 37 a 40mm</t>
  </si>
  <si>
    <t>Conector de alumínio tipo prensa cabo, bitola 1 1/4", para cabos de diâmetro de 31 a 34mm</t>
  </si>
  <si>
    <t>Conector de alumínio tipo prensa cabo, bitola 1", para cabos de diâmetro de 22,5 a 25mm</t>
  </si>
  <si>
    <t>Conector de alumínio tipo prensa cabo, bitola 1/2", para cabos de diâmetro de 12,5 a 15mm</t>
  </si>
  <si>
    <t>Conector de alumínio tipo prensa cabo, bitola 2", para cabos de diâmetro de 47,5 a 50mm</t>
  </si>
  <si>
    <t>Conector de alumínio tipo prensa cabo, bitola 3/4", para cabos de diâmetro de 17,5 a 20mm</t>
  </si>
  <si>
    <t>Conector de alumínio tipo prensa cabo, bitola 3/8", para cabos de diâmetro de 9 a 10mm</t>
  </si>
  <si>
    <t>Conector metálico tipo parafuso fendido (Split Bolt), com separador de cabos bimetálicos, para cabos até 25mm²</t>
  </si>
  <si>
    <t>Conector metálico tipo parafuso fendido (Split Bolt), com separador de cabos bimetálicos, para cabos até 50mm²</t>
  </si>
  <si>
    <t>Conector metálico tipo parafuso fendido (Split Bolt), com separador de cabos bimetálicos, para cabos até 70mm²</t>
  </si>
  <si>
    <t>Conector metálico tipo parafuso fendido (Split Bolt), para cabos até 10mm²</t>
  </si>
  <si>
    <t>Conector metálico tipo parafuso fendido (Split Bolt), para cabos até 120mm²</t>
  </si>
  <si>
    <t>Conector metálico tipo parafuso fendido (Split Bolt), para cabos até 150mm²</t>
  </si>
  <si>
    <t>Conector metálico tipo parafuso fendido (Split Bolt), para cabos até 16mm²</t>
  </si>
  <si>
    <t>Conector metálico tipo parafuso fendido (Split Bolt), para cabos até 185mm²</t>
  </si>
  <si>
    <t>Conector metálico tipo parafuso fendido (Split Bolt), para cabos até 25mm²</t>
  </si>
  <si>
    <t>Conector metálico tipo parafuso fendido (Split Bolt), para cabos até 35mm²</t>
  </si>
  <si>
    <t>Conector metálico tipo parafuso fendido (Split Bolt), para cabos até 50mm²</t>
  </si>
  <si>
    <t>Conector metálico tipo parafuso fendido (Split Bolt), para cabos até 6mm²</t>
  </si>
  <si>
    <t>Conector metálico tipo parafuso fendido (Split Bolt), para cabos até 70mm²</t>
  </si>
  <si>
    <t>Conector metálico tipo parafuso fendido (Split Bolt), para cabos até 95mm²</t>
  </si>
  <si>
    <t>Conector reto de alumínio para eletroduto de 1 1/2", para adaptar entrada de eletroduto metálico flexível em quadros</t>
  </si>
  <si>
    <t>Conector reto de alumínio para eletroduto de 1 1/4", para adaptar entrada de eletroduto metálico flexível em quadros</t>
  </si>
  <si>
    <t>Conector reto de alumínio para eletroduto de 1", para adaptar entrada de eletroduto metálico flexível em quadros</t>
  </si>
  <si>
    <t>Conector reto de alumínio para eletroduto de 1/2", para adaptar entrada de eletroduto metálico flexível em quadros</t>
  </si>
  <si>
    <t>Conector reto de alumínio para eletroduto de 2 1/2", para adaptar entrada de eletroduto metálico flexível em quadros</t>
  </si>
  <si>
    <t>Conector reto de alumínio para eletroduto de 2", para adaptar entrada de eletroduto metálico flexível em quadros</t>
  </si>
  <si>
    <t>Conector reto de alumínio para eletroduto de 3", para adaptar entrada de eletroduto metálico flexível em quadros</t>
  </si>
  <si>
    <t>Conector reto de alumínio para eletroduto de 3/4", para adaptar entrada de eletroduto metálico flexível em quadros</t>
  </si>
  <si>
    <t>Conector reto de alumínio para eletroduto de 4", para adaptar entrada de eletroduto metálico flexível em quadros</t>
  </si>
  <si>
    <t>Conector, CPVC, soldável, 15mm x 1/2", para água quente</t>
  </si>
  <si>
    <t>Conector, CPVC, soldável, 22mm x 1/2", para água quente</t>
  </si>
  <si>
    <t>Conector, CPVC, soldável, 22mm x 3/4", para água quente</t>
  </si>
  <si>
    <t>Conector, CPVC, soldável, 28mm x 1", para água quente</t>
  </si>
  <si>
    <t>Conector, CPVC, soldável, 35mm x 1 1/4", para água quente</t>
  </si>
  <si>
    <t>Conector, CPVC, soldável, 42mm x 1 1/2", para água quente</t>
  </si>
  <si>
    <t>Conjunto arruelas de vedação 5/16" para telha fibrocimento (uma arruela metálica e uma arruela PVC - cônicas)</t>
  </si>
  <si>
    <t>Conjunto arstop p/ ar condicionado c/ disjuntor 20A</t>
  </si>
  <si>
    <t>Conjunto arstop p/ ar condicionado c/ disjuntor 25A</t>
  </si>
  <si>
    <t>Conjunto condulete PVC tipo "C" c/ 1 interruptor bipolar + tampa</t>
  </si>
  <si>
    <t>Conjunto condulete PVC tipo "C" c/ 1 interruptor simples conjugado c/ 1 tomada + tampa</t>
  </si>
  <si>
    <t>Conjunto condulete PVC tipo "C" c/ 1 tomada 2P + T inclusive tampa</t>
  </si>
  <si>
    <t>Conjunto condulete PVC tipo "C" c/ 2 interruptores simples + tampa</t>
  </si>
  <si>
    <t>Conjunto condulete PVC tipo "C" c/ 2 tomadas universal 2P + tampa</t>
  </si>
  <si>
    <t>Conjunto de ligação (tubo + canopla) PVC rígido c/ tubo 1.1/2" x 20cm p/ bacia sanitária</t>
  </si>
  <si>
    <t>Conjunto de ligação para bacia sanitária ajustável, em plástico branco, com tubo, canopla e espude</t>
  </si>
  <si>
    <t>Conjunto de ligação para bacia sanitária em plástico branco com tubo, canopla e anel de expansão (tubo 1.1/2" x 20cm)</t>
  </si>
  <si>
    <t>Conjunto embutir 1 interruptor paralelo 1 tomada 2P universal 10A/250V s/ placa, tipo Silentoque Pial ou equiv</t>
  </si>
  <si>
    <t>Conjunto embutir 2 interruptores paralelos 1 tomada 2P universal 10A/250V, s/ placa, tipo Silentoque Pial ou equiv</t>
  </si>
  <si>
    <t>Conjunto embutir 2 interruptores simples 1 interruptor paralelo 10A/250V c/ placa tipo Silentoque Pial ou equiv</t>
  </si>
  <si>
    <t>Conjunto embutir 3 interruptores paralelos 10A/250V c/ placa tipo Silentoque Pial ou equiv</t>
  </si>
  <si>
    <t>Conjunto montado estopim com espoleta comum n.8, com cabeça acendedora,1,5m</t>
  </si>
  <si>
    <t>Conjunto para futsal com traves oficiais de 3,00x2,00m em tubo de aço galvanizado 3" com requadro em tubo de 1", pintura em primer com tinta esmalte sintético e redes de polietileno fio 4mm</t>
  </si>
  <si>
    <t>Conjunto para quadra de vôlei com postes em tubo de aço galvanizado 3", H=*255cm, pintura em tinta esmalte sintético, rede de nylon com 2mm, malha 10 x10cm e antenas oficiais em fibra de vidro (*medida aproximada)</t>
  </si>
  <si>
    <t>Conjunto para rebaixamento de lençol freático: bomba elétrica a vácuo com 8 ponteiras (locação)</t>
  </si>
  <si>
    <t>Container 2,30x4,30m, alt. 2,50m, p/ sanitário, c/ 5 bacias, 1 lavatório e 4mictorios (locação)</t>
  </si>
  <si>
    <t>Container 2,30x4,30m, alt. 2,50m, para sanitário, com 3 bacias, 4 chuveiros, 1 lavatório e 1 mictório (locação)</t>
  </si>
  <si>
    <t>Container 2,30x6,00m, alt. 2,50m, com 1 sanitário, para escritório, completo, sem divisórias internas (locação)</t>
  </si>
  <si>
    <t>Container 2,30x6,00m, alt. 2,50m, para escritório, sem divisórias internas e sem sanitário (locação)</t>
  </si>
  <si>
    <t>Container 2,30x6,00m, alt. 2,50m, para sanitário, com 4 bacias, 8 chuveiros,1 lavatório e 1 mictório (locação)</t>
  </si>
  <si>
    <t>Container de *2,40x*6,00m, padrão simples, sem divisórias, para uso em canteiro de obras (*medida aproximada)</t>
  </si>
  <si>
    <t>Contator tripolar, corrente de *110A, tensão nominal de *500V, categoria AC-2 e AC-3 (*medidas aproximada)</t>
  </si>
  <si>
    <t>Contator tripolar, corrente de *185A, tensão nominal de *500V, categoria AC-2 e AC-3</t>
  </si>
  <si>
    <t>Contator tripolar, corrente de *22A, tensão nominal de *500V, categoria AC-2 e AC-3</t>
  </si>
  <si>
    <t>Contator tripolar, corrente de *265A, tensão nominal de *500V, categoria AC-2 e AC-3</t>
  </si>
  <si>
    <t>Contator tripolar, corrente de *38A, tensão nominal de *500V, categoria AC-2 e AC-3</t>
  </si>
  <si>
    <t>Contator tripolar, corrente de *500A, tensão nominal de *500V, categoria AC-2 e AC-3</t>
  </si>
  <si>
    <t>Contator tripolar, corrente de *65A, tensão nominal de *500V, categoria AC-2 e AC-3</t>
  </si>
  <si>
    <t>Contator tripolar, corrente de 12A, tensão nominal de *500V, categoria AC-2 e AC-3</t>
  </si>
  <si>
    <t>Contator tripolar, corrente de 250A, tensão nominal de *500V, para acionamento de capacitores</t>
  </si>
  <si>
    <t>Contator tripolar, corrente de 25A, tensão nominal de *500V, categoria AC-2 e AC-3</t>
  </si>
  <si>
    <t>Contator tripolar, corrente de 300A, tensão nominal de *500V, categoria AC-2 e AC-3</t>
  </si>
  <si>
    <t>Contator tripolar, corrente de 32A, tensão nominal de *500V, categoria AC-2 e AC-3</t>
  </si>
  <si>
    <t>Contator tripolar, corrente de 400A, tensão nominal de *500V, categoria AC-2 e AC-3</t>
  </si>
  <si>
    <t>Contator tripolar, corrente de 45A, tensão nominal de *500V, categoria AC-2 e AC-3</t>
  </si>
  <si>
    <t>Contator tripolar, corrente de 630A, tensão nominal de *500V, categoria AC-2 e AC-3</t>
  </si>
  <si>
    <t>Contator tripolar, corrente de 75A, tensão nominal de *500V, categoria AC-2 e AC-3</t>
  </si>
  <si>
    <t>Contator tripolar, corrente de 95A, tensão nominal de *500V, categoria AC-2 e AC-3</t>
  </si>
  <si>
    <t>Contator tripolar, corrente de 9A, tensão nominal de *500V, categoria AC-2 e AC-3</t>
  </si>
  <si>
    <t>Contra porca sextavada H=35mm</t>
  </si>
  <si>
    <t>Coordenador / gerente de obra (mensalista)</t>
  </si>
  <si>
    <t>Coordenador de obra</t>
  </si>
  <si>
    <t>Copia heliográfica</t>
  </si>
  <si>
    <t>Corante liquido para tinta PVA, bisnaga 50ml</t>
  </si>
  <si>
    <t>Corda de poliamida 12mm tipo bombeiro, para trabalho em altura</t>
  </si>
  <si>
    <t>100m</t>
  </si>
  <si>
    <t>Cordel detonante, NP 05g/m</t>
  </si>
  <si>
    <t>Cordel detonante, NP 10g/m</t>
  </si>
  <si>
    <t>Corrente de ferro E=1/2''</t>
  </si>
  <si>
    <t>Corta-circuito fusível distribuição, 100A/15kV c/ suporte L, tipo LMO da Hitache Line ou equiv</t>
  </si>
  <si>
    <t>Cortadora de piso com motor 4 tempos a gasolina de 13CV (13HP), para disco de corte de diâmetro de 12 a 18'' (300 a 400mm)</t>
  </si>
  <si>
    <t>Cotovelo 45º, PEAD PE100, de 125mm, para eletrofusão</t>
  </si>
  <si>
    <t>Cotovelo 45º, PEAD PE100, de 200mm, para eletrofusão</t>
  </si>
  <si>
    <t>Cotovelo 45º, PEAD PE100, de 32mm, para eletrofusão</t>
  </si>
  <si>
    <t>Cotovelo 45º, PEAD PE100, de 40mm, para eletrofusão</t>
  </si>
  <si>
    <t>Cotovelo 45º, PEAD PE100, de 63mm, para eletrofusão</t>
  </si>
  <si>
    <t>Cotovelo 90º, PEAD PE100, de 125mm, para eletrofusão</t>
  </si>
  <si>
    <t>Cotovelo 90º, PEAD PE100, de 200mm, para eletrofusão</t>
  </si>
  <si>
    <t>Cotovelo 90º, PEAD PE100, de 20mm, para eletrofusão</t>
  </si>
  <si>
    <t>Cotovelo 90º, PEAD PE100, de 32mm, para eletrofusão</t>
  </si>
  <si>
    <t>Cotovelo 90º, PEAD PE100, de 63mm, para eletrofusão</t>
  </si>
  <si>
    <t>Cotovelo bronze / latão (ref 707-3) sem anel de solda, bolsa x rosca F, 15mm x 1/2"</t>
  </si>
  <si>
    <t>Cotovelo bronze / latão (ref 707-3) sem anel de solda, bolsa x rosca F, 22mm x 1/2"</t>
  </si>
  <si>
    <t>Cotovelo bronze / latão (ref 707-3) sem anel de solda, bolsa x rosca F, 22mm x 3/4"</t>
  </si>
  <si>
    <t>Cotovelo cobre s/anel solda ref 607 104mm</t>
  </si>
  <si>
    <t>Cotovelo cobre s/anel solda ref 607 15mm</t>
  </si>
  <si>
    <t>Cotovelo cobre s/anel solda ref 607 22mm</t>
  </si>
  <si>
    <t>Cotovelo cobre s/anel solda ref 607 28mm</t>
  </si>
  <si>
    <t>Cotovelo cobre s/anel solda ref 607 35mm</t>
  </si>
  <si>
    <t>Cotovelo cobre s/anel solda ref 607 42mm</t>
  </si>
  <si>
    <t>Cotovelo cobre s/anel solda ref 607 54mm</t>
  </si>
  <si>
    <t>Cotovelo cobre s/anel solda ref 607 66mm</t>
  </si>
  <si>
    <t>Cotovelo cobre s/anel solda ref 607 79mm</t>
  </si>
  <si>
    <t>Cotovelo/joelho 90º, em polipropileno, PN 16, para tubos PEAD, 20x20mm ligação predial de água</t>
  </si>
  <si>
    <t>Cotovelo/joelho 90º, em polipropileno, PN 16, para tubos PEAD, 32x32mm ligação predial de água</t>
  </si>
  <si>
    <t>Cotovelo/joelho com adaptador, 90º, em polipropileno, PN 16, para tubos PEAD, 20mm x 1/2" - ligação predial de água</t>
  </si>
  <si>
    <t>Cotovelo/joelho com adaptador, 90º, em polipropileno, PN 16, para tubos PEAD, 20mm x 3/4" - ligação predial de água</t>
  </si>
  <si>
    <t>Cotovelo/joelho com adaptador, 90º, em polipropileno, PN 16, para tubos PEAD, 32mm x 1" - ligação predial de água</t>
  </si>
  <si>
    <t>Cremona latão cromado 113x40x35mm (não incl. vara ferro)</t>
  </si>
  <si>
    <t>Cremona latão cromado ou polido - completa c/ vara H=1,20m</t>
  </si>
  <si>
    <t>Cremona latão cromado ou polido - completa c/ vara H=1,50m</t>
  </si>
  <si>
    <t>Crivo FoFo flange PN-10, DN 150</t>
  </si>
  <si>
    <t>Crivo FoFo flange PN-10, DN 200</t>
  </si>
  <si>
    <t>Crivo FoFo flange PN-10, DN 250</t>
  </si>
  <si>
    <t>Crivo FoFo flange PN-10, DN 300</t>
  </si>
  <si>
    <t>Crivo FoFo flange PN-10, DN 350</t>
  </si>
  <si>
    <t>Crivo FoFo flange PN-10, DN 400</t>
  </si>
  <si>
    <t>Crivo FoFo flange PN-10, DN 450</t>
  </si>
  <si>
    <t>Crivo FoFo flange PN-10, DN 500</t>
  </si>
  <si>
    <t>Crivo FoFo flange PN-10, DN 600</t>
  </si>
  <si>
    <t>Crivo FoFo flange PN-10, DN 80</t>
  </si>
  <si>
    <t>Crivo FoFo flange PN-10, DN=100mm</t>
  </si>
  <si>
    <t>Cruzeta de concreto leve, comp.=2.000mm seção transversal 90x90mm</t>
  </si>
  <si>
    <t>Cruzeta de madeira de lei, comp.=2.400mm seção transversal 90x115mm</t>
  </si>
  <si>
    <t>Cruzeta de redução PVC PBA, JE, BBBB, DN 75x50 / de 85x60mm (NBR 5647)</t>
  </si>
  <si>
    <t>Cruzeta ferro galv rosca ref 1 1/2"</t>
  </si>
  <si>
    <t>Cruzeta ferro galv rosca ref 1 1/4"</t>
  </si>
  <si>
    <t>Cruzeta ferro galv rosca ref 1"</t>
  </si>
  <si>
    <t>Cruzeta ferro galv rosca ref 1/2"</t>
  </si>
  <si>
    <t>Cruzeta ferro galv rosca ref 2 1/2"</t>
  </si>
  <si>
    <t>Cruzeta ferro galv rosca ref 2"</t>
  </si>
  <si>
    <t>Cruzeta ferro galv rosca ref 3"</t>
  </si>
  <si>
    <t>Cruzeta ferro galv rosca ref 3/4"</t>
  </si>
  <si>
    <t>Cruzeta para escora metálica (locação)</t>
  </si>
  <si>
    <t>Cruzeta PVC PBA, JE, BBBB, DN 100 / de 110mm (NBR 5647)</t>
  </si>
  <si>
    <t>Cruzeta PVC PBA, JE, BBBB, DN 50 / de 60mm (NBR 5647)</t>
  </si>
  <si>
    <t>Cruzeta PVC PBA, JE, BBBB, DN 75 / de 85mm (NBR 5647)</t>
  </si>
  <si>
    <t>Cuba aço inox (AISI 304) de embutir com válvula 3 1/2", de *40x34x*12cm</t>
  </si>
  <si>
    <t>Cuba aço inox (AISI 304) de embutir com válvula 3 1/2", de *46x30x*12cm</t>
  </si>
  <si>
    <t>Cuba aço inox (AISI 304) de embutir com válvula de 3 1/2", de *56x33x*12cm (*medidas aproximadas)</t>
  </si>
  <si>
    <t>Cumeeira alumínio ondulada, comprimento=*1,12m, E=0,8mm</t>
  </si>
  <si>
    <t>Cumeeira articulada (aba inferior) para telha ondulada de fibrocimento E=4mm, aba *330mm, comprimento 500mm (sem amianto)</t>
  </si>
  <si>
    <t>Cumeeira articulada de fibrocimento para telha ondulada e= 6mm (sem amianto)</t>
  </si>
  <si>
    <t>Cumeeira articulada para telha fibrocimento, canalete 49 ou kalheta – aba externa superior (sem amianto)</t>
  </si>
  <si>
    <t>Cumeeira articulada para telha fibrocimento, canalete 49 ou kalheta – aba interna inferior (sem amianto)</t>
  </si>
  <si>
    <t>Cumeeira articulada superior para telha de fibrocimento, E=4mm (sem amianto)</t>
  </si>
  <si>
    <t>Cumeeira normal de fibrocimento com abas de 300mm para telha ondulada e= 6mm (sem amianto)</t>
  </si>
  <si>
    <t>Cumeeira normal para telha de fibrocimento canalete 90 ou kalhetão (sem amianto)</t>
  </si>
  <si>
    <t>Cumeeira normal para telha de fibrocimento, canalete 49 ou kalheta (sem amianto)</t>
  </si>
  <si>
    <t>Cumeeira para telha cerâmica, comprimento de *41cm, rendimento de *3 telhas/m (*valores aproximados)</t>
  </si>
  <si>
    <t>Cumeeira para telha de concreto, para 2 águas de telhado, cor cinza, rendimento de *3 telhas/m (*valor aproximado)</t>
  </si>
  <si>
    <t>Cumeeira Shed para telha de fibrocimento ondulada (sem amianto)</t>
  </si>
  <si>
    <t>Cumeeira universal para telha de fibrocimento ondulada, E=6mm, de 1,10x0,21m (sem amianto)</t>
  </si>
  <si>
    <t>Curva 135º ferro galv eletrolitico 1 1/2" p/ eletroduto</t>
  </si>
  <si>
    <t>Curva 135º ferro galv eletrolitico 1 1/4" p/ eletroduto</t>
  </si>
  <si>
    <t>Curva 135º ferro galv eletrolitico 1" p/ eletroduto</t>
  </si>
  <si>
    <t>Curva 135º ferro galv eletrolitico 1/2" p/ eletroduto</t>
  </si>
  <si>
    <t>Curva 135º ferro galv eletrolitico 2 1/2" p/ eletroduto</t>
  </si>
  <si>
    <t>Curva 135º ferro galv eletrolitico 2" p/ eletroduto</t>
  </si>
  <si>
    <t>Curva 135º ferro galv eletrolitico 3" p/ eletroduto</t>
  </si>
  <si>
    <t>Curva 135º ferro galv eletrolitico 3/4" p/ eletroduto</t>
  </si>
  <si>
    <t>Curva 135º ferro galv eletrolitico 4" p/ eletroduto</t>
  </si>
  <si>
    <t>Curva 45 graus de cobre (ref 606) sem anel de solda, bolsa x bolsa, 15mm</t>
  </si>
  <si>
    <t>Curva 45 graus de cobre (ref 606) sem anel de solda, bolsa x bolsa, 22mm</t>
  </si>
  <si>
    <t>Curva 45 graus de cobre (ref 606) sem anel de solda, bolsa x bolsa, 28mm</t>
  </si>
  <si>
    <t>Curva 45 graus de cobre (ref 606) sem anel de solda, bolsa x bolsa, 35mm</t>
  </si>
  <si>
    <t>Curva 45 graus de cobre (ref 606) sem anel de solda, bolsa x bolsa, 42mm</t>
  </si>
  <si>
    <t>Curva 45 graus de cobre (ref 606) sem anel de solda, bolsa x bolsa, 54mm</t>
  </si>
  <si>
    <t>Curva 45 graus de cobre (ref 606) sem anel de solda, bolsa x bolsa, 66mm</t>
  </si>
  <si>
    <t>Curva 45º ferro galv eletrolitico 1 1/2" p/ eletroduto</t>
  </si>
  <si>
    <t>Curva 45º ferro galv eletrolitico 1" p/ eletroduto</t>
  </si>
  <si>
    <t>Curva 45º ferro galv eletrolitico 1/2" p/ eletroduto</t>
  </si>
  <si>
    <t>Curva 45º ferro galv eletrolitico 2 1/2" p/ eletroduto</t>
  </si>
  <si>
    <t>Curva 45º ferro galv eletrolitico 2" p/ eletroduto</t>
  </si>
  <si>
    <t>Curva 45º ferro galv eletrolitico 3" p/ eletroduto</t>
  </si>
  <si>
    <t>Curva 45º ferro galv eletrolitico 3/4" p/ eletroduto</t>
  </si>
  <si>
    <t>Curva 45º ferro galv eletrolitico 4" para eletroduto</t>
  </si>
  <si>
    <t>Curva 90º de barra chata em alumínio 3/4" x 1/4" x 300mm</t>
  </si>
  <si>
    <t>Curva 90º ferro galv eletrolitico 1 1/2" p/ eletroduto</t>
  </si>
  <si>
    <t>Curva 90º ferro galv eletrolitico 1 1/4" p/ eletroduto</t>
  </si>
  <si>
    <t>Curva 90º ferro galv eletrolitico 1" p/ eletroduto</t>
  </si>
  <si>
    <t>Curva 90º ferro galv eletrolitico 1/2" p/ eletroduto</t>
  </si>
  <si>
    <t>Curva 90º ferro galv eletrolitico 2 1/2" p/ eletroduto</t>
  </si>
  <si>
    <t>Curva 90º ferro galv eletrolitico 2" p/ eletroduto</t>
  </si>
  <si>
    <t>Curva 90º ferro galv eletrolitico 3" p/ eletroduto</t>
  </si>
  <si>
    <t>Curva 90º ferro galv eletrolitico 3/4" p/ eletroduto</t>
  </si>
  <si>
    <t>Curva 90º ferro galv eletrolitico 4" p/ eletroduto</t>
  </si>
  <si>
    <t>Curva CPVC, 90 graus, soldável, 22mm, para água quente</t>
  </si>
  <si>
    <t>Curva CPVC, 90 graus, soldável, 28mm, para água quente</t>
  </si>
  <si>
    <t>Curva CPVC, 90 graus, soldável,15mm, para água quente</t>
  </si>
  <si>
    <t>Curva curta PVC, PB, JE, 45º, DN 100mm, para rede coletora esgoto (NBR 10569)</t>
  </si>
  <si>
    <t>Curva curta PVC, PB, JE, 90º, DN 100mm, para rede coletora esgoto (NBR 10569)</t>
  </si>
  <si>
    <t>Curva de PVC 45º, soldável 110mm, para água fria predial (NBR 5648)</t>
  </si>
  <si>
    <t>Curva de PVC 45º, soldável 20mm, para água fria predial (NBR 5648)</t>
  </si>
  <si>
    <t>Curva de PVC 45º, soldável 25mm, para água fria predial (NBR 5648)</t>
  </si>
  <si>
    <t>Curva de PVC 45º, soldável 32mm, para água fria predial (NBR 5648)</t>
  </si>
  <si>
    <t>Curva de PVC 45º, soldável 40mm, para água fria predial (NBR 5648)</t>
  </si>
  <si>
    <t>Curva de PVC 45º, soldável 50mm, para água fria predial (NBR 5648)</t>
  </si>
  <si>
    <t>Curva de PVC 45º, soldável 60mm, para água fria predial (NBR 5648)</t>
  </si>
  <si>
    <t>Curva de PVC 45º, soldável 75mm, para água fria predial (NBR 5648)</t>
  </si>
  <si>
    <t>Curva de PVC 45º, soldável 85mm, para água fria predial (NBR 5648)</t>
  </si>
  <si>
    <t>Curva de PVC 90º, roscável, de 1/2", para eletroduto</t>
  </si>
  <si>
    <t>Curva de PVC 90º, soldável 110mm, para água fria predial (NBR 5648)</t>
  </si>
  <si>
    <t>Curva de PVC 90º, soldável 20mm, para água fria predial (NBR 5648)</t>
  </si>
  <si>
    <t>Curva de PVC 90º, soldável 25mm, para água fria predial (NBR 5648)</t>
  </si>
  <si>
    <t>Curva de PVC 90º, soldável 32mm, para água fria predial (NBR 5648)</t>
  </si>
  <si>
    <t>Curva de PVC 90º, soldável 40mm, para água fria predial (NBR 5648)</t>
  </si>
  <si>
    <t>Curva de PVC 90º, soldável 50mm, para água fria predial (NBR 5648)</t>
  </si>
  <si>
    <t>Curva de PVC 90º, soldável 60mm, para água fria predial (NBR 5648)</t>
  </si>
  <si>
    <t>Curva de PVC 90º, soldável 75mm, para água fria predial (NBR 5648)</t>
  </si>
  <si>
    <t>Curva de PVC 90º, soldável 85mm, para água fria predial (NBR 5648)</t>
  </si>
  <si>
    <t>Curva de PVC, 45 graus, série R, DN 100mm, para esgoto predial</t>
  </si>
  <si>
    <t>Curva de PVC, 45 graus, série R, DN 150mm, para esgoto predial</t>
  </si>
  <si>
    <t>Curva de PVC, 45 graus, série R, DN 75mm, para esgoto predial</t>
  </si>
  <si>
    <t>Curva de PVC, 90 graus, série R, DN 100mm, para esgoto predial</t>
  </si>
  <si>
    <t>Curva de PVC, 90 graus, série R, DN 150mm, para esgoto predial</t>
  </si>
  <si>
    <t>Curva de PVC, 90 graus, série R, DN 50mm, para esgoto predial</t>
  </si>
  <si>
    <t>Curva de PVC, 90 graus, série R, DN 75mm, para esgoto predial</t>
  </si>
  <si>
    <t>Curva de transposição bronze / latão (ref 736) sem anel de solda, bolsa x bolsa, 15mm</t>
  </si>
  <si>
    <t>Curva de transposição bronze / latão (ref 736) sem anel de solda, bolsa x bolsa, 22mm</t>
  </si>
  <si>
    <t>Curva de transposição bronze / latão (ref 736) sem anel de solda, bolsa x bolsa, 28mm</t>
  </si>
  <si>
    <t>Curva de transposição, CPVC, soldável, 15mm</t>
  </si>
  <si>
    <t>Curva de transposição, CPVC, soldável, 22mm</t>
  </si>
  <si>
    <t>Curva de transposição, PVC soldável, 20mm, para água fria predial</t>
  </si>
  <si>
    <t>Curva de transposição, PVC, soldável, 25mm, para água fria predial</t>
  </si>
  <si>
    <t>Curva de transposição, PVC, soldável, 32mm, para água fria predial</t>
  </si>
  <si>
    <t>Curva ferro galvanizado 45º rosca femea ref. 1 1/2"</t>
  </si>
  <si>
    <t>Curva ferro galvanizado 45º rosca femea ref. 1 1/4"</t>
  </si>
  <si>
    <t>Curva ferro galvanizado 45º rosca femea ref. 1"</t>
  </si>
  <si>
    <t>Curva ferro galvanizado 45º rosca femea ref. 1/2"</t>
  </si>
  <si>
    <t>Curva ferro galvanizado 45º rosca femea ref. 2 1/2"</t>
  </si>
  <si>
    <t>Curva ferro galvanizado 45º rosca femea ref. 2"</t>
  </si>
  <si>
    <t>Curva ferro galvanizado 45º rosca femea ref. 3"</t>
  </si>
  <si>
    <t>Curva ferro galvanizado 45º rosca femea ref. 3/4"</t>
  </si>
  <si>
    <t>Curva ferro galvanizado 45º rosca femea ref. 4"</t>
  </si>
  <si>
    <t>Curva ferro galvanizado 45º rosca macho/femea ref. 1 1/2"</t>
  </si>
  <si>
    <t>Curva ferro galvanizado 45º rosca macho/femea ref. 1 1/4"</t>
  </si>
  <si>
    <t>Curva ferro galvanizado 45º rosca macho/femea ref. 1"</t>
  </si>
  <si>
    <t>Curva ferro galvanizado 45º rosca macho/femea ref. 1/2"</t>
  </si>
  <si>
    <t>Curva ferro galvanizado 45º rosca macho/femea ref. 2 1/2"</t>
  </si>
  <si>
    <t>Curva ferro galvanizado 45º rosca macho/femea ref. 2"</t>
  </si>
  <si>
    <t>Curva ferro galvanizado 45º rosca macho/femea ref. 3"</t>
  </si>
  <si>
    <t>Curva ferro galvanizado 45º rosca macho/femea ref. 3/4"</t>
  </si>
  <si>
    <t>Curva ferro galvanizado 90º rosca femea ref 3/4"</t>
  </si>
  <si>
    <t>Curva ferro galvanizado 90º rosca femea ref. 1 1/2"</t>
  </si>
  <si>
    <t>Curva ferro galvanizado 90º rosca femea ref. 1 1/4"</t>
  </si>
  <si>
    <t>Curva ferro galvanizado 90º rosca femea ref. 1"</t>
  </si>
  <si>
    <t>Curva ferro galvanizado 90º rosca femea ref. 1/2"</t>
  </si>
  <si>
    <t>Curva ferro galvanizado 90º rosca femea ref. 2 1/2"</t>
  </si>
  <si>
    <t>Curva ferro galvanizado 90º rosca femea ref. 2"</t>
  </si>
  <si>
    <t>Curva ferro galvanizado 90º rosca femea ref. 3"</t>
  </si>
  <si>
    <t>Curva ferro galvanizado 90º rosca femea ref. 4"</t>
  </si>
  <si>
    <t>Curva ferro galvanizado 90º rosca macho ref 1"</t>
  </si>
  <si>
    <t>Curva ferro galvanizado 90º rosca macho ref 2 1/2"</t>
  </si>
  <si>
    <t>Curva ferro galvanizado 90º rosca macho ref. 1 1/2"</t>
  </si>
  <si>
    <t>Curva ferro galvanizado 90º rosca macho ref. 1 1/4"</t>
  </si>
  <si>
    <t>Curva ferro galvanizado 90º rosca macho ref. 1/2"</t>
  </si>
  <si>
    <t>Curva ferro galvanizado 90º rosca macho ref. 2"</t>
  </si>
  <si>
    <t>Curva ferro galvanizado 90º rosca macho ref. 3"</t>
  </si>
  <si>
    <t>Curva ferro galvanizado 90º rosca macho ref. 3/4"</t>
  </si>
  <si>
    <t>Curva ferro galvanizado 90º rosca macho ref. 4"</t>
  </si>
  <si>
    <t>Curva ferro galvanizado 90º rosca macho ref. 5"</t>
  </si>
  <si>
    <t>Curva ferro galvanizado 90º rosca macho ref. 6"</t>
  </si>
  <si>
    <t>Curva ferro galvanizado 90º rosca macho/femea ref. 1 1/2"</t>
  </si>
  <si>
    <t>Curva ferro galvanizado 90º rosca macho/femea ref. 1 1/4"</t>
  </si>
  <si>
    <t>Curva ferro galvanizado 90º rosca macho/femea ref. 1"</t>
  </si>
  <si>
    <t>Curva ferro galvanizado 90º rosca macho/femea ref. 1/2"</t>
  </si>
  <si>
    <t>Curva ferro galvanizado 90º rosca macho/femea ref. 2 1/2"</t>
  </si>
  <si>
    <t>Curva ferro galvanizado 90º rosca macho/femea ref. 2"</t>
  </si>
  <si>
    <t>Curva ferro galvanizado 90º rosca macho/femea ref. 3"</t>
  </si>
  <si>
    <t>Curva ferro galvanizado 90º rosca macho/femea ref. 3/4"</t>
  </si>
  <si>
    <t>Curva ferro galvanizado 90º rosca macho/femea ref. 4"</t>
  </si>
  <si>
    <t>Curva PVC 135º 1 1/2" p/ eletroduto roscável</t>
  </si>
  <si>
    <t>Curva PVC 135º 1 1/4" p/ eletroduto roscável</t>
  </si>
  <si>
    <t>Curva PVC 135º 1" p/ eletroduto roscável</t>
  </si>
  <si>
    <t>Curva PVC 135º 1/2" p/ eletroduto roscável</t>
  </si>
  <si>
    <t>Curva PVC 135º 2 1/2" p/ eletroduto roscável</t>
  </si>
  <si>
    <t>Curva PVC 135º 2" p/ eletroduto roscável</t>
  </si>
  <si>
    <t>Curva PVC 135º 3" p/ eletroduto roscável</t>
  </si>
  <si>
    <t>Curva PVC 135º 4" p/ eletroduto roscável</t>
  </si>
  <si>
    <t>Curva PVC 180º 1.1/2" p/ eletroduto roscável</t>
  </si>
  <si>
    <t>Curva PVC 180º 3/4" p/ eletroduto roscável</t>
  </si>
  <si>
    <t>Curva PVC 90º p/ eletroduto roscável 1 1/2"</t>
  </si>
  <si>
    <t>Curva PVC 90º p/ eletroduto roscável 1 1/4"</t>
  </si>
  <si>
    <t>Curva PVC 90º p/ eletroduto roscável 1"</t>
  </si>
  <si>
    <t>Curva PVC 90º p/ eletroduto roscável 2 1/2"</t>
  </si>
  <si>
    <t>Curva PVC 90º p/ eletroduto roscável 2"</t>
  </si>
  <si>
    <t>Curva PVC 90º p/ eletroduto roscável 3"</t>
  </si>
  <si>
    <t>Curva PVC 90º p/ eletroduto roscável 3/4"</t>
  </si>
  <si>
    <t>Curva PVC 90º p/ eletroduto roscável 4"</t>
  </si>
  <si>
    <t>Curva PVC 90º, roscável, 1 1/2", água fria predial</t>
  </si>
  <si>
    <t>Curva PVC 90º, roscável, 1 1/4", água fria predial</t>
  </si>
  <si>
    <t>Curva PVC 90º, roscável, 1", água fria predial</t>
  </si>
  <si>
    <t>Curva PVC 90º, roscável, 1/2", água fria predial</t>
  </si>
  <si>
    <t>Curva PVC 90º, roscável, 2", água fria predial</t>
  </si>
  <si>
    <t>Curva PVC 90º, roscável, 3/4", água fria predial</t>
  </si>
  <si>
    <t>Curva PVC curta 90º, 100mm, para esgoto predial</t>
  </si>
  <si>
    <t>Curva PVC curta 90º, DN 40mm, para esgoto predial</t>
  </si>
  <si>
    <t>Curva PVC curta 90º, DN 50mm, para esgoto predial</t>
  </si>
  <si>
    <t>Curva PVC curta 90º, DN 75mm, para esgoto predial</t>
  </si>
  <si>
    <t>Curva PVC leve, 90º, com ponta e bolsa lisa, DN 150mm</t>
  </si>
  <si>
    <t>Curva PVC leve, 90º, com ponta e bolsa lisa, DN 200mm</t>
  </si>
  <si>
    <t>Curva PVC leve, 90º, com ponta e bolsa lisa, DN 250mm</t>
  </si>
  <si>
    <t>Curva PVC leve, 90º, com ponta e bolsa lisa, DN 300mm</t>
  </si>
  <si>
    <t>Curva PVC longa 45º, 100mm, para esgoto predial</t>
  </si>
  <si>
    <t>Curva PVC longa 45º, DN 50mm, para esgoto predial</t>
  </si>
  <si>
    <t>Curva PVC longa 45º, DN 75mm, para esgoto predial</t>
  </si>
  <si>
    <t>Curva PVC longa 90º, 100mm, para esgoto predial</t>
  </si>
  <si>
    <t>Curva PVC longa 90º, 40mm, para esgoto predial</t>
  </si>
  <si>
    <t>Curva PVC longa 90º, 50mm, para esgoto predial</t>
  </si>
  <si>
    <t>Curva PVC longa 90º, 75mm, para esgoto predial</t>
  </si>
  <si>
    <t>Curva PVC PBA, JE, PB, 22º, DN 100 / de 110mm, para rede água (NBR 10351)</t>
  </si>
  <si>
    <t>Curva PVC PBA, JE, PB, 22º, DN 50 / de 60mm, para rede água (NBR 10351)</t>
  </si>
  <si>
    <t>Curva PVC PBA, JE, PB, 22º, DN 75 / de 85mm, para rede água (NBR 10351)</t>
  </si>
  <si>
    <t>Curva PVC PBA, JE, PB, 45º, DN 100 / de 110mm, para rede água (NBR 10351)</t>
  </si>
  <si>
    <t>Curva PVC PBA, JE, PB, 45º, DN 50 / de 60mm, para rede água (NBR 10351)</t>
  </si>
  <si>
    <t>Curva PVC PBA, JE, PB, 45º, DN 75 / de 85mm, para rede água (NBR 10351)</t>
  </si>
  <si>
    <t>Curva PVC PBA, JE, PB, 90º, DN 100 / de 110mm, para rede água (NBR 10351)</t>
  </si>
  <si>
    <t>Curva PVC PBA, JE, PB, 90º, DN 50 / de 60mm, para rede água (NBR 10351)</t>
  </si>
  <si>
    <t>Curva PVC PBA, JE, PB, 90º, DN 75 / de 85mm, para rede água (NBR 10351)</t>
  </si>
  <si>
    <t>Curva PVC, 45º, curta, PB, DN 100mm, para esgoto predial</t>
  </si>
  <si>
    <t>Curva PVC, PB, JE, 45º, DN 100mm, para rede coletora esgoto (NBR 10569)</t>
  </si>
  <si>
    <t>Curva PVC, PB, JE, 45º, DN 125mm, para rede coletora esgoto (NBR 10569)</t>
  </si>
  <si>
    <t>Curva PVC, PB, JE, 45º, DN 150mm, para rede coletora esgoto (NBR 10569)</t>
  </si>
  <si>
    <t>Curva PVC, PB, JE, 45º, DN 200mm, para rede coletora esgoto (NBR 10569)</t>
  </si>
  <si>
    <t>Curva PVC, PB, JE, 45º, DN 250mm, para rede coletora esgoto (NBR 10569)</t>
  </si>
  <si>
    <t>Curva PVC, PB, JE, 45º, DN 300mm, para rede coletora esgoto (NBR 10569)</t>
  </si>
  <si>
    <t>Curva PVC, PB, JE, 45º, DN 400mm, para rede coletora esgoto (NBR 10569)</t>
  </si>
  <si>
    <t>Curva PVC, PB, JE, 90º, DN 100mm, para rede coletora esgoto (NBR 10569)</t>
  </si>
  <si>
    <t>Curva PVC, PB, JE, 90º, DN 125mm, para rede coletora esgoto (NBR 10569)</t>
  </si>
  <si>
    <t>Curva PVC, PB, JE, 90º, DN 150mm, para rede coletora esgoto (NBR 10569)</t>
  </si>
  <si>
    <t>Curva PVC, PB, JE, 90º, DN 200mm, para rede coletora esgoto (NBR 10569)</t>
  </si>
  <si>
    <t>Curva PVC, PB, JE, 90º, DN 250mm, para rede coletora esgoto (NBR 10569)</t>
  </si>
  <si>
    <t>Curva PVC, PB, JE, 90º, DN 300mm, para rede coletora esgoto (NBR 10569)</t>
  </si>
  <si>
    <t>Curva PVC, PB, JE, 90º, DN 350mm, para rede coletora esgoto (NBR 10569)</t>
  </si>
  <si>
    <t>Curva PVC, PB, JE, 90º, DN 400mm, para rede coletora esgoto (NBR 10569)</t>
  </si>
  <si>
    <t>Curva PVC, série R, 87.30º, curta, 100mm, para esgoto predial (para pé de coluna)</t>
  </si>
  <si>
    <t>Curva PVC, série R, 87.30º, curta, 150mm, para esgoto predial (para pé de coluna)</t>
  </si>
  <si>
    <t>Curva PVC, série R, 87.30º, curta, 75mm, para esgoto predial (para pé de coluna)</t>
  </si>
  <si>
    <t>Dente para fresadora</t>
  </si>
  <si>
    <t>Desempenadeira de aço dentada 12x*25cm, dentes 8x8mm, cabo fechado de madeira</t>
  </si>
  <si>
    <t>Desempenadeira de aço lisa 12x*25cm com cabo fechado de madeira</t>
  </si>
  <si>
    <t>Desenhista copista</t>
  </si>
  <si>
    <t>Desenhista copista (mensalista)</t>
  </si>
  <si>
    <t>Desenhista detalhista</t>
  </si>
  <si>
    <t>Desenhista detalhista (mensalista)</t>
  </si>
  <si>
    <t>Desenhista projetista</t>
  </si>
  <si>
    <t>Desenhista projetista (mensalista)</t>
  </si>
  <si>
    <t>Desmoldante para formas metálicas a base de óleo vegetal</t>
  </si>
  <si>
    <t>Desmoldante protetor para formas de madeira, de base oleosa emulsionada em água</t>
  </si>
  <si>
    <t>Diluente epóxi</t>
  </si>
  <si>
    <t>Disco de borracha para lixadeira rígido 7" com arruela central</t>
  </si>
  <si>
    <t>Disco de corte diamantado segmentado diâmetro de 180mm para esmerilhadeira 7"</t>
  </si>
  <si>
    <t>Disco de corte diamantado segmentado para concreto, diâmetro de 110mm, furo de 20mm</t>
  </si>
  <si>
    <t>Disco de corte diamantado segmentado para concreto, diâmetro de 350mm, furo de 1" (14x1")</t>
  </si>
  <si>
    <t>Disco de corte para metal com duas telas 12x1/8x3/4" (300x3,2x19,05mm)</t>
  </si>
  <si>
    <t>Disco de desbaste para metal ferroso em geral, com três telas, 9x1/4x7/8" (228,6x6,4x22,2mm)</t>
  </si>
  <si>
    <t>Disco de lixa para metal, diâmetro=180mm, grãos 120</t>
  </si>
  <si>
    <t>Disjuntor monofásico 10A, 2kA (220V)</t>
  </si>
  <si>
    <t>Disjuntor monofásico 15A, 2kA (220V)</t>
  </si>
  <si>
    <t>Disjuntor monofásico 20A, 2kA (220V)</t>
  </si>
  <si>
    <t>Disjuntor monofásico 25A, 2kA (220V)</t>
  </si>
  <si>
    <t>Disjuntor monofásico 30A, 2kA (220V)</t>
  </si>
  <si>
    <t>Disjuntor monofásico 40A, 2kA (220V)</t>
  </si>
  <si>
    <t>Disjuntor monofásico 50A, 2kA (220V)</t>
  </si>
  <si>
    <t>Disjuntor monofásico 60A, 2kA (220V)</t>
  </si>
  <si>
    <t>Disjuntor monofásico 70A, 2kA (220V)</t>
  </si>
  <si>
    <t>Disjuntor térmico e magnético ajustáveis, tripolar de 100 até 250A, capacidade de interrupção de 35kA</t>
  </si>
  <si>
    <t>Disjuntor térmico e magnético ajustáveis, tripolar de 300 até 400A, capacidade de interrupção de 35kA</t>
  </si>
  <si>
    <t>Disjuntor térmico e magnético ajustáveis, tripolar de 450 até 600A, capacidade de interrupção de 35kA</t>
  </si>
  <si>
    <t>Disjuntor termomagnético tripolar 125A</t>
  </si>
  <si>
    <t>Disjuntor termomagnético tripolar 150A / 600V, tipo FXD / ICC - 35kA</t>
  </si>
  <si>
    <t>Disjuntor termomagnético tripolar 200A / 600V, tipo FXD / ICC - 35kA</t>
  </si>
  <si>
    <t>Disjuntor termomagnético tripolar 250A / 600V, tipo FXD</t>
  </si>
  <si>
    <t>Disjuntor termomagnético tripolar 300A/ 600V, tipo JXD / ICC - 40kA</t>
  </si>
  <si>
    <t>Disjuntor termomagnético tripolar 3x250A / ICC - 25kA</t>
  </si>
  <si>
    <t>Disjuntor termomagnético tripolar 3x350A / ICC - 25kA</t>
  </si>
  <si>
    <t>Disjuntor termomagnético tripolar 3x400A / ICC - 25kA</t>
  </si>
  <si>
    <t>Disjuntor termomagnético tripolar 400A / 600V, tipo JXD / ICC - 40kA</t>
  </si>
  <si>
    <t>Disjuntor termomagnético tripolar 600A / 600V, tipo LXD / ICC - 40kA</t>
  </si>
  <si>
    <t>Disjuntor termomagnético tripolar 800A / 600V, tipo LMXD</t>
  </si>
  <si>
    <t>Disjuntor tipo DIN / IEC, bipolar 40 até 50A</t>
  </si>
  <si>
    <t>Disjuntor tipo DIN / IEC, bipolar 63A</t>
  </si>
  <si>
    <t>Disjuntor tipo DIN / IEC, bipolar de 6 até 32A</t>
  </si>
  <si>
    <t>Disjuntor tipo DIN / IEC, monopolar de 40 até 50A</t>
  </si>
  <si>
    <t>Disjuntor tipo DIN / IEC, monopolar de 6 até 32A</t>
  </si>
  <si>
    <t>Disjuntor tipo DIN / IEC, monopolar de 63A</t>
  </si>
  <si>
    <t>Disjuntor tipo DIN / IEC, tripolar 63A</t>
  </si>
  <si>
    <t>Disjuntor tipo DIN / IEC, tripolar de 10 até 50A</t>
  </si>
  <si>
    <t>Disjuntor tipo NEMA, bipolar 10 até 50A</t>
  </si>
  <si>
    <t>Disjuntor tipo NEMA, bipolar 60 até 100A</t>
  </si>
  <si>
    <t>Disjuntor tipo NEMA, monopolar 10 até 30A</t>
  </si>
  <si>
    <t>Disjuntor tipo NEMA, monopolar 35 até 50A</t>
  </si>
  <si>
    <t>Disjuntor tipo NEMA, monopolar de 60 até 70A</t>
  </si>
  <si>
    <t>Disjuntor tipo NEMA, tripolar 10 até 50A</t>
  </si>
  <si>
    <t>Disjuntor tipo NEMA, tripolar 60 até 100A</t>
  </si>
  <si>
    <t>Disjuntor trifásico 70A, 10kA (220V)</t>
  </si>
  <si>
    <t>Distribuidor de agregados autopropelido, cap 3m³, a diesel, 6cc, 176CV</t>
  </si>
  <si>
    <t>Distribuidor de agregados rebocável, capacidade 1,9m³, largura de trabalho 3,66 m</t>
  </si>
  <si>
    <t>Divisória (N2) painel / vidro - painel c/ mso/comeia E=35mm - montante/rodapé duplo aço galv. pintado - colocada</t>
  </si>
  <si>
    <t>Divisória (N2) painel / vidro - painel c/ mso/comeia E=35mm - perfis simples aço galv. pintado - colocada</t>
  </si>
  <si>
    <t>Divisória (N2) painel / vidro - painel mso/comeia E=35mm - montante/rodapé duplo alumínio anod nat - colocada</t>
  </si>
  <si>
    <t>Divisória (N2) painel / vidro - painel mso/comeia E=35mm - perfis simples alumínio anod nat - colocada</t>
  </si>
  <si>
    <t>Divisória (N2) painel / vidro - painel vermiculita E=35mm - perfis simples alumínio anod natural - colocada</t>
  </si>
  <si>
    <t>Divisória (N3) painel / vidro/painel mso/comeia E=35mm - montante/rodapé duplo aço galv pintado - colocada</t>
  </si>
  <si>
    <t>Divisória (N3) painel / vidro/painel mso/comeia E=35mm - montante/rodapé duplo alumínio anod nat - colocada</t>
  </si>
  <si>
    <t>Divisória (N3) painel / vidro/painel mso/comeia E=35mm - perfis simples aço galv. pintado - colocada</t>
  </si>
  <si>
    <t>Divisória (N3) painel / vidro/painel mso/comeia E=35mm - perfis simples alumínio anod nat - colocada</t>
  </si>
  <si>
    <t>Divisória (N3) painel / vidro/painel vermiculita E=35mm - montante/rodapé duplo alumínio anod natural - colocada</t>
  </si>
  <si>
    <t>Divisória (N3) painel / vidro/painel vermiculita E=35mm - montante/rodapé perfil duplo aço galv pintado - colocada</t>
  </si>
  <si>
    <t>Divisória cega (N1) - painel mso/comeia E=35mm - montante/rodapé duplo aço galv pintado - colocada</t>
  </si>
  <si>
    <t>Divisória cega (N1) - painel mso/comeia E=35mm - montante/rodapé duplo alumínio anod nat - colocada</t>
  </si>
  <si>
    <t>Divisória cega (N1) - painel mso/comeia E=35mm - perfis simples aço galv pintado- colocada</t>
  </si>
  <si>
    <t>Divisória cega (N1) - painel mso/comeia E=35mm - perfis simples alumínio anod nat- colocada</t>
  </si>
  <si>
    <t>Divisória cega (N1) - painel vermiculita E=35mm - montante/rodapé perfis simples aço galv pintado - colocada</t>
  </si>
  <si>
    <t>Divisória cega (N1) - painel vermiculita E=35mm - perfis simples alumínio anod natural - colocada</t>
  </si>
  <si>
    <t>Divisória em granito branco esp=3cm com duas faces polidas levigado</t>
  </si>
  <si>
    <t>Divisória em mármore, com duas faces polidas, branco comum, E=*3,0cm (*medida aproximada)</t>
  </si>
  <si>
    <t>Divisória, placa pré-moldada em granilite, marmorite ou granitina, E=*3,0cm (*medida aproximada)</t>
  </si>
  <si>
    <t>Dobradiça em aço / ferro, 3 1/2" x 3", E=1,9 a 2mm, com anel, cromado ou zincado, tampa bola, com parafusos</t>
  </si>
  <si>
    <t>Dobradiça em aço / ferro, 3" x 2 1/2", E=1,2 a 1,8mm, sem anel, cromado ou zincado, tampa bola, com parafusos</t>
  </si>
  <si>
    <t>Dobradiça em aço / ferro, 3" x 2 1/2", E=1,2 a 1,8mm, sem anel, cromado ou zincado, tampa chata, com parafusos</t>
  </si>
  <si>
    <t>Dobradiça em aço / ferro, 3" x 2 1/2", E=1,9 a 2mm, sem anel, cromado ou zincado, tampa bola, com parafusos</t>
  </si>
  <si>
    <t>Dobradiça em aço / ferro, 4" x 3", E=2,2 a 3,0mm, com anel, cromado ou zincado, tampa bola, com parafusos</t>
  </si>
  <si>
    <t>Dobradiça em latão, 3" x 2 1/2", E=1,9 a 2mm, com anel, cromado ou zincado, tampa bola, com parafusos</t>
  </si>
  <si>
    <t>Dobradiça em latão, 4" x 3", E=2,2 a 3,0mm, com anel, tampa bola, com parafusos</t>
  </si>
  <si>
    <t>Dobradiça tipo piano em aço / ferro, 1''x3m, galvanizado, com parafusos</t>
  </si>
  <si>
    <t>Dobradiça tipo vai-e-vem em aço / ferro, tamanho 3'', galvanizado, com parafusos</t>
  </si>
  <si>
    <t>Domos individual em acrílico branco *95x*95cm, sem instalação (*medidas aproximadas)</t>
  </si>
  <si>
    <t>Dosador de areia, capacidade de *26 litros</t>
  </si>
  <si>
    <t>Ducha higiênica plástica com registro metálico 1/2"</t>
  </si>
  <si>
    <t>Ducha metálica de parede, articulável, com braço/cano, sem desviador</t>
  </si>
  <si>
    <t>Ducha metálica de parede, articulável, com desviador e ducha manual</t>
  </si>
  <si>
    <t>Dumper com capacidade de carga de 1.700kg, partida elétrica, motor diesel com potência de 16CV</t>
  </si>
  <si>
    <t>Elemento vazado cerâmico 25x18x7cm</t>
  </si>
  <si>
    <t>Elemento vazado cerâmico 7x20x20cm</t>
  </si>
  <si>
    <t>Elemento vazado cerâmico 9x20x20cm</t>
  </si>
  <si>
    <t>Elemento vazado de concreto, quadriculado *40x40x*6cm (*medidas aproximadas)</t>
  </si>
  <si>
    <t>Elemento vazado de concreto, quadriculado, 1 furo *10x10x*10cm</t>
  </si>
  <si>
    <t>Elemento vazado de concreto, quadriculado, 1 furo *20x10x*7cm</t>
  </si>
  <si>
    <t>Elemento vazado de concreto, quadriculado, 1 furo *20x20x*6,5cm</t>
  </si>
  <si>
    <t>Elemento vazado de concreto, quadriculado, 16 furos *29x29x*6cm</t>
  </si>
  <si>
    <t>Elemento vazado de concreto, quadriculado, 16 furos *33x33x*10cm</t>
  </si>
  <si>
    <t>Elemento vazado de concreto, quadriculado, 16 furos *40x40x*7cm</t>
  </si>
  <si>
    <t>Elemento vazado de concreto, quadriculado, 16 furos *50x50x*7cm</t>
  </si>
  <si>
    <t>Elemento vazado de concreto, quadriculado, 25 furos *50x50x*5cm</t>
  </si>
  <si>
    <t>Elemento vazado de concreto, veneziana *39x22x*15cm</t>
  </si>
  <si>
    <t>Elemento vazado de concreto, veneziana *39x29x*10cm</t>
  </si>
  <si>
    <t>Elemento vazado de concreto, veneziana *40x10x*10cm</t>
  </si>
  <si>
    <t>Eletricista</t>
  </si>
  <si>
    <t>Eletricista (mensalista)</t>
  </si>
  <si>
    <t>Eletricista de manutenção industrial (mensalista)</t>
  </si>
  <si>
    <t>Eletricista industrial</t>
  </si>
  <si>
    <t>Eletrodo AWS E-6010 OK 22.50 - WI 610 - D=4mm (solda elétrica)</t>
  </si>
  <si>
    <t>Eletrodo AWS E-6013 OK 46.00 - WI 613 - D=2,5mm (solda elétrica)</t>
  </si>
  <si>
    <t>Eletrodo AWS E-6013 OK 46.00 - WI 613 - D=4mm (solda elétrica)</t>
  </si>
  <si>
    <t>Eletrodo AWS E-7018 OK 48.04 - WI 718 - D=4mm (solda elétrica)</t>
  </si>
  <si>
    <t>Eletroduto 2" tipo kanalex ou equiv</t>
  </si>
  <si>
    <t>Eletroduto 3" tipo kanalex ou equiv</t>
  </si>
  <si>
    <t>Eletroduto de PVC roscável de 1 1/2", sem luva</t>
  </si>
  <si>
    <t>Eletroduto de PVC roscável de 1 1/4", sem luva</t>
  </si>
  <si>
    <t>Eletroduto de PVC roscável de 1", sem luva</t>
  </si>
  <si>
    <t>Eletroduto de PVC roscável de 1/2", sem luva</t>
  </si>
  <si>
    <t>Eletroduto de PVC roscável de 2 1/2", sem luva</t>
  </si>
  <si>
    <t>Eletroduto de PVC roscável de 2", sem luva</t>
  </si>
  <si>
    <t>Eletroduto de PVC roscável de 3", sem luva</t>
  </si>
  <si>
    <t>Eletroduto de PVC roscável de 3/4", sem luva</t>
  </si>
  <si>
    <t>Eletroduto de PVC roscável de 4", sem luva</t>
  </si>
  <si>
    <t>Eletroduto ferro galv ou zincado eletrolit leve parede 0,90mm - 1" NBR 13057</t>
  </si>
  <si>
    <t>Eletroduto ferro galv ou zincado eletrolit leve parede 0,90mm - 1/2" NBR 13057</t>
  </si>
  <si>
    <t>Eletroduto ferro galv ou zincado eletrolit leve parede 0,90mm - 3/4" NBR 13057</t>
  </si>
  <si>
    <t>Eletroduto ferro galv ou zincado eletrolit pesado parede 2,25mm - 4" NBR 13057</t>
  </si>
  <si>
    <t>Eletroduto ferro galv ou zincado eletrolit semi-pesado parede 1,20mm - 1.1/2" NBR 13057</t>
  </si>
  <si>
    <t>Eletroduto ferro galv ou zincado eletrolit semi-pesado parede 1,20mm - 1.1/4" NBR 13057</t>
  </si>
  <si>
    <t>Eletroduto ferro galv ou zincado eletrolit semi-pesado parede 1,20mm - 2" NBR 13057</t>
  </si>
  <si>
    <t>Eletroduto ferro galv ou zincado eletrolit semi-pesado parede 1,52mm - 2.1/2" NBR 13057</t>
  </si>
  <si>
    <t>Eletroduto ferro galv ou zincado eletrolit semi-pesado parede 1,52mm - 3" NBR 13057</t>
  </si>
  <si>
    <t>Eletroduto metálico flexível 1/2" c/ revestimento PVC tipo Sealtubo ou equiv</t>
  </si>
  <si>
    <t>Eletroduto metálico flexível rev ext PVC preto 15mm tipo copex ou equiv</t>
  </si>
  <si>
    <t>Eletroduto metálico flexível rev ext PVC preto 25mm tipo copex ou equiv</t>
  </si>
  <si>
    <t>Eletroduto metálico flexível rev ext PVC preto 32mm tipo copex ou equiv</t>
  </si>
  <si>
    <t>Eletroduto metálico flexível rev ext PVC preto 40mm tipo Copex ou equiv</t>
  </si>
  <si>
    <t>Eletroduto metálico flexível rev ext PVC preto 50mm tipo Copex ou equiv</t>
  </si>
  <si>
    <t>Eletroduto metálico flexível rev ext PVC preto 60mm tipo Copex ou equiv</t>
  </si>
  <si>
    <t>Eletroduto metálico flexível rev ext PVC preto 75mm tipo Copex ou equiv</t>
  </si>
  <si>
    <t>Eletroduto metálico flexível tipo conduite D=1 1/2"</t>
  </si>
  <si>
    <t>Eletroduto metálico flexível tipo conduite D=1 1/4"</t>
  </si>
  <si>
    <t>Eletroduto metálico flexível tipo conduite D=1"</t>
  </si>
  <si>
    <t>Eletroduto metálico flexível tipo conduite D=1/2"</t>
  </si>
  <si>
    <t>Eletroduto metálico flexível tipo conduite D=2 1/2"</t>
  </si>
  <si>
    <t>Eletroduto metálico flexível tipo conduite D=2"</t>
  </si>
  <si>
    <t>Eletroduto metálico flexível tipo conduite D=3"</t>
  </si>
  <si>
    <t>Eletroduto PVC flexível corrugado 16mm tipo Tigreflex ou equiv</t>
  </si>
  <si>
    <t>Eletroduto PVC flexível corrugado 20mm tipo Tigreflex ou equiv</t>
  </si>
  <si>
    <t>Eletroduto PVC flexível corrugado 25mm tipo Tigreflex ou equiv</t>
  </si>
  <si>
    <t>Eletroduto PVC flexível corrugado 32mm tipo Tigreflex ou equiv</t>
  </si>
  <si>
    <t>Eletroduto PVC soldável NBR-6150 CL B - 20mm</t>
  </si>
  <si>
    <t>Eletroduto PVC soldável NBR-6150 CL B - 25mm</t>
  </si>
  <si>
    <t>Eletroduto PVC soldável NBR-6150 CL B - 32mm</t>
  </si>
  <si>
    <t>Eletroduto PVC soldável NBR-6150 CL B - 40mm</t>
  </si>
  <si>
    <t>Eletroduto PVC soldável NBR-6150 CL B - 50mm</t>
  </si>
  <si>
    <t>Eletroduto PVC soldável NBR-6150 CL B - 60mm</t>
  </si>
  <si>
    <t>Eletrotécnico</t>
  </si>
  <si>
    <t>Eletrotécnico (mensalista)</t>
  </si>
  <si>
    <t>Elevador de carga, cabine semi fechada 2,0x1,5x2,0m, capacidade de carga 1.000kg, torre 2,38x2,21x15m, guincho de embreagem, freio de segurança, limitador de velocidade e cancela</t>
  </si>
  <si>
    <t>Elevador de cremalheira cabine fechada 1,5x2,5x2,35m (uma por torre),capacidade de carga 1.200kg (15 pessoas), torre 24m (16 módulos), freio de segurança, limitador de carga</t>
  </si>
  <si>
    <t>Elevador de cremalheira cabine, simples fechada 1,5x2,5x2,35m (uma por torre), capacidade de carga *1.200kg (15 pessoas), torre 24m (16 módulos), freios de segurança, limitador de velocidade e de carga preços de insumos</t>
  </si>
  <si>
    <t>Elevador de obra com torre de *2,00x*2,00m, altura de 15m, carga máxima iguala 1.500kg, cabine semi-fechada para material, com guincho de corrente e engrenagem e motor elétrico trifásico de 10CV (locação)</t>
  </si>
  <si>
    <t>Emenda para calha pluvial, PVC, diâmetro entre 119 e 170mm, para drenagem predial</t>
  </si>
  <si>
    <t>Empilhadeira sobre pneus com torre de três estágios, 4,70m de elevação, c/deslocador lateral dos garfos, motor GLP 4.3L, capacidade nominal de carga de 6T</t>
  </si>
  <si>
    <t>Empilhadeira sobre pneus com torre de três estágios, 4,80m de elevação, c/deslocador lateral dos garfos, motor GLP 2.2L, capacidade nominal de carga de 3T</t>
  </si>
  <si>
    <t>Empilhadeira sobre pneus com torre de três estágios, 4,80m de elevação, c/deslocador lateral dos garfos, motor GLP 2.4L, capacidade nominal de carga de 2,5T</t>
  </si>
  <si>
    <t>Empilhadeira sobre pneus com torre de três estágios, 4,80m de elevação, c/deslocador lateral dos garfos, motor GLP 4.3L, capacidade nominal de carga de 4T</t>
  </si>
  <si>
    <t>Empilhadeira sobre pneus com torre de três estágios, 4,80m de elevação, c/deslocador lateral dos garfos, motor GLP 4.3L, capacidade nominal de carga de 5T</t>
  </si>
  <si>
    <t>Emulsão asfáltica aniônica</t>
  </si>
  <si>
    <t>Emulsão asfáltica catiônica RL-1C para uso em pavimentação asfáltica (com ICMS)</t>
  </si>
  <si>
    <t>Emulsão asfáltica catiônica RM-1C para uso em pavimentação asfáltica (com ICMS)</t>
  </si>
  <si>
    <t>Emulsão asfáltica catiônica RR-1C para uso em pavimentação asfáltica (com ICMS)</t>
  </si>
  <si>
    <t>Emulsão asfáltica catiônica RR-2C para uso em pavimentação asfáltica (com ICMS)</t>
  </si>
  <si>
    <t>Emulsão asfáltica com elastômeros para impermeabilização</t>
  </si>
  <si>
    <t>Encanador ou bombeiro hidráulico</t>
  </si>
  <si>
    <t>Encanador ou bombeiro hidráulico (mensalista)</t>
  </si>
  <si>
    <t>Encarregado geral de obras</t>
  </si>
  <si>
    <t>Encarregado geral de obras (mensalista)</t>
  </si>
  <si>
    <t>Energia elétrica até 2.000kWh industrial, sem demanda</t>
  </si>
  <si>
    <t>kW/h</t>
  </si>
  <si>
    <t>Engate ou rabicho flexível em metal cromado 1/2" x 30cm</t>
  </si>
  <si>
    <t>Engate ou rabicho flexível em metal cromado 1/2" x 40cm</t>
  </si>
  <si>
    <t>Engate/rabicho flexível plástico (PVC ou ABS) branco 1/2" x 30cm</t>
  </si>
  <si>
    <t>Engate/rabicho flexível plástico (PVC ou ABS) branco 1/2" x 40cm</t>
  </si>
  <si>
    <t>Engenheiro civil de obra júnior</t>
  </si>
  <si>
    <t>Engenheiro civil de obra júnior (mensalista)</t>
  </si>
  <si>
    <t>Engenheiro civil de obra pleno</t>
  </si>
  <si>
    <t>Engenheiro civil de obra pleno (mensalista)</t>
  </si>
  <si>
    <t>Engenheiro civil de obra sênior</t>
  </si>
  <si>
    <t>Engenheiro civil de obra sênior (mensalista)</t>
  </si>
  <si>
    <t>Engenheiro civil júnior</t>
  </si>
  <si>
    <t>Engenheiro civil júnior (mensalista)</t>
  </si>
  <si>
    <t>Engenheiro civil pleno</t>
  </si>
  <si>
    <t>Engenheiro civil pleno (mensalista)</t>
  </si>
  <si>
    <t>Engenheiro civil sênior</t>
  </si>
  <si>
    <t>Engenheiro civil sênior (mensalista)</t>
  </si>
  <si>
    <t>Engenheiro eletricista</t>
  </si>
  <si>
    <t>Engenheiro eletricista (mensalista)</t>
  </si>
  <si>
    <t>Engenheiro sanitarista</t>
  </si>
  <si>
    <t>Engenheiro sanitarista (mensalista)</t>
  </si>
  <si>
    <t>Entrada de linha de alumínio, de encaixe p/ eletroduto 1 1/2"</t>
  </si>
  <si>
    <t>Entrada de linha de alumínio, de encaixe p/ eletroduto 1 1/4"</t>
  </si>
  <si>
    <t>Entrada de linha de alumínio, de encaixe p/ eletroduto 1"</t>
  </si>
  <si>
    <t>Entrada de linha de alumínio, de encaixe p/ eletroduto 2"</t>
  </si>
  <si>
    <t>Entrada de linha de alumínio, de encaixe p/ eletroduto 3"</t>
  </si>
  <si>
    <t>Entrada de linha de alumínio, de encaixe p/ eletroduto 3/4"</t>
  </si>
  <si>
    <t>Entrada de linha de alumínio, de encaixe p/ eletroduto 4"</t>
  </si>
  <si>
    <t>Entrada de linha de alumínio, de encaixe p/ eletroduto de 2 1/2"</t>
  </si>
  <si>
    <t>Entrada latão cromado tipo 303 La Fonte p/ fechadura porta interna</t>
  </si>
  <si>
    <t>Enxada estreita *25x*23cm com cabo</t>
  </si>
  <si>
    <t>Equipamento de limpeza combinado (vácuo/alta pressão) 95% vácuo, tanque 7.000L, bomba 140kgf/cm² 66L/min com motor independente a diesel de 60CV (inclui montagem, não inclui caminhão)</t>
  </si>
  <si>
    <t>Equipamento para demarcação de faixas de tráfego a frio, a ser montado sobre caminhão de peso bruto total mínimo de 9T e distância mínima entre eixos de 4,3m, capacidade para 800L de tinta (inclui montagem)</t>
  </si>
  <si>
    <t>Equipamento para demarcação de faixas de tráfego a quente, a ser montado sobre caminhão de peso bruto total mínimo de 17T e distância mínima entre eixos de 5,2m, capacidade para 1.000kg de material termoplástico (inclui montagem)</t>
  </si>
  <si>
    <t>Escada dupla de abrir em alumínio, modelo pintor, 8 degraus</t>
  </si>
  <si>
    <t>Escada extensível em alumínio com 6,00m estendida</t>
  </si>
  <si>
    <t>Escavadeira draga de arraste, cap. 3/4 JC 140HP (incl. manutenção/operação)</t>
  </si>
  <si>
    <t>Escavadeira draga de mandíbulas sobre esteira, 140HP cap. 3/4 JC (incl manutenção/operação)</t>
  </si>
  <si>
    <t>Escavadeira hidráulica com Clam Shell sobre pneus (incl. manutenção/operação)</t>
  </si>
  <si>
    <t>Escavadeira hidráulica sobre esteiras caçamba 0,40 a 1,20m³, peso operacional 21,19T, potência liquida 173HP</t>
  </si>
  <si>
    <t>Escavadeira hidráulica sobre esteiras com caçamba de 0,4 a 1,70m³, peso operacional 23,2T, potência bruta 183HP</t>
  </si>
  <si>
    <t>Escavadeira hidráulica sobre esteiras com caçamba de 1,20m³, peso operacional 21T, potência bruta 155HP</t>
  </si>
  <si>
    <t>Escavadeira hidráulica sobre esteiras, caçamba 0,62m³, peso operacional 12,61T, potência liquida 95HP</t>
  </si>
  <si>
    <t>Escavadeira hidráulica sobre esteiras, caçamba 0,80 a 1,30m³, peso operacional 22,18 t, potência liquida 170HP</t>
  </si>
  <si>
    <t>Escavadeira hidráulica sobre esteiras, caçamba 0,80m³, peso operacional 17,8T, potência liquida 110HP</t>
  </si>
  <si>
    <t>Escavadeira hidráulica sobre esteiras, caçamba 0,80m³, peso operacional 17T, potência bruta 111HP</t>
  </si>
  <si>
    <t>Escora metálica com altura regulável de *1,90 a *3,20m, com capacidade de carga de no mínimo 1.000kgf (10kN), incluso tripé e forcado - locação (*medidas aproximadas)</t>
  </si>
  <si>
    <t>Escora pré-moldada em concreto, *10x*10cm, H=2,30m</t>
  </si>
  <si>
    <t>Escova circular em aço latonado, 6x1" (diâmetro x espessura), furo de 1 1/4", fio ondulado *0,30mm</t>
  </si>
  <si>
    <t>Escova de aço, com cabo, *4x*15" fileiras de cerdas</t>
  </si>
  <si>
    <t>Esguicho jato regulável, tipo Elkhart, engate rápido 1 1/2", para combate a incêndio</t>
  </si>
  <si>
    <t>Esguicho jato regulável, tipo Elkhart, engate rápido 2 1/2", para combate a incêndio</t>
  </si>
  <si>
    <t>Esguicho tipo jato solido, em latão, engate rápido 1 1/2" x 13mm, para mangueira em instalação predial combate a incêndio</t>
  </si>
  <si>
    <t>Esguicho tipo jato solido, em latão, engate rápido 1 1/2" x 16mm, para mangueira em instalação predial combate a incêndio</t>
  </si>
  <si>
    <t>Esguicho tipo jato solido, em latão, engate rápido 1 1/2" x 19mm, para mangueira em instalação predial combate a incêndio</t>
  </si>
  <si>
    <t>Esguicho tipo jato solido, em latão, engate rápido 2 1/2" x 13mm, para mangueira em instalação predial combate a incêndio</t>
  </si>
  <si>
    <t>Esguicho tipo jato solido, em latão, engate rápido 2 1/2" x 16mm, para mangueira em instalação predial combate a incêndio</t>
  </si>
  <si>
    <t>Esguicho tipo jato solido, em latão, engate rápido 2 1/2" x 19mm, para mangueira em instalação predial combate a incêndio</t>
  </si>
  <si>
    <t>Esmerilhadeira angular elétrica, diâmetro do disco 7'' (180mm), rotação 8.500rpm</t>
  </si>
  <si>
    <t>Esmerilhadeira elétrica industrial portátil</t>
  </si>
  <si>
    <t>Espaçador plástico *coletado caixa*</t>
  </si>
  <si>
    <t>Espargidor de asfalto pressurizado, rebocável, tanque de 2.500L, pneumático, com motor a gasolina 3,4HP</t>
  </si>
  <si>
    <t>Espargidor de asfalto pressurizado, tanque 6m³ com isolação térmica, aquecido com 2 maçaricos, com barra espargidora 3,60m, a ser montado sobre caminhão</t>
  </si>
  <si>
    <t>Espátula de aço inox com cabo de madeira, largura 8cm</t>
  </si>
  <si>
    <t>Espelho / placa de 3 postos 4" x 2", para instalação de tomadas e interruptores</t>
  </si>
  <si>
    <t>Espelho / placa de 6 postos 4" x 4", para instalação de tomadas e interruptores</t>
  </si>
  <si>
    <t>Espelho cristal E=4mm</t>
  </si>
  <si>
    <t>Espelho p/ fechadura externa embutir - acab padrão médio</t>
  </si>
  <si>
    <t>Espelho p/ fechadura externa embutir - linha popular</t>
  </si>
  <si>
    <t>Espoleta simples n.8</t>
  </si>
  <si>
    <t>Espuma de poliuretano E=20 a 25mm temperatura de trabalho -50 a +100ºC densidade 29 a 35kg/m³</t>
  </si>
  <si>
    <t>Esquadro de aço 12" (300mm), cabo de alumínio</t>
  </si>
  <si>
    <t>Esquadro externo para calha pluvial, PVC diâmetro entre 119 e 170mm, para drenagem predial</t>
  </si>
  <si>
    <t>Esquadro interno para calha pluvial, PVC diâmetro entre 119 e 170mm, para drenagem predial</t>
  </si>
  <si>
    <t>Estaca pré-moldada maciça de concreto vibrado armado, para carga de 20T, seção hexagonal, com anel metálico incorporado a peça (somente fornecimento)</t>
  </si>
  <si>
    <t>Estaca pré-moldada maciça de concreto vibrado armado, para carga de 25T, seção quadrada, com anel metálico incorporado a peça (somente fornecimento)</t>
  </si>
  <si>
    <t>Estaca pré-moldada maciça de concreto vibrado armado, para carga de 40T, seção hexagonal, com anel metálico incorporado a peça (somente fornecimento)</t>
  </si>
  <si>
    <t>Estaca pré-moldada maciça de concreto vibrado armado, para carga de 50T, seção quadrada, com anel metálico incorporado a peça (somente fornecimento)</t>
  </si>
  <si>
    <t>Estaca pré-moldada maciça de concreto vibrado armado, para carga de 70T, seção hexagonal, com anel metálico incorporado a peça (somente fornecimento)</t>
  </si>
  <si>
    <t>Estaca pré-moldada vazada de concreto centrifugado, para carga de 100T, seção circular, com anel metálico incorporado a peça (somente fornecimento)</t>
  </si>
  <si>
    <t>Estaca “H” - 6" x 6", inclusive cravação</t>
  </si>
  <si>
    <t>Estaca “I” - 10" x 4 5/8" simples - 37.80kg, inclusive cravação</t>
  </si>
  <si>
    <t>Estaca “I” - 12" x 5 1/4" simples, inclusive cravação</t>
  </si>
  <si>
    <t>Estagiário em engenharia / arquitetura</t>
  </si>
  <si>
    <t>Estagiário em engenharia / arquitetura (mensalista)</t>
  </si>
  <si>
    <t>Estopa</t>
  </si>
  <si>
    <t>Estopim simples</t>
  </si>
  <si>
    <t>Estribo com parafuso em chapa de ferro fundido de 2" x 3/16" x 35cm, seção "U", para madeiramento de telhado</t>
  </si>
  <si>
    <t>Estucador</t>
  </si>
  <si>
    <t>Estucador (mensalista)</t>
  </si>
  <si>
    <t>Etanol</t>
  </si>
  <si>
    <t>Exames (encargos complementares)</t>
  </si>
  <si>
    <t>Exames - mensalista (encargos complementares)</t>
  </si>
  <si>
    <t>Extensão de solda 201 acetileno, E=*1,5 a *2,5mm (*valor aproximado)</t>
  </si>
  <si>
    <t>Extensão de solda 201 GLP, E=*2,5 a *4,0mm</t>
  </si>
  <si>
    <t>Extensor/haste de comando 25mm alumínio</t>
  </si>
  <si>
    <t>Extintor de incêndio portátil com carga de água pressurizada de 10L, classe A</t>
  </si>
  <si>
    <t>Extintor de incêndio portátil com carga de gás carbônico CO2 de 4kg, classe B C</t>
  </si>
  <si>
    <t>Extintor de incêndio portátil com carga de gás carbônico CO2 de 6kg, classe B C</t>
  </si>
  <si>
    <t>Extintor de incêndio portátil com carga de pó químico seco (PQS) de 12kg, classe B C</t>
  </si>
  <si>
    <t>Extintor de incêndio portátil com carga de pó químico seco (PQS) de 4kg, classe B C</t>
  </si>
  <si>
    <t>Extintor de incêndio portátil com carga de pó químico seco (PQS) de 6kg, classe B C</t>
  </si>
  <si>
    <t>Extintor de incêndio portátil com carga de pó químico seco (PQS) de 8kg, classe B C</t>
  </si>
  <si>
    <t>Extremidade PVC PBA, BF, JE, DN 100 / DE 110mm (NBR 10351)</t>
  </si>
  <si>
    <t>Extremidade PVC PBA, BF, JE, DN 50 / DE 60mm (NBR 10351)</t>
  </si>
  <si>
    <t>Extremidade PVC PBA, BF, JE, DN 75 / DE 85mm (NBR 10351)</t>
  </si>
  <si>
    <t>Extremidade PVC PBA, PF, JE, DN 100 / DE 110mm (NBR 10351)</t>
  </si>
  <si>
    <t>Extremidade PVC PBA, PF, JE, DN 50 / DE 60mm (NBR 10351)</t>
  </si>
  <si>
    <t>Extremidade PVC PBA, PF, JE, DN 75 / DE 85mm (NBR 10351)</t>
  </si>
  <si>
    <t>Extremidade/tubete para hidrômetro PVC, com rosca, curta, com bucha latão, 1/2"</t>
  </si>
  <si>
    <t>Extremidade/tubete para hidrômetro PVC, com rosca, curta, com bucha latão, 3/4"</t>
  </si>
  <si>
    <t>Extremidade/tubete para hidrômetro PVC, com rosca, curta, sem bucha latão, 1/2"</t>
  </si>
  <si>
    <t>Extremidade/tubete para hidrômetro PVC, com rosca, curta, sem bucha latão, 3/4"</t>
  </si>
  <si>
    <t>Extremidade/tubete para hidrômetro PVC, com rosca, longa, sem bucha latão, 1/2"</t>
  </si>
  <si>
    <t>Extremidade/tubete para hidrômetro PVC, com rosca, longa, sem bucha latão, 3/4"</t>
  </si>
  <si>
    <t>Faixa (Listelo) cerâmica 8x31cm (3" x 12")</t>
  </si>
  <si>
    <t>Fechadura auxiliar trava de segurança simples, cromada, maquina *40mm, inclui chave tetra e roseta redonda - completa</t>
  </si>
  <si>
    <t>Fechadura bico papagaio c/ cilindro p/ porta correr externa incl. conchas acab padrão médio</t>
  </si>
  <si>
    <t>Fechadura bico papagaio p/ porta correr interna chave bipartida - acab padrão médio</t>
  </si>
  <si>
    <t>Fechadura c/ cilindro acabamento polido ou cromado p/ móveis</t>
  </si>
  <si>
    <t>Fechadura c/ cilindro latão cromado p/ porta vidro tipo Arouca 2171-L ou equiv</t>
  </si>
  <si>
    <t>Fechadura de embutir para porta de banheiro, tipo tranqueta, maquina 40mm, maçanetas alavanca, espelho em metal cromado - nível segurança médio completa</t>
  </si>
  <si>
    <t>Fechadura de embutir para porta externa, maçaneta e espelho em metal cromado</t>
  </si>
  <si>
    <t>Fechadura de embutir para porta externa, maquina 40mm, com cilindro, maçaneta alavanca e roseta redonda em metal cromado - nível de segurança médio - completa</t>
  </si>
  <si>
    <t>Fechadura de embutir para porta externa, maquina 55mm, com cilindro, maçaneta alavanca e roseta redonda em metal cromado - nível de segurança médio - completa</t>
  </si>
  <si>
    <t>Fechadura de sobrepor para portão, com chave tetra, caixa *100mm, trinco lateral, em latão ou aço cromado, pintado - completa</t>
  </si>
  <si>
    <t>Fechadura embutir externa (c/ cilindro) completa - acab padrão médio</t>
  </si>
  <si>
    <t>Fechadura embutir p/ porta de banheiro, completa - acab padrão médio</t>
  </si>
  <si>
    <t>Fechadura embutir p/ porta de banheiro, completa - linha popular</t>
  </si>
  <si>
    <t>Fechadura embutir reforçada (de segurança) c/ cilindro p/ porta ext, completa - acab padrão médio</t>
  </si>
  <si>
    <t>Fechadura embutir tipo Gorges (chave grande) p/ porta interna, completa - acab padrão médio</t>
  </si>
  <si>
    <t>Fechadura embutir tipo Gorges (chave grande) p/ porta interna, completa - linha popular</t>
  </si>
  <si>
    <t>Fechadura embutir tipo Gorges La Fonte 1010 ou equiv cromada p/ armário</t>
  </si>
  <si>
    <t>Fechadura embutir tipo La Fonte 119 cilindro cromada c/ lingueta p/ armário</t>
  </si>
  <si>
    <t>Fechadura La Fonte 1515-ST2-55mm tipo Gorges p/ porta interna (somente a máquina, sem espelho e sem maçaneta)</t>
  </si>
  <si>
    <t>Fechadura La Fonte 330-ST-55mm c/ cilindro p/ porta ext (somente a máquina, sem espelho e sem maçaneta)</t>
  </si>
  <si>
    <t>Fechadura La Fonte 330-ST2-40mm c/ cilindro p/ porta ext (somente a máquina, sem espelho e sem maçaneta)</t>
  </si>
  <si>
    <t>Fechadura La Fonte 7070-ST2-40mm p/ porta de banheiro (somente a máquina, sem espelho e sem maçaneta)</t>
  </si>
  <si>
    <t>Fechadura sobrepor c/ cilindro latão cromado ou polido</t>
  </si>
  <si>
    <t>Fechadura sobrepor ferro pintado c/ maçaneta, chave grande tipo haga 1137 ouequiv</t>
  </si>
  <si>
    <t>Fechadura sobrepor ferro pintado chave grande</t>
  </si>
  <si>
    <t>Fechadura tipo La Fonte 218 cilindro cromada p/ armário e gaveta esp até 20mm</t>
  </si>
  <si>
    <t>Fechadura tubular cilindro central 70mm completa - tipo La Fonte 30 CR ou equiv</t>
  </si>
  <si>
    <t>Fecho chato sobrepor ferro zincado / níquel / galv ou polido - 5"</t>
  </si>
  <si>
    <t>Fecho chato sobrepor ferro zincado / níquel / galv ou polido - 6"</t>
  </si>
  <si>
    <t>Fecho chato sobrepor ferro zincado / níquel / galv ou polido - 8"</t>
  </si>
  <si>
    <t>Fecho concha c/ alavanca p/ porta ou janela correr</t>
  </si>
  <si>
    <t>Fecho de embutir (tipo unha) c/ alavanca ferro ou aço cromado - 22cm</t>
  </si>
  <si>
    <t>Fecho de embutir (tipo unha) c/ alavanca latão cromado - 22cm</t>
  </si>
  <si>
    <t>Fecho de embutir (tipo unha) c/ alavanca latão cromado - 40cm</t>
  </si>
  <si>
    <t>Fecho segurança tipo batom latão cromado p/ porta ext</t>
  </si>
  <si>
    <t>Feltro em lã de rocha, 1 face revestida com filme de polipropileno, em rolo, densidade = 32kg/m³, E=*50mm (*valor aproximado)</t>
  </si>
  <si>
    <t>Ferrolho/fecho/tarjeta alumínio 3'' tipo ferrolho/fecho/tarjeta p/ jan /porta/portão</t>
  </si>
  <si>
    <t>Ferrolho/fecho/tarjeta ou trinco pino redondo 12" sobrepor ferro zinc/galv ou polido</t>
  </si>
  <si>
    <t>Ferrolho/fecho/tarjeta ou trinco pino redondo 2" sobrepor ferro zinc/galv ou polido</t>
  </si>
  <si>
    <t>Ferrolho/fecho/tarjeta ou trinco pino redondo 4" (10cm) sobrepor latão cromado/polido ou oxidado</t>
  </si>
  <si>
    <t>Ferrolho/fecho/tarjeta ou trinco pino redondo 4" sobrepor ferro zinc/galv ou polido</t>
  </si>
  <si>
    <t>Ferrolho/fecho/tarjeta ou trinco pino redondo 5" sobrepor ferro zinc/galv ou polido</t>
  </si>
  <si>
    <t>Ferrolho/fecho/tarjeta ou trinco pino redondo 6" sobrepor ferro zinc/galv ou polido</t>
  </si>
  <si>
    <t>Ferrolho/fecho/tarjeta ou trinco pino redondo 8" sobrepor ferro zinc/galv ou polido</t>
  </si>
  <si>
    <t>Fertilizante NPK - 10:10:10</t>
  </si>
  <si>
    <t>Fertilizante NPK - 4:14:8</t>
  </si>
  <si>
    <t>Fertilizante orgânico composto, classe A</t>
  </si>
  <si>
    <t>Fibra de aço para reforço do concreto, solta, tipo A-I, fator de forma *50L / D, comprimento de *30mm e resistência à tração do aço maior 1.000MPa</t>
  </si>
  <si>
    <t>Filete cerâmico 2x30,5 cm</t>
  </si>
  <si>
    <t>Filtro anaeróbio cilíndrico concreto pré-moldado 1,20x1,50m (diâmetro x altura) para 4 a 5 contribuintes (NBR 13969)</t>
  </si>
  <si>
    <t>Filtro anaeróbio, em polietileno de alta densidade (PEAD), capacidade *1.100 litros (NBR 13969)</t>
  </si>
  <si>
    <t>Filtro anaeróbio, em polietileno de alta densidade (PEAD), capacidade *2.800 litros (NBR 13969)</t>
  </si>
  <si>
    <t>Filtro anaeróbio, em polietileno de alta densidade (PEAD), capacidade *5.000 litros (NBR 13969)</t>
  </si>
  <si>
    <t>Fincapino curto calibre 22 vermelho, carga media (ação direta)</t>
  </si>
  <si>
    <t>cento</t>
  </si>
  <si>
    <t>Fincapino longo calibre 22, carga forte (ação direta)</t>
  </si>
  <si>
    <t>Fio cobre nu de 150 a 500mm², para tensões de até 600V</t>
  </si>
  <si>
    <t>Fio cobre nu de 16 a 35mm², para tensões de até 600V</t>
  </si>
  <si>
    <t>Fio cobre nu de 50 a 120mm², para tensões de até 600V</t>
  </si>
  <si>
    <t>Fio p/ instalação eletrônica (som) polarizado bicolor 2x0,75mm²</t>
  </si>
  <si>
    <t>Fio p/ telefone de cobre bitola 0,6mm isolação em PVC, polipropileno, 2 condutores</t>
  </si>
  <si>
    <t>Fio p/ telefone de cobre bitola 1,6mm isolação em PVC, polipropileno, 2 condutores</t>
  </si>
  <si>
    <t>Fio p/ telefone de cobre bitola 1mm isolação em PVC, polipropileno, 2 condutores</t>
  </si>
  <si>
    <t>Fio rígido de 16mm², isolação em PVC (450/750V)</t>
  </si>
  <si>
    <t>Fio rígido, isolação em PVC 450/750V 0,5mm²</t>
  </si>
  <si>
    <t>Fio rígido, isolação em PVC 450/750V 0,75mm²</t>
  </si>
  <si>
    <t>Fio rígido, isolação em PVC 450/750V 1,5mm²</t>
  </si>
  <si>
    <t>Fio rígido, isolação em PVC 450/750V 10mm²</t>
  </si>
  <si>
    <t>Fio rígido, isolação em PVC 450/750V 1mm²</t>
  </si>
  <si>
    <t>Fio rígido, isolação em PVC 450/750V 2,5mm²</t>
  </si>
  <si>
    <t>Fio rígido, isolação em PVC 450/750V 4,0mm²</t>
  </si>
  <si>
    <t>Fio rígido, isolação em PVC 450/750V 6mm²</t>
  </si>
  <si>
    <t>Fio/cordão cobre isolado paralelo ou torcido 2x0,75mm², tipo Plastiflex, Pirelli ou equiv</t>
  </si>
  <si>
    <t>Fio/cordão cobre isolado paralelo ou torcido 2x1,5mm², tipo Plastiflex, Pirelliou equiv</t>
  </si>
  <si>
    <t>Fio/cordão cobre isolado paralelo ou torcido 2x2,5mm², tipo Plastiflex, Pirelliou equiv</t>
  </si>
  <si>
    <t>Fio/cordão cobre isolado paralelo ou torcido 2x4mm², tipo Plastiflex, Pirelliou equiv</t>
  </si>
  <si>
    <t>Fita aço inox para cintar poste, L=19mm, E=0,5mm (rolo de 30m)</t>
  </si>
  <si>
    <t>Fita adesiva aluminizada para instalação de mantas de subcobertura, L=*5cm</t>
  </si>
  <si>
    <t>Fita adesiva anticorrosiva de PVC flexível, cor preta, para proteção tubulação, 50mm x 30m (L x C), E=*0,25mm</t>
  </si>
  <si>
    <t>Fita crepe em rolos 25mm x 50m</t>
  </si>
  <si>
    <t>Fita de alumínio para proteção do condutor largura 10mm</t>
  </si>
  <si>
    <t>Fita de papel microperfurado, 50x150mm, para tratamento de juntas de chapa de gesso para drywall</t>
  </si>
  <si>
    <t>Fita de papel reforçada com lâmina de metal para reforço de cantos de chapa de gesso para drywall</t>
  </si>
  <si>
    <t>Fita isolante adesiva antichama, uso até 750V, em rolo de 19mm x 20 m</t>
  </si>
  <si>
    <t>Fita isolante adesiva antichama, uso até 750V, em rolo de 19mm x 5 m</t>
  </si>
  <si>
    <t>Fita isolante de borracha autofusão, uso até 69kV (alta tensão)</t>
  </si>
  <si>
    <t>Fita metálica gravada, L=17mm, rolo de 25m, carga recomendada=*120kgf (*medida aproximada)</t>
  </si>
  <si>
    <t>Fita metálica perfurada, L=*18mm, rolo de 30m, carga recomendada=*30kgf</t>
  </si>
  <si>
    <t>Fita metálica perfurada, L=17mm, rolo de 30m, carga recomendada=*19kgf</t>
  </si>
  <si>
    <t>Fita metálica perfurada, L=25mm, rolo de 30m, carga recomendada=*222,5kgf</t>
  </si>
  <si>
    <t>Fita veda rosca em rolos de 18mm x 10m (LxC)</t>
  </si>
  <si>
    <t>Fita veda rosca em rolos de 18mm x 25m (LxC)</t>
  </si>
  <si>
    <t>Fita veda rosca em rolos de 18mm x 50m (LxC)</t>
  </si>
  <si>
    <t>Fixador de aba autotravante para telha de fibrocimento, tipo canalete 90 ou kalhetão</t>
  </si>
  <si>
    <t>Fixador de aba simples para telha de fibrocimento, tipo canaleta 49 ou kalheta</t>
  </si>
  <si>
    <t>Fixador de aba simples para telha de fibrocimento, tipo canaleta 90 ou kalhetão</t>
  </si>
  <si>
    <t>Fixador de cal (sache 150ml)</t>
  </si>
  <si>
    <t>Flanela *30x*40cm (*medida aproximada)</t>
  </si>
  <si>
    <t>Flange PVC roscável sextavado sem furos 3/4"</t>
  </si>
  <si>
    <t>Flange PVC roscável, sextavado, sem furos, 1"</t>
  </si>
  <si>
    <t>Flange PVC roscável, sextavado, sem furos, 1/2"</t>
  </si>
  <si>
    <t>Flange PVC, roscável, sextavado, sem furos 3"</t>
  </si>
  <si>
    <t>Flange PVC, roscável, sextavado, sem furos 4"</t>
  </si>
  <si>
    <t>Flange PVC, roscável, sextavado, sem furos, 1 1/2"</t>
  </si>
  <si>
    <t>Flange PVC, roscável, sextavado, sem furos, 1 1/4"</t>
  </si>
  <si>
    <t>Flange PVC, roscável, sextavado, sem furos, 2 1/2"</t>
  </si>
  <si>
    <t>Flange PVC, roscável, sextavado, sem furos, 2"</t>
  </si>
  <si>
    <t>Flange sextavado ferro galv rosca ref. 1 1/2"</t>
  </si>
  <si>
    <t>Flange sextavado ferro galv rosca ref. 1 1/4"</t>
  </si>
  <si>
    <t>Flange sextavado ferro galv rosca ref. 1"</t>
  </si>
  <si>
    <t>Flange sextavado ferro galv rosca ref. 1/2"</t>
  </si>
  <si>
    <t>Flange sextavado ferro galv rosca ref. 2 1/2'</t>
  </si>
  <si>
    <t>Flange sextavado ferro galv rosca ref. 2"</t>
  </si>
  <si>
    <t>Flange sextavado ferro galv rosca ref. 3"</t>
  </si>
  <si>
    <t>Flange sextavado ferro galv rosca ref. 3/4"</t>
  </si>
  <si>
    <t>Flange sextavado ferro galv rosca ref. 4"</t>
  </si>
  <si>
    <t>Flange sextavado ferro galv rosca ref. 6"</t>
  </si>
  <si>
    <t>Folheado madeira cedro / virola / cerejeira / frejo ou equivalente para revestimento de compensado</t>
  </si>
  <si>
    <t>Forma plástica para laje nervurada, dimensões *60x*60x*16cm (locação)</t>
  </si>
  <si>
    <t>Formicida granulada</t>
  </si>
  <si>
    <t>Forro c/ placas lã de vidro revestido face aparente c/ filme plástico gravado, cor branca tipo Shedisol - 1,20x0,60m E=15mm ou santa marina - 1,24x0,62 E=20mm (colocado)</t>
  </si>
  <si>
    <t>Forro de madeira cedrinho ou equivalente da região, encaixe macho/fêmea com friso, *10x*1cm - sem colocação (*medidas aproximadas)</t>
  </si>
  <si>
    <t>Forro de madeira cumaru / ipê champanhe ou equivalente da regiao, encaixe macho/fêmea com friso, *10x*1cm (sem colocação)</t>
  </si>
  <si>
    <t>Forro de madeira pinus ou equivalente da região, encaixe macho/fêmea com friso, *10x*1cm (sem colocação)</t>
  </si>
  <si>
    <t>Forro de PVC em régua de 100mm (com colocação, exclusive estrutura de suporte)</t>
  </si>
  <si>
    <t>Fossa séptica cilindrica tipo "Imhoff", com tampa, para 50 contribuintes</t>
  </si>
  <si>
    <t>Fossa séptica cilindrica, tipo "Imhoff", com tampa, para 100 contribuintes</t>
  </si>
  <si>
    <t>Fossa séptica cilindrica, tipo "Imhoff", com tampa, para 150 contribuintes</t>
  </si>
  <si>
    <t>Fossa séptica cilindrica, tipo "Imhoff", com tampa, para 200 contribuintes</t>
  </si>
  <si>
    <t>Fossa séptica cilindrica, tipo "Imhoff", com tampa, para 30 contribuintes</t>
  </si>
  <si>
    <t>Fossa séptica cilindrica, tipo "Imhoff", com tampa, para 75 contribuintes</t>
  </si>
  <si>
    <t>Fossa séptica concreto pré-moldado para 10 contribuintes - *90x*90cm (*medidas aproximadas)</t>
  </si>
  <si>
    <t>Fossa séptica concreto pré-moldado para 5 contribuintes *90x*70cm</t>
  </si>
  <si>
    <t>Fossa séptica, sem filtro, para 15 a 30 contribuintes, cilíndrica, com tampa, em polietileno de alta densidade (PEAD), capacidade aproximada de 5.500 litros (NBR 7229)</t>
  </si>
  <si>
    <t>Fossa séptica, sem filtro, para 4 a 7 contribuintes, cilíndrica, com tampa, em polietileno de alta densidade (PEAD), capacidade aproximada de 1.100 litros (NBR 7229)</t>
  </si>
  <si>
    <t>Fossa séptica, sem filtro, para 40 a 52 contribuintes, cilíndrica, com tampa, em polietileno de alta densidade (PEAD), capacidade aproximada de 10.000 litros (NBR 7229)</t>
  </si>
  <si>
    <t>Fossa séptica, sem filtro, para 8 a 14 contribuintes, cilíndrica, com tampa, em polietileno de alta densidade (PEAD), capacidade aproximada de 3.000 litros (NBR 7229)</t>
  </si>
  <si>
    <t>Fresadora de asfalto a frio sobre esteiras, larg. fresagem 2,00m, pot. 410kW / 550HP</t>
  </si>
  <si>
    <t>Fresadora de asfalto a frio sobre rodas, larg. fresagem 1,00m, pot. 155 kW / 208HP</t>
  </si>
  <si>
    <t>Fundo anticorrosivo tipo zarcão ou equiv</t>
  </si>
  <si>
    <t>Fundo preparador acrílico base água</t>
  </si>
  <si>
    <t>Fundo sintético nivelador branco fosco para madeira</t>
  </si>
  <si>
    <t>gl</t>
  </si>
  <si>
    <t>Furadeira de impacto, portátil, elétrica, tipo industrial, com madril de 5/8" (locação)</t>
  </si>
  <si>
    <t>Furo para torneira ou outros acessórios em bancada de mármore / granito ou outro tipo de pedra natural</t>
  </si>
  <si>
    <t>Fusível Diazed 20A tamanho DII, capacidade de interrupção de 50kA em VCA e 8kA em VCC, tensão nomimnal de 500V</t>
  </si>
  <si>
    <t>Fusível Diazed 35A tamanho DIII, capacidade de interrupção de 50kA em VCA e 8kA em VCC, tensão nomimnal de 500V</t>
  </si>
  <si>
    <t>Fusível NH *36A tamanho 00, capacidade de interrupção de 120kA, tensão nominal de 500V (*valor aproximado)</t>
  </si>
  <si>
    <t>Fusível NH 100A tamanho 00, capacidade de interrupção de 120kA, tensão nominal de 500V</t>
  </si>
  <si>
    <t>Fusível NH 125A tamanho 00, capacidade de interrupção de 120kA, tensão nominal de 500V</t>
  </si>
  <si>
    <t>Fusível NH 160A tamanho 00, capacidade de interrupção de 120kA, tensão nominal de 500V</t>
  </si>
  <si>
    <t>Fusível NH 200A tamanho 1, capacidade de interrupção de 120kA, tensão nominal de 500V</t>
  </si>
  <si>
    <t>Fusível NH 20A tamanho 000, capacidade de interrupção de 120kA, tensão nominal de 500V</t>
  </si>
  <si>
    <t>Fusível NH 250A tamanho 1, capacidade de interrupção de 120kA, tensão nominal de 500V</t>
  </si>
  <si>
    <t>Fusível NH 50A tamanho 00, capacidade de interrupção de 120kA, tensão nominal de 500V</t>
  </si>
  <si>
    <t>Fusível NH 63A tamanho 00, capacidade de interrupção de 120kA, tensão nominal de 500V</t>
  </si>
  <si>
    <t>Fusível NH 80A tamanho 00, capacidade de interrupção de 120kA, tensão nominal de 500V</t>
  </si>
  <si>
    <t>Gabião manta (colchão) malha hexagonal 6 x 8cm (Zn/Al + PVC), fio 2,0mm, dimensões 5,0 x 2,0 x 0,17m</t>
  </si>
  <si>
    <t>Gabião manta (colchão) malha hexagonal 6 x 8cm (Zn/Al + PVC), fio 2,0mm, dimensões 5,0 x 2,0 x 0,23m</t>
  </si>
  <si>
    <t>Gabião manta (colchão) malha hexagonal 6 x 8cm (Zn/Al + PVC), fio 2,0mm, dimensões 5,0 x 2,0 x 0,30m</t>
  </si>
  <si>
    <t>Gabião manta (colchão) malha hexagonal 6x8cm (Zn/Al + PVC), dimensões 4,0x2,0x0,17m, fio 2mm</t>
  </si>
  <si>
    <t>Gabião manta (colchão) malha hexagonal 6x8cm (Zn/Al + PVC), fio 2mm, revestido com PVC, dimensões 4,0x2,0x0,3 m</t>
  </si>
  <si>
    <t>Gabião manta (colchão) malha hexagonal 6x8cm (Zn/Al + PVC), fio 2mm,revestido com PVC, dimensões 4,0x2,0x0,23 m</t>
  </si>
  <si>
    <t>Gabião manta (colchão) malha hexagonal 6x8cm (Zn/Al), fio 2,0mm, dimensões 4,0x2,0x0,23 m</t>
  </si>
  <si>
    <t>Gabião manta (colchão) malha hexagonal 8x10cm (Zn/Al), fio 2,0mm, dimensões 4,0x2,0x0,3 m</t>
  </si>
  <si>
    <t>Gabião manta (colchão) malha hexagonal 8x10cm (Zn/Al), fio 2,2 a 2,4mm,dimensões 4,0x2,0x0,3 m</t>
  </si>
  <si>
    <t>Gabião saco malha hexagonal 8x10cm (Zn/Al + PVC), fio 2,4mm, dimensões 3,0 x0,65 m</t>
  </si>
  <si>
    <t>Gabião saco malha hexagonal 8x10cm (Zn/Al + PVC), fio 2,4mm, H=0,65 m</t>
  </si>
  <si>
    <t>Gabião saco malha hexagonal 8x10cm (Zn/Al), fio 2,7mm, dimensões 4,0x0,65 m</t>
  </si>
  <si>
    <t>Gabião tipo caixa malha hexagonal 8x10cm (Zn/Al + PVC), fio 2,4mm, dimensões 2,0x 1,0x0,5 m</t>
  </si>
  <si>
    <t>Gabião tipo caixa malha hexagonal 8x10cm (Zn/Al + PVC), fio 2,4mm, dimensões 2,0x1,0x1,0 m</t>
  </si>
  <si>
    <t>Gabião tipo caixa malha hexagonal 8x10cm (Zn/Al + PVC), fio 2,4mm, H=0,50 m</t>
  </si>
  <si>
    <t>Gabião tipo caixa malha hexagonal 8x10cm (Zn/Al), fio 2,7mm, dimensões 2,0x1,0x 0,5 m</t>
  </si>
  <si>
    <t>Gabião tipo caixa malha hexagonal 8x10cm (Zn/Al), fio 2,7mm, dimensões 2,0x1,0x 1,0 m</t>
  </si>
  <si>
    <t>Gabião tipo caixa malha hexagonal 8x10cm (Zn/Al), fio 2,7mm, H=0,50 m</t>
  </si>
  <si>
    <t>Gabião tipo caixa para solo reforçado, malha hexagonal 8 x 10cm (Zn/Al + PVC), fio 2,7mm, dimensões 2,0 x 1,0 x 0,5m, com cauda de 4,0m</t>
  </si>
  <si>
    <t>Gabião tipo caixa para solo reforçado, malha hexagonal 8 x 10cm (Zn/Al + PVC), fio 2,7mm, dimensões 2,0 x 1,0 x 1,0m, com cauda de 4,0m</t>
  </si>
  <si>
    <t>Gabião tipo caixa trapezoidal, malha hexagonal 10x12cm (Zn/Al + PVC) fio 2,7mm, face com 65 graus, dimensões 2,0 x 1,5 x 1,0m</t>
  </si>
  <si>
    <t>Gabião tipo caixa, malha hexagonal 8x10cm (Zn/Al + PVC), fio 2,4mm, H=1,0 m</t>
  </si>
  <si>
    <t>Gabião tipo caixa, malha hexagonal 8x10cm (Zn/Al), fio de 2,7mm, dimensões 2,0 x 1,0 x 1,0m</t>
  </si>
  <si>
    <t>Gabião tipo caixa, malha hexagonal 8x10cm (Zn/Al), fio de 2,7mm, dimensões 5,0 x 1,0 x 0,5m</t>
  </si>
  <si>
    <t>Gabião tipo caixa, malha hexagonal 8x10cm (Zn/Al), fio de 2,7mm, dimensões 5,0 x 1,0 x 1,0m</t>
  </si>
  <si>
    <t>Gancho chato em ferro galvanizado, L=110mm, recobrimento=100mm, seção 1/8x1/2" (3mm x 12mm), para fixar telha de fibrocimento ondulada</t>
  </si>
  <si>
    <t>Gancho L com rosca para fixar telha em madeira 5/16" x 350mm</t>
  </si>
  <si>
    <t>Gancho olhal em aço galvanizado, espessura 16mm, abertura 21mm</t>
  </si>
  <si>
    <t>Gás de cozinha - GLP</t>
  </si>
  <si>
    <t>Gasolina comum</t>
  </si>
  <si>
    <t>Geogrelha tecida com filamentos de poliéster + PVC, resistência longitudinal: 90kN/m, resistência transversal 30kN/m, alongamento=12%, dimensões 5,15x100,0m</t>
  </si>
  <si>
    <t>Geotextil não tecido agulhado de filamentos contínuos 100% poliéster RT 09 p/drenagem tipo bidim ou equiv</t>
  </si>
  <si>
    <t>Geotextil não tecido agulhado de filamentos contínuos 100% poliéster RT 10 tipo bidim ou equiv</t>
  </si>
  <si>
    <t>Geotextil não tecido agulhado de filamentos contínuos 100% poliéster RT 14 p/ drenagem tipo bidim ou equiv</t>
  </si>
  <si>
    <t>Geotextil não tecido agulhado de filamentos contínuos 100% poliéster RT 16 tipo bidim ou equiv</t>
  </si>
  <si>
    <t>Geotextil não tecido agulhado de filamentos contínuos 100% poliéster RT 21 tipo bidim ou equiv</t>
  </si>
  <si>
    <t>Geotextil não tecido agulhado de filamentos contínuos 100% poliéster RT 26 tipo bidim ou equiv</t>
  </si>
  <si>
    <t>Geotextil não tecido agulhado de filamentos contínuos 100% poliéster RT 31 tipo bidim ou equiv</t>
  </si>
  <si>
    <t>Gerador portátil monofásico, potência 5.500VA, a gasolina, potência do motor 13CV</t>
  </si>
  <si>
    <t>Gesseiro</t>
  </si>
  <si>
    <t>Gesseiro (mensalista)</t>
  </si>
  <si>
    <t>Gesso</t>
  </si>
  <si>
    <t>Gesso projetado</t>
  </si>
  <si>
    <t>Globo esférico de plástico tamanho médio</t>
  </si>
  <si>
    <t>Globo esférico de vidro liso tamanho grande</t>
  </si>
  <si>
    <t>Globo esférico de vidro liso tamanho médio</t>
  </si>
  <si>
    <t>Gonzo ferro cromado embutir 1/2" p/ janela pivotante (capelinha)</t>
  </si>
  <si>
    <t>Gonzo sobrepor latão p/ janela pivotante (capelinha)</t>
  </si>
  <si>
    <t>Grade de discos controle remoto rebocável, com 24 discos 24" x 6mm com pneus para transporte</t>
  </si>
  <si>
    <t>Grade de discos hidráulica com 20 discos de 24" x 6mm</t>
  </si>
  <si>
    <t>Grade de discos mecânica 20x24" com 20 discos 24" x 6mm com pneus para transporte</t>
  </si>
  <si>
    <t>Gradil *1320 x *2170mm (AxL) em barra de aço chata *25mm x *2mm entrelaçada com barra aço redonda *5mm, malha *65x*132mm, galvanizado e pintura eletrostática</t>
  </si>
  <si>
    <t>Grama batatais em placas, sem plantio</t>
  </si>
  <si>
    <t>Grama esmeralda em placas, sem plantio</t>
  </si>
  <si>
    <t>Grama São Carlos ou curitibana em placas, sem plantio</t>
  </si>
  <si>
    <t>Grampo 80 em aço galvanizado 12,9x14mm (LxA)</t>
  </si>
  <si>
    <t>Grampo de aperto rápido 18"</t>
  </si>
  <si>
    <t>Grampo linha viva de latão estanhado, diâmetro do condutor principal de 10 a 120mm², diâmetro da derivação de 10 a 70mm²</t>
  </si>
  <si>
    <t>Grampo metálico tipo olhal para haste de aterramento de 1'', condutor de *10 a 50mm²</t>
  </si>
  <si>
    <t>Grampo metálico tipo olhal para haste de aterramento de 1/2'', condutor de *10 a 50mm² (*medida aproximada)</t>
  </si>
  <si>
    <t>Grampo metálico tipo olhal para haste de aterramento de 3/4'', condutor de*10 a 50mm²</t>
  </si>
  <si>
    <t>Grampo metálico tipo olhal para haste de aterramento de 5/8'', condutor de*10 a 50mm²</t>
  </si>
  <si>
    <t>Grampo metálico tipo U para haste de aterramento de até 3/4'', condutor de 10 a 25mm²</t>
  </si>
  <si>
    <t>Grampo metálico tipo U para haste de aterramento de até 5/8'', condutor de 10 a 25mm²</t>
  </si>
  <si>
    <t>Grampo paralelo metálico para cabo de 6 a 50mm², com 2 parafusos</t>
  </si>
  <si>
    <t>Grampo polido p/ fixação cerca de arame farpado</t>
  </si>
  <si>
    <t>Grampo polido p/ fixação cerca de arame galvanizado</t>
  </si>
  <si>
    <t>Grampo U de 5/8" n.8 em ferro galvanizado</t>
  </si>
  <si>
    <t>Granalha de aço, angular (Grit), para jateamento, peneira 0,35 a 0,117mm (SAEG 80)</t>
  </si>
  <si>
    <t>sc25kg</t>
  </si>
  <si>
    <t>Granalha de aço, angular (Grit), para jateamento, peneira 0,84 a 0,42mm (SAEG 40)</t>
  </si>
  <si>
    <t>Granalha de aço, angular (Grit), para jateamento, peneira 1,41 a 1,19mm (SAEG 16)</t>
  </si>
  <si>
    <t>Granalha de aço, esférica (Shot), para jateamento, peneira 0,59 a 0,42mm (SAES 170)</t>
  </si>
  <si>
    <t>Granalha de aço, esférica (Shot), para jateamento, peneira 0,84 a 0,71mm (SAES 280)</t>
  </si>
  <si>
    <t>Granalha de aço, esférica (Shot), para jateamento, peneira 1,19 a 1,00mm (SAES 390)</t>
  </si>
  <si>
    <t>Granilha / grana/ pedrisco ou agregado em mármore/ granito/ quartzo e calcário, preto, cinza, palha ou branco</t>
  </si>
  <si>
    <t>Granito amendoa E=2 cm, polido e lustrado, para piso</t>
  </si>
  <si>
    <t>Granito cinza polido p/bancada E=2,5 cm</t>
  </si>
  <si>
    <t>Granito cinza polido para piso E=2cm</t>
  </si>
  <si>
    <t>Granito preto tijuca E=2cm para piso</t>
  </si>
  <si>
    <t>Graute cimentício para uso geral</t>
  </si>
  <si>
    <t>Graxa lubrificante</t>
  </si>
  <si>
    <t>Grelha de concreto de pré-moldada *15x75x*52cm - HxCxL (*medidas aproximadas)</t>
  </si>
  <si>
    <t>Grelha FoFo articulada, carga máxima 1,5T, *300x*1000 mm, E=*15mm</t>
  </si>
  <si>
    <t>Grelha FoFo simples com requadro, carga máxima 1,5T, 150x1000mm, E=*15mm</t>
  </si>
  <si>
    <t>Grelha FoFo simples com requadro, carga máxima 1,5T, 200x1000mm, E=*15mm</t>
  </si>
  <si>
    <t>Grelha FoFo simples com requadro, carga máxima 12,5T, *300x*1000mm, E=*15mm, área estacionamento carro passeio</t>
  </si>
  <si>
    <t>Grelha PVC branca quadrada, 150x150mm</t>
  </si>
  <si>
    <t>Grelha PVC cromada redonda, 150mm</t>
  </si>
  <si>
    <t>Grua ascensional, lança de 30m, capacidade de 1,0T a 30m, altura até 39m</t>
  </si>
  <si>
    <t>Grua ascensional, lança de 42m, capacidade de 1,5T a 30m, altura até 39m</t>
  </si>
  <si>
    <t>Grua ascensional, lança de 50m, capacidade de 2,33T a 30m, altura até 48m</t>
  </si>
  <si>
    <t>Grupo de soldagem c/ gerador a diesel 33HP p/ solda elétrica, sobre rodas, tipo Bambozzi mod. 0-375A</t>
  </si>
  <si>
    <t>Grupo de soldagem c/ gerador a diesel 60CV para solda elétrica, sobre 4 rodas, com motor 4 cilindros</t>
  </si>
  <si>
    <t>Grupo de soldagem com gerador a diesel 30CV, para solda elétrica, sobre duas rodas grupo de soldagem com gerador a diesel 30CV, para solda elétrica, sobre duas rodas</t>
  </si>
  <si>
    <t>Grupo gerador *80 a *125kVA, motor diesel, rebocável, acionamento manual - locação (*medidas aproximadas)</t>
  </si>
  <si>
    <t>Grupo gerador a gasolina, potência nominal 2,2kW, tensão de saída 110/220V, motor potência 6,5HP</t>
  </si>
  <si>
    <t>Grupo gerador acima de *125 até *180 kVA diesel, rebocável, acionamento manual</t>
  </si>
  <si>
    <t>Grupo gerador acima de *20 até *80kVA diesel, rebocável, acionamento manual</t>
  </si>
  <si>
    <t>Grupo gerador de *260kVA, diesel rebocável, acionamento manual (locação)</t>
  </si>
  <si>
    <t>Grupo gerador de *400kVA, diesel rebocável, acionamento manual (locação)</t>
  </si>
  <si>
    <t>Grupo gerador de *550kVA, diesel rebocável, acionamento manual (locação)</t>
  </si>
  <si>
    <t>Grupo gerador diesel, com carenagem, potência standart entre 100 e 110kVA, velocidade de 1800rpm, frequência de 60Hz</t>
  </si>
  <si>
    <t>Grupo gerador diesel, com carenagem, potência standart entre 140 e 150kVA, velocidade de 1800rpm, frequência de 60Hz</t>
  </si>
  <si>
    <t>Grupo gerador diesel, com carenagem, potência standart entre 210 e 220kVA, velocidade de 1800rpm, frequência de 60Hz</t>
  </si>
  <si>
    <t>Grupo gerador diesel, com carenagem, potência standart entre 250 e 260kVA, velocidade de 1800rpm, frequência de 60Hz</t>
  </si>
  <si>
    <t>Grupo gerador diesel, com carenagem, potência standart entre 50 e 55kVA, velocidade de 1800rpm, frequência de 60Hz</t>
  </si>
  <si>
    <t>Grupo gerador diesel, sem carenagem, potência standart entre 100 e 110kVA, velocidade de 1800rpm, frequência de 60Hz</t>
  </si>
  <si>
    <t>Grupo gerador diesel, sem carenagem, potência standart entre 210 e 220kVA, velocidade de 1800rpm, frequência de 60Hz</t>
  </si>
  <si>
    <t>Grupo gerador diesel, sem carenagem, potência standart entre 250 e 260kVA, velocidade de 1800rpm, frequência de 60Hz</t>
  </si>
  <si>
    <t>Grupo gerador estacionário silenciado, potência 50kVA, motor diesel</t>
  </si>
  <si>
    <t>Grupo gerador estacionário, motor diesel potência 170kVA</t>
  </si>
  <si>
    <t>Grupo gerador estacionário, potência 150kVA, motor diesel</t>
  </si>
  <si>
    <t>Grupo gerador estacionário, potência 90kVA, motor diesel, 1800rpm, 60Hz</t>
  </si>
  <si>
    <t>Grupo gerador estacionário, silenciado, potência 180kVA, motor diesel</t>
  </si>
  <si>
    <t>Grupo gerador rebocável, potência *66kVA, motor a diesel</t>
  </si>
  <si>
    <t>Guarnição / alizar / vista maciça, E=*1cm, L=*4,5cm, em pinus / tauari / virola ou equivalente da região</t>
  </si>
  <si>
    <t>Guarnição / alizar/ vista maciça, E=*1cm, L=*4,5cm, em cedrinho / angelim comercial / eucalipto / curupixa / peroba / cumaru ou equivalente da região</t>
  </si>
  <si>
    <t>Guarnição / moldura de acabamento para esquadria de alumínio anodizado natural, para 1 face</t>
  </si>
  <si>
    <t>Guia latão cromado 3/4'' p/ porta / janela correr</t>
  </si>
  <si>
    <t>Guincho de alavanca manual, capacidade 3,2T com 20m de cabo de aço diâmetro 16,3mm</t>
  </si>
  <si>
    <t>Guincho elétrico de coluna, capacidade 400kg, com moto freio, motor trifásico de 1,25CV</t>
  </si>
  <si>
    <t>Guincho manual de arraste capacidade *3T c/ 20m de cabo de aço, tipo Tirfor ou equiv. (*valor aproximado)</t>
  </si>
  <si>
    <t>Guincho manual de arraste capacidade de 2T com 20m de cabo de aço (locação)</t>
  </si>
  <si>
    <t>Guincho tipo Munck capacidade *6T montado em caminhão carroceria, ou equiv</t>
  </si>
  <si>
    <t>Guindaste alto-propelido sobre pneus, com lança telescópica, capacidade de*10T (locação com operador, combustível e manutenção)</t>
  </si>
  <si>
    <t>Guindaste autopropelido, sobre pneus, c/ lança telescópica capacidade *15T (incl manutenção/operação)</t>
  </si>
  <si>
    <t>Guindaste autopropelido, sobre pneus, c/ lança telescópica capacidade *35T (incl manutenção/operação)</t>
  </si>
  <si>
    <t>Guindaste hidráulico autropelido, com lança telescópica 28,80m, capacidade máxima 30T, potência 97kW, tração 4x4</t>
  </si>
  <si>
    <t>Guindaste hidráulico autropelido, com lança telescópica 40m, capacidade máxima 60T, potência 260kW, tração 6x6</t>
  </si>
  <si>
    <t>Guindaste hidráulico autropelido, com lança telescópica 50m, capacidade máxima 100T, potência 350kW, tração 10x6</t>
  </si>
  <si>
    <t>Guindaste tipo Munck cap *2T montado em caminhão carroceria ou equiv</t>
  </si>
  <si>
    <t>Guindaste tipo Munck cap *5T montado em caminhão carroceria (locação com operador, combustível e manutenção).</t>
  </si>
  <si>
    <t>Guindaste tipo Munck cap *8T montado em caminhão carroceria ou equiv</t>
  </si>
  <si>
    <t>Guindauto hidráulico, capacidade máxima de carga 10.000kg, momento máximo de carga 23Tm, alcance máximo horizontal 11,80m, para montagem sobre chassi de caminhão peso bruto total mínimo 15.000kg (inclui montagem)</t>
  </si>
  <si>
    <t>Guindauto hidráulico, capacidade máxima de carga 14.340kg, momento máximo de carga 42,3Tm, alcance máximo horizontal 16,80m, para montagem sobre chassi de caminhão peso bruto total mínimo 23.000kg (inclui montagem)</t>
  </si>
  <si>
    <t>Guindauto hidráulico, capacidade máxima de carga 3.300kg, momento máximo de carga 5,8Tm, alcance máximo horizontal 7,60m, para montagem sobre chassi de caminhão peso bruto total mínimo 8.000kg (inclui montagem)</t>
  </si>
  <si>
    <t>Guindauto hidráulico, capacidade máxima de carga 30.000kg, momento máximo de carga 92,2Tm, alcance máximo horizontal 22,00m, para montagem sobre chassi de caminhão peso bruto total mínimo 30.000kg (inclui montagem)</t>
  </si>
  <si>
    <t>Guindauto hidráulico, capacidade máxima de carga 6.200kg, momento máximo de carga 11,7Tm, alcance máximo horizontal 9,70m, para montagem sobre chassi de caminhão peso bruto total mínimo 13.000kg (inclui montagem)</t>
  </si>
  <si>
    <t>Guindauto hidráulico, capacidade máxima de carga 8.500kg, momento máximo de carga 30,4Tm, alcance máximo horizontal 14,30m, para montagem sobre chassi de caminhão peso bruto total mínimo 23.000kg (inclui montagem)</t>
  </si>
  <si>
    <t>Haste ancora em aço galvanizado, dimensões 16mm x 2.000mm</t>
  </si>
  <si>
    <t>Haste de aço galvanizado para fixação de concertina 2" / 3 m</t>
  </si>
  <si>
    <t>Haste de aterramento em aço com 2,40m de comprimento e DN=5/8", revestida com baixa camada de cobre, sem conector</t>
  </si>
  <si>
    <t>Haste de aterramento em aço com 3,00m de comprimento e DN=1", revestida com baixa camada de cobre, com conector tipo grampo</t>
  </si>
  <si>
    <t>Haste de aterramento em aço com 3,00m de comprimento e DN=1", revestida com baixa camada de cobre, sem conector</t>
  </si>
  <si>
    <t>Haste de aterramento em aço com 3,00m de comprimento e DN=1/2", revestida com baixa camada de cobre, com conector tipo grampo</t>
  </si>
  <si>
    <t>Haste de aterramento em aço com 3,00m de comprimento e DN=1/2", revestida com baixa camada de cobre, sem conector</t>
  </si>
  <si>
    <t>Haste de aterramento em aço com 3,00m de comprimento e DN=3/4", revestida com baixa camada de cobre, com conector tipo grampo</t>
  </si>
  <si>
    <t>Haste de aterramento em aço com 3,00m de comprimento e DN=3/4", revestida com baixa camada de cobre, sem conector</t>
  </si>
  <si>
    <t>Haste de aterramento em aço com 3,00m de comprimento e DN=5/8", revestida com baixa camada de cobre, com conector tipo grampo</t>
  </si>
  <si>
    <t>Haste de aterramento em aço com 3,00m de comprimento e DN=5/8", revestida com baixa camada de cobre, sem conector</t>
  </si>
  <si>
    <t>Haste de aterramento em aço galvanizado tipo cantoneira com 2,00m de comprimento, 25x25mm e chapa de 3/16"</t>
  </si>
  <si>
    <t>Haste metálica para fixação de calha pluvial, zincada, dobrada 90º</t>
  </si>
  <si>
    <t>Haste reta para gancho de ferro galvanizado, com rosca 1/4" x 30cm para fixação de telha metálica, inclui porca e arruelas de vedação</t>
  </si>
  <si>
    <t>Haste reta para gancho de ferro galvanizado, com rosca 1/4" x 40cm para fixação de telha de fibrocimento, inclui porca sextavada de zinco</t>
  </si>
  <si>
    <t>Haste reta para gancho de ferro galvanizado, com rosca 5/16" x 35 cm para fixação de telha de fibrocimento, inclui porca e arruelas de vedação</t>
  </si>
  <si>
    <t>Haste reta para gancho de ferro galvanizado, com rosca 5/16" x 40cm para fixação de telha de fibrocimento, inclui porca sextavada de zinco</t>
  </si>
  <si>
    <t>Haste reta para gancho de ferro galvanizado, com rosca 5/16" x 45 cm para fixação de telha de fibrocimento, inclui porca e arruelas de vedação</t>
  </si>
  <si>
    <t>Herbicida Roundup</t>
  </si>
  <si>
    <t>Herbicida seletivo Tordon 2,4D Dow AgroSciences</t>
  </si>
  <si>
    <t>Hexametafosfato de sódio</t>
  </si>
  <si>
    <t>Hidrante de coluna completo, em ferro fundido, DN=100mm, com registro, cunha de borracha, curva dessimétrica, extremidade e tampas (inclui kit fixação)</t>
  </si>
  <si>
    <t>Hidrante de coluna completo, em ferro fundido, DN=75mm, com registro, cunha de borracha, curva dessimétrica, extremidade e tampas (inclui kit fixação)</t>
  </si>
  <si>
    <t>Hidrante subterrâneo, em ferro fundido, com curva curta e caixa, DN 75mm</t>
  </si>
  <si>
    <t>Hidrante subterrâneo, em ferro fundido, com curva longa e caixa, DN 75mm</t>
  </si>
  <si>
    <t>Hidrojateadora para desobstrução de redes e galerias, tanque 7.000L, bomba triplex 120kgf/cm² - 128L/min (inclui montagem, não inclui caminhão)</t>
  </si>
  <si>
    <t>Hidrojateadora para desobstrução de redes e galerias, tanque 7.000L, bomba triplex 140kgf/cm² - 260L/min alimentada por motor independente a diesel potência 125CV (inclui montagem, não inclui caminhão)</t>
  </si>
  <si>
    <t>Hidrômetro 1,5m³/h</t>
  </si>
  <si>
    <t>Hidrômetro 10,0m³/h DN 1"</t>
  </si>
  <si>
    <t>Hidrômetro 2,0m³/h</t>
  </si>
  <si>
    <t>Hidrômetro 20,0m³/h DN 1 1/2"</t>
  </si>
  <si>
    <t>Hidrômetro 3,0m³/h DN 1/2" monojato</t>
  </si>
  <si>
    <t>Hidrômetro 5m³/h DN 3/4"</t>
  </si>
  <si>
    <t>Hidrômetro 7,0m³</t>
  </si>
  <si>
    <t>Hidrômetro W 12,5L/s = 45m³/h</t>
  </si>
  <si>
    <t>Hidrômetro W 20,8L/s = 75m³/h</t>
  </si>
  <si>
    <t>Hidrômetro W 3,3L/s = 12m³/h</t>
  </si>
  <si>
    <t>Ignitor para lâmpada de vapor de sódio / vapor metálico até 2.000W, tensão de pulso entre 600 a 750V</t>
  </si>
  <si>
    <t>Ignitor para lâmpada de vapor de sódio / vapor metálico até 400W, tensão de pulso entre 3.000 a 4.500V</t>
  </si>
  <si>
    <t>Ignitor para lâmpada de vapor de sódio / vapor metálico até 400W, tensão de pulso entre 580 a 750V</t>
  </si>
  <si>
    <t>Impermeabilizador</t>
  </si>
  <si>
    <t>Impermeabilizador (mensalista)</t>
  </si>
  <si>
    <t>Impermeabilizante a base de cimento cristalizante em pó, monocomponente</t>
  </si>
  <si>
    <t>Impermeabilizante flexível branco de base acrílica para coberturas</t>
  </si>
  <si>
    <t>Impermeabilizante incolor para tratamento de fachadas e telhas, base silicone</t>
  </si>
  <si>
    <t>Imunizante para madeira incolor</t>
  </si>
  <si>
    <t>Inseticida residual Dimecron 500 da Ciba</t>
  </si>
  <si>
    <t>Instalador de tubulações (tubos/equipamentos) (mensalista)</t>
  </si>
  <si>
    <t>Interruptor bipolar (tecla dupla) embutir 20A/250V c/ placa, tipo Silentoque Pial ou equiv</t>
  </si>
  <si>
    <t>Interruptor intermediário (tecla dupla) embutir 10A/250V c/ placa, tipo Silentoque Pial ou equiv</t>
  </si>
  <si>
    <t>Interruptor paralelo 10A, 250V (apenas módulo)</t>
  </si>
  <si>
    <t>Interruptor pulsador p/ campainha embutir 2A/250V c/ placa, tipo Silentoque Pial ou equiv</t>
  </si>
  <si>
    <t>Interruptor simples 10A, 250V (apenas módulo)</t>
  </si>
  <si>
    <t>Interruptor sobrepor 1 tecla simples, tipo Silentoque Pial ou equiv</t>
  </si>
  <si>
    <t>Interruptor sobrepor 2 teclas simples, tipo Silentoque Pial ou equiv</t>
  </si>
  <si>
    <t>Inversor de solda monofásico de 160A, potência de 5.400W, tensão de 220V, turbo ventilado, proteção por fusível térmico, para eletrodos de 2,0 a 4,0mm</t>
  </si>
  <si>
    <t>Isolador de porcelana suspenso, disco tipo garfo olhal, diâmetro de 152mm, para tensão de *15kV (*valor aproximado)</t>
  </si>
  <si>
    <t>Isolador de porcelana, tipo bucha, para tensão de *15kV</t>
  </si>
  <si>
    <t>Isolador de porcelana, tipo bucha, para tensão de *35kV</t>
  </si>
  <si>
    <t>Isolador de porcelana, tipo pino monocorpo, para tensão de *15kV</t>
  </si>
  <si>
    <t>Isolador de porcelana, tipo pino monocorpo, para tensão de *35kV</t>
  </si>
  <si>
    <t>Isolador de porcelana, tipo roldana, dimensões de *72x*72mm, para uso em baixa tensão</t>
  </si>
  <si>
    <t>Isopor E=1cm - placa 100x50cm p/ junta dilatação</t>
  </si>
  <si>
    <t>Isopor E=5cm</t>
  </si>
  <si>
    <t>Janela alumínio básculante 100x100cm (HxL)</t>
  </si>
  <si>
    <t>Janela alumínio básculante 100x80cm (HxL)</t>
  </si>
  <si>
    <t>Janela alumínio básculante 80x60cm (HxL)</t>
  </si>
  <si>
    <t>Janela alumínio de correr 1,00x1,50m (HxL) com 2 folhas de vidro incluso guarnição</t>
  </si>
  <si>
    <t>Janela alumínio de correr 1,00x2,00m (HxL) com 4 folhas de vidro incluso guarnição</t>
  </si>
  <si>
    <t>Janela alumínio de correr 1,20x1,20m (HxL) com 2 folhas de vidro incluso guarnição</t>
  </si>
  <si>
    <t>Janela alumínio de correr 1,20x1,20m (HxL) com 3 folhas (2 venezianas e 1 vidro) incluso guarnição</t>
  </si>
  <si>
    <t>Janela alumínio de correr 1,20x1,50m (HxL) com 2 folhas de vidro incluso guarnição</t>
  </si>
  <si>
    <t>Janela alumínio de correr 1,20x1,50m (HxL) com 3 folhas (2 venezianas e 1 vidro) incluso guarnição</t>
  </si>
  <si>
    <t>Janela alumínio de correr 1,20x1,50m (HxL) com 4 folhas de vidro incluso guarnição</t>
  </si>
  <si>
    <t>Janela alumínio de correr 1,20x1,50m (HxL) com 6 folhas (4 venezianas e 2 vidros) incluso guarnição</t>
  </si>
  <si>
    <t>Janela alumínio de correr 1,20x2,00m (HxL) com 4 folhas de vidro incluso guarnição</t>
  </si>
  <si>
    <t>Janela alumínio de correr 1,20x2,00m (HxL) com 6 folhas (4 venezianas e 2 vidros) incluso guarnição</t>
  </si>
  <si>
    <t>Janela alumínio maxim ar 80x60cm (HxL) - incluso guarnição e vidro</t>
  </si>
  <si>
    <t>Janela alumínio maxim ar, serie 25, 90x110cm (incluso guarnição e vidro fantasia)</t>
  </si>
  <si>
    <t>Janela básculante, aço, com batente / requadro, 100x100cm</t>
  </si>
  <si>
    <t>Janela básculante, aço, com batente / requadro, 60x60cm</t>
  </si>
  <si>
    <t>Janela básculante, aço, com batente / requadro, 60x80cm</t>
  </si>
  <si>
    <t>Janela básculante, aço, com batente / requadro, 60x80cm.</t>
  </si>
  <si>
    <t>Janela básculante, aço, com batente / requadro, 80x80cm</t>
  </si>
  <si>
    <t>Janela básculante, aço, com batente / requadro, 80x80cm.</t>
  </si>
  <si>
    <t>Janela chapa dobrada aço galvanizado a fogo, de correr, 4 folhas, sem divisão horizontal p/ vidro, de 150x120cm (3/4" x 1/8")</t>
  </si>
  <si>
    <t>Janela de abrir, tipo veneziana, em madeira de 1ª qualidade (sem vidro)</t>
  </si>
  <si>
    <t>Janela de correr em alumínio, série 25, sem bandeira, com 4 folhas para vidro, (duas fixas e duas móveis) 1,60x1,10m (incluso guarnição e vidro liso incolor)</t>
  </si>
  <si>
    <t>Janela de correr, aço, batente / requadro de 6 a 14 cm, com divisão horiz, pint anticorrosiva, sem vidro, bandeira com báscula, 4 folhas, 120x150cm (HxL)</t>
  </si>
  <si>
    <t>Janela de correr, aço, batente / requadro de 6 a 14 cm, quadriculada, pint anticorrosiva, sem vidro, bandeira com báscula, 4 folhas, 120x150cm (HxL)</t>
  </si>
  <si>
    <t>Janela de correr, aço, batente / requadro de 6 a 14 cm, quadriculada, pint anticorrosiva, sem vidro, bandeira com báscula, 4 folhas, 120x200cm (HxL)</t>
  </si>
  <si>
    <t>Janela de correr, aço, batente / requadro de 6 a 14 cm, quadriculada, pint anticorrosiva, sem vidro, sem bandeira, 4 folhas, 100x120cm (HxL)</t>
  </si>
  <si>
    <t>Janela de correr, aço, batente / requadro de 6 a 14 cm, quadriculada, pint anticorrosiva, sem vidro, sem bandeira, 4 folhas, 120x150cm (HxL)</t>
  </si>
  <si>
    <t>Janela de correr, aço, batente / requadro de 6 a 14 cm, quadriculada, pint anticorrosiva, sem vidro, sem bandeira, 4 folhas, 120x200cm (HxL)</t>
  </si>
  <si>
    <t>Janela de correr, aço, batente / requadro de 6 a 14 cm, sem divisão, pint anticorrosiva, sem vidro, bandeira com báscula, 4 folhas, 120x200cm (HxL)</t>
  </si>
  <si>
    <t>Janela de correr, aço, batente / requadro de 6 a 14 cm, veneziana, pint anticorrosiva, pint acabamento, com vidro, 6 folhas, 120x150cm (HxL)</t>
  </si>
  <si>
    <t>Janela de correr, aço, batente / requadro de 6 a 14 cm, veneziana, pint anticorrosiva, sem vidro, 6 folhas, 120x150cm (HxL)</t>
  </si>
  <si>
    <t>Janela de correr, aço, com batente / requadro de 6 a 14 cm, sem divisão, pint anticorrosiva, pint acabamento, com vidro, sem bandeira, 2 folhas, 120x150cm (HxL)</t>
  </si>
  <si>
    <t>Janela de correr, aço, com batente / requadro de 6 a 14 cm, sem divisão, pint anticorrosiva, pint acabamento, com vidro, sem bandeira, com grade, 4 folhas, 100x120cm (HxL)</t>
  </si>
  <si>
    <t>Janela madeira regional 1ª abrir tipo almofada c/ guarnição</t>
  </si>
  <si>
    <t>Janela madeira regional 1ª abrir tipo almofada c/ guarnição 150x150cm</t>
  </si>
  <si>
    <t>Janela madeira regional 1ª abrir tipo almofada c/ guarnição 200x150cm</t>
  </si>
  <si>
    <t>Janela madeira regional 1ª abrir tipo almofada c/ guarnição 240x150cm</t>
  </si>
  <si>
    <t>Janela madeira regional 1ª abrir tipo veneziana / vidro</t>
  </si>
  <si>
    <t>Janela madeira regional 1ª correr / folha p/ vidro c/ guarnição / bandeira veneziana</t>
  </si>
  <si>
    <t>Janela madeira regional 1ª correr / folha p/ vidro c/ guarnição bandeira p/ vidro</t>
  </si>
  <si>
    <t>Janela madeira regional 1ª correr / folha p/ vidro c/ guarnição s/ bandeira</t>
  </si>
  <si>
    <t>Janela madeira regional 1ª tipo pivotante s/ veneziana c/ guarnição</t>
  </si>
  <si>
    <t>Janela madeira regional 2ª abrir tipo veneziana / vidro</t>
  </si>
  <si>
    <t>Janela madeira regional 2ª dupla c/ guilhotina e abrir veneziana 1,20x1,20m /guarnição</t>
  </si>
  <si>
    <t>Janela madeira regional 2ª tipo guilhotina c/ guarnição</t>
  </si>
  <si>
    <t>Janela madeira regional 3ª abrir tipo veneziana</t>
  </si>
  <si>
    <t>Janela madeira regional 3ª abrir tipo veneziana / vidro</t>
  </si>
  <si>
    <t>Janela madeira regional 3ª correr / folha p/ vidro c/ veneziana abrir/guarnição s/ bandeira</t>
  </si>
  <si>
    <t>Janela madeira regional1ª correr p/ vidro c/ guarnição 120x150cm s/ bandeira</t>
  </si>
  <si>
    <t>Janela madeira tipo maxim air c/ guarnição</t>
  </si>
  <si>
    <t>Janela máximo ar, aço, batente / requadro de 6 a 14cm, pint anticorrosiva, sem vidro, com grade, 1 folha, 60x80cm (HxL)</t>
  </si>
  <si>
    <t>Janela máximo ar, aço, batente / requadro de 6 a 14cm, pint anticorrosiva, sem vidro, sem grade, 1 folha, 60x80cm (HxL)</t>
  </si>
  <si>
    <t>Jardineiro</t>
  </si>
  <si>
    <t>Jardineiro (mensalista)</t>
  </si>
  <si>
    <t>Joelho 90º PVC c/ rosca e bucha latão 3/4"</t>
  </si>
  <si>
    <t>Joelho CPVC (aquatherm) 90 soldável 15mm</t>
  </si>
  <si>
    <t>Joelho CPVC, soldável, 45 graus, 15mm, para água quente</t>
  </si>
  <si>
    <t>Joelho CPVC, soldável, 45 graus, 22mm, para água quente</t>
  </si>
  <si>
    <t>Joelho CPVC, soldável, 45 graus, 28mm, para água quente</t>
  </si>
  <si>
    <t>Joelho CPVC, soldável, 45 graus, 35mm, para água quente</t>
  </si>
  <si>
    <t>Joelho CPVC, soldável, 45 graus, 42mm, para água quente</t>
  </si>
  <si>
    <t>Joelho CPVC, soldável, 45 graus, 54mm, para água quente</t>
  </si>
  <si>
    <t>Joelho CPVC, soldável, 45 graus, 73mm, para água quente</t>
  </si>
  <si>
    <t>Joelho CPVC, soldável, 45 graus, 89mm, para água quente</t>
  </si>
  <si>
    <t>Joelho CPVC, soldável, 90 graus, 22mm, para água quente</t>
  </si>
  <si>
    <t>Joelho CPVC, soldável, 90 graus, 28mm, para água quente</t>
  </si>
  <si>
    <t>Joelho CPVC, soldável, 90 graus, 35mm, para água quente</t>
  </si>
  <si>
    <t>Joelho CPVC, soldável, 90 graus, 42mm, para água quente</t>
  </si>
  <si>
    <t>Joelho CPVC, soldável, 90 graus, 54mm, para água quente</t>
  </si>
  <si>
    <t>Joelho CPVC, soldável, 90 graus, 73mm, para água quente</t>
  </si>
  <si>
    <t>Joelho CPVC, soldável, 90 graus, 89mm, para água quente</t>
  </si>
  <si>
    <t>Joelho de PVC 45º roscável, de 1/2"</t>
  </si>
  <si>
    <t>Joelho de transição, CPVC, soldável, 90 graus, 22mm x 3/4", para água quente</t>
  </si>
  <si>
    <t>Joelho ferro galv 45º rosca 1 1/2'</t>
  </si>
  <si>
    <t>Joelho ferro galv 45º rosca 1 1/4'</t>
  </si>
  <si>
    <t>Joelho ferro galv 45º rosca 1"</t>
  </si>
  <si>
    <t>Joelho ferro galv 45º rosca 1/2"</t>
  </si>
  <si>
    <t>Joelho ferro galv 45º rosca 2 1/2"</t>
  </si>
  <si>
    <t>Joelho ferro galv 45º rosca 2"</t>
  </si>
  <si>
    <t>Joelho ferro galv 45º rosca 3"</t>
  </si>
  <si>
    <t>Joelho ferro galv 45º rosca 3/4"</t>
  </si>
  <si>
    <t>Joelho ferro galv 45º rosca 4"</t>
  </si>
  <si>
    <t>Joelho ferro galv 90º c/ redução rosca 1 1/2" x 1"</t>
  </si>
  <si>
    <t>Joelho ferro galv 90º c/ redução rosca 1 1/2" x 3/4"</t>
  </si>
  <si>
    <t>Joelho ferro galv 90º c/ redução rosca 1 1/4" x 1"</t>
  </si>
  <si>
    <t>Joelho ferro galv 90º c/ redução rosca 1" x 1/2"</t>
  </si>
  <si>
    <t>Joelho ferro galv 90º c/ redução rosca 1" x 3/4"</t>
  </si>
  <si>
    <t>Joelho ferro galv 90º c/ redução rosca 2 1/2" x 2"</t>
  </si>
  <si>
    <t>Joelho ferro galv 90º c/ redução rosca 2" x 1 1/2"</t>
  </si>
  <si>
    <t>Joelho ferro galv 90º c/ redução rosca 3/4" x 1/2"</t>
  </si>
  <si>
    <t>Joelho ferro galv 90º rosca 1 1/2"</t>
  </si>
  <si>
    <t>Joelho ferro galv 90º rosca 1 1/4"</t>
  </si>
  <si>
    <t>Joelho ferro galv 90º rosca 1"</t>
  </si>
  <si>
    <t>Joelho ferro galv 90º rosca 1/2"</t>
  </si>
  <si>
    <t>Joelho ferro galv 90º rosca 2 1/2"</t>
  </si>
  <si>
    <t>Joelho ferro galv 90º rosca 2"</t>
  </si>
  <si>
    <t>Joelho ferro galv 90º rosca 3"</t>
  </si>
  <si>
    <t>Joelho ferro galv 90º rosca 3/4"</t>
  </si>
  <si>
    <t>Joelho ferro galv 90º rosca 4"</t>
  </si>
  <si>
    <t>Joelho ferro galv 90º rosca 5"</t>
  </si>
  <si>
    <t>Joelho ferro galv 90º rosca 6"</t>
  </si>
  <si>
    <t>Joelho ferro galv 90º rosca macho/fêmea 1 1/2"</t>
  </si>
  <si>
    <t>Joelho ferro galv 90º rosca macho/fêmea 1 1/4"</t>
  </si>
  <si>
    <t>Joelho ferro galv 90º rosca macho/fêmea 1"</t>
  </si>
  <si>
    <t>Joelho ferro galv 90º rosca macho/fêmea 1/2"</t>
  </si>
  <si>
    <t>Joelho ferro galv 90º rosca macho/fêmea 2 1/2"</t>
  </si>
  <si>
    <t>Joelho ferro galv 90º rosca macho/fêmea 2"</t>
  </si>
  <si>
    <t>Joelho ferro galv 90º rosca macho/fêmea 3"</t>
  </si>
  <si>
    <t>Joelho ferro galv 90º rosca macho/fêmea 3/4"</t>
  </si>
  <si>
    <t>Joelho para pé de coluna, 45 graus, série R, DN 100mm, para esgoto predial</t>
  </si>
  <si>
    <t>Joelho PVC c/ bolsa e anel p/ esg predial 90º DN 40mm x 1 1/2"</t>
  </si>
  <si>
    <t>Joelho PVC c/ rosca 45º p/ água fria predial 1"</t>
  </si>
  <si>
    <t>Joelho PVC c/ rosca 45º p/ água fria predial 3/4"</t>
  </si>
  <si>
    <t>Joelho PVC c/ rosca 90º p/ água fria predial 1"</t>
  </si>
  <si>
    <t>Joelho PVC c/ rosca 90º p/ água fria predial 1/2"</t>
  </si>
  <si>
    <t>Joelho PVC c/ rosca 90º p/ água fria predial 3/4"</t>
  </si>
  <si>
    <t>Joelho PVC c/ visita p/ esg predial 90º DN 100x50mm</t>
  </si>
  <si>
    <t>Joelho PVC leve 45º DN 150mm</t>
  </si>
  <si>
    <t>Joelho PVC leve 45º DN 200mm</t>
  </si>
  <si>
    <t>Joelho PVC leve 90º DN 150mm</t>
  </si>
  <si>
    <t>Joelho PVC leve 90º DN 200mm</t>
  </si>
  <si>
    <t>Joelho PVC série R p/ esg predial 45º DN 100mm</t>
  </si>
  <si>
    <t>Joelho PVC série R p/ esg predial 45º DN 150mm</t>
  </si>
  <si>
    <t>Joelho PVC série R p/ esg predial 45º DN 40mm</t>
  </si>
  <si>
    <t>Joelho PVC série R p/ esg predial 45º DN 50mm</t>
  </si>
  <si>
    <t>Joelho PVC série R p/ esg predial 45º DN 75mm</t>
  </si>
  <si>
    <t>Joelho PVC série R p/ esg predial 90º c/ visita 100x75mm</t>
  </si>
  <si>
    <t>Joelho PVC série R p/ esg predial 90º DN 100mm</t>
  </si>
  <si>
    <t>Joelho PVC série R p/ esg predial 90º DN 150mm</t>
  </si>
  <si>
    <t>Joelho PVC série R p/ esg predial 90º DN 40mm</t>
  </si>
  <si>
    <t>Joelho PVC série R p/ esg predial 90º DN 50mm</t>
  </si>
  <si>
    <t>Joelho PVC série R p/ esg predial 90º DN 75mm</t>
  </si>
  <si>
    <t>Joelho PVC sold 45º BB p/ esg predial DN 40mm</t>
  </si>
  <si>
    <t>Joelho PVC sold 45º p/ água fria pred 110mm</t>
  </si>
  <si>
    <t>Joelho PVC sold 45º p/ água fria pred 20mm</t>
  </si>
  <si>
    <t>Joelho PVC sold 45º p/ água fria pred 25mm</t>
  </si>
  <si>
    <t>Joelho PVC sold 45º p/ água fria pred 32mm</t>
  </si>
  <si>
    <t>Joelho PVC sold 45º p/ água fria pred 40mm</t>
  </si>
  <si>
    <t>Joelho PVC sold 45º p/ água fria pred 50mm</t>
  </si>
  <si>
    <t>Joelho PVC sold 45º p/ água fria pred 60mm</t>
  </si>
  <si>
    <t>Joelho PVC sold 45º p/ água fria pred 75mm</t>
  </si>
  <si>
    <t>Joelho PVC sold 45º p/ água fria pred 85mm</t>
  </si>
  <si>
    <t>Joelho PVC sold 45º PB p/ esg predial DN 100mm</t>
  </si>
  <si>
    <t>Joelho PVC sold 45º PB p/ esg predial DN 50mm</t>
  </si>
  <si>
    <t>Joelho PVC sold 45º PB p/ esg predial DN 75mm</t>
  </si>
  <si>
    <t>Joelho PVC sold 90º BB p/ esg predial DN 40mm</t>
  </si>
  <si>
    <t>Joelho PVC sold 90º c/bucha de latão 20mm x 1/2"</t>
  </si>
  <si>
    <t>Joelho PVC sold 90º c/bucha de latão 25mm x 3/4"</t>
  </si>
  <si>
    <t>Joelho PVC sold 90º p/ água fria predial 110mm</t>
  </si>
  <si>
    <t>Joelho PVC sold 90º p/ água fria predial 20mm</t>
  </si>
  <si>
    <t>Joelho PVC sold 90º p/ água fria predial 25mm</t>
  </si>
  <si>
    <t>Joelho PVC sold 90º p/ água fria predial 32mm</t>
  </si>
  <si>
    <t>Joelho PVC sold 90º p/ água fria predial 40mm</t>
  </si>
  <si>
    <t>Joelho PVC sold 90º p/ água fria predial 50mm</t>
  </si>
  <si>
    <t>Joelho PVC sold 90º p/ água fria predial 75mm</t>
  </si>
  <si>
    <t>Joelho PVC sold 90º p/ água fria predial 85mm</t>
  </si>
  <si>
    <t>Joelho PVC sold 90º p/agua fria predial 60mm</t>
  </si>
  <si>
    <t>Joelho PVC sold 90º PB p/ esg predial DN 100mm</t>
  </si>
  <si>
    <t>Joelho PVC sold 90º PB p/ esg predial DN 50mm</t>
  </si>
  <si>
    <t>Joelho PVC sold 90º PB p/ esg predial DN 75mm</t>
  </si>
  <si>
    <t>Joelho PVC sold/rosca 90º p/ água fria pred 20mm x 1/2"</t>
  </si>
  <si>
    <t>Joelho PVC sold/rosca 90º p/ água fria pred 25mm x 3/4"</t>
  </si>
  <si>
    <t>Joelho PVC, 45º, roscável, 1 1/2", água fria predial</t>
  </si>
  <si>
    <t>Joelho PVC, 45º, roscável, 1 1/4", água fria predial</t>
  </si>
  <si>
    <t>Joelho PVC, 45º, roscável, 2", água fria predial</t>
  </si>
  <si>
    <t>Joelho PVC, 60º, diâmetro entre 80 e 100mm, para drenagem pluvial predial</t>
  </si>
  <si>
    <t>Joelho PVC, 90º, diâmetro entre 80 e 100mm, para drenagem pluvial predial</t>
  </si>
  <si>
    <t>Joelho PVC, 90º, roscável, 1 1/2", água fria predial</t>
  </si>
  <si>
    <t>Joelho PVC, 90º, roscável, 1 1/4", água fria predial</t>
  </si>
  <si>
    <t>Joelho PVC, 90º, roscável, 2", água fria predial</t>
  </si>
  <si>
    <t>Joelho PVC, soldável, PB, 45 graus, DN 150 mm, para esgoto predial</t>
  </si>
  <si>
    <t>Joelho PVC, soldável, PB, 45 graus, DN 40 mm, para esgoto predial</t>
  </si>
  <si>
    <t>Joelho PVC, soldável, PB, 90 graus, DN 150 mm, para esgoto predial</t>
  </si>
  <si>
    <t>Joelho PVC, soldável, PB, 90 graus, DN 40 mm, para esgoto predial</t>
  </si>
  <si>
    <t>Joelho redução 90º PVC c/ rosca p/ água fria predial 1" x 3/4"</t>
  </si>
  <si>
    <t>Joelho redução 90º PVC c/ rosca p/ água fria predial 3/4" x 1/2"</t>
  </si>
  <si>
    <t>Joelho redução 90º PVC rosca e bucha de latão 3/4" x 1/2"</t>
  </si>
  <si>
    <t>Joelho redução 90º PVC sold c/ bucha de latão 25mm x 1/2"</t>
  </si>
  <si>
    <t>Joelho redução 90º PVC sold c/ bucha de latão 32mm x 3/4"</t>
  </si>
  <si>
    <t>Joelho redução 90º PVC sold p/ água fria predial 25mm x 20mm</t>
  </si>
  <si>
    <t>Joelho redução 90º PVC sold p/ água fria predial 32mm x 25mm</t>
  </si>
  <si>
    <t>Joelho redução 90º PVC sold/rosca p/ água fria predial 25mm x 1/2"</t>
  </si>
  <si>
    <t>Joelho redução 90º PVC sold/rosca p/ água fria predial 32mm x 3/4"</t>
  </si>
  <si>
    <t>Jogo de ferragens cromadas p/ porta de vidro temperado, uma folha composta: dobradiça superior (101) e inferior (103), trinco (502), fechadura (520), contra fechadura (531), com capuchinho</t>
  </si>
  <si>
    <t>Jogo tranqueta latão cromado tipo 203 La Fonte p/ fechadura porta banheiro</t>
  </si>
  <si>
    <t>Jogo tranqueta latão cromado tipo 303 La Fonte p/ fechadura porta banheiro</t>
  </si>
  <si>
    <t>Junção 2 garras para fita perfurada</t>
  </si>
  <si>
    <t>Junção 45º PVC c/ rosca 1"</t>
  </si>
  <si>
    <t>Junção 45º PVC c/ rosca 1/2"</t>
  </si>
  <si>
    <t>Junção 45º PVC c/ rosca 3/4"</t>
  </si>
  <si>
    <t>Junção dupla PVC série R p/ esg predial DN 100mm</t>
  </si>
  <si>
    <t>Junção dupla PVC sold p/ esg predial DN 100mm</t>
  </si>
  <si>
    <t>Junção dupla PVC sold p/ esg predial DN 75mm</t>
  </si>
  <si>
    <t>Junção ferro galv 45º rosca 1 1/2"</t>
  </si>
  <si>
    <t>Junção ferro galv 45º rosca 1 1/4"</t>
  </si>
  <si>
    <t>Junção ferro galv 45º rosca 1"</t>
  </si>
  <si>
    <t>Junção ferro galv 45º rosca 1/2"</t>
  </si>
  <si>
    <t>Junção ferro galv 45º rosca 2 1/2"</t>
  </si>
  <si>
    <t>Junção ferro galv 45º rosca 2"</t>
  </si>
  <si>
    <t>Junção ferro galv 45º rosca 3"</t>
  </si>
  <si>
    <t>Junção ferro galv 45º rosca 3/4"</t>
  </si>
  <si>
    <t>Junção ferro galv 45º rosca 4"</t>
  </si>
  <si>
    <t>Junção FoFo 45º c/ flanges PN-10 DN 400x300</t>
  </si>
  <si>
    <t>Junção FoFo 45º c/ flanges PN-10 DN 400x400</t>
  </si>
  <si>
    <t>Junção FoFo 45º c/ flanges PN-10/16 DN 100x 80</t>
  </si>
  <si>
    <t>Junção FoFo 45º c/ flanges PN-10/16 DN 150x100</t>
  </si>
  <si>
    <t>Junção FoFo 45º c/ flanges PN-10/16 DN 150x150</t>
  </si>
  <si>
    <t>Junção FoFo 45º c/ flanges PN-10/16 DN 200x100</t>
  </si>
  <si>
    <t>Junção FoFo 45º c/ flanges PN-10/16 DN 200x150</t>
  </si>
  <si>
    <t>Junção FoFo 45º c/ flanges PN-10/16 DN 200x200</t>
  </si>
  <si>
    <t>Junção FoFo 45º c/ flanges PN-10/16 DN 250x150</t>
  </si>
  <si>
    <t>Junção FoFo 45º c/ flanges PN-10/16 DN 250x200</t>
  </si>
  <si>
    <t>Junção FoFo 45º c/ flanges PN-10/16 DN 250x250</t>
  </si>
  <si>
    <t>Junção FoFo 45º c/ flanges PN-10/16 DN 300x200</t>
  </si>
  <si>
    <t>Junção FoFo 45º c/ flanges PN-10/16 DN 300x300</t>
  </si>
  <si>
    <t>Junção FoFo 45º c/ flanges PN-10/16/25 DN 50x50</t>
  </si>
  <si>
    <t>Junção FoFo 45º c/ flanges PN-10/16/25 DN 80x80</t>
  </si>
  <si>
    <t>Junção FoFo 45º c/ flanges PN-16 DN 200x100</t>
  </si>
  <si>
    <t>Junção FoFo 45º c/ flanges PN-16 DN 200x150</t>
  </si>
  <si>
    <t>Junção FoFo 45º c/ flanges PN-16 DN 200x200</t>
  </si>
  <si>
    <t>Junção FoFo 45º c/ flanges PN-16 DN 250x150</t>
  </si>
  <si>
    <t>Junção FoFo 45º c/ flanges PN-16 DN 250x200</t>
  </si>
  <si>
    <t>Junção FoFo 45º c/ flanges PN-16 DN 250x250</t>
  </si>
  <si>
    <t>Junção FoFo 45º c/ flanges PN-16 DN 300x200</t>
  </si>
  <si>
    <t>Junção FoFo 45º c/ flanges PN-16 DN 300x300</t>
  </si>
  <si>
    <t>Junção FoFo 45º c/ flanges PN-16 DN 400x300</t>
  </si>
  <si>
    <t>Junção FoFo 45º c/ flanges PN-16 DN 400x400</t>
  </si>
  <si>
    <t>Junção FoFo 45º c/ flanges PN-25 DN 100x100</t>
  </si>
  <si>
    <t>Junção FoFo 45º c/ flanges PN-25 DN 150x100</t>
  </si>
  <si>
    <t>Junção FoFo 45º c/ flanges PN-25 DN 150x150</t>
  </si>
  <si>
    <t>Junção FoFo 45º c/ flanges PN-25 DN 200x100</t>
  </si>
  <si>
    <t>Junção FoFo 45º c/ flanges PN-25 DN 200x150</t>
  </si>
  <si>
    <t>Junção FoFo 45º c/ flanges PN-25 DN 200x200</t>
  </si>
  <si>
    <t>Junção FoFo 45º c/ flanges PN-25 DN 250x150</t>
  </si>
  <si>
    <t>Junção FoFo 45º c/ flanges PN-25 DN 250x200</t>
  </si>
  <si>
    <t>Junção FoFo 45º c/ flanges PN-25 DN 250x250</t>
  </si>
  <si>
    <t>Junção FoFo 45º c/ flanges PN-25 DN 300x200</t>
  </si>
  <si>
    <t>Junção FoFo 45º c/ flanges PN-25 DN 300x300</t>
  </si>
  <si>
    <t>Junção FoFo 45º c/ flanges PN-25 DN 400x300</t>
  </si>
  <si>
    <t>Junção FoFo 45º c/ flanges PN-25 DN 400x400</t>
  </si>
  <si>
    <t>Junção FoFo 45º com flanges, PN-10/16, DN=100x100mm</t>
  </si>
  <si>
    <t>Junção invertida PVC sold p/ esg predial 75mm</t>
  </si>
  <si>
    <t>Junção invertida PVC sold p/ esg predial redução 100x50mm</t>
  </si>
  <si>
    <t>Junção invertida PVC sold p/ esg predial redução 100x75mm</t>
  </si>
  <si>
    <t>Junção invertida PVC sold p/ esg predial redução 75x50mm</t>
  </si>
  <si>
    <t>Junção PVC 45º NBR 10569 p/ rede colet esg JE BBB DN 100mm</t>
  </si>
  <si>
    <t>Junção PVC 45º NBR 10569 p/ rede colet esg JE BBB DN 150mm</t>
  </si>
  <si>
    <t>Junção PVC 45º NBR 10569 p/ rede colet esg JE BBB DN 200mm</t>
  </si>
  <si>
    <t>Junção PVC 45º NBR 10569 p/ rede colet esg JE BBB DN 250mm</t>
  </si>
  <si>
    <t>Junção PVC 45º NBR 10569 p/ rede colet esg JE BBB DN 300mm</t>
  </si>
  <si>
    <t>Junção PVC 45º NBR 10569 p/ rede colet esg JE BBB DN 350mm</t>
  </si>
  <si>
    <t>Junção PVC 45º NBR 10569 p/ rede colet esg JE BBB DN 400mm</t>
  </si>
  <si>
    <t>Junção PVC 45º, roscável, 1 1/4", água fria predial</t>
  </si>
  <si>
    <t>Junção PVC PBA NBR 10251 p/ rede água BBB DN 50/60mm</t>
  </si>
  <si>
    <t>Junção PVC roscável, 45º, 1 1/2", para água fria predial</t>
  </si>
  <si>
    <t>Junção PVC sold 45º p/ esg predial DN 40mm</t>
  </si>
  <si>
    <t>Junção PVC, 45º, roscável, 2", água fria predial</t>
  </si>
  <si>
    <t>Junção PVC, 60º, circular, diâmetro entre 80 e 100mm, para drenagem pluvial predial</t>
  </si>
  <si>
    <t>Junção simples PVC leve 150mm</t>
  </si>
  <si>
    <t>Junção simples PVC p/ esg predial DN 100x100mm</t>
  </si>
  <si>
    <t>Junção simples PVC p/ esg predial DN 100x50mm</t>
  </si>
  <si>
    <t>Junção simples PVC p/ esg predial DN 100x75mm</t>
  </si>
  <si>
    <t>Junção simples PVC p/ esg predial DN 50x50mm</t>
  </si>
  <si>
    <t>Junção simples PVC p/ esg predial DN 75x50mm</t>
  </si>
  <si>
    <t>Junção simples PVC p/ esg predial DN 75x75mm</t>
  </si>
  <si>
    <t>Junção simples PVC série R p/esg predial DN 100x100mm</t>
  </si>
  <si>
    <t>Junção simples PVC série R p/esg predial DN 100x75mm</t>
  </si>
  <si>
    <t>Junção simples PVC série R p/esg predial DN 150x100mm</t>
  </si>
  <si>
    <t>Junção simples PVC série R p/esg predial DN 150x150mm</t>
  </si>
  <si>
    <t>Junção simples PVC série R p/esg predial DN 40mm</t>
  </si>
  <si>
    <t>Junção simples PVC série R p/esg predial DN 50mm</t>
  </si>
  <si>
    <t>Junção simples PVC série R p/esg predial DN 75x75mm</t>
  </si>
  <si>
    <t>Junção simples redução PVC leve c/ bolsa p/ anel 150x100mm</t>
  </si>
  <si>
    <t>Junta de expansão bronze / latão (ref 900), ponta x ponta, 35mm</t>
  </si>
  <si>
    <t>Junta de expansão bronze / latão (ref 900), ponta x ponta, 42mm</t>
  </si>
  <si>
    <t>Junta de expansão bronze / latão (ref 900), ponta x ponta, 54mm</t>
  </si>
  <si>
    <t>Junta de expansão bronze / latão (ref 900), ponta x ponta, 66mm</t>
  </si>
  <si>
    <t>Junta de expansão de cobre (ref 900), ponta x ponta, 15mm</t>
  </si>
  <si>
    <t>Junta de expansão de cobre (ref 900), ponta x ponta, 22mm</t>
  </si>
  <si>
    <t>Junta de expansão de cobre (ref 900), ponta x ponta, 28mm</t>
  </si>
  <si>
    <t>Junta dilatação elástica para concreto (Fugenband) O-12, até 5mca</t>
  </si>
  <si>
    <t>Junta dilatação elástica para concreto (Fugenband) O-22, até 30mca</t>
  </si>
  <si>
    <t>Junta dilatação elástica para concreto (Fugenband) O-35/10, até 100mca</t>
  </si>
  <si>
    <t>Junta dilatação elástica para concreto (Fugenband) O-35/6, até 100mca</t>
  </si>
  <si>
    <t>Junta Gibault FoFo DN 100</t>
  </si>
  <si>
    <t>Junta Gibault FoFo DN 150</t>
  </si>
  <si>
    <t>Junta Gibault FoFo DN 200</t>
  </si>
  <si>
    <t>Junta Gibault FoFo DN 250</t>
  </si>
  <si>
    <t>Junta Gibault FoFo DN 300</t>
  </si>
  <si>
    <t>Junta Gibault FoFo DN 350</t>
  </si>
  <si>
    <t>Junta Gibault FoFo DN 400</t>
  </si>
  <si>
    <t>Junta Gibault FoFo DN 50</t>
  </si>
  <si>
    <t>Junta Gibault FoFo DN 500</t>
  </si>
  <si>
    <t>Junta Gibault FoFo DN 600</t>
  </si>
  <si>
    <t>Junta Gibault FoFo DN 80</t>
  </si>
  <si>
    <t>Junta latão p/ piso H=15mm E=3mm</t>
  </si>
  <si>
    <t>Junta plástica de dilatação para pisos, cor cinza, 10x4,5mm (altura x espessura)</t>
  </si>
  <si>
    <t>Junta plástica de dilatação para pisos, cor cinza, 17x3mm (altura x espessura)</t>
  </si>
  <si>
    <t>Junta plástica de dilatação para pisos, cor cinza, 27x3mm (altura x espessura)</t>
  </si>
  <si>
    <t>Kit cavalete PVC com registro 3/4", completo</t>
  </si>
  <si>
    <t>Kit de acessórios para banheiro em metal cromado, 5 peças</t>
  </si>
  <si>
    <t>Kit de materiais para Braçadeira para fixação em poste circular, contem três fixadores e um rolo de fita de 3m em aço carbono</t>
  </si>
  <si>
    <t>Kit-emenda C1 - 1 1/4" p/ dutos tipo Kanaflex</t>
  </si>
  <si>
    <t>Kit-emenda C1 - 2" p/ dutos tipo Kanaflex</t>
  </si>
  <si>
    <t>Kit-emenda C1 - 3" p/ dutos tipo Kanaflex</t>
  </si>
  <si>
    <t>Kit-emenda C1 - 4" p/ dutos tipo Kanaflex</t>
  </si>
  <si>
    <t>Kit-emenda C1 - 5" p/ dutos tipo Kanaflex</t>
  </si>
  <si>
    <t>Kit-emenda C1 - 6" p/ dutos tipo Kanaflex</t>
  </si>
  <si>
    <t>Kit-emenda C2 - 2" p/ dutos tipo Kanaflex</t>
  </si>
  <si>
    <t>Kit-emenda C2 - 3" p/ dutos tipo Kanaflex</t>
  </si>
  <si>
    <t>Kit-emenda C2 - 4" p/ dutos tipo Kanaflex</t>
  </si>
  <si>
    <t>Kit-emenda C2 - 5" p/ dutos tipo Kanaflex</t>
  </si>
  <si>
    <t>Kit-emenda C2 - 6" p/ dutos tipo Kanaflex</t>
  </si>
  <si>
    <t>Lã de vidro E=2,5cm - placa 120x60cm</t>
  </si>
  <si>
    <t>Lã de vidro E=5mm</t>
  </si>
  <si>
    <t>Ladrilho hidráulico, *20x*20cm, E=2cm, dados (36), cor natural (*medidas aproximadas)</t>
  </si>
  <si>
    <t>Ladrilho hidráulico, *20x*20cm, E=2cm, padrão Copacabana, 2 cores (preto e branco)</t>
  </si>
  <si>
    <t>Ladrilho hidráulico, *20x*20cm, E=2cm, rampa, natural</t>
  </si>
  <si>
    <t>Ladrilho hidráulico, *20x*20cm, E=2cm, tátil alerta, amarelo</t>
  </si>
  <si>
    <t>Ladrilho hidráulico, *20x*20cm, E=2cm, tátil direcional, amarelo</t>
  </si>
  <si>
    <t>Ladrilho hidráulico, *30x*30cm, E=2cm, Milano, natural</t>
  </si>
  <si>
    <t>Laje concreto armado pré-moldado circular p/ transição poço visita DN 1200mm, c/ furo DN 600mm</t>
  </si>
  <si>
    <t>Laje concreto armado pré-moldado circular p/ transição poço visita DN 900mm, c/ furo DN 600mm</t>
  </si>
  <si>
    <t>Laje concreto armado pré-moldado circular p/tampa poço visita DN 700mm, E=10cm</t>
  </si>
  <si>
    <t>Laje excêntrica concreto armado pré-moldado DN 1,00m furo=0,53m E=12cm</t>
  </si>
  <si>
    <t>Laje excêntrica concreto armado pré-moldado DN 1,10m furo=0,60m E=12cm</t>
  </si>
  <si>
    <t>Laje excêntrica concreto armado pré-moldado DN 1,20m furo=0,53m E=12cm</t>
  </si>
  <si>
    <t>Laje excêntrica concreto armado pré-moldado DN 1,50m furo=0,53m E=15cm</t>
  </si>
  <si>
    <t>Laje pré-moldada (lajotas + vigotas) para forro convencional, sobrecarga de100kg/m², vão até 4,00m (sem colocação)</t>
  </si>
  <si>
    <t>Laje pré-moldada de forro convencional sobrecarga 100kg/m² vão até 4,50m</t>
  </si>
  <si>
    <t>Laje pré-moldada de forro convencional sobrecarga 100kg/m² vão até 5,00m</t>
  </si>
  <si>
    <t>Laje pré-moldada de forro treliçada sobrecarga 100kg/m² vão até 6,00m</t>
  </si>
  <si>
    <t>Laje pré-moldada de piso convencional sobrecarga 200kg/m² vão até 3,50m</t>
  </si>
  <si>
    <t>Laje pré-moldada de piso convencional sobrecarga 200kg/m² vão até 4,50m</t>
  </si>
  <si>
    <t>Laje pré-moldada de piso convencional sobrecarga 200kg/m² vão até 5,00m</t>
  </si>
  <si>
    <t>Laje pré-moldada de piso convencional sobrecarga 350kg/m² vão até 3,50m</t>
  </si>
  <si>
    <t>Laje pré-moldada de piso convencional sobrecarga 350kg/m² vão até 4,50m</t>
  </si>
  <si>
    <t>Laje pré-moldada de piso convencional sobrecarga 350kg/m² vão até 5,00m</t>
  </si>
  <si>
    <t>Laje pré-moldada de piso treliçada c/ H=16cm p/ apoio simples sobrecarga 200kg/m² vão livre até 6,00m</t>
  </si>
  <si>
    <t>Laje pré-moldada de piso treliçada sobrecarga 100kg/m² vão até 7,00m</t>
  </si>
  <si>
    <t>Laje pré-moldada de piso treliçada sobrecarga 200kg/m² vão até 7,00m</t>
  </si>
  <si>
    <t>Laje pré-moldada treliçada p/ piso, H=12cm , p/ apoio simples , sobrecarga de 200kg/m², vão livre máximo de 5,70m</t>
  </si>
  <si>
    <t>Laje treliçada p/ forro, H=10cm, p/ apoio simples, vão livre de 4,00m</t>
  </si>
  <si>
    <t>Laje treliçada p/ piso, H=10cm, p/ apoio simples, sobrecarga de 200kg/m², vão livre máximo de 5,70m</t>
  </si>
  <si>
    <t>Laje treliçada p/ piso, H=16cm, p/ apoio simples, sobrecarga de 200kg/m², vão livre máximo de 4,75m</t>
  </si>
  <si>
    <t>Laje treliçada p/ piso, H=20cm, p/ apoio simples, sobrecarga de 200kg/m², vão livre máximo de 9,50m</t>
  </si>
  <si>
    <t>Laje treliçada p/ piso, H=25cm, p/ apoio simples, sobrecarga de 200kg/m², vão livre máximo de 8,30m</t>
  </si>
  <si>
    <t>Laje treliçada p/ piso, H=30cm, p/ apoio simples, sobrecarga de 200kg/m², vão livre máximo de 12,65m</t>
  </si>
  <si>
    <t>Lajota cerâmica 20x30cm para laje pré-moldada</t>
  </si>
  <si>
    <t>Lambris de alumínio *0,6kg/m (medidas aproximadas)</t>
  </si>
  <si>
    <t>Lâmpada fluorescente 20W</t>
  </si>
  <si>
    <t>Lâmpada fluorescente 40W</t>
  </si>
  <si>
    <t>Lâmpada fluorescente 85W</t>
  </si>
  <si>
    <t>Lâmpada fluorescente compacta 2U branca 15W, base E27 (110/220V)</t>
  </si>
  <si>
    <t>Lâmpada fluorescente compacta 2U/3U branca 9/10W, base E27 (127/220V)</t>
  </si>
  <si>
    <t>Lâmpada fluorescente compacta 3U branca 20W, base E27 (127/220V)</t>
  </si>
  <si>
    <t>Lâmpada fluorescente compacta branca 135W, base E40 (127/220V)</t>
  </si>
  <si>
    <t>Lâmpada fluorescente espiral branca 45W, base E27 (127/220V)</t>
  </si>
  <si>
    <t>Lâmpada fluorescente espiral branca 65W, base E27 (127/220V)</t>
  </si>
  <si>
    <t>Lâmpada fluorescente tubular T5 de 14W, bivolt</t>
  </si>
  <si>
    <t>Lâmpada fluorescente tubular T8 de 16/18W, bivolt</t>
  </si>
  <si>
    <t>Lâmpada fluorescente tubular T8 de 32/36W, bivolt</t>
  </si>
  <si>
    <t>Lâmpada LED 10W bivolt branca, formato tradicional (base E27)</t>
  </si>
  <si>
    <t>Lâmpada LED 6W bivolt branca, formato tradicional (base E27)</t>
  </si>
  <si>
    <t>Lâmpada LED tipo Dicroica bivolt, luz branca, 5W (base GU10)</t>
  </si>
  <si>
    <t>Lâmpada LED tubular bivolt 18/20W, base G13</t>
  </si>
  <si>
    <t>Lâmpada LED tubular bivolt 9/10W, base G13</t>
  </si>
  <si>
    <t>Lâmpada mista 160W base E-27</t>
  </si>
  <si>
    <t>Lâmpada mista 250W base E-27</t>
  </si>
  <si>
    <t>Lâmpada mista 500W base E-40</t>
  </si>
  <si>
    <t>Lâmpada vapor mercúrio 125W</t>
  </si>
  <si>
    <t>Lâmpada vapor mercúrio 250W (bocal E-40)</t>
  </si>
  <si>
    <t>Lâmpada vapor mercúrio 400W</t>
  </si>
  <si>
    <t>Lâmpada vapor metálico 400W base E-40</t>
  </si>
  <si>
    <t>Lâmpada vapor metálico ovoide 150W, base E27/E40</t>
  </si>
  <si>
    <t>Lâmpada vapor sódio 150W</t>
  </si>
  <si>
    <t>Lâmpada vapor sódio 250W</t>
  </si>
  <si>
    <t>Lâmpada vapor sódio 400W</t>
  </si>
  <si>
    <t>Latão chapa laminada 1,20x0,60m E=3.5mm</t>
  </si>
  <si>
    <t>Latão em barra retangular</t>
  </si>
  <si>
    <t>Lavadora de alta pressão (lava-jato) para água fria, de 1.400 a 1.900 libras, vazão de 400 a 700 litros/hora</t>
  </si>
  <si>
    <t>Lavatório de canto louça branca suspenso *40x*30cm (*medidas aproximadas)</t>
  </si>
  <si>
    <t>Lavatório louça branca com coluna *44x*35,5cm</t>
  </si>
  <si>
    <t>Lavatório louça branca com coluna *54x*44cm</t>
  </si>
  <si>
    <t>Lavatório louça branca suspenso *40x*30cm</t>
  </si>
  <si>
    <t>Lavatório louça cor com coluna *54x*44cm</t>
  </si>
  <si>
    <t>Lavatório louça cor suspenso *40x*30cm</t>
  </si>
  <si>
    <t>Lavatório/cuba de embutir oval louça branca sem ladrão *50x*35cm (*medidas aproximadas)</t>
  </si>
  <si>
    <t>Lavatório/cuba de embutir oval louça cor sem ladrão *50x*35cm</t>
  </si>
  <si>
    <t>Lavatório/cuba de sobrepor oval pequena louça branca sem ladrão *31x*44cm</t>
  </si>
  <si>
    <t>Lavatório/cuba de sobrepor retangular louça branca com ladrão *52x*45cm</t>
  </si>
  <si>
    <t>Lavatório/cuba de sobrepor retangular louça cor com ladrão *52x*45cm</t>
  </si>
  <si>
    <t>Leiturista ou cadastrista de redes de agua e esgoto (mensalista)</t>
  </si>
  <si>
    <t>Letra aço inox (AISI 304), chapa n.22, recortado, H=20cm (sem relevo)</t>
  </si>
  <si>
    <t>Levantador latão fundido cromado peso mínimo 35g p/ janela guilhotina</t>
  </si>
  <si>
    <t>Limpadora por sucção tanque 7.000L, bomba 12 m³/min 95% vácuo (inclui montagem, não inclui caminhão)</t>
  </si>
  <si>
    <t>Limpadora por sucção, tanque 11.000L, bomba 340m³/min (inclui montagem, não inclui caminhão)</t>
  </si>
  <si>
    <t>Limpadora por sucção, tanque 12.000L, básculamento hidráulico, bomba 12 m³/min 95% vácuo (inclui montagem, não inclui caminhão)</t>
  </si>
  <si>
    <t>Limpadora por sucção, tanque 5.500L, bomba 60m³/min, vácuo 500mbar (inclui montagem, não inclui caminhão)</t>
  </si>
  <si>
    <t>Liquido p/ brilho base PVA (interiores/exteriores)</t>
  </si>
  <si>
    <t>Lixa em folha para parede ou madeira, n.120 (cor vermelha)</t>
  </si>
  <si>
    <t>Lixa p/ ferro</t>
  </si>
  <si>
    <t>Lixadeira elétrica angular para concreto, potência 1.400W, prato diamantado de 5''</t>
  </si>
  <si>
    <t>Lixadeira elétrica angular, para disco de 7" (180mm), potência de 2.200W, *5.000rpm, 220V (*valor aproximado)</t>
  </si>
  <si>
    <t>Lixadeira elétrica industrial p/ corte ou desgaste diam. 7" portátil</t>
  </si>
  <si>
    <t>Lixadeira manual de aço 12x*21cm</t>
  </si>
  <si>
    <t>Lona plástica preta, E=150 micra</t>
  </si>
  <si>
    <t>Lona plástica, preta, largura 8m, E=150 micra</t>
  </si>
  <si>
    <t>Luminária aberta p/ iluminação pública, corpo refletor em alumínio fundido, porta lâmpada E27 com braço metálico de 1,50m</t>
  </si>
  <si>
    <t>Luminária aberta p/ iluminação pública, tipo X-57 Peterco ou equiv</t>
  </si>
  <si>
    <t>Luminária Aquatic Pial ref. 60456 branca</t>
  </si>
  <si>
    <t>Luminária calha sobrepor em chapa aço c/ 1 lâmpada fluorescente 20W (completa, incl. Reator part rápida e lâmpada)</t>
  </si>
  <si>
    <t>Luminária calha sobrepor em chapa aço c/ 2 lâmpadas fluorescentes 20W tipo TMS 500 Philips ou equiv (completa, incl. reat part rap + lamp + sup)</t>
  </si>
  <si>
    <t>Luminária calha sobrepor em chapa aço c/ 2 lâmpadas fluorescentes 40W (completa, incl. reator part rápida e lâmpadas)</t>
  </si>
  <si>
    <t>Luminária calha sobrepor em chapa aço p/ 1 lâmpada fluorescente 20W (não inclui reator e lâmpada)</t>
  </si>
  <si>
    <t>Luminária calha sobrepor em chapa aço p/ 1 lâmpada fluorescente 40W (não inclui reator e lamp)</t>
  </si>
  <si>
    <t>Luminária calha sobrepor em chapa aço p/ 2 lâmpadas fluorescentes 20W (não inclui reator e lâmpadas)</t>
  </si>
  <si>
    <t>Luminária calha sobrepor em chapa aço p/ 2 lâmpadas fluorescentes 40W (não inclui reator e lamp)</t>
  </si>
  <si>
    <t>Luminária dupla p/ sinalização, tipo Wetzel AS-2/110 ou equiv</t>
  </si>
  <si>
    <t>Luminária embutida Wetzel ref. LPT 31/1</t>
  </si>
  <si>
    <t>Luminária esmaltada cor alumínio Peterco Y-25/1</t>
  </si>
  <si>
    <t>Luminária fechada p/ iluminação pública, tipo ABL 50/F ou equiv, p/ lâmpada avapor de mercúrio 400W</t>
  </si>
  <si>
    <t>Luminária fechada p/ iluminação pública, tipo X-35 Peterco ou equiv, (completa, incl. lâmpada vapor mercúrio 400W)</t>
  </si>
  <si>
    <t>Luminária para lâmpada fluorescente com calha de sobrepor em chapa de aço, incluindo 1 lâmpada de 40W e reator eletrônico de partida rápida</t>
  </si>
  <si>
    <t>Luminária Phillips para lâmpada de 400W modelo HDK 47240064 ou equivalente</t>
  </si>
  <si>
    <t>Luminária Phillips tipo spot</t>
  </si>
  <si>
    <t>Luminária plafonier sobrepor aro/base metálica c/ globo esférico vidro leitoso boca 10cm diam. 20cm p/ 1 lamp incand, incl. soquete porcelana</t>
  </si>
  <si>
    <t>Luminária plafonier sobrepor c/ globo chato vidro boca 10cm incl. base/aro metálica ou plástico c/ soquete p/ 1 lamp incand 60W - linha popular</t>
  </si>
  <si>
    <t>Luminária prova de tempo Peterco Y-31/1</t>
  </si>
  <si>
    <t>Luva cobre sem anel de solda ref. 600 D=104mm</t>
  </si>
  <si>
    <t>Luva cobre sem anel de solda ref. 600 D=15mm</t>
  </si>
  <si>
    <t>Luva cobre sem anel de solda ref. 600 D=22mm</t>
  </si>
  <si>
    <t>Luva cobre sem anel de solda ref. 600 D=28mm</t>
  </si>
  <si>
    <t>Luva cobre sem anel de solda ref. 600 D=35mm</t>
  </si>
  <si>
    <t>Luva cobre sem anel de solda ref. 600 D=42mm</t>
  </si>
  <si>
    <t>Luva cobre sem anel de solda ref. 600 D=54mm</t>
  </si>
  <si>
    <t>Luva cobre sem anel de solda ref. 600 D=66mm</t>
  </si>
  <si>
    <t>Luva cobre sem anel de solda ref. 600 D=79mm</t>
  </si>
  <si>
    <t>Luva correr PVC série R p/ esg predial 100mm</t>
  </si>
  <si>
    <t>Luva correr PVC série R p/ esg predial 150mm</t>
  </si>
  <si>
    <t>Luva correr PVC série R p/ esg predial 75mm</t>
  </si>
  <si>
    <t>Luva CPVC, soldável, 22mm, para água quente predial</t>
  </si>
  <si>
    <t>Luva CPVC, soldável, 28mm, para água quente predial</t>
  </si>
  <si>
    <t>Luva CPVC, soldável, 35mm, para água quente predial</t>
  </si>
  <si>
    <t>Luva CPVC, soldável, 42mm, para água quente predial</t>
  </si>
  <si>
    <t>Luva CPVC, soldável, 54mm, para água quente predial</t>
  </si>
  <si>
    <t>Luva CPVC, soldável, 73mm, para água quente predial</t>
  </si>
  <si>
    <t>Luva CPVC, soldável, 89mm, para água quente predial</t>
  </si>
  <si>
    <t>Luva CPVP (Aquatherm) soldável 15mm</t>
  </si>
  <si>
    <t>Luva de borracha isolante para alta tensão, resistente a ozônio, tensão de ensaio 2,5kV (par)</t>
  </si>
  <si>
    <t>Luva de correr de FoFo, PVC, JE, DN 100mm</t>
  </si>
  <si>
    <t>Luva de correr de FoFo, PVC, JE, DN 150mm</t>
  </si>
  <si>
    <t>Luva de correr de FoFo, PVC, JE, DN 200mm</t>
  </si>
  <si>
    <t>Luva de correr de FoFo, PVC, JE, DN 250mm</t>
  </si>
  <si>
    <t>Luva de correr deFoFo, PVC, JE, DN 300mm</t>
  </si>
  <si>
    <t>Luva de correr para tubo roscável, PVC, 1 1/2", para água fria predial</t>
  </si>
  <si>
    <t>Luva de correr para tubo roscável, PVC, 1/2", para água fria predial</t>
  </si>
  <si>
    <t>Luva de correr para tubo roscável, PVC, 3/4", para água fria predial</t>
  </si>
  <si>
    <t>Luva de correr para tubo soldável PVC, 20mm, para água fria predial</t>
  </si>
  <si>
    <t>Luva de correr para tubo soldável PVC, 25mm, para água fria predial</t>
  </si>
  <si>
    <t>Luva de correr para tubo soldável PVC, 32mm, para água fria predial</t>
  </si>
  <si>
    <t>Luva de correr para tubo soldável PVC, 50mm, para água fria predial</t>
  </si>
  <si>
    <t>Luva de correr para tubo soldável PVC, 60mm, para água fria predial</t>
  </si>
  <si>
    <t>Luva de correr PVC, JE, DN 100mm, para rede coletora de esgoto (NBR 10569)</t>
  </si>
  <si>
    <t>Luva de correr PVC, JE, DN 125mm, para rede coletora de esgoto (NBR 10569)</t>
  </si>
  <si>
    <t>Luva de correr PVC, JE, DN 150mm, para rede coletora de esgoto (NBR 10569)</t>
  </si>
  <si>
    <t>Luva de correr PVC, JE, DN 200mm, para rede coletora de esgoto (NBR 10569)</t>
  </si>
  <si>
    <t>Luva de correr PVC, JE, DN 250mm, para rede coletora de esgoto (NBR 10569)</t>
  </si>
  <si>
    <t>Luva de correr PVC, JE, DN 300mm, para rede coletora de esgoto (NBR 10569)</t>
  </si>
  <si>
    <t>Luva de correr PVC, JE, DN 350mm, para rede coletora de esgoto (NBR 10569)</t>
  </si>
  <si>
    <t>Luva de correr PVC, JE, DN 400mm, para rede coletora de esgoto (NBR 10569)</t>
  </si>
  <si>
    <t>Luva de correr, CPVC, soldável, 15mm, para água quente predial</t>
  </si>
  <si>
    <t>Luva de correr, CPVC, soldável, 22mm, para água quente predial</t>
  </si>
  <si>
    <t>Luva de correr, CPVC, soldável, 28mm, para água quente predial</t>
  </si>
  <si>
    <t>Luva de correr, CPVC, soldável, 35mm, para água quente predial</t>
  </si>
  <si>
    <t>Luva de correr, CPVC, soldável, 42mm, para água quente predial</t>
  </si>
  <si>
    <t>Luva de correr, PVC PBA, JE, DN 100 / de 110mm, para rede água (NBR 10351)</t>
  </si>
  <si>
    <t>Luva de correr, PVC PBA, JE, DN 50 / de 60mm, para rede água (NBR 10351)</t>
  </si>
  <si>
    <t>Luva de correr, PVC PBA, JE, DN 75 / de 85mm, para rede água (NBR 10351)</t>
  </si>
  <si>
    <t>Luva de correr, PVC, DN 100mm, para esgoto predial</t>
  </si>
  <si>
    <t>Luva de correr, PVC, DN 50mm, para esgoto predial</t>
  </si>
  <si>
    <t>Luva de correr, PVC, DN 75mm, para esgoto predial</t>
  </si>
  <si>
    <t>Luva de redução roscável, PVC, 1" x 3/4", para água fria predial</t>
  </si>
  <si>
    <t>Luva de redução roscável, PVC, 3/4" x 1/2", para água fria predial</t>
  </si>
  <si>
    <t>Luva de redução soldável PVC, 25mm x 20mm, para água fria predial</t>
  </si>
  <si>
    <t>Luva de redução soldável PVC, 32mm x 25mm, para água fria predial</t>
  </si>
  <si>
    <t>Luva de redução soldável PVC, 40mm x 32mm, para água fria predial</t>
  </si>
  <si>
    <t>Luva de redução soldável PVC, 60mm x 50mm, para água fria predial</t>
  </si>
  <si>
    <t>Luva de redução, PVC, soldável 50x25mm, para água fria predial</t>
  </si>
  <si>
    <t>Luva de transição CPVC (Aquatherm) soldável 15mm x 1/2"</t>
  </si>
  <si>
    <t>Luva de transição de CPVC x PVC, soldável, 22 x 25mm, para água quente</t>
  </si>
  <si>
    <t>Luva de transição, CPVC, 22mm x 1/2", para água quente</t>
  </si>
  <si>
    <t>Luva de transição, CPVC, soldável, 42mm x 1 1/2", para água quente</t>
  </si>
  <si>
    <t>Luva de transição, CPVC, soldável, 54mm x 2", para água quente predial</t>
  </si>
  <si>
    <t>Luva dupla, PVC leve, DN 150mm</t>
  </si>
  <si>
    <t>Luva dupla, PVC leve, DN 200mm</t>
  </si>
  <si>
    <t>Luva ferro galv eletrolítico 1 1/2" p/ eletroduto</t>
  </si>
  <si>
    <t>Luva ferro galv eletrolítico 1 1/4" p/ eletroduto</t>
  </si>
  <si>
    <t>Luva ferro galv eletrolítico 1" p/ eletroduto</t>
  </si>
  <si>
    <t>Luva ferro galv eletrolítico 1/2" p/ eletroduto</t>
  </si>
  <si>
    <t>Luva ferro galv eletrolítico 2 1/2" p/ eletroduto</t>
  </si>
  <si>
    <t>Luva ferro galv eletrolítico 2" p/ eletroduto</t>
  </si>
  <si>
    <t>Luva ferro galv eletrolítico 3" p/ eletroduto</t>
  </si>
  <si>
    <t>Luva ferro galv eletrolítico 3/4" p/ eletroduto</t>
  </si>
  <si>
    <t>Luva ferro galv eletrolítico 4" p/ eletroduto</t>
  </si>
  <si>
    <t>Luva ferro galv rosca 1 1/2"</t>
  </si>
  <si>
    <t>Luva ferro galv rosca 1 1/4"</t>
  </si>
  <si>
    <t>Luva ferro galv rosca 1"</t>
  </si>
  <si>
    <t>Luva ferro galv rosca 1/2"</t>
  </si>
  <si>
    <t>Luva ferro galv rosca 2 1/2"</t>
  </si>
  <si>
    <t>Luva ferro galv rosca 2"</t>
  </si>
  <si>
    <t>Luva ferro galv rosca 3"</t>
  </si>
  <si>
    <t>Luva ferro galv rosca 3/4"</t>
  </si>
  <si>
    <t>Luva ferro galv rosca 4"</t>
  </si>
  <si>
    <t>Luva ferro galv rosca 5"</t>
  </si>
  <si>
    <t>Luva ferro galv rosca 6"</t>
  </si>
  <si>
    <t>Luva ferro galv rosca macho/fêmea 3/4"</t>
  </si>
  <si>
    <t>Luva passante de cobre (ref 601) sem anel de solda, bolsa 15mm</t>
  </si>
  <si>
    <t>Luva passante de cobre (ref 601) sem anel de solda, bolsa 22mm</t>
  </si>
  <si>
    <t>Luva passante de cobre (ref 601) sem anel de solda, bolsa 28mm</t>
  </si>
  <si>
    <t>Luva passante de cobre (ref 601) sem anel de solda, bolsa 35mm</t>
  </si>
  <si>
    <t>Luva passante de cobre (ref 601) sem anel de solda, bolsa 42mm</t>
  </si>
  <si>
    <t>Luva passante de cobre (ref 601) sem anel de solda, bolsa 54mm</t>
  </si>
  <si>
    <t>Luva passante de cobre (ref 601) sem anel de solda, bolsa 66mm</t>
  </si>
  <si>
    <t>Luva PVC de pressão p/ eletroduto tigreflex 16</t>
  </si>
  <si>
    <t>Luva PVC de pressão p/ eletroduto tigreflex 20</t>
  </si>
  <si>
    <t>Luva PVC de pressão p/ eletroduto tigreflex 25</t>
  </si>
  <si>
    <t>Luva PVC de pressão p/ eletroduto tigreflex 32</t>
  </si>
  <si>
    <t>Luva PVC roscável p/ eletroduto 1 1/2"</t>
  </si>
  <si>
    <t>Luva PVC roscável p/ eletroduto 1 1/4"</t>
  </si>
  <si>
    <t>Luva PVC roscável p/ eletroduto 1"</t>
  </si>
  <si>
    <t>Luva PVC roscável p/ eletroduto 1/2"</t>
  </si>
  <si>
    <t>Luva PVC roscável p/ eletroduto 2 1/2"</t>
  </si>
  <si>
    <t>Luva PVC roscável p/ eletroduto 2''</t>
  </si>
  <si>
    <t>Luva PVC roscável p/ eletroduto 3''</t>
  </si>
  <si>
    <t>Luva PVC roscável p/ eletroduto 3/4"</t>
  </si>
  <si>
    <t>Luva PVC roscável p/ eletroduto 4''</t>
  </si>
  <si>
    <t>Luva PVC soldável 110mm, para água fria predial</t>
  </si>
  <si>
    <t>Luva PVC soldável 20mm, para água fria predial</t>
  </si>
  <si>
    <t>Luva PVC soldável 25mm, para água fria predial</t>
  </si>
  <si>
    <t>Luva PVC soldável 32mm, para água fria predial</t>
  </si>
  <si>
    <t>Luva PVC soldável 40mm, para água fria predial</t>
  </si>
  <si>
    <t>Luva PVC soldável 50mm, para água fria predial</t>
  </si>
  <si>
    <t>Luva PVC soldável 60mm, para água fria predial</t>
  </si>
  <si>
    <t>Luva PVC soldável 75mm, para água fria predial</t>
  </si>
  <si>
    <t>Luva PVC soldável 85mm, para água fria predial</t>
  </si>
  <si>
    <t>Luva PVC, roscável, 1 1/2", água fria predial</t>
  </si>
  <si>
    <t>Luva PVC, roscável, 1 1/4", água fria predial</t>
  </si>
  <si>
    <t>Luva PVC, roscável, 2 1/2", água fria predial</t>
  </si>
  <si>
    <t>Luva PVC, roscável, 2", água fria predial</t>
  </si>
  <si>
    <t>Luva PVC, roscável, 3", água fria predial</t>
  </si>
  <si>
    <t>Luva PVC, roscável, 4", água fria predial</t>
  </si>
  <si>
    <t>Luva raspa de couro, cano curto - punho *7cm (*medida aproximada)</t>
  </si>
  <si>
    <t>Luva redução ferro galv rosca 1 1/2" x 1"</t>
  </si>
  <si>
    <t>Luva redução ferro galv rosca 1 1/2" x 1.1/4"</t>
  </si>
  <si>
    <t>Luva redução ferro galv rosca 1 1/2" x 1/2"</t>
  </si>
  <si>
    <t>Luva redução ferro galv rosca 1 1/2" x 3/4"</t>
  </si>
  <si>
    <t>Luva redução ferro galv rosca 1 1/4" x 1"</t>
  </si>
  <si>
    <t>Luva redução ferro galv rosca 1 1/4" x 1/2"</t>
  </si>
  <si>
    <t>Luva redução ferro galv rosca 1 1/4" x 3/4"</t>
  </si>
  <si>
    <t>Luva redução ferro galv rosca 1" x 1/2"</t>
  </si>
  <si>
    <t>Luva redução ferro galv rosca 1" x 3/4"</t>
  </si>
  <si>
    <t>Luva redução ferro galv rosca 2 1/2" x 1 1/2"</t>
  </si>
  <si>
    <t>Luva redução ferro galv rosca 2 1/2" x 2"</t>
  </si>
  <si>
    <t>Luva redução ferro galv rosca 2" x 1"</t>
  </si>
  <si>
    <t>Luva redução ferro galv rosca 2" x 1.1/2"</t>
  </si>
  <si>
    <t>Luva redução ferro galv rosca 2" x 1.1/4"</t>
  </si>
  <si>
    <t>Luva redução ferro galv rosca 3" x 1.1/2"</t>
  </si>
  <si>
    <t>Luva redução ferro galv rosca 3" x 2"</t>
  </si>
  <si>
    <t>Luva redução ferro galv rosca 3" x 2.1/2"</t>
  </si>
  <si>
    <t>Luva redução ferro galv rosca 3/4" x 1/2"</t>
  </si>
  <si>
    <t>Luva redução ferro galv rosca 4" x 2"</t>
  </si>
  <si>
    <t>Luva redução ferro galv rosca 4" x 2.1/2"</t>
  </si>
  <si>
    <t>Luva redução ferro galv rosca 4" x 3"</t>
  </si>
  <si>
    <t>Luva redução ferro galv rosca macho/fêmea 1 1/2" x 1"</t>
  </si>
  <si>
    <t>Luva redução ferro galv rosca macho/fêmea 1" x 1/2"</t>
  </si>
  <si>
    <t>Luva redução ferro galv rosca macho/fêmea 1" x 3/4"</t>
  </si>
  <si>
    <t>Luva redução ferro galv rosca macho/fêmea 3/4" x 1/2"</t>
  </si>
  <si>
    <t>Luva roscável, PVC, 1", água fria predial</t>
  </si>
  <si>
    <t>Luva roscável, PVC, 1/2", água fria predial</t>
  </si>
  <si>
    <t>Luva roscável, PVC, 3/4", água fria predial</t>
  </si>
  <si>
    <t>Luva simples PVC série R p/esg predial 100mm</t>
  </si>
  <si>
    <t>Luva simples PVC série R p/esg predial 150mm</t>
  </si>
  <si>
    <t>Luva simples PVC série R p/esg predial 40mm</t>
  </si>
  <si>
    <t>Luva simples PVC série R p/esg predial 50mm</t>
  </si>
  <si>
    <t>Luva simples PVC série R p/esg predial 75mm</t>
  </si>
  <si>
    <t>Luva simples, PVC PBA, JE, DN 100 / de 110mm, para rede água (NBR 10351)</t>
  </si>
  <si>
    <t>Luva simples, PVC PBA, JE, DN 50 / de 60mm, para rede água (NBR 10351)</t>
  </si>
  <si>
    <t>Luva simples, PVC PBA, JE, DN 75 / de 85mm, para rede água (NBR 10351)</t>
  </si>
  <si>
    <t>Luva simples, PVC, soldável DN 100mm, serie normal, para esgoto predial</t>
  </si>
  <si>
    <t>Luva simples, PVC, soldável DN 150mm, serie normal, para esgoto predial</t>
  </si>
  <si>
    <t>Luva simples, PVC, soldável DN 200mm, serie normal, para esgoto predial</t>
  </si>
  <si>
    <t>Luva simples, PVC, soldável DN 40mm, serie normal, para esgoto predial</t>
  </si>
  <si>
    <t>Luva simples, PVC, soldável DN 50mm, serie normal, para esgoto predial</t>
  </si>
  <si>
    <t>Luva simples, PVC, soldável DN 75mm, serie normal, para esgoto predial</t>
  </si>
  <si>
    <t>Luva soldável com bucha de latão, PVC, 20mm x 1/2"</t>
  </si>
  <si>
    <t>Luva soldável com bucha de latão, PVC, 25mm x 1/2"</t>
  </si>
  <si>
    <t>Luva soldável com bucha de latão, PVC, 25mm x 3/4"</t>
  </si>
  <si>
    <t>Luva soldável com bucha de latão, PVC, 32mm x 1"</t>
  </si>
  <si>
    <t>Luva soldável com rosca, PVC, 20mm x 1/2", para água fria predial</t>
  </si>
  <si>
    <t>Luva soldável com rosca, PVC, 25mm x 1/2", para água fria predial</t>
  </si>
  <si>
    <t>Luva soldável com rosca, PVC, 25mm x 3/4", para água fria predial</t>
  </si>
  <si>
    <t>Luva soldável com rosca, PVC, 32mm x 1", para água fria predial</t>
  </si>
  <si>
    <t>Luva soldável com rosca, PVC, 40mm x 1 1/4", para água fria predial</t>
  </si>
  <si>
    <t>Luva soldável com rosca, PVC, 50mm x 1 1/2", para água fria predial</t>
  </si>
  <si>
    <t>Luva, PEAD PE100, de 125mm, para eletrofusão</t>
  </si>
  <si>
    <t>Luva, PEAD PE100, de 200mm, para eletrofusão</t>
  </si>
  <si>
    <t>Luva, PEAD PE100, de 20mm, para eletrofusão</t>
  </si>
  <si>
    <t>Luva, PEAD PE100, de 32mm, para eletrofusão</t>
  </si>
  <si>
    <t>Luva, PEAD PE100, de 400mm, para eletrofusão</t>
  </si>
  <si>
    <t>Luva, PEAD PE100, de 63mm, para eletrofusão</t>
  </si>
  <si>
    <t>Macaco para protensão de uma cordoalha de até 31,5 - locação</t>
  </si>
  <si>
    <t>Maçaneta alavanca - acabamento padrão médio</t>
  </si>
  <si>
    <t>Maçaneta alavanca - linha popular</t>
  </si>
  <si>
    <t>Maçaneta tipo bola - acabamento superior (linha luxo)</t>
  </si>
  <si>
    <t>Maçarico de solda 201 para extensão GLP ou acetileno</t>
  </si>
  <si>
    <t>Maçariqueiro</t>
  </si>
  <si>
    <t>Maçariqueiro (mensalista)</t>
  </si>
  <si>
    <t>Madeira 2ª qualidade serrada não aparelhada</t>
  </si>
  <si>
    <t>Madeira 2ª qualidade serrada não aparelhada - tipo virola</t>
  </si>
  <si>
    <t>Madeira de lei serrada, não aparelhada (p/ telhado)</t>
  </si>
  <si>
    <t>Madeira lei nativa/regional serrada aparelhada</t>
  </si>
  <si>
    <t>Madeira pinho serrada 3ª qualidade não aparelhada</t>
  </si>
  <si>
    <t>Mangote de segurança em raspa de couro</t>
  </si>
  <si>
    <t>Mangueira cristal para nível, lisa, PVC transparente, 3/8" x 1,5mm</t>
  </si>
  <si>
    <t>Mangueira cristal para nível, lisa, PVC transparente, 5/16" x 1mm</t>
  </si>
  <si>
    <t>Mangueira cristal trancada, PVC com reforço, pressão de trabalho (PT) 250, de 3/4" x *2,8mm</t>
  </si>
  <si>
    <t>Mangueira cristal trancada, PVC com reforço, pressão de trabalho (PT) 250, de1" x *3,4mm (*medidas aproximadas)</t>
  </si>
  <si>
    <t>Mangueira cristal, lisa, PVC transparente, 1/2" x 2mm</t>
  </si>
  <si>
    <t>Mangueira cristal, lisa, PVC transparente, 1/4" x 1,5mm</t>
  </si>
  <si>
    <t>Mangueira cristal, lisa, PVC transparente, 1/4" x 1mm</t>
  </si>
  <si>
    <t>Mangueira cristal, lisa, PVC transparente, 3/4" x 2mm</t>
  </si>
  <si>
    <t>Mangueira de incêndio, tipo 1, de 1 1/2", comprimento=15m, tecido em fio de poliéster e tubo interno em borracha sintética, com uniões engate rápido</t>
  </si>
  <si>
    <t>Mangueira de incêndio, tipo 1, de 1 1/2", comprimento=20m, tecido em fio de poliéster e tubo interno em borracha sintética, com uniões engate rápido</t>
  </si>
  <si>
    <t>Mangueira de incêndio, tipo 1, de 1 1/2", comprimento=25m, tecido em fio de poliéster e tubo interno em borracha sintética, com uniões engate rápido</t>
  </si>
  <si>
    <t>Mangueira de incêndio, tipo 1, de 1 1/2", comprimento=30m, tecido em fio de poliéster e tubo interno em borracha sintética, com uniões engate rápido</t>
  </si>
  <si>
    <t>Mangueira de incêndio, tipo 2, de 1 1/2", comprimento=15m, tecido em fio de poliéster e tubo interno em borracha sintética, com uniões engate rápido</t>
  </si>
  <si>
    <t>Mangueira de incêndio, tipo 2, de 1 1/2", comprimento=20m, tecido em fio de poliéster e tubo interno em borracha sintética, com uniões</t>
  </si>
  <si>
    <t>Mangueira de incêndio, tipo 2, de 1 1/2", comprimento=25m, tecido em fio de poliéster e tubo interno em borracha sintética, com uniões</t>
  </si>
  <si>
    <t>Mangueira de incêndio, tipo 2, de 1 1/2", comprimento=30m, tecido em fio de poliéster e tubo interno em borracha sintética, com uniões</t>
  </si>
  <si>
    <t>Mangueira de incêndio, tipo 2, de 2 1/2", comprimento=15m, tecido em fio de poliéster e tubo interno em borracha sintética, com uniões engate rápido</t>
  </si>
  <si>
    <t>Mangueira de incêndio, tipo 2, de 2 1/2", comprimento=20m, tecido em fio de poliéster e tubo interno em borracha sintética, com uniões</t>
  </si>
  <si>
    <t>Mangueira de incêndio, tipo 2, de 2 1/2", comprimento=25m, tecido em fio de poliéster e tubo interno em borracha sintética, com uniões engate rápido</t>
  </si>
  <si>
    <t>Mangueira de incêndio, tipo 2, de 2 1/2", comprimento=30m, tecido em fio de poliéster e tubo interno em borracha sintética, com uniões engate rápido</t>
  </si>
  <si>
    <t>Mangueira de PVC flexível, tipo flat/achatada, cor laranja, D=1 1/2" (40mm), para condução de água, serviços leves e médios</t>
  </si>
  <si>
    <t>Mangueira p/ gás 1/2" c/ 1m</t>
  </si>
  <si>
    <t>Manipulador telescópico, potência de 101HP, capacidade de carga de 3.500kg, altura máxima de elevação de 12m</t>
  </si>
  <si>
    <t>Manipulador telescópico, potência de 85HP, capacidade de carga de 3.500kg, altura máxima de elevação de 12,3m</t>
  </si>
  <si>
    <t>Manômetro 0 a 200psi (0 a 14kgf/cm²) D=50mm - conexão 1/4" BSP, reto, caixa e anelem aço estampado 1020, acabamento em pintura eletrostática em epóxi preto</t>
  </si>
  <si>
    <t>Manômetro escala 10kgf/cm², caixa e anel em aço estampado 1020, acabamento em pintura eletrostática em epóxi preto, DN=100mm, conexão de 1,2"</t>
  </si>
  <si>
    <t>Manta aluminizada nas duas faces, para subcobertura, E=*2mm</t>
  </si>
  <si>
    <t>Manta de borracha antirruído 5mm preços de insumos</t>
  </si>
  <si>
    <t>Manta de polietileno expandido (PEBD), E=5mm</t>
  </si>
  <si>
    <t>Manta impermeabilizante a base de asfalto modificado c/ elastômeros de SBS tipo Torodim alumínio E=3mm Viapol ou equiv</t>
  </si>
  <si>
    <t>Manta impermeabilizante a base de asfalto modificado c/ polímeros de APP tipo Torodim 3mm Viapol ou equiv</t>
  </si>
  <si>
    <t>Manta impermeabilizante a base de asfalto modificado c/ polímeros de APP tipo Torodim 4mm Viapol ou equiv</t>
  </si>
  <si>
    <t>Manta impermeabilizante a base de asfalto modificado c/ polímeros de APP tipo Torodim 5mm Viapol ou equiv</t>
  </si>
  <si>
    <t>Manta impermeabilizante tipo Glass, a base de asfalto modificado com polímeros plastoméricos (PL), E=3mm</t>
  </si>
  <si>
    <t>Manta termoplástica, PEAD, geomembrana lisa, E=0,50mm (NBR 15352)</t>
  </si>
  <si>
    <t>Manta termoplástica, PEAD, geomembrana lisa, E=0,75mm (NBR 15352)</t>
  </si>
  <si>
    <t>Manta termoplástica, PEAD, geomembrana lisa, E=0,80mm (NBR 15352)</t>
  </si>
  <si>
    <t>Manta termoplástica, PEAD, geomembrana lisa, E=1,00mm (NBR 15352)</t>
  </si>
  <si>
    <t>Manta termoplástica, PEAD, geomembrana lisa, E=1,50mm (NBR 15352)</t>
  </si>
  <si>
    <t>Manta termoplástica, PEAD, geomembrana lisa, E=2,00mm (NBR 15352)</t>
  </si>
  <si>
    <t>Manta termoplástica, PEAD, geomembrana lisa, E=2,50mm (NBR 15352)</t>
  </si>
  <si>
    <t>Manta termoplástica, PEAD, geomembrana texturizada em ambas as faces, E=0,50mm (NBR 15352)</t>
  </si>
  <si>
    <t>Manta termoplástica, PEAD, geomembrana texturizada em ambas as faces, E=0,75mm (NBR 15352)</t>
  </si>
  <si>
    <t>Manta termoplástica, PEAD, geomembrana texturizada em ambas as faces, E=0,80mm (NBR 15352)</t>
  </si>
  <si>
    <t>Manta termoplástica, PEAD, geomembrana texturizada em ambas as faces, E=1,00mm (NBR 15352)</t>
  </si>
  <si>
    <t>Manta termoplástica, PEAD, geomembrana texturizada em ambas as faces, E=1,50mm (NBR 15352)</t>
  </si>
  <si>
    <t>Manta termoplástica, PEAD, geomembrana texturizada em ambas as faces, E=2,00mm (NBR 15352)</t>
  </si>
  <si>
    <t>Manta termoplástica, PEAD, geomembrana texturizada em ambas as faces, E=2,50mm (NBR 15352)</t>
  </si>
  <si>
    <t>Máquina (prensa hidráulica) PMT-1000 p/ fabricação de tubos de concreto simples DN 200 a DN 600 por 1.000 a 1.500mm de comprimento - Menegotti</t>
  </si>
  <si>
    <t>Máquina de cortar aço tipo Sogemat ou equiv (manual)</t>
  </si>
  <si>
    <t>Máquina de cortar asfalto e concreto com motor a gasolina de 10HP, sem o disco (locação)</t>
  </si>
  <si>
    <t>Máquina de cortar ferro, Polikorte, modelo mip-18 s, com motor 10CV</t>
  </si>
  <si>
    <t>Máquina de dobrar aço diam. até 1 1/2" tipo Neoconde ou equiv (manual)</t>
  </si>
  <si>
    <t>Máquina elétrica p/ polimento de piso</t>
  </si>
  <si>
    <t>Máquina extrusora de concreto para guias e sarjetas, com motor a diesel de 14CV</t>
  </si>
  <si>
    <t>Máquina jato de areia, pneumática, de 270kg (locação)</t>
  </si>
  <si>
    <t>Máquina manual tipo prensa para produção de blocos e pavimentos de concreto, com motor elétrico trifásico para vibração, potência total instalada de 1,5kW</t>
  </si>
  <si>
    <t>Máquina p/ solda elétrica tipo bambina TIG 30 AC/DC da Bambozzi ou equiv</t>
  </si>
  <si>
    <t>Máquina tipo vaso / tanque / jato de pressão portátil para jateamento, controle automático e remoto, com câmara de 1 saída, capacidade 280 litros, diâmetro *670mm, bico de jato curto venturi de 5/16", manguei</t>
  </si>
  <si>
    <t>Marceneiro</t>
  </si>
  <si>
    <t>Marceneiro (mensalista)</t>
  </si>
  <si>
    <t>Marmorista / graniteiro (mensalista)</t>
  </si>
  <si>
    <t>Marmorista/graniteiro</t>
  </si>
  <si>
    <t>Martelete ou rompedor pneumático de *27kg - locação (*valor aproximado)</t>
  </si>
  <si>
    <t>Martelete ou rompedor pneumático tipo Atlas Copco 27 a 44kg inclusive conjunto de mangueiras (2x15m)</t>
  </si>
  <si>
    <t>Martelete ou rompedor pneumático tipo Atlas Copco TEX-32 32,6kg ou equiv</t>
  </si>
  <si>
    <t>Martelete ou rompedor pneumático tipo Atlas Copco TEX-43,36 a 44kg ou equiv</t>
  </si>
  <si>
    <t>Martelo de soldador/picador de solda</t>
  </si>
  <si>
    <t>Martelo demolidor pneumático manual, com redução de vibração, peso de 21kg</t>
  </si>
  <si>
    <t>Martelo demolidor pneumático manual, com redução de vibração, peso de 31,5kg</t>
  </si>
  <si>
    <t>Martelo demolidor pneumático manual, padrão, peso de 32kg</t>
  </si>
  <si>
    <t>Martelo demolidor pneumático manual, peso de 28kg, com silenciador</t>
  </si>
  <si>
    <t>Martelo perfurador pneumático manual, de superfície, com avanço de coluna, peso de 22 kg</t>
  </si>
  <si>
    <t>Martelo perfurador pneumático manual, haste 25x75mm, 21kg</t>
  </si>
  <si>
    <t>Martelo perfurador pneumático manual, peso de 25kg, com silenciador</t>
  </si>
  <si>
    <t>Máscara de segurança para solda com escudo de celeron e carneira de plástico com regulagem</t>
  </si>
  <si>
    <t>Massa a óleo para madeira</t>
  </si>
  <si>
    <t>Massa acrílica</t>
  </si>
  <si>
    <t>Massa acrílica para paredes interior/exterior</t>
  </si>
  <si>
    <t>Massa corrida PVA para paredes internas</t>
  </si>
  <si>
    <t>Massa de rejunte em pó para drywall, a base de gesso, secagem rápida, para tratamento de juntas de chapa de gesso (com adição de água)</t>
  </si>
  <si>
    <t>Massa de rejunte pronta para tratamento de juntas de chapa de gesso para drywall, sem adição de agua</t>
  </si>
  <si>
    <t>Massa epóxi (bicomponente, massa com catalizador)</t>
  </si>
  <si>
    <t>Massa epóxi bicomponente para reparos</t>
  </si>
  <si>
    <t>Massa para textura lisa de base acrílica, cor branca, uso interno e externo</t>
  </si>
  <si>
    <t>Massa para vidro</t>
  </si>
  <si>
    <t>Massa plástica adesiva para mármore/granito</t>
  </si>
  <si>
    <t>Mastique betuminoso para vedação</t>
  </si>
  <si>
    <t>Mastro simples galv, c/ luva de redução, DN 1 1/2" x 3,00m</t>
  </si>
  <si>
    <t>Mastro simples galv, c/ luva de redução, DN 2'' x 3,00m</t>
  </si>
  <si>
    <t>Material filtrante (pedregulho) 15,4 a 9,6mm (posto pedreira / fornecedor, sem frete)</t>
  </si>
  <si>
    <t>Material filtrante (pedregulho) 2,4 a 0,6mm (posto pedreira / fornecedor, sem frete)</t>
  </si>
  <si>
    <t>Material filtrante (pedregulho) 25,4 a 15,4mm (posto pedreira / fornecedor, sem frete)</t>
  </si>
  <si>
    <t>Material filtrante (pedregulho) 38 a 25,4mm (posto pedreira / fornecedor, sem frete)</t>
  </si>
  <si>
    <t>Material filtrante (pedregulho) 4,8 a 2,4mm (posto pedreira / fornecedor, sem frete)</t>
  </si>
  <si>
    <t>Material filtrante (pedregulho) 9,6 a 4,8mm (posto pedreira / fornecedor, sem frete)</t>
  </si>
  <si>
    <t>Mecânico de equipamentos pesados</t>
  </si>
  <si>
    <t>Mecânico de equipamentos pesados (mensalista)</t>
  </si>
  <si>
    <t>Mecânico de refrigeração</t>
  </si>
  <si>
    <t>Mecânico de refrigeração (mensalista)</t>
  </si>
  <si>
    <t>Medidor D=2"</t>
  </si>
  <si>
    <t>Medidor D=3"</t>
  </si>
  <si>
    <t>Medidor D=4"</t>
  </si>
  <si>
    <t>Medidor de nível estático e dinâmico para poço, comprimento de 200m</t>
  </si>
  <si>
    <t>Meia cana de madeira cedrinho ou equivalente da região, acabamento para forro paulista, *2,5x*2,5cm (*medidas aproximadas)</t>
  </si>
  <si>
    <t>Meia cana de madeira pinus ou equivalente da região, acabamento para forro paulista, *2,5x*2,5cm</t>
  </si>
  <si>
    <t>Meia canaleta concreto estrutural 14x19x19cm, Fbk 14MPa (NBR 6136)</t>
  </si>
  <si>
    <t>Meia canaleta concreto estrutural 14x19x19cm, Fbk 4,5MPa (NBR 6136)</t>
  </si>
  <si>
    <t>Meio bloco concreto estrutural 14x19x14cm, Fbk 14MPa (NBR 6136)</t>
  </si>
  <si>
    <t>Meio bloco concreto estrutural 14x19x14cm, Fbk 4,5MPa (NBR 6136)</t>
  </si>
  <si>
    <t>Meio bloco concreto estrutural 14x19x19cm, Fbk 14MPa (NBR 6136)</t>
  </si>
  <si>
    <t>Meio bloco concreto estrutural 14x19x19cm, Fbk 4,5MPa (NBR 6136)</t>
  </si>
  <si>
    <t>Meio bloco concreto estrutural 14x19x34cm, Fbk 14MPa (NBR 6136)</t>
  </si>
  <si>
    <t>Meio bloco estrutural cerâmico 14x19x14cm, 4,0MPa (NBR 15270)</t>
  </si>
  <si>
    <t>Meio bloco estrutural cerâmico 14x19x14cm, 6,0MPa (NBR 15270)</t>
  </si>
  <si>
    <t>Meio bloco estrutural cerâmico 14x19x19cm, 4,0MPa (NBR 15270)</t>
  </si>
  <si>
    <t>Meio bloco estrutural cerâmico 14x19x19cm, 6,0MPa (NBR 15270)</t>
  </si>
  <si>
    <t>Meio bloco vedação concreto 14x19x19cm (classe D - NBR 6136)</t>
  </si>
  <si>
    <t>Meio bloco vedação concreto 14x19x19cm aparente (classe D - NBR 6136)</t>
  </si>
  <si>
    <t>Meio bloco vedação concreto 19x19x19cm (classe D - NBR 6136)</t>
  </si>
  <si>
    <t>Meio bloco vedação concreto 19x19x19cm aparente (classe D - NBR 6136/07)</t>
  </si>
  <si>
    <t>Meio bloco vedação concreto 9x19x19cm (classe D - NBR 6136)</t>
  </si>
  <si>
    <t>Meio bloco vedação concreto 9x19x19cm aparente (classe D - NBR 6136)</t>
  </si>
  <si>
    <t>Meio-fio ou guia de concreto, pré-moldado, comprimento 1m, *30x*15/12cm (HxL1/L2)</t>
  </si>
  <si>
    <t>Meio-fio ou guia de concreto, pré-moldado, comprimento 1m, *30x*15cm HxL (*medidas aproximadas)</t>
  </si>
  <si>
    <t>Meio-fio ou guia de concreto, pré-moldado, comprimento 80cm, *45x*18/12cm (HxL1/L2)</t>
  </si>
  <si>
    <t>Mesa vibratória com dimensões de 2,0x1,0m, com motor elétrico de 2 polos e potência de 3CV</t>
  </si>
  <si>
    <t>Mestre de obras</t>
  </si>
  <si>
    <t>Mestre de obras (mensalista)</t>
  </si>
  <si>
    <t>Metacaulim de alta reatividade/caulim calcinado</t>
  </si>
  <si>
    <t>Microesferas de vidro para sinalização horizontal viária, tipo I-B (premix) NBR 16184</t>
  </si>
  <si>
    <t>Microesferas de vidro para sinalização horizontal viária, tipo II-A (drop-on) NBR 16184</t>
  </si>
  <si>
    <t>Microtrator cortador de grama com largura do corte de 107 cm, com 2 laminas e descarte lateral</t>
  </si>
  <si>
    <t>Mictório coletivo aço inox (AISI 304), E=0,8mm, de *100x40x*30cm - CxAxP (*medidas aproximadas)</t>
  </si>
  <si>
    <t>Mictório coletivo aço inox (AISI 304), E=0,8mm, de *100x50x*35cm - CxAxP</t>
  </si>
  <si>
    <t>Mictório individual aço inox (AISI 304), E=0,8mm, de *50x45x*35cm - CxAxP</t>
  </si>
  <si>
    <t>Mictório sifonado louça branca sem complementos</t>
  </si>
  <si>
    <t>Mictório sifonado louça cor sem complementos</t>
  </si>
  <si>
    <t>Minicarregadeira sobre rodas, potência liquida de *47HP, capacidade nominal de operação de *646kg (*valores aproximados)</t>
  </si>
  <si>
    <t>Minicarregadeira sobre rodas, potência liquida de *72HP, capacidade nominal de operação de *1.200kg</t>
  </si>
  <si>
    <t>Miniescavadeira sobre esteiras, potência liquida de *30HP, peso operacional de *3.500kg</t>
  </si>
  <si>
    <t>Miniescavadeira sobre esteiras, potência liquida de *42HP, peso operacional de *4.500kg</t>
  </si>
  <si>
    <t>Miniescavadeira sobre esteiras, potência liquida de *42HP, peso operacional de *5.300kg</t>
  </si>
  <si>
    <t>Minuteria eletrônica coletiva com potência máxima resistiva para lâmpadas fluorescentes de *300W (110V) / *600W (110V)</t>
  </si>
  <si>
    <t>Misturador base para chuveiro/banheira, 1/2" ou 3/4", soldável ou roscável</t>
  </si>
  <si>
    <t>Misturador cromado de mesa bica baixa para lavatório (ref. 1875)</t>
  </si>
  <si>
    <t>Misturador cromado de parede para lavatório (ref. 1178)</t>
  </si>
  <si>
    <t>Misturador de argamassa, eixo horizontal, capacidade de mistura 160kg, motor elétrico trifásico 220/380V, potência 3CV</t>
  </si>
  <si>
    <t>Misturador de argamassa, eixo horizontal, capacidade de mistura 300kg, motor elétrico trifásico 220/380V, potência 5CV</t>
  </si>
  <si>
    <t>Misturador de argamassa, eixo horizontal, capacidade de mistura 600kg, motor elétrico trifásico 220/380V, potência 7,5CV</t>
  </si>
  <si>
    <t>Misturador de parede cromado para cozinha bica móvel com arejador (ref. 1258)</t>
  </si>
  <si>
    <t>Misturador duplo horizontal de alta turbulência, capacidade / volume 2 x 500 litros, motores elétricos mínimo 5CV cada, para nata cimento, argamassa e outros</t>
  </si>
  <si>
    <t>Misturador monocomando para chuveiro, base bruta e acabamento cromado</t>
  </si>
  <si>
    <t>Mola fecha porta p/ porta c/ largura 91 a 100cm</t>
  </si>
  <si>
    <t>Mola fecha porta p/ porta c/ largura até 90cm</t>
  </si>
  <si>
    <t>Mola fecha porta p/ porta c/ largura maior que 100cm</t>
  </si>
  <si>
    <t>Mola hidráulica de piso p/ vidro temperado 10mm</t>
  </si>
  <si>
    <t>Montador</t>
  </si>
  <si>
    <t>Montador (tubo aço/equipamentos)</t>
  </si>
  <si>
    <t>Montador de eletroeletrônicos (mensalista)</t>
  </si>
  <si>
    <t>Montador de estrutura metálica</t>
  </si>
  <si>
    <t>Montador de estruturas metálicas (mensalista)</t>
  </si>
  <si>
    <t>Montador de maquinas (mensalista)</t>
  </si>
  <si>
    <t>Montador eletroeletronico</t>
  </si>
  <si>
    <t>Montador eletromecânico</t>
  </si>
  <si>
    <t>Montante em barra chata aço galvanizado, *65x*8mm, altura *1.420mm, pintura eletrostática, cor preta</t>
  </si>
  <si>
    <t>Motobomba autoescorvante motor a gasolina, potência 6,0HP, bocais 3" x 3", hm/q=5mca / 24m³/h a 52,5mca / 5,0m³/h</t>
  </si>
  <si>
    <t>Motobomba autoescorvante motor elétrico trifásico 7,4HP boca diâmetro de sucção x recalque: 2" x 2", hm/q=10m / 73,5m³/h a 28m / 8,2m³/h</t>
  </si>
  <si>
    <t>Motobomba autoescorvante potência 5,42HP, bocais sucção x recalque 2" x 2", a gasolina, diâmetro do rotor 122mm hm/q=6mca / 33,0m³/h a 28mca / 8,0m³/h</t>
  </si>
  <si>
    <t>Motobomba centrifuga elétrica monofásica até 2CV p/ drenagem, saída 1 1/2"</t>
  </si>
  <si>
    <t>Motobomba centrifuga elétrica trifásica potência entre 5CV e 10CV para drenagem, saída 3", hm=*20m - locação (*valor aproximado)</t>
  </si>
  <si>
    <t>Motobomba centrifuga, motor a gasolina, potência 5,42HP, bocais 1 1/2" x 1",diâmetro rotor 143mm hm/q=6mca / 16,8m³/h a 38mca / 6,6m³/h</t>
  </si>
  <si>
    <t>Motobomba trash (para água suja) auto escorvante, motor gasolina de 6,41HP, diâmetros por sucção x recalque: 3" x 3", hm/q: 10/60 a 23/0</t>
  </si>
  <si>
    <t>Motocicleta com motor de *125 cilindradas, uso urbano, com banco adaptado para fixação de baú (* valor aproximado)</t>
  </si>
  <si>
    <t>Motoniveladora - potência 177HP peso operacional 14,7T</t>
  </si>
  <si>
    <t>Motoniveladora - potência 185HP peso operacional 14,7T</t>
  </si>
  <si>
    <t>Motoniveladora 185 a 200HP (incl. manut/operação)</t>
  </si>
  <si>
    <t>Motoniveladora até 130HP (incl. manut/operação)</t>
  </si>
  <si>
    <t>Motoniveladora com potência de 140 a 155HP (locação com operador, combustível e manutenção)</t>
  </si>
  <si>
    <t>Motoniveladora potência basica liquida (primeira marcha) 125HP, peso bruto 13.032kg, largura da lamina de 3,7m</t>
  </si>
  <si>
    <t>Motor a diesel para vibrador de imersão, de *4,7CV</t>
  </si>
  <si>
    <t>Motor a gasolina para vibrador de imersão, 4 tempos, de 5,5CV</t>
  </si>
  <si>
    <t>Motor elétrico para vibrador de imersão, de 2CV, monofásico, 110/220V</t>
  </si>
  <si>
    <t>Motor elétrico para vibrador de imersão, de 2CV, trifásico, 220/380V</t>
  </si>
  <si>
    <t>Motorista de basculante</t>
  </si>
  <si>
    <t>Motorista de caminhão</t>
  </si>
  <si>
    <t>Motorista de caminhão - piso mensal (encargo social mensalista)</t>
  </si>
  <si>
    <t>Motorista de caminhão e carreta</t>
  </si>
  <si>
    <t>Motorista de caminhão-basculante (mensalista)</t>
  </si>
  <si>
    <t>Motorista de caminhão-carreta (mensalista)</t>
  </si>
  <si>
    <t>Motorista de carro de passeio (mensalista)</t>
  </si>
  <si>
    <t>Motorista de ônibus / micro-ônibus (mensalista)</t>
  </si>
  <si>
    <t>Motorista de veiculo leve</t>
  </si>
  <si>
    <t>Motorista de veiculo pesado</t>
  </si>
  <si>
    <t>Motorista operador de caminhão com Munck (mensalista)</t>
  </si>
  <si>
    <t>Motorista operador de Munck</t>
  </si>
  <si>
    <t>Motosserra a gasolina portátil tipo Husqvarna mod. 61 ou similar</t>
  </si>
  <si>
    <t>Motosserra portátil com motor a gasolina de *60cc (*valor aproximado)</t>
  </si>
  <si>
    <t>Mourão concreto curvo, seção "T", H=2,80m + curva com 0,45m, com furos para fios</t>
  </si>
  <si>
    <t>Mourão de concreto curvo,10x10cm, H=*2,60m + curva de 0,40m</t>
  </si>
  <si>
    <t>Mourão de concreto reto, *10x*10cm, H=2,30m (*valores aproximados)</t>
  </si>
  <si>
    <t>Mourão de concreto reto, 10x10cm, H=2,00m</t>
  </si>
  <si>
    <t>Mourão de concreto reto, 10x10cm, H=3,00m</t>
  </si>
  <si>
    <t>Mourão de concreto reto, tipo esticador, *10x*10cm, H=2,50m</t>
  </si>
  <si>
    <t>Muda de arbusto florifero, clusia / gardênia / moreia branca/ azaleia ou equivalente da região, H=*50 a *70cm (*valores aproximados)</t>
  </si>
  <si>
    <t>Muda de arbusto folhagem, sansão-do-campo ou equivalente da região, H=*50 a *70cm</t>
  </si>
  <si>
    <t>Muda de arbusto, buxinho, H=*50m</t>
  </si>
  <si>
    <t>Muda de arbusto, pingo de ouro/ violeteira, H=*10 a *20cm</t>
  </si>
  <si>
    <t>Muda de arvore ornamental, oiti / aroeira salsa / angico / ipê / jacarandá ou equivalente da região, H=*1m</t>
  </si>
  <si>
    <t>Muda de arvore ornamental, oiti / aroeira salsa / angico / ipê / jacarandá ou equivalente da região, H=*2m</t>
  </si>
  <si>
    <t>Muda de palmeira, areca, H=*1,50cm</t>
  </si>
  <si>
    <t>Muda de rasteira/forração, amendoim rasteiro / onze horas / azulzinha / impatiens ou equivalente da região</t>
  </si>
  <si>
    <t>Mufla terminal primaria unipolar uso externo para cabo 25/70mm² isol. 3,6/6kV em EPR - borracha de silicone</t>
  </si>
  <si>
    <t>Mufla terminal primaria unipolar uso externo para cabo 35/70mm² isol. 20/35kV em EPR - borracha de silicone</t>
  </si>
  <si>
    <t>Mufla terminal primaria unipolar uso externo para cabo 50/185mm² isol. 20/35kV em EPR</t>
  </si>
  <si>
    <t>Mufla terminal primaria unipolar uso interno para cabo 25/70mm² isol. 6/10kV em EPR - borracha de silicone</t>
  </si>
  <si>
    <t>Mufla terminal primaria unipolar uso interno para cabo 35/120mm² isolação15/25kV em EPR - borracha de silicone</t>
  </si>
  <si>
    <t>Mufla terminal primaria unipolar uso interno para cabo 35/70mm² isolação 8,7/15kV em EPR - borracha de silicone</t>
  </si>
  <si>
    <t>Nipel ferro galv rosca 1"</t>
  </si>
  <si>
    <t>Nipel ferro galv rosca 1.1/2"</t>
  </si>
  <si>
    <t>Nipel ferro galv rosca 1.1/4"</t>
  </si>
  <si>
    <t>Nipel ferro galv rosca 1/2"</t>
  </si>
  <si>
    <t>Nipel ferro galv rosca 2"</t>
  </si>
  <si>
    <t>Nipel ferro galv rosca 2.1/2"</t>
  </si>
  <si>
    <t>Nipel ferro galv rosca 3"</t>
  </si>
  <si>
    <t>Nipel ferro galv rosca 3/4"</t>
  </si>
  <si>
    <t>Nipel ferro galv rosca 4"</t>
  </si>
  <si>
    <t>Nipel ferro galv rosca 5"</t>
  </si>
  <si>
    <t>Nipel ferro galv rosca 6"</t>
  </si>
  <si>
    <t>Nípel PVC, roscável, 1", água fria predial</t>
  </si>
  <si>
    <t>Nipel PVC, roscável, 1.1/2", água fria predial</t>
  </si>
  <si>
    <t>Nipel PVC, roscável, 1.1/4", água fria predial</t>
  </si>
  <si>
    <t>Nipel PVC, roscável, 1/2", água fria predial</t>
  </si>
  <si>
    <t>Nípel PVC, roscável, 2", água fria predial</t>
  </si>
  <si>
    <t>Nípel PVC, roscável, 3/4", água fria predial</t>
  </si>
  <si>
    <t>Nípel redução ferro galv rosca 1" x 1/2"</t>
  </si>
  <si>
    <t>Nípel redução ferro galv rosca 1" x 3/4"</t>
  </si>
  <si>
    <t>Nípel redução ferro galv rosca 1.1/2" x 1"</t>
  </si>
  <si>
    <t>Nípel redução ferro galv rosca 1.1/2" x 1.1/4"</t>
  </si>
  <si>
    <t>Nípel redução ferro galv rosca 1.1/2" x 3/4"</t>
  </si>
  <si>
    <t>Nípel redução ferro galv rosca 1.1/4" x 1"</t>
  </si>
  <si>
    <t>Nípel redução ferro galv rosca 1.1/4" x 1/2"</t>
  </si>
  <si>
    <t>Nípel redução ferro galv rosca 1.1/4" x 3/4"</t>
  </si>
  <si>
    <t>Nípel redução ferro galv rosca 1/2" x 1/4"</t>
  </si>
  <si>
    <t>Nípel redução ferro galv rosca 2" x 1"</t>
  </si>
  <si>
    <t>Nípel redução ferro galv rosca 2" x 1.1/2"</t>
  </si>
  <si>
    <t>Nípel redução ferro galv rosca 2" x 1.1/4"</t>
  </si>
  <si>
    <t>Nípel redução ferro galv rosca 2.1/2" x 1.1/2"</t>
  </si>
  <si>
    <t>Nípel redução ferro galv rosca 2.1/2" x 1.1/4"</t>
  </si>
  <si>
    <t>Nípel redução ferro galv rosca 2.1/2" x 2"</t>
  </si>
  <si>
    <t>Nípel redução ferro galv rosca 3" x 1.1/2"</t>
  </si>
  <si>
    <t>Nípel redução ferro galv rosca 3" x 2"</t>
  </si>
  <si>
    <t>Nípel redução ferro galv rosca 3" x 2.1/2"</t>
  </si>
  <si>
    <t>Nípel redução ferro galv rosca 3/4" x 1/2"</t>
  </si>
  <si>
    <t>Niple ferro galv p/ eletroduto 1"</t>
  </si>
  <si>
    <t>Niple longo ferro galv p/ eletroduto tamanho 150mm x DN 1"</t>
  </si>
  <si>
    <t>Nível ótico c/ precisão +/- 0,7mm tipo Wild NA-2 ou equiv</t>
  </si>
  <si>
    <t>Nivelador</t>
  </si>
  <si>
    <t>Nivelador (mensalista)</t>
  </si>
  <si>
    <t>Óculos de segurança contra impactos com lente incolor, armação nylon, com proteção UVA e UVB</t>
  </si>
  <si>
    <t>Óleo combustível BPF a granel</t>
  </si>
  <si>
    <t>Óleo de linhaça</t>
  </si>
  <si>
    <t>Óleo diesel combustível comum</t>
  </si>
  <si>
    <t>Óleo lubrificante para motores de equipamentos pesados (caminhoes,tratores, retros e etc)</t>
  </si>
  <si>
    <t>Operador de acabadora</t>
  </si>
  <si>
    <t>Operador de bate-estacas (mensalista)</t>
  </si>
  <si>
    <t>Operador de betoneira (caminhão)</t>
  </si>
  <si>
    <t>Operador de betoneira (caminhão) (mensalista)</t>
  </si>
  <si>
    <t>Operador de betoneira estacionaria/misturador</t>
  </si>
  <si>
    <t>Operador de compressor de ar ou compressorista (mensalista)</t>
  </si>
  <si>
    <t>Operador de compressor ou compressorista</t>
  </si>
  <si>
    <t>Operador de demarcadora de faixas</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</si>
  <si>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</si>
  <si>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</si>
  <si>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</si>
  <si>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</si>
  <si>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</si>
  <si>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</si>
  <si>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</si>
  <si>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 (mensalista)</t>
  </si>
  <si>
    <t>Operador de máquinas e equipamentos</t>
  </si>
  <si>
    <t>Operador de maquinas e tratores diversos (terraplanagem) (mensalista)</t>
  </si>
  <si>
    <t>Operador de martelete ou marteleteiro</t>
  </si>
  <si>
    <t>Operador de martelete ou marteleteiro (mensalista)</t>
  </si>
  <si>
    <t>Operador de mesa vibroacabadora (mensalista)</t>
  </si>
  <si>
    <t>Operador de motoniveladora</t>
  </si>
  <si>
    <t>Operador de motoniveladora (mensalista)</t>
  </si>
  <si>
    <t>Operador de motoscraper</t>
  </si>
  <si>
    <t>Operador de motoscraper (mensalista)</t>
  </si>
  <si>
    <t>Operador de pá carregadeira</t>
  </si>
  <si>
    <t>Operador de pá carregadeira (mensalista)</t>
  </si>
  <si>
    <t>Operador de pavimentadora</t>
  </si>
  <si>
    <t>Operador de pavimentadora (mensalista)</t>
  </si>
  <si>
    <t>Operador de rolo compactador</t>
  </si>
  <si>
    <t>Operador de rolo compactador (mensalista)</t>
  </si>
  <si>
    <t>Operador de trator - exclusive agropecuária (mensalista)</t>
  </si>
  <si>
    <t>Operador de usina de asfalto, de solos ou de concreto</t>
  </si>
  <si>
    <t>Operador de usina de asfalto, de solos ou de concreto (mensalista)</t>
  </si>
  <si>
    <t>Operador jato de areia ou jatista</t>
  </si>
  <si>
    <t>Operador para bate estacas</t>
  </si>
  <si>
    <t>Oxigênio, recarga para cilindro de conjunto oxicorte grande</t>
  </si>
  <si>
    <t>Pá carregadeira sobre pneus *105HP cap. *1,72m³ peso operacional *9T tipo Caterpilar 924 - F II nacional ou equiv - incl. manutenção/operação (*valores aproximados)</t>
  </si>
  <si>
    <t>Pá carregadeira sobre pneus *170HP cap. *3m³ peso operacional *16T tipo Caterpilar 950 - F II nacional ou equiv (incl. manutenção/operação)</t>
  </si>
  <si>
    <t>Pá carregadeira sobre pneus com motor de 105HP e capacidade na caçamba de 1,91m³ (locação com operador, combustível e manutenção)</t>
  </si>
  <si>
    <t>Pá carregadeira sobre rodas, potência 152HP, capacidade da caçamba de 1,53 a 2,30m³, peso operacional de 10.216kg</t>
  </si>
  <si>
    <t>Pá carregadeira sobre rodas, potência bruta 127HP, capacidade da caçamba de 2,0 a 2,4m³, peso operacional de 10.330 kg</t>
  </si>
  <si>
    <t>Pá carregadeira sobre rodas, potência liquida 128HP, capacidade da caçamba de 1,7 a 2,8m³, peso operacional de 11.632 kg</t>
  </si>
  <si>
    <t>Pá carregadeira sobre rodas, potência liquida 197HP, capacidade da caçamba de 2,5 a 3,5m³, peso operacional de 18.338 kg</t>
  </si>
  <si>
    <t>Pá carregadeira sobre rodas, potência liquida 213HP, capacidade da caçamba de 1,9 a 3,5m³, peso operacional de 19.234 kg</t>
  </si>
  <si>
    <t>Pá de lixo plástica, cabo longo</t>
  </si>
  <si>
    <t>Padrão polifásico completo em poste galv de 3" x 5,0m</t>
  </si>
  <si>
    <t>Painel de lã de vidro sem revestimento PSI 40, E=25mm, de 1.200x600mm</t>
  </si>
  <si>
    <t>Painel de lã de vidro sem revestimento PSI 40, E=50mm, de 1.200x600mm</t>
  </si>
  <si>
    <t>Painel estrutural para laje seca revestido em placa cimentícia, de 1,20x2,50m, E=23mm</t>
  </si>
  <si>
    <t>Painel estrutural para laje seca revestido em placa cimentícia, de 1,20x2,50m, E=40mm</t>
  </si>
  <si>
    <t>Painel estrutural para laje seca revestido em placa cimentícia, de 1,20x2,50m, E=55mm</t>
  </si>
  <si>
    <t>Painel isolante revestido em aço galvalume *0,5mm com pré-pintura nas duas faces, núcleo em poliuretano (pur), E=40/50mm, para fechamentos verticais (inclui parafusos de fixação)</t>
  </si>
  <si>
    <t>Painel isolante revestido em aço galvalume *0,5mm com pré-pintura nas duas faces, núcleo em poliuretano (pur), E=70/80mm, para fechamentos verticais (inclui parafusos de fixação)</t>
  </si>
  <si>
    <t>Papel manteiga (folha 66x96cm)</t>
  </si>
  <si>
    <t>Papel milimetrado transparente - rolo de 1,05x10m</t>
  </si>
  <si>
    <t>10m</t>
  </si>
  <si>
    <t>Papel sulfite alcalino A4 (pacote com 500 folhas)</t>
  </si>
  <si>
    <t>fl</t>
  </si>
  <si>
    <t>Papel vegetal 100g/m² - 0,80m de largura</t>
  </si>
  <si>
    <t>Papel vegetal 65g/m² - 0,80m de largura</t>
  </si>
  <si>
    <t>Papel vegetal 90g/m² - 0,8m de largura</t>
  </si>
  <si>
    <t>Papeleira de parede em metal cromado sem tampa</t>
  </si>
  <si>
    <t>Papeleira plástica tipo dispenser para papel higiênico rolão</t>
  </si>
  <si>
    <t>Par de tabelas de basquete em compensado naval de *1,80x*1,20m, com aro de metal e rede - sem suporte de fixação *valores aproximados)</t>
  </si>
  <si>
    <t>Para-raios de baixa tensão, tensão de operação 275V (v.n.=220V) e 150V (v.n.=127V ), corrente máx. 19,5kA</t>
  </si>
  <si>
    <t>Para-raios de distribuição tipo válvula de oxido de zinco, tensão nominal 15kV, 5kA</t>
  </si>
  <si>
    <t>Para-raios de distribuição tipo válvula de oxido de zinco, tensão nominal 30kV,10kA</t>
  </si>
  <si>
    <t>Para-raios tipo Franklin, em latão cromado, duas descidas, grande, para proteção de edificações contra descargas atmosféricas</t>
  </si>
  <si>
    <t>Parafuso cabeça trombeta e ponta agulha (GN55), comprimento 55mm, em aço fosfatizado, para fixar chapa de gesso em perfil drywall metálico máximo 0,7mm</t>
  </si>
  <si>
    <t>Parafuso de aço tipo chumbador parabolt, diâmetro 1/2", comprimento 75mm</t>
  </si>
  <si>
    <t>Parafuso de aço tipo chumbador parabolt, diâmetro 3/8", comprimento 75mm</t>
  </si>
  <si>
    <t>Parafuso de aço zincado com rosca soberba, cabeça chata e fenda simples, diâmetro 2,5mm, comprimento *9,5mm (*medida aproximada)</t>
  </si>
  <si>
    <t>Parafuso de aço zincado com rosca soberba, cabeça chata e fenda simples, diâmetro 4,2mm, comprimento *32mm</t>
  </si>
  <si>
    <t>Parafuso de aço zincado com rosca soberba, cabeça chata e fenda simples, diâmetro 4,8mm, comprimento 45mm</t>
  </si>
  <si>
    <t>Parafuso de ferro polido, sextavado, com rosca inteira, diâmetro 5/16", comprimento 3/4", com porca e arruela lisa leve</t>
  </si>
  <si>
    <t>Parafuso de ferro polido, sextavado, com rosca parcial, diâmetro 5/8", comprimento 6", com porca e arruela de pressão media</t>
  </si>
  <si>
    <t>Parafuso de latão com acabamento cromado para fixar peça sanitária, inclui porca cega, arruela e bucha de nylon tamanho S-10</t>
  </si>
  <si>
    <t>Parafuso de latão com rosca soberba, cabeça chata e fenda simples, diâmetro 2,5mm, comprimento 12mm</t>
  </si>
  <si>
    <t>Parafuso de latão com rosca soberba, cabeça chata e fenda simples, diâmetro 3,2mm, comprimento 16mm</t>
  </si>
  <si>
    <t>Parafuso de latão com rosca soberba, cabeça chata e fenda simples, diâmetro 4,8mm, comprimento 65mm</t>
  </si>
  <si>
    <t>Parafuso drywall, em aço fosfatizado, cabeça trombeta e ponta agulha (TA), comprimento 25mm</t>
  </si>
  <si>
    <t>Parafuso drywall, em aço fosfatizado, cabeça trombeta e ponta agulha (TA), comprimento 35mm</t>
  </si>
  <si>
    <t>Parafuso drywall, em aço fosfatizado, cabeça trombeta e ponta agulha (TA), comprimento 45mm</t>
  </si>
  <si>
    <t>Parafuso drywall, em aço fosfatizado, cabeça trombeta e ponta broca (TB), comprimento 25mm</t>
  </si>
  <si>
    <t>Parafuso drywall, em aço fosfatizado, cabeça trombeta e ponta broca (TB), comprimento 35mm</t>
  </si>
  <si>
    <t>Parafuso drywall, em aço fosfatizado, cabeça trombeta e ponta broca (TB), comprimento 45mm</t>
  </si>
  <si>
    <t>Parafuso drywall, em aço zincado, cabeça lentilha e ponta agulha (LA), largura 4,2mm, comprimento 13mm</t>
  </si>
  <si>
    <t>Parafuso drywall, em aço zincado, cabeça lentilha e ponta broca (LB), largura 4,2mm, comprimento 13mm</t>
  </si>
  <si>
    <t>Parafuso em ferro galvanizado, tipo máquina, sextavado e sem porca, diâmetro 1/2", comprimento 2"</t>
  </si>
  <si>
    <t>Parafuso francês M16 em aço galvanizado, comprimento=150mm, diâmetro=16mm, cabeça abaulada</t>
  </si>
  <si>
    <t>Parafuso francês M16 em aço galvanizado, comprimento=45mm, diâmetro=16mm, cabeça abaulada</t>
  </si>
  <si>
    <t>Parafuso francês métrico zincado 12x140mm, incl. porca sextavada e arruela depressão/media</t>
  </si>
  <si>
    <t>Parafuso francês métrico zincado, diâmetro 12mm, comprimento 150mm, com porca sextavada e arruela de pressão media</t>
  </si>
  <si>
    <t>Parafuso francês zincado, diâmetro 1/2'', comprimento 12'', com porca e arruela lisa média</t>
  </si>
  <si>
    <t>Parafuso francês zincado, diâmetro 1/2'', comprimento 15'', com porca e arruela lisa média</t>
  </si>
  <si>
    <t>Parafuso francês zincado, diâmetro 1/2'', comprimento 2'', com porca e arruela</t>
  </si>
  <si>
    <t>Parafuso francês zincado, diâmetro 1/2'', comprimento 4'', com porca e arruela</t>
  </si>
  <si>
    <t>Parafuso M16 em aço galvanizado, comprimento=125mm, diâmetro=16mm, rosca máquina, cabeça quadrada</t>
  </si>
  <si>
    <t>Parafuso M16 em aço galvanizado, comprimento=150mm, diâmetro=16mm, rosca máquina, cabeça quadrada</t>
  </si>
  <si>
    <t>Parafuso M16 em aço galvanizado, comprimento=200mm, diâmetro=16mm,rosca máquina, cabeça quadrada</t>
  </si>
  <si>
    <t>Parafuso M16 em aço galvanizado, comprimento=250mm, diâmetro=16mm,rosca máquina, cabeça quadrada</t>
  </si>
  <si>
    <t>Parafuso M16 em aço galvanizado, comprimento=300mm, diâmetro=16mm, rosca dupla</t>
  </si>
  <si>
    <t>Parafuso M16 em aço galvanizado, comprimento=300mm, diâmetro=16mm, rosca máquina, cabeça quadrada</t>
  </si>
  <si>
    <t>Parafuso M16 em aço galvanizado, comprimento=350mm, diâmetro=16mm, rosca máquina, cabeça quadrada</t>
  </si>
  <si>
    <t>Parafuso M16 em aço galvanizado, comprimento=400mm, diâmetro=16mm, rosca dupla</t>
  </si>
  <si>
    <t>Parafuso M16 em aço galvanizado, comprimento=450mm, diâmetro=16mm, rosca máquina, cabeça quadrada</t>
  </si>
  <si>
    <t>Parafuso M16 em aço galvanizado, comprimento=500mm, diâmetro=16mm, rosca máquina, com cabeça sextavada e porca</t>
  </si>
  <si>
    <t>Parafuso niquelado com acabamento cromado para fixar peça sanitária, inclui porca cega, arruela e bucha de nylon tamanho S-10</t>
  </si>
  <si>
    <t>Parafuso niquelado p/ fixar peça sanitária - incl. porca cega, arruela e bucha de nylon S-8</t>
  </si>
  <si>
    <t>Parafuso rosca soberba zincado cabeça chata fenda simples 3,2x20mm (3/4")</t>
  </si>
  <si>
    <t>Parafuso rosca soberba zincado cabeça chata fenda simples 3,5x25mm (1")</t>
  </si>
  <si>
    <t>Parafuso rosca soberba zincado cabeça chata fenda simples 3,8x30mm (1.1/4")</t>
  </si>
  <si>
    <t>Parafuso rosca soberba zincado cabeça chata fenda simples 4,8x40mm (1.1/2")</t>
  </si>
  <si>
    <t>Parafuso rosca soberba zincado cabeça chata fenda simples 5,5x50mm (2")</t>
  </si>
  <si>
    <t>Parafuso rosca soberba zincado cabeça chata fenda simples 5,5x65mm (2.1/2")</t>
  </si>
  <si>
    <t>Parafuso sextavado zincado grau 5 rosca inteira 1.1/2" x 4"</t>
  </si>
  <si>
    <t>Parafuso zincado 5/16" x 250mm para fixação de telha de fibrocimento canalete 49, inclui bucha nylon S-10</t>
  </si>
  <si>
    <t>Parafuso zincado 5/16" x 85mm para fixação de telha de fibrocimento canalete 90, inclui bucha nylon S-10</t>
  </si>
  <si>
    <t>Parafuso zincado rosca soberba 5/16" x 120mm para telha fibrocimento</t>
  </si>
  <si>
    <t>Parafuso zincado rosca soberba, cabeça sextavada, 5/16" x 110mm, para fixação de telha em madeira</t>
  </si>
  <si>
    <t>Parafuso zincado rosca soberba, cabeça sextavada, 5/16" x 150mm, para fixação de telha em madeira</t>
  </si>
  <si>
    <t>Parafuso zincado rosca soberba, cabeça sextavada, 5/16" x 180mm, para fixação de telha em madeira</t>
  </si>
  <si>
    <t>Parafuso zincado rosca soberba, cabeça sextavada, 5/16" x 200mm, para fixação de telha em madeira</t>
  </si>
  <si>
    <t>Parafuso zincado rosca soberba, cabeça sextavada, 5/16" x 230mm, para fixação de telha em madeira</t>
  </si>
  <si>
    <t>Parafuso zincado rosca soberba, cabeça sextavada, 5/16" x 250mm, para fixação de telha em madeira</t>
  </si>
  <si>
    <t>Parafuso zincado rosca soberba, cabeça sextavada, 5/16" x 50mm, para fixação de telha em madeira</t>
  </si>
  <si>
    <t>Parafuso zincado rosca soberba, cabeça sextavada, 5/16" x 85mm, para fixação de telha em madeira</t>
  </si>
  <si>
    <t>Parafuso zincado, sextavado, autobrocante, flangeado, 4,2 x 19</t>
  </si>
  <si>
    <t>Parafuso zincado, sextavado, com rosca inteira, diâmetro 1/4", comprimento 1/2"</t>
  </si>
  <si>
    <t>Parafuso zincado, sextavado, com rosca inteira, diâmetro 3/8", comprimento 2"</t>
  </si>
  <si>
    <t>Parafuso zincado, sextavado, com rosca inteira, diâmetro 5/8", comprimento 2 1/4"</t>
  </si>
  <si>
    <t>Parafuso zincado, sextavado, com rosca inteira, diâmetro 5/8", comprimento 3", com porca e arruela de pressão média</t>
  </si>
  <si>
    <t>Parafuso zincado, sextavado, com rosca soberba, diâmetro 3/8", comprimento 80mm</t>
  </si>
  <si>
    <t>Parafuso zincado, sextavado, com rosca soberba, diâmetro 5/16", comprimento 40mm</t>
  </si>
  <si>
    <t>Parafuso zincado, sextavado, com rosca soberba, diâmetro 5/16", comprimento 80mm</t>
  </si>
  <si>
    <t>Parafuso, ASTM A307 - grau A, sextavado, zincado, diâmetro 3/8" x 1" (9,52mm x 25,4mm)</t>
  </si>
  <si>
    <t>Parafuso, auto atarrachante, cabeça chata, fenda simples, 1/4 (6,35mm) x 25mm</t>
  </si>
  <si>
    <t>Parafuso, comum, ASTM A307, sextavado, diâmetro 1/2" (12,7mm x 25,4mm (1")</t>
  </si>
  <si>
    <t>Parafuso, comum, ASTM A307, sextavado, diâmetro 1/4" (6,3mm) x 25,4mm (1")</t>
  </si>
  <si>
    <t>Paralelepípedo granítico ou basáltico, para pavimentação, sem frete, *30 a *35 pecas por m²</t>
  </si>
  <si>
    <t>Paralelepípedo granítico ou basáltico, para pavimentação, sem frete, *30 a *35 pecas por m² (*valores aproximados)</t>
  </si>
  <si>
    <t>Pasta desengraxante para mãos</t>
  </si>
  <si>
    <t>Pasta lubrificante para uso em tubos de PVC com anel de borracha - pote de *3.500g (*valores aproximados)</t>
  </si>
  <si>
    <t>Pasta lubrificante para uso em tubos de PVC com anel de borracha - pote de *400g</t>
  </si>
  <si>
    <t>Pasta para solda de tubos e conexões de cobre preços de insumos</t>
  </si>
  <si>
    <t>250g</t>
  </si>
  <si>
    <t>Pasta veda juntas/rosca, lata de *500g, para instalações de gás e outros</t>
  </si>
  <si>
    <t>Pastilha cerâmica/porcelana, revest int/ext e piscina, cores frias *5 x *5cm</t>
  </si>
  <si>
    <t>Pastilha cerâmica/porcelana, revest int/ext e piscina, cores quentes *5 x *5cm preços de insumos</t>
  </si>
  <si>
    <t>Pastilha cerâmica/porcelana, revest. int/ext e piscina, cores branca ou frias,*2,5x*2,5cm (*medidas aproximadas)</t>
  </si>
  <si>
    <t>Pastilha cerâmica/porcelana, revest. int/ext e piscina, cores quentes, *2,5x*2,5cm</t>
  </si>
  <si>
    <t>Pastilha de vidro cristal, nacional, revest. int/ext e piscina, todas as cores, esp. maior ou igual a 5mm, *2,0x*2,0cm</t>
  </si>
  <si>
    <t>Pastilha de vidro pigmentada *2,0x*2,0cm, nacional, para revestimento interno/externo e piscina, branca ou cores frias, espessura maior ou igual a 5mm</t>
  </si>
  <si>
    <t>Pastilha de vidro pigmentada, nacional, revest. int/ext e piscina, cores quentes, esp. maior ou igual a 5mm, *2,0x*2,0cm</t>
  </si>
  <si>
    <t>Pastilheiro</t>
  </si>
  <si>
    <t>Pastilheiro (mensalista)</t>
  </si>
  <si>
    <t>Pavimentação ou calcamento poliédrico, com pedras irregulares</t>
  </si>
  <si>
    <t>Peça de madeira 2ª qualidade 2,5x15cm (1x6") não aparelhada</t>
  </si>
  <si>
    <t>Peça de madeira 3ª qualidade 2,5x10cm não aparelhada</t>
  </si>
  <si>
    <t>Peça de madeira 3ª/4ª nativa/regional 5x5cm</t>
  </si>
  <si>
    <t>Peça de madeira 3ª/4ª qualidade 2,5x5cm não aparelhada</t>
  </si>
  <si>
    <t>Peça de madeira 3ª/4ª qualidade 7,5x10cm não aparelhada</t>
  </si>
  <si>
    <t>Peça de madeira de lei *2,5x*10cm (1"x4") não aparelhada, sarrafo - p/ telhado</t>
  </si>
  <si>
    <t>Peça de madeira de lei *2,5x*5cm, não aparelhada, ripão - p/ telhado</t>
  </si>
  <si>
    <t>Peça de madeira de lei *2,5x*7,5cm (1"x3"), não aparelhada, p/ telhado</t>
  </si>
  <si>
    <t>Peça de madeira de lei *5,0x*7,5cm (2"x3"), não aparelhada, p/ telhado</t>
  </si>
  <si>
    <t>Peça de madeira de lei *5x*6cm, não aparelhada, caibro - p/ telhado</t>
  </si>
  <si>
    <t>Peça de madeira de lei *6x*12cm, não aparelhada, viga - p/ telhado (*medidas aproximadas)</t>
  </si>
  <si>
    <t>Peça de madeira de lei *6x*16cm, não aparelhada, viga - p/ telhado</t>
  </si>
  <si>
    <t>Peça de madeira de lei *7,5x*15cm (3"x6"), não aparelhada, p/ telhado e estruturas permanentes</t>
  </si>
  <si>
    <t>Peça de madeira de lei *7,5x*7,5cm, não aparelhada, p/ telhado e estruturas permanentes</t>
  </si>
  <si>
    <t>Peça de madeira de lei nativa/regional *1,5x*5cm (1/2x2) não aparelhada</t>
  </si>
  <si>
    <t>Peça de madeira de lei nativa/regional *5,0x*22,5cm (2x9") não aparelhada</t>
  </si>
  <si>
    <t>Peça de madeira de lei nativa/regional *5x*10cm não aparelhada</t>
  </si>
  <si>
    <t>Peça de madeira de lei nativa/regional *7,5x*40,0cm (3x16") não aparelhada</t>
  </si>
  <si>
    <t>Peça de madeira de lei nativa/regional 1x3cm não aparelhada</t>
  </si>
  <si>
    <t>Peça de madeira lei 4x30cm aparelhada</t>
  </si>
  <si>
    <t>Peça de madeira lei aparelhada 1,5x4cm</t>
  </si>
  <si>
    <t>Peça de madeira lei aparelhada 2x10cm</t>
  </si>
  <si>
    <t>Peça de madeira lei aparelhada 2x3" (5x7,5cm)</t>
  </si>
  <si>
    <t>Peça de madeira lei aparelhada 3x12" (7,5x30cm)</t>
  </si>
  <si>
    <t>Peça de madeira lei aparelhada 3x3" (7,5x7,5cm)</t>
  </si>
  <si>
    <t>Peça de madeira lei aparelhada 3x6" (7,5x15cm)</t>
  </si>
  <si>
    <t>Peça de madeira lei aparelhada 3x9" (7,5x23cm)</t>
  </si>
  <si>
    <t>Peça de madeira lei aparelhada 6x12cm</t>
  </si>
  <si>
    <t>Peça de madeira lei nativa/regional *7,5x*30cm (3x12") não aparelhada (*medidas aproximadas)</t>
  </si>
  <si>
    <t>Peça de madeira nativa / regional 1x7cm não aparelhada (p/ forma)</t>
  </si>
  <si>
    <t>Peça de madeira nativa / regional 2,5x7,0cm (sarrafo - p/ forma)</t>
  </si>
  <si>
    <t>Peça de madeira nativa / regional 7,5x12,50cm (3x5") não aparelhada (p/ forma)</t>
  </si>
  <si>
    <t>Peça de madeira nativa / regional 7,5x7,5cm (3x3) não aparelhada (p/ forma)</t>
  </si>
  <si>
    <t>Peça de madeira roliça (eucalipto) D=10cm</t>
  </si>
  <si>
    <t>Peça de madeira roliça (eucalipto) D=19cm</t>
  </si>
  <si>
    <t>Peça de madeira roliça D=15cm p/ escoramentos</t>
  </si>
  <si>
    <t>Peça de madeira roliça D=19cm para cerca</t>
  </si>
  <si>
    <t>Peça de madeira roliça D=20cm</t>
  </si>
  <si>
    <t>Peça de madeira roliça sem tratamento (eucalipto ou regional equivalente) D=12 a 15cm, p/ escoramentos, H=6m</t>
  </si>
  <si>
    <t>Peça de madeira roliça tratada ( eucalipto ou regional equivalente) D=4 a 7cm - H=3,0m ( p/ caibros)</t>
  </si>
  <si>
    <t>Peça de madeira roliça tratada (eucalipto ou regional equivalente) D=12 a 15cm - H=3,0m (p/ cerca / pilar)</t>
  </si>
  <si>
    <t>Peça de madeira roliça tratada (eucalipto ou regional equivalente) D=16 a 19cm - H=12,0m (p/ postes)</t>
  </si>
  <si>
    <t>Peça de madeira roliça tratada (eucalipto ou regional equivalente) D=20 a 24cm - H=12,0m (p/ postes)</t>
  </si>
  <si>
    <t>Peça de madeira roliça tratada (eucalipto ou regional equivalente) D=25 a 29cm - H=6,5m (p /pilar)</t>
  </si>
  <si>
    <t>Peça de madeira roliça tratada (eucalipto ou regional equivalente) D=30 a 34cm - H=6,5m (p/ pilar)</t>
  </si>
  <si>
    <t>Peça de madeira roliça tratada (eucalipto ou regional equivalente) D=8 a 11cm (p/ cerca / caibro)</t>
  </si>
  <si>
    <t>Peça de madeira roliça, sem tratamento (eucalipto ou regional equivalente) D= 8 a 11cm, p/ escoramentos, H=6m</t>
  </si>
  <si>
    <t>Pedra ardósia, cinza, *40x*40cm, E=*1cm (*medidas aproximadas)</t>
  </si>
  <si>
    <t>Pedra ardósia, cinza, 20x40cm, E=*1cm</t>
  </si>
  <si>
    <t>Pedra ardósia, cinza, 30x30cm, E=*1cm</t>
  </si>
  <si>
    <t>Pedra britada graduada, classificada (posto pedreira / fornecedor, sem frete)</t>
  </si>
  <si>
    <t>Pedra britada n.0, ou pedrisco (4,8 a 9,5mm) posto pedreira / fornecedor, sem frete</t>
  </si>
  <si>
    <t>Pedra britada n.1 (9,5 a 19mm) posto pedreira / fornecedor, sem frete</t>
  </si>
  <si>
    <t>Pedra britada n.2 (19 a 38mm) posto pedreira / fornecedor, sem frete</t>
  </si>
  <si>
    <t>Pedra britada n.3 (38 a 50mm) posto pedreira / fornecedor, sem frete</t>
  </si>
  <si>
    <t>Pedra britada n.4 (50 a 76mm) posto pedreira / fornecedor, sem frete</t>
  </si>
  <si>
    <t>Pedra britada n.5 (76 a 100mm) posto pedreira / fornecedor, sem frete</t>
  </si>
  <si>
    <t>Pedra britada ou bica corrida, não classificada (posto pedreira / fornecedor, sem frete)</t>
  </si>
  <si>
    <t>Pedra de mão ou pedra rachão para arrimo/fundação (posto pedreira / fornecedor, sem frete)</t>
  </si>
  <si>
    <t>Pedra granítica ou basalto, caco, retalho, cavaco, tipo miracema, madeira, paduana, rachinha, Santa Isabel ou outras similares, E=*1,0 a *2,0cm (*medidas aproximadas)</t>
  </si>
  <si>
    <t>Pedra granítica, serrada, tipo miracema, madeira, paduana, rachinha, Santa Isabel ou outras similares, *11,5x*23cm, E= *1,0 a *2,0cm</t>
  </si>
  <si>
    <t>Pedra portuguesa ou Petit Pavé, branca</t>
  </si>
  <si>
    <t>Pedra portuguesa ou Petit Pavé, preta</t>
  </si>
  <si>
    <t>Pedra quartzito ou calcário laminado, caco, tipo cariri, itacolomi, lagoa santa, luminária, Pirenópolis, São Tome ou outras similares da região, E=*1,5 a *2,5 cm (*medidas aproximadas)</t>
  </si>
  <si>
    <t>Pedra quartzito ou calcário laminado, serrada, tipo cariri, itacolomi, lagoa santa, luminária, Pirenópolis, São Tome ou outras similares da região, *20x*40cm, E=*1,5 a *2,5 cm (*medidas aproximadas)</t>
  </si>
  <si>
    <t>Pedregulho ou piçarra de jazida, ao natural, para base de pavimentação (sem transporte)</t>
  </si>
  <si>
    <t>Pedreiro</t>
  </si>
  <si>
    <t>Pedreiro (mensalista)</t>
  </si>
  <si>
    <t>Peitoril / soleira em mármore, polido, branco comum, L=*25cm, E=*3cm, corte reto</t>
  </si>
  <si>
    <t>Peitoril em mármore, polido, branco comum, L=*15cm, E=*2,0cm, com pingadeira (*medidas aproximadas)</t>
  </si>
  <si>
    <t>Peitoril em mármore, polido, branco comum, L=*15cm, E=*3cm, corte reto</t>
  </si>
  <si>
    <t>Peitoril pré-moldado de granilite, marmorite ou granitina L=15cm</t>
  </si>
  <si>
    <t>Película refletiva, GT 7 anos para sinalização vertical</t>
  </si>
  <si>
    <t>Peneira rotativa com motor elétrico trifásico de 2CV, cilindro de 1mx0,60m, com furos de 3,17mm</t>
  </si>
  <si>
    <t>Perfil "I" de aço laminado, "W" 250 x 32,7</t>
  </si>
  <si>
    <t>Perfil "I" de aço laminado, "W" 310 x 52,0</t>
  </si>
  <si>
    <t>Perfil "U" chapa aço dobrada, E=3,04mm, H=20cm, abas=5cm (4,47 kg/m)</t>
  </si>
  <si>
    <t>Perfil aço estrutural "I", 10" x 4 5/8" (qualquer espessura)</t>
  </si>
  <si>
    <t>Perfil aço estrutural "I", 10" x 4 5/8", espessura=11,35mm (44,65 kg/m)</t>
  </si>
  <si>
    <t>Perfil aço estrutural “I”, 12" x 5 1/4" (qualquer espessura)</t>
  </si>
  <si>
    <t>Perfil aço estrutural “I”, 12" x 5 1/4", espessura=14,35mm (66,97 kg/m)</t>
  </si>
  <si>
    <t>Perfil aço estrutural “I”, 8" x 4" (qualquer espessura)</t>
  </si>
  <si>
    <t>Perfil aço estrutural “I”, 8" x 4", espessura=11,20mm (34,22 kg/m)</t>
  </si>
  <si>
    <t>Perfil cartola de aço galvanizado, *20x30x*10mm, E=0,8 mm (*medidas aproximadas)</t>
  </si>
  <si>
    <t>Perfil de alumínio anodizado</t>
  </si>
  <si>
    <t>Perfil de borracha EPDM maciço *12x*15mm para esquadrias (*medidas aproximadas)</t>
  </si>
  <si>
    <t>Perfil elastomérico pré-formado em EPMD, para junta de dilatação de pisos com pouca solicitação, 15mm de largura, movimentação de *11 a *19mm</t>
  </si>
  <si>
    <t>Perfil elastomérico pré-formado em EPMD, para junta de dilatação de uso geral em medias solicitações, 8mm de largura, movimentação de *5 a *11mm</t>
  </si>
  <si>
    <t>Perfil I de aço laminado, W 250 x 38,50</t>
  </si>
  <si>
    <t>Perfil laminado aço estrutural "H", 6" x 6" (qualquer espessura)</t>
  </si>
  <si>
    <t>Perfil laminado aço estrutural "U", 4" x 1,5/8", espessura=6,27mm (9,30 kg/m)</t>
  </si>
  <si>
    <t>Perfil laminado aço estrutural "U", 6" x 2" (qualquer espessura)</t>
  </si>
  <si>
    <t>Perfil laminado aço estrutural “I”, 4" x 2 5/8", espessura=6,43mm ( 12,65 kg/m )</t>
  </si>
  <si>
    <t>Perfil laminado aço estrutural “I”, 6" x 3 3/8" (qualquer espessura)</t>
  </si>
  <si>
    <t>Perfil laminado aço estrutural “I”, 6" x 3 3/8", espessura=8,71mm (21,95 kg/m)</t>
  </si>
  <si>
    <t>Perfil U simples de aço galvanizado, 75x*40, E=2,65mm (*medida aproximada)</t>
  </si>
  <si>
    <t>Perfil U UDC (U dobrado de chapa) de aço laminado, ASTM A36, 127x50, E=3mm</t>
  </si>
  <si>
    <t>Perfil UE enrijecido de aço galvanizado, 150x60x20, E=3,00mm</t>
  </si>
  <si>
    <t>Perfil UE enrijecido de aço galvanizado, 200x75x25, E=3,75mm</t>
  </si>
  <si>
    <t>Perfilado perfurado duplo 38x76mm</t>
  </si>
  <si>
    <t>Perfilado perfurado simples 38x38mm</t>
  </si>
  <si>
    <t>Perfuratriz com torre metálica para execução de estaca hélice contínua, profundidade máxima de 30m, diâmetro máximo de 800mm, potência instalada de 268HP, mesa rotativa com torque máximo de 170kNm</t>
  </si>
  <si>
    <t>Perfuratriz com torre metálica para execução de estaca hélice contínua, profundidade máxima de 32m, diâmetro máximo de 1.000mm, potência instalada de 350HP, mesa rotativa com torque máximo de 263kNm</t>
  </si>
  <si>
    <t>Perfuratriz hidráulica sobre caminhão com trado curto acoplado, profundidade máxima de 20m, diâmetro máximo de 1.500mm, potência instalada de 137HP, mesa rotativa com torque máximo de 30kNm</t>
  </si>
  <si>
    <t>Perfuratriz manual, torque máximo 83Nm, potência 5CV, com diâmetro máximo 4"</t>
  </si>
  <si>
    <t>Perfuratriz manual, torque máximo 83Nm, potencia 5CV, com diâmetro máximo 4" (não inclui suporte / chassi)</t>
  </si>
  <si>
    <t>Perfuratriz pneumática manual de peso médio, 18kg, comprimento de curso de 6m, diâmetro do pistão de 5,5cm</t>
  </si>
  <si>
    <t>Perfuratriz pneumática p/ rocha tipo Atlas Copco RH-658 - 24,0kg ou equiv</t>
  </si>
  <si>
    <t>Perfuratriz pneumática para rocha, de *17kg – locação (*valor aproximado)</t>
  </si>
  <si>
    <t>Perfuratriz sobre esteira, torque máximo 600kgf, peso médio 1.000kg, potência 20HP, diâmetro máximo 10"</t>
  </si>
  <si>
    <t>Pigmento em pó para argamassas, cimentos e outros</t>
  </si>
  <si>
    <t>Pilar de madeira não aparelhada *10x10cm, maçaranduba, angelim ou equivalente da região</t>
  </si>
  <si>
    <t>Pilar de madeira não aparelhada *15x15cm, maçaranduba, angelim ou equivalente da região</t>
  </si>
  <si>
    <t>Pilar de madeira não aparelhada *20x*20cm, maçaranduba, angelim ou equivalente da região</t>
  </si>
  <si>
    <t>Pingadeira plástica para telha de fibrocimento canalete 49 ou kalheta</t>
  </si>
  <si>
    <t>Pingadeira plástica para telha fibrocimento canalete 90</t>
  </si>
  <si>
    <t>Pino de aço com arruela cônica, diâmetro arruela=*23mm e comp. haste=*27mm - ação indireta (*valores aproximados)</t>
  </si>
  <si>
    <t>Pino de aço com furo, haste=27mm (ação direta)</t>
  </si>
  <si>
    <t>Pino de aço com rosca 1/4", comprimento da haste=30mm e rosca=20mm (ação direta)</t>
  </si>
  <si>
    <t>Pino de aço liso 1/4", haste=*36,5mm (ação direta)</t>
  </si>
  <si>
    <t>Pino de aço liso 1/4", haste=*53mm (ação direta)</t>
  </si>
  <si>
    <t>Pino rosca externa, em aço galvanizado, para isolador de 15kV, diâmetro 25mm,comprimento *290mm</t>
  </si>
  <si>
    <t>Pino rosca externa, em aço galvanizado, para isolador de 25kV, diâmetro 35mm,comprimento *320mm</t>
  </si>
  <si>
    <t>Pintor</t>
  </si>
  <si>
    <t>Pintor (mensalista)</t>
  </si>
  <si>
    <t>Pintor de letreiros</t>
  </si>
  <si>
    <t>Pintor de letreiros (mensalista)</t>
  </si>
  <si>
    <t>Pintor para tinta epóxi</t>
  </si>
  <si>
    <t>Pintor para tinta epóxi (mensalista)</t>
  </si>
  <si>
    <t>Piso borracha 500x500x3,5mm canelado p/ cola G.25 plurigoma preto</t>
  </si>
  <si>
    <t>Piso borracha 500x500x3,5mm pastilhado p/ cola G.15 plurigoma preto</t>
  </si>
  <si>
    <t>Piso borracha 500x500x7mm frisado p/ argamassa A.45 plurigoma preto</t>
  </si>
  <si>
    <t>Piso borracha 500x500x7mm pastilhado p/ argamassa A.15 plurigoma preto</t>
  </si>
  <si>
    <t>Piso de borracha 500x500x15mm pastilhado p/ argamassa AI.15 plurigoma preto</t>
  </si>
  <si>
    <t>Piso de borracha de 500x500x14mm sportgoma p/ argamassa preto plurigoma</t>
  </si>
  <si>
    <t>Piso de concreto - modelo bloco UNIEURO 2 furos / pisograma / concregrama, *35cm x *25cm, E=*6cm, cor natural (*medidas aproximadas)</t>
  </si>
  <si>
    <t>Piso em cerâmica esmaltada extra, PEI maior ou igual a 4, formato maior que 2.025 cm²</t>
  </si>
  <si>
    <t>Piso em cerâmica esmaltada extra, PEI maior ou igual a 4, formato menor ou igual a 2.025 cm²</t>
  </si>
  <si>
    <t>Piso em cerâmica esmaltada, comercial (padrão popular), PEI maior ou igual a 3, menor ou igual a 2.025 cm²</t>
  </si>
  <si>
    <t>Piso em granilite, marmorite ou granitina, agregado cor preto, cinza, palha ou branco, E=*8mm</t>
  </si>
  <si>
    <t>Piso em granito branco quartz 30x30cm E=2cm levigado</t>
  </si>
  <si>
    <t>Piso em granito branco quartz E=2cm levigado</t>
  </si>
  <si>
    <t>Piso em porcelanato retificado extra, formato menor ou igual a 2.025 cm²</t>
  </si>
  <si>
    <t>Piso em régua vinifica semiflexível, encaixe clicado, E=4mm (sem colocação)</t>
  </si>
  <si>
    <t>Piso intertravado de concreto - modelo bloco UNIEURO 2 furos / pisograma / concregrama, *35cm x *25cm, E=*8cm, cor natural</t>
  </si>
  <si>
    <t>Piso intertravado de concreto - modelo onda / 16 faces / Unistein / Pavis, *22cm x *11cm, E=10cm, resistência de 35MPa (NBR 9781), cor natural</t>
  </si>
  <si>
    <t>Piso intertravado de concreto - modelo onda 16 faces (PAVIS), *22x11*x06cm, resistência de 35MPa (NBR 9781), colorido (*medidas aproximadas)</t>
  </si>
  <si>
    <t>Piso intertravado de concreto - modelo onda 16 faces (PAVIS), *22x11*x06cm, resistência de 35MPa (NBR 9781), cor natural</t>
  </si>
  <si>
    <t>Piso intertravado de concreto - modelo onda 16 faces (PAVIS), *22x11*x08cm, resistência de 35MPa (NBR 9781), colorido</t>
  </si>
  <si>
    <t>Piso intertravado de concreto - modelo onda 16 faces (PAVIS), *22x11*x08cm, resistência de 35MPa (NBR 9781), cor natural</t>
  </si>
  <si>
    <t>Piso intertravado de concreto - modelo retangular (PAVER), 20x10x06 cm, resistência de 35MPa (NBR 9781), colorido</t>
  </si>
  <si>
    <t>Piso intertravado de concreto - modelo retangular (PAVER), 20x10x06 cm, resistência de 35MPa (NBR 9781), cor natural</t>
  </si>
  <si>
    <t>Piso intertravado de concreto - modelo retangular (PAVER), 20x10x08 cm, resistência de 35MPa (NBR 9781), colorido</t>
  </si>
  <si>
    <t>Piso intertravado de concreto - modelo retangular (PAVER), 20x10x08 cm, resistência de 35MPa (NBR 9781), cor natural</t>
  </si>
  <si>
    <t>Piso intertravado de concreto - modelo sextavado, 25x25x06 cm, resistência de 35MPa (NBR 9781)</t>
  </si>
  <si>
    <t>Piso intertravado de concreto - modelo sextavado, 25x25x08 cm, resistência 35MPa (NBR 9781)</t>
  </si>
  <si>
    <t>Piso intertravado de concreto - modelo sextavado, 25x25x08 cm, resistência de 35MPa (NBR 9781)</t>
  </si>
  <si>
    <t>Piso intertravado de concreto - modelo sextavado, 25x25x10cm, resistência de 35MPa (NBR 9781)</t>
  </si>
  <si>
    <t>Piso intertravado de concreto – modelo retangular / tijolinho / paver / holandês / paralelepipedo, 20cm x 10cm, e resistência de 35MPa (NBR 9781), cor natural</t>
  </si>
  <si>
    <t>Piso intertravo de concreto - modelo raquete, *22x*13,5cm, espessura 6 cm, resistência 35MPa (NBR 9781)</t>
  </si>
  <si>
    <t>Piso podotátil de concreto - direcional e alerta, *40x40x*2,5cm (*medidas aproximadas)</t>
  </si>
  <si>
    <t>Piso porcelanato, borda reta, extra, formato maior que 2.025 cm²</t>
  </si>
  <si>
    <t>Piso tátil de alerta de borracha, 25 x 25cm, E=12mm, para argamassa, cores</t>
  </si>
  <si>
    <t>Piso tátil de alerta de borracha, 25 x 25cm, E=12mm, para argamassa, preto</t>
  </si>
  <si>
    <t>Piso tátil de alerta de borracha, 25 x 25cm, E=5mm, para cola, preto</t>
  </si>
  <si>
    <t>Piso tátil de alerta de borracha, 25x25cm, E=5mm, para cola, cores</t>
  </si>
  <si>
    <t>Piso tátil direcional de borracha, 25 x 25cm, E=12mm, para argamassa, cores</t>
  </si>
  <si>
    <t>Piso tátil direcional de borracha, 25 x 25cm, E=12mm, para argamassa, preto</t>
  </si>
  <si>
    <t>Piso tátil direcional de borracha, 25x25cm, E=5mm, para cola, cores</t>
  </si>
  <si>
    <t>Piso tátil direcional de borracha, 25x25cm, E=5mm, para cola, preto</t>
  </si>
  <si>
    <t>Piso vinílico em placas de *30x*30cm, E=2mm (sem colocação)</t>
  </si>
  <si>
    <t>Piso vinílico em placas de 30x30cm, c/ flash, esp=3,2mm</t>
  </si>
  <si>
    <t>Piso/ revestimento em mármore, polido, branco comum, formato maior ou igual a 3.025cm², E=*2cm</t>
  </si>
  <si>
    <t>Piso/ revestimento em mármore, polido, branco comum, formato menor ou igual a 3025cm², E=*2cm</t>
  </si>
  <si>
    <t>Placa / chapa de gesso acartonado, acabamento vinílico liso em uma das faces, cor branca, borda quadrada, E=9,5mm, 625x1250mm (L x C), para forro removível</t>
  </si>
  <si>
    <t>Placa / chapa de gesso acartonado, acabamento vinílico liso em uma das faces, cor branca, borda quadrada, E=9,5mm, 625x625mm (L x C), para forro removível</t>
  </si>
  <si>
    <t>Placa cega 4x2'' em termoplástico, tipo Silentoque Pial ou equiv</t>
  </si>
  <si>
    <t>Placa cega 4x4'' em termoplástico, tipo Silentoque Pial ou equiv</t>
  </si>
  <si>
    <t>Placa cega metálica redonda p/ tomada de piso 3x3"</t>
  </si>
  <si>
    <t>Placa cega redonda 3'' em termoplástico, tipo Silentoque Pial ou equiv</t>
  </si>
  <si>
    <t>Placa de aço esmaltada para identificação de rua, *45x*20cm (*medias aproximadas)</t>
  </si>
  <si>
    <t>Placa de acrílico transparente adesivada para sinalização de portas, borda polida, de *25x*8, E=6mm (não inclui acessórios para fixação)</t>
  </si>
  <si>
    <t>Placa de gesso para forro, de *60x*60cm e espessura de 12mm (30mm nas bordas) sem colocação</t>
  </si>
  <si>
    <t>Placa de inauguração em bronze *35x*50cm</t>
  </si>
  <si>
    <t>Placa de inauguração metálica, *40x*60cm</t>
  </si>
  <si>
    <t>Placa de obra (para construção civil) em chapa galvanizada n.*22, de *2,0x*1,125m</t>
  </si>
  <si>
    <t>Placa de poliestireno expandido (Isopor) para isolamento térmico/acústico, com 1,20x0,60m, E=2 cm</t>
  </si>
  <si>
    <t>Placa de sinalização de segurança contra incêndio - alerta, triangular, base de *30cm, em PVC *2mm anti-chamas (símbolos, cores e pictogramas conforme NBR 13434)</t>
  </si>
  <si>
    <t>Placa de sinalização de segurança contra incêndio, fotoluminescente, quadrada, *14x*14cm, em PVC *2mm anti-chamas (símbolos, cores e pictogramas conforme NBR 13434)</t>
  </si>
  <si>
    <t>Placa de sinalização de segurança contra incêndio, fotoluminescente, quadrada, *20x*20cm, em PVC *2mm anti-chamas (símbolos, cores e pictogramas conforme NBR 13434)</t>
  </si>
  <si>
    <t>Placa de sinalização de segurança contra incêndio, fotoluminescente, retangular, *12x*40cm, em PVC *2mm anti-chamas (símbolos, cores e pictogramas conforme NBR 13434)</t>
  </si>
  <si>
    <t>Placa de sinalização de segurança contra incêndio, fotoluminescente, retangular, *13x*26cm, em PVC *2mm anti-chamas (símbolos, cores e pictogramas conforme NBR 13434)</t>
  </si>
  <si>
    <t>Placa de sinalização de segurança contra incêndio, fotoluminescente, retangular, *20x*40cm, em PVC *2mm anti-chamas (símbolos, cores e pictogramas conforme NBR 13434)</t>
  </si>
  <si>
    <t>Placa de sinalização em chapa de aço n.16 com pintura refletiva</t>
  </si>
  <si>
    <t>Placa de sinalização em chapa de alumínio com pintura refletiva, E=2mm</t>
  </si>
  <si>
    <t>Placa de ventilação para telha de fibrocimento canalete 49 kalheta</t>
  </si>
  <si>
    <t>Placa de ventilação para telha de fibrocimento, canalete 90 ou kalhetão</t>
  </si>
  <si>
    <t>Placa numeracao residencial em chapa galvanizada esmaltada 12x18 cm</t>
  </si>
  <si>
    <t>Placa vibratória reversível com motor 4 tempos a gasolina de 5,5CV, força centrífuga de 25kN (2.500kgf)</t>
  </si>
  <si>
    <t>Placa vibratória reversível com motor a diesel de 7HP (7CV), forca de impacto máximo de *30,5kN (*3.050kgf)</t>
  </si>
  <si>
    <t>Plug de PVC roscável, de 1/2" (NBR 5648)</t>
  </si>
  <si>
    <t>Plug ou bujão ferro galv 1 1/2"</t>
  </si>
  <si>
    <t>Plug ou bujão ferro galv 1 1/4"</t>
  </si>
  <si>
    <t>Plug ou bujão ferro galv 1"</t>
  </si>
  <si>
    <t>Plug ou bujão ferro galv 1/2"</t>
  </si>
  <si>
    <t>Plug ou bujão ferro galv 2 1/2"</t>
  </si>
  <si>
    <t>Plug ou bujão ferro galv 2"</t>
  </si>
  <si>
    <t>Plug ou bujão ferro galv 3"</t>
  </si>
  <si>
    <t>Plug ou bujão ferro galv 3/4"</t>
  </si>
  <si>
    <t>Plug ou bujão ferro galv 4"</t>
  </si>
  <si>
    <t>Plug PVC p/ esg predial 100mm</t>
  </si>
  <si>
    <t>Plug PVC p/ esg predial 50mm</t>
  </si>
  <si>
    <t>Plug PVC p/ esg predial 75mm</t>
  </si>
  <si>
    <t>Plug PVC roscável 1", para água fria predial</t>
  </si>
  <si>
    <t>Plug PVC roscável 3/4", para água fria predial</t>
  </si>
  <si>
    <t>Plug PVC, JE, DN 100mm, para rede coletora esgoto (NBR 10569)</t>
  </si>
  <si>
    <t>Plug PVC, JE, DN 150mm, para rede coletora esgoto (NBR 10569)</t>
  </si>
  <si>
    <t>Plug PVC, JE, DN 200mm, para rede coletora esgoto (NBR 10569)</t>
  </si>
  <si>
    <t>Plug PVC, JE, DN 250mm, para rede coletora esgoto (NBR 10569)</t>
  </si>
  <si>
    <t>Plug PVC, JE, DN 300mm, para rede coletora esgoto (NBR 10569)</t>
  </si>
  <si>
    <t>Plug PVC, JE, DN 350mm, para rede coletora esgoto (NBR 10569)</t>
  </si>
  <si>
    <t>Plug PVC, JE, DN 400mm, para rede coletora esgoto (NBR 10569)</t>
  </si>
  <si>
    <t>Plug PVC, roscável, 1 1/2", água fria predial</t>
  </si>
  <si>
    <t>Plug PVC, roscável, 1 1/4", água fria predial</t>
  </si>
  <si>
    <t>Plug PVC, roscável, 2", água fria predial</t>
  </si>
  <si>
    <t>Pneu 14,0x24, 12 lonas, G2, aro 24", sem câmara, para motoniveladora</t>
  </si>
  <si>
    <t>Pneu 215/75 R 17.5, 12 lonas, aro 17,5", para caminhão toco</t>
  </si>
  <si>
    <t>Pneu 275/80 R 22.5, 16 lonas, aro 22,5", para caminhão toco</t>
  </si>
  <si>
    <t>Pneu tipo diagonal com câmara, 12,4x24 R, 6 lonas, para trator</t>
  </si>
  <si>
    <t>Pneu tipo diagonal com câmara, 14,9x24 R, 8 lonas, para trator</t>
  </si>
  <si>
    <t>Pneu tipo diagonal com câmara, 6,0x16 E2, 6 lonas, para trator</t>
  </si>
  <si>
    <t>Pneu tipo diagonal com câmara, 6,0x9, 10 lonas, para distribuidor deagregados</t>
  </si>
  <si>
    <t>Pneu tipo diagonal com câmara,13,6x38 R, 6 lonas, para trator</t>
  </si>
  <si>
    <t>Pó de mármore (posto pedreira / fornecedor, sem frete)</t>
  </si>
  <si>
    <t>Pó de pedra (posto pedreira / fornecedor, sem frete)</t>
  </si>
  <si>
    <t>Poceiro</t>
  </si>
  <si>
    <t>Poceiro / escavador de valas e tubulões (mensalista)</t>
  </si>
  <si>
    <t>Polidora de piso (politriz) elétrica, motor monofásico de 4HP, peso de 100kg, diâmetro do trabalho de 450mm</t>
  </si>
  <si>
    <t>Poliestireno expandido/EPS (isopor), tipo 2F, bloco</t>
  </si>
  <si>
    <t>Pólvora negra</t>
  </si>
  <si>
    <t>Ponteiro para martelo rompedor, diâmetro=*28mm, comprimento=*520mm, encaixe sextavado (*valores aproximados)</t>
  </si>
  <si>
    <t>Porca olhal em aço galvanizado, diâmetro nominal de 16mm</t>
  </si>
  <si>
    <t>Porca olhal em aço galvanizado, espessura 16mm, abertura 21mm</t>
  </si>
  <si>
    <t>Porca união/junção zincada sextavada 1/4", chave 7/16", comprimento=25mm</t>
  </si>
  <si>
    <t>Porca zincada, quadrada, diâmetro 3/8"</t>
  </si>
  <si>
    <t>Porca zincada, quadrada, diâmetro 5/8"</t>
  </si>
  <si>
    <t>Porca zincada, sextavada, diâmetro 1"</t>
  </si>
  <si>
    <t>Porca zincada, sextavada, diâmetro 1/2"</t>
  </si>
  <si>
    <t>Porca zincada, sextavada, diâmetro 1/4"</t>
  </si>
  <si>
    <t>Porca zincada, sextavada, diâmetro 3/8"</t>
  </si>
  <si>
    <t>Porca zincada, sextavada, diâmetro 5/16"</t>
  </si>
  <si>
    <t>Porca zincada, sextavada, diâmetro 5/8"</t>
  </si>
  <si>
    <t>Porta cadeado zincado oxidado preto</t>
  </si>
  <si>
    <t>Porta corta-fogo para saída de emergência, vão luz de 90x210cm, classe P-90 (NBR 11742)</t>
  </si>
  <si>
    <t>Porta de abrir em aço com divisão horizontal para vidros, com fundo anticorrosivo/primer de proteção, sem guarnição/alizar/vista, vidros não inclusos, 87 x 210cm</t>
  </si>
  <si>
    <t>Porta de abrir em aço com travessas para vidros, com pintura primer de proteção, com guarnição, vidros não inclusos</t>
  </si>
  <si>
    <t>Porta de abrir em aço tipo mista, veneziana com postigo e grade quadriculada, com pintura primer de proteção, com guarnição, vidros não inclusos</t>
  </si>
  <si>
    <t>Porta de abrir em aço tipo veneziana, com pintura primer de proteção, sem guarnição, 87 x 210cm</t>
  </si>
  <si>
    <t>Porta de abrir em alumínio com divisão horizontal para vidros, acabamento anodizado natural, vidros inclusos, sem guarnição/alizar/vista , 87x210cm</t>
  </si>
  <si>
    <t>Porta de abrir em alumínio com lambri horizontal / laminada, acabamento anodizado natural, sem guarnição</t>
  </si>
  <si>
    <t>Porta de abrir em alumínio tipo veneziana, acabamento anodizado natural, sem guarnição</t>
  </si>
  <si>
    <t>Porta de abrir em alumínio tipo veneziana, acabamento anodizado natural, sem guarnição/alizar/vista, 87x210cm</t>
  </si>
  <si>
    <t>Porta de abrir em gradil com barra chata 3cm x 1/4", com requadro e guarnição - completo - acabamento natural</t>
  </si>
  <si>
    <t>Porta de correr em alumínio, duas folhas moveis com vidro, fechadura e puxador embutido, acabamento anodizado natural, sem guarnição</t>
  </si>
  <si>
    <t>Porta de enrolar manual completa, articulada raiada larga, em aço galvanizado natural, chapa n.24 (sem instalação)</t>
  </si>
  <si>
    <t>Porta de enrolar manual completa, perfil meia cana cega, em aço galvanizado com pintura eletrostática, chapa n.24 (sem instalação)</t>
  </si>
  <si>
    <t>Porta de enrolar manual completa, perfil meia cana cega, em aço galvanizado natural, chapa n.24 (sem instalação)</t>
  </si>
  <si>
    <t>Porta de enrolar manual completa, perfil meia cana vazada tijolinho, em aço galvanizado natural, chapa n.24 (sem instalação)</t>
  </si>
  <si>
    <t>Porta de madeira semi-oca encabeçada, folha lisa para verniz, *100x210x*3,5cm (*medidas aproximadas)</t>
  </si>
  <si>
    <t>Porta de madeira semi-oca encabeçada, folha lisa para verniz, *60x210x*3,5cm</t>
  </si>
  <si>
    <t>Porta de madeira semi-oca encabeçada, folha lisa para verniz, *70x210x*3,5cm</t>
  </si>
  <si>
    <t>Porta de madeira semi-oca encabeçada, folha lisa para verniz, *90x210x*3,5cm</t>
  </si>
  <si>
    <t>Porta de madeira semi-oca, folha lisa para pintura *100x210x*3,5cm</t>
  </si>
  <si>
    <t>Porta de madeira semi-oca, folha lisa para pintura *60x210x*3,5cm</t>
  </si>
  <si>
    <t>Porta de madeira semi-oca, folha lisa para pintura *70x210x*3,5cm</t>
  </si>
  <si>
    <t>Porta de madeira semi-oca, folha lisa para pintura *80x210x*3,5cm</t>
  </si>
  <si>
    <t>Porta de madeira semi-oca, folha lisa para pintura *90x210x*3,5cm</t>
  </si>
  <si>
    <t>Porta de madeira tipo veneziana, eucalipto ou similar da região, E=*3,5cm</t>
  </si>
  <si>
    <t>Porta dente para fresadora</t>
  </si>
  <si>
    <t>Porta Eucaplac chapa pintada cor 80x210cm E=35mm - Eucatex</t>
  </si>
  <si>
    <t>Porta Eucatex Eucadur pronta para pintura 60x210x3,5cm</t>
  </si>
  <si>
    <t>Porta Eucatex Eucadur pronta para pintura 70x210x3,5cm</t>
  </si>
  <si>
    <t>Porta Eucatex Eucadur pronta para pintura 80x210x3,5cm</t>
  </si>
  <si>
    <t>Porta grade de enrolar manual completa, perfil tubular tijolinho 3/4", em aço galvanizado natural (sem instalação)</t>
  </si>
  <si>
    <t>Porta madeira compensada lisa para cera ou verniz 80x210x3,5cm</t>
  </si>
  <si>
    <t>Porta madeira regional 1ª veneziana 80x210x3cm</t>
  </si>
  <si>
    <t>Porta madeira regional 3ª correr p/ vidro E=3cm</t>
  </si>
  <si>
    <t>Porta madeira semi-oca almofadada regional 1ª 60x210x3cm</t>
  </si>
  <si>
    <t>Porta madeira semi-oca almofadada regional 1ª 70x210x3cm</t>
  </si>
  <si>
    <t>Porta madeira semi-oca almofadada regional 2ª 80x210x3,5</t>
  </si>
  <si>
    <t>Porta madeira semi-oca frisada nas 2 faces *80x210x*3,5cm</t>
  </si>
  <si>
    <t>Porta quadriculada de madeira-de-lei (angelim ou equivalente regional), decorrer para vidro E=*3,5cm</t>
  </si>
  <si>
    <t>Porta tipo mexicana de madeira maciça de 1ª qualidade, de *0,80x2,10x*0,035m</t>
  </si>
  <si>
    <t>Porta toalha banho em metal cromado, tipo barra</t>
  </si>
  <si>
    <t>Porta toalha rosto em metal cromado, tipo argola</t>
  </si>
  <si>
    <t>Porta vidro temperado c/ 2 folhas, de correr, E=10mm</t>
  </si>
  <si>
    <t>Portão basculante manual em aço galvanizado natural, tipo lambril com requadro, chapa n.26 (sem instalação)</t>
  </si>
  <si>
    <t>Portão basculante, manual, em chapa tipo lambril quadrado, com requadro, acabamento natural</t>
  </si>
  <si>
    <t>Portão de abrir em gradil de metalon redondo de 3/4" vertical, com requadro, acabamento natural - completo</t>
  </si>
  <si>
    <t>Portão de correr em chapa tipo painel lambril quadrado, com porta social completa incluída, com requadro, acabamento natural, com trilhos e roldanas</t>
  </si>
  <si>
    <t>Portão de correr em gradil fixo de barra de ferro chata de 3x1/4" na vertical, sem requadro, acabamento natural, com trilhos e roldanas</t>
  </si>
  <si>
    <t>Portinhola de abrir em alumínio de 60x80cm, veneziana ventilada 1 folha, acabamento anodizado natural</t>
  </si>
  <si>
    <t>Poste cônico contínuo em aço galvanizado, curvo, Braço duplo, engastado, H=9m, diâmetro inferior=*135mm (*valor aproximado)</t>
  </si>
  <si>
    <t>Poste cônico contínuo em aço galvanizado, curvo, Braço duplo, flangeado, H=9m, diâmetro inferior=*135mm</t>
  </si>
  <si>
    <t>Poste cônico contínuo em aço galvanizado, curvo, Braço simples, engastado, H=9m, diâmetro inferior=*135mm</t>
  </si>
  <si>
    <t>Poste cônico contínuo em aço galvanizado, curvo, Braço simples, flangeado, H=7m, diâmetro inferior=*125mm</t>
  </si>
  <si>
    <t>Poste cônico contínuo em aço galvanizado, curvo, Braço simples, flangeado, H=9m, diâmetro inferior=*135mm</t>
  </si>
  <si>
    <t>Poste cônico contínuo em aço galvanizado, reto, engastado, H=7m, diâmetro inferior=*125mm</t>
  </si>
  <si>
    <t>Poste cônico contínuo em aço galvanizado, reto, engastado, H=9m, diâmetro inferior=*145mm</t>
  </si>
  <si>
    <t>Poste cônico contínuo em aço galvanizado, reto, flangeado, H=3m, diâmetro inferior=*95mm</t>
  </si>
  <si>
    <t>Poste cônico contínuo em aço galvanizado, reto, flangeado, H=6m, diâmetro inferior=*90cm</t>
  </si>
  <si>
    <t>Poste de concreto circular, 100kg, H=5m (NBR 8451)</t>
  </si>
  <si>
    <t>Poste de concreto circular, 100kg, H=7m (NBR 8451)</t>
  </si>
  <si>
    <t>Poste de concreto circular, 150kg, H=10m (NBR 8451)</t>
  </si>
  <si>
    <t>Poste de concreto circular, 200kg, H=11m (NBR 8451)</t>
  </si>
  <si>
    <t>Poste de concreto circular, 200kg, H=17m (NBR 8451)</t>
  </si>
  <si>
    <t>Poste de concreto circular, 200kg, H=22,5m (NBR 8451)</t>
  </si>
  <si>
    <t>Poste de concreto circular, 200kg, H=7m (NBR 8451)</t>
  </si>
  <si>
    <t>Poste de concreto circular, 200kg, H=9m (NBR 8451)</t>
  </si>
  <si>
    <t>Poste de concreto circular, 300kg, H=11m (NBR 8451)</t>
  </si>
  <si>
    <t>Poste de concreto circular, 300kg, H=5m (NBR 8451)</t>
  </si>
  <si>
    <t>Poste de concreto circular, 300kg, H=7m (NBR 8451)</t>
  </si>
  <si>
    <t>Poste de concreto circular, 300kg, H=9m (NBR 8451)</t>
  </si>
  <si>
    <t>Poste de concreto circular, 400kg, H=11m (NBR 8451)</t>
  </si>
  <si>
    <t>Poste de concreto circular, 400kg, H=14m (NBR 8451)</t>
  </si>
  <si>
    <t>Poste de concreto circular, 400kg, H=9m (NBR 8451)</t>
  </si>
  <si>
    <t>Poste de concreto circular, 600kg, H=10m (NBR 8451)</t>
  </si>
  <si>
    <t>Poste de concreto duplo T, 100kg, H=6m, (NBR 8451)</t>
  </si>
  <si>
    <t>Poste de concreto duplo T, 200kg, H=11m (NBR 8451)</t>
  </si>
  <si>
    <t>Poste de concreto duplo T, 200kg, H=8m (NBR 8451)</t>
  </si>
  <si>
    <t>Poste de concreto duplo T, 300kg, H=12m (NBR 8451)</t>
  </si>
  <si>
    <t>Poste de concreto duplo T, 400kg,H=12m (NBR 8451)</t>
  </si>
  <si>
    <t>Poste de concreto duplo T, tipo B, 300kg, H=10m (NBR 8451)</t>
  </si>
  <si>
    <t>Poste de concreto duplo T, tipo B, 300kg, H=9m (NBR 8451)</t>
  </si>
  <si>
    <t>Poste de concreto duplo T, tipo B, 500kg, H=9m (NBR 8451)</t>
  </si>
  <si>
    <t>Poste de concreto duplo T, tipo D, 100kg, H=7m (NBR 8451)</t>
  </si>
  <si>
    <t>Poste de concreto duplo T, tipo D, 200kg, H=9m (NBR 8451)</t>
  </si>
  <si>
    <t>Poste de concreto padrão, 1 caixa, H=7,5m</t>
  </si>
  <si>
    <t>Poste de concreto padrão, 2 caixas, H=7,5m</t>
  </si>
  <si>
    <t>Poste de concreto padrão, 3 caixas , H=7,5m</t>
  </si>
  <si>
    <t>Poste de concreto padrão, 4 caixas , H=7,5m</t>
  </si>
  <si>
    <t>Poste decorativo para jardim em aço tubular, sem luminária, H=*2,5m (*valor aproximado)</t>
  </si>
  <si>
    <t>Poste padrão subterrâneo 100A, H=2,5m</t>
  </si>
  <si>
    <t>Poste padrão subterrâneo 200A, H=2,5m</t>
  </si>
  <si>
    <t>Pozolana de classe C</t>
  </si>
  <si>
    <t>Prancha de madeira não aparelhada *6x*30cm, maçaranduba, angelim ou equivalente da região</t>
  </si>
  <si>
    <t>Prancha madeira nativa / regional 7,5x22,5cm não aparelhada (p/ forma)</t>
  </si>
  <si>
    <t>Prego de aço 15x15 c/ cabeça</t>
  </si>
  <si>
    <t>Prego de aço polido com cabeça 19x36 (3 1/4 x 9)</t>
  </si>
  <si>
    <t>Prego de aço polido com cabeça 22x48 (4 1/4 x 5)</t>
  </si>
  <si>
    <t>Prego de aço polido com cabeça dupla 17x27 (2 1/2 x 11)</t>
  </si>
  <si>
    <t>Prego polido com cabeça 1 1/2 x 14</t>
  </si>
  <si>
    <t>Prego polido com cabeça 1 1/2" x 13"</t>
  </si>
  <si>
    <t>Prego polido com cabeça 1" x 17"</t>
  </si>
  <si>
    <t>Prego polido com cabeça 10x10</t>
  </si>
  <si>
    <t>Prego polido com cabeça 12x12</t>
  </si>
  <si>
    <t>Prego polido com cabeça 16x24</t>
  </si>
  <si>
    <t>Prego polido com cabeça 17x21</t>
  </si>
  <si>
    <t>Prego polido com cabeça 17x24</t>
  </si>
  <si>
    <t>Prego polido com cabeça 17x27</t>
  </si>
  <si>
    <t>Prego polido com cabeça 17x30</t>
  </si>
  <si>
    <t>Prego polido com cabeça 18x24</t>
  </si>
  <si>
    <t>Prego polido com cabeça 18x27</t>
  </si>
  <si>
    <t>Prego polido com cabeça 18x30</t>
  </si>
  <si>
    <t>Prego polido com cabeça 2 1/2 x 10</t>
  </si>
  <si>
    <t>Prego polido com cabeça 2 1/2" x 12"</t>
  </si>
  <si>
    <t>Prego polido com cabeça 3x9</t>
  </si>
  <si>
    <t>Prensa de montagem para tubo PEX</t>
  </si>
  <si>
    <t>Primer epóxi</t>
  </si>
  <si>
    <t>Primer para manta asfáltica à base de asfalto modificado diluído em solvente, aplicação a frio</t>
  </si>
  <si>
    <t>Primer universal, fundo anticorrosivo tipo zarcão</t>
  </si>
  <si>
    <t>Projetor de argamassa, capacidade de projeção 1,5m³/h, alcance da projeção 30 até 60m, motor elétrico trifásico</t>
  </si>
  <si>
    <t>Projetor de argamassa, capacidade de projeção 2,0m³/h, alcance da projeção até 50m, motor elétrico trifásico</t>
  </si>
  <si>
    <t>Projetor pneumático de argamassa para chapisco e reboco com recipiente acoplado, tipo canequinha, com volume de 1,50L, sem compressor</t>
  </si>
  <si>
    <t>Projetor retangular fechado para lâmpada vapor de mercúrio / sódio 250W a 500W, cabeceiras em alumínio fundido, corpo em alumínio anodizado, para lâmpada E40, fechamento em vidro temperado.</t>
  </si>
  <si>
    <t>Prolongamento PVC para caixa sifonada 100mm x 100mm (NBR 5688)</t>
  </si>
  <si>
    <t>Prolongamento PVC para caixa sifonada 100mm x 200mm (NBR 5688)</t>
  </si>
  <si>
    <t>Prolongamento PVC para caixa sifonada, 100mm x 150mm (NBR 5688)</t>
  </si>
  <si>
    <t>Prolongamento PVC para caixa sifonada, 150mm x 150mm (NBR 5688)</t>
  </si>
  <si>
    <t>Prolongamento PVC para caixa sifonada, 150mm x 200mm (NBR 5688)</t>
  </si>
  <si>
    <t>Protetor auditivo tipo concha com abafador de ruídos, atenuação acima de 22dB</t>
  </si>
  <si>
    <t>Protetor auditivo tipo plug de inserção com cordão, atenuação superior a 15dB</t>
  </si>
  <si>
    <t>Protetor solar FPS 30, embalagem 2 litros</t>
  </si>
  <si>
    <t>Prumo de centro em aço *400g</t>
  </si>
  <si>
    <t>Prumo de parede em aço 700 a 750g</t>
  </si>
  <si>
    <t>Puxador concha latão cromado ou polido p/ porta/jan correr - 3x9cm</t>
  </si>
  <si>
    <t>Puxador concha latão cromado ou polido p/ porta/jan correr c/ furo p/ chave- 4x10cm</t>
  </si>
  <si>
    <t>Puxador tubular de centro p/ janelas - latão cromado</t>
  </si>
  <si>
    <t>Puxador zamak central p/ esquadria alumínio</t>
  </si>
  <si>
    <t>Quadro 160x66cm padrão light TR-4</t>
  </si>
  <si>
    <t>Quadro de distribuição de embutir c/ barramento monofásico p/ 6 disjuntores unipolares em chapa de aço galv</t>
  </si>
  <si>
    <t>Quadro de distribuição de embutir c/ barramento monofásico p/ 8 disjuntores unipolares em chapa de aço galv</t>
  </si>
  <si>
    <t>Quadro de distribuição de embutir c/ barramento neutro p/ 18 disjuntores unipolares em chapa de aço galv</t>
  </si>
  <si>
    <t>Quadro de distribuição de embutir c/ barramento trifásico p/ 12 disjuntores unipolares em chapa de aço galv</t>
  </si>
  <si>
    <t>Quadro de distribuição de embutir c/ barramento trifásico p/ 15 disjuntores unipolares em chapa de aço galv</t>
  </si>
  <si>
    <t>Quadro de distribuição de embutir c/ barramento trifásico p/ 18 disjuntores unipolares em chapa de aço galv</t>
  </si>
  <si>
    <t>Quadro de distribuição de embutir c/ barramento trifásico p/ 24 disjuntores unipolares em chapa de aço galv</t>
  </si>
  <si>
    <t>Quadro de distribuição de embutir c/ barramento trifásico p/ 27 disjuntores unipolares em chapa de aço galv</t>
  </si>
  <si>
    <t>Quadro de distribuição de embutir c/ barramento trifásico p/ 30 disjuntores unipolares em chapa de aço galv</t>
  </si>
  <si>
    <t>Quadro de distribuição de embutir c/ barramento trifásico p/ 30 disjuntores unipolares em chapa de ferro galv</t>
  </si>
  <si>
    <t>Quadro de distribuição de embutir c/ barramento trifásico p/ 32 disjuntores unipolares em chapa de aço galv</t>
  </si>
  <si>
    <t>Quadro de distribuição de embutir c/ barramento trifásico p/ 40 disjuntores unipolares em chapa de aço galv com chave geral trifásica</t>
  </si>
  <si>
    <t>Quadro de distribuição de embutir c/ barramento trifásico p/ 40 disjuntores unipolares em chapa de ferro galv</t>
  </si>
  <si>
    <t>Quadro de distribuição de embutir c/ barramento trifásico p/ 50 disjuntores unipolares em chapa de aço galv</t>
  </si>
  <si>
    <t>Quadro de distribuição de embutir c/ barramento trifásico p/ 60 disjuntores unipolares em chapa de aço galv</t>
  </si>
  <si>
    <t>Quadro de distribuição de embutir sem barramento p/ 3 disjuntores unipolares, com porta em chapa de aço galv</t>
  </si>
  <si>
    <t>Quadro de distribuição de embutir sem barramento p/ 3 disjuntores unipolares, s/ porta, em chapa de aço galv</t>
  </si>
  <si>
    <t>Quadro de distribuição de embutir sem barramento p/ 6 disjuntores unipolares, s/ porta, em chapa de aço galv</t>
  </si>
  <si>
    <t>Quadro de distribuição de embutir sem barramento, p/12 disjuntores unipolares, s/ porta em chapa de aço galv</t>
  </si>
  <si>
    <t>Quadro de distribuição de embutir sem barramento, sem porta, p/4 disjuntores unipolares em chapa de aço galv</t>
  </si>
  <si>
    <t>Quadro de distribuição de sobrepor c/ barramento trifásico p/ 18 disjuntores unipolares, em chapa de aço galv</t>
  </si>
  <si>
    <t>Quadro de distribuição de sobrepor c/ barramento trifásico p/ 24 disjuntores unipolares, em chapa de aço galv</t>
  </si>
  <si>
    <t>Quadro em chapa aço galvanizado 18 USG, 40x60cm p/ instalação de ponto de força para elevador</t>
  </si>
  <si>
    <t>Quadro em chapa de aço 18, para 3 disjuntores monopolares, sem barramento, de embutir, com porta (para distribuição de circuitos)</t>
  </si>
  <si>
    <t>Quadro metálico p/ mont. eletroeletrônico 48x38x22cm Cemar ou equiv</t>
  </si>
  <si>
    <t>Querosene</t>
  </si>
  <si>
    <t>Ralo FoFo com requadro, quadrado 150x150mm</t>
  </si>
  <si>
    <t>Ralo FoFo com requadro, quadrado 200x200mm</t>
  </si>
  <si>
    <t>Ralo FoFo com requadro, quadrado 250x250mm</t>
  </si>
  <si>
    <t>Ralo FoFo com requadro, quadrado 300x300mm</t>
  </si>
  <si>
    <t>Ralo FoFo com requadro, quadrado 400x400mm</t>
  </si>
  <si>
    <t>Ralo FoFo semiesférico, 100mm, para lajes / calhas</t>
  </si>
  <si>
    <t>Ralo FoFo semiesférico, 150mm, para lajes / calhas</t>
  </si>
  <si>
    <t>Ralo FoFo semiesférico, 200mm, para lajes / calhas</t>
  </si>
  <si>
    <t>Ralo FoFo semiesférico, 75mm, para lajes / calhas</t>
  </si>
  <si>
    <t>Ralo seco PVC cônico, 100x40mm, com grelha quadrada</t>
  </si>
  <si>
    <t>Ralo seco PVC cônico, 100x40mm, com grelha redonda branca</t>
  </si>
  <si>
    <t>Ralo seco PVC quadrado, 100x100x53mm, saída 40mm, com grelha branca</t>
  </si>
  <si>
    <t>Ralo sifonado PVC cilíndrico, 100x40mm, com grelha redonda branca</t>
  </si>
  <si>
    <t>Ralo sifonado PVC redondo cônico, 100x40mm, com grelha branca redonda</t>
  </si>
  <si>
    <t>Ralo sifonado PVC, quadrado, 100x100x53mm, saída 40mm, com grelha branca</t>
  </si>
  <si>
    <t>Rasteleiro</t>
  </si>
  <si>
    <t>Rasteleiro (mensalista)</t>
  </si>
  <si>
    <t>Reator p/ 1 lâmpada vapor de mercúrio 125W uso ext</t>
  </si>
  <si>
    <t>Reator p/ 1 lâmpada vapor de mercúrio 250W uso ext</t>
  </si>
  <si>
    <t>Reator p/ 1 lâmpada vapor de mercúrio 400W uso ext</t>
  </si>
  <si>
    <t>Reator p/ lâmpada vapor de sódio 250W uso ext</t>
  </si>
  <si>
    <t>Reator partida rápida p/ 1 lâmpada fluorescente 110W/220V</t>
  </si>
  <si>
    <t>Reator partida rápida p/ 1 lâmpada fluorescente 20W/127V</t>
  </si>
  <si>
    <t>Reator partida rápida p/ 1 lâmpada fluorescente 40W/127V</t>
  </si>
  <si>
    <t>Reator partida rápida p/ 2 lâmpadas fluorescentes 20W/127V</t>
  </si>
  <si>
    <t>Reator partida rápida p/ 2 lâmpadas fluorescentes 40W/127V</t>
  </si>
  <si>
    <t>Rebite de alumínio vazado de repuxo, 3,2x8mm (1kg=1025 unidades)</t>
  </si>
  <si>
    <t>Rebolo abrasivo reto de uso geral grão 36, de 6x1" (diâmetro x altura)</t>
  </si>
  <si>
    <t>Rebolo abrasivo reto de uso geral grão 36, de 6x3/4" (diâmetro x altura)</t>
  </si>
  <si>
    <t>Recicladora de asfalto a frio sobre rodas, larg. fresagem 2,00m, pot. 315kW / 422HP</t>
  </si>
  <si>
    <t>Redução excêntrica PVC leve DN 200x150mm</t>
  </si>
  <si>
    <t>Redução excêntrica PVC NBR 10569 p/rede colet esg PB JE 125x100mm</t>
  </si>
  <si>
    <t>Redução excêntrica PVC NBR 10569 p/rede colet esg PB JE 150x100mm</t>
  </si>
  <si>
    <t>Redução excêntrica PVC NBR 10569 p/rede colet esg PB JE 150x125mm</t>
  </si>
  <si>
    <t>Redução excêntrica PVC NBR 10569 p/rede colet esg PB JE 200x150mm</t>
  </si>
  <si>
    <t>Redução excêntrica PVC NBR 10569 p/rede colet esg PB JE 250x200mm</t>
  </si>
  <si>
    <t>Redução excêntrica PVC NBR 10569 p/rede colet esg PB JE 300x250mm</t>
  </si>
  <si>
    <t>Redução excêntrica PVC NBR 10569 p/rede colet esg PB JE 350x300mm</t>
  </si>
  <si>
    <t>Redução excêntrica PVC NBR 10569 p/rede colet esg PB JE 400x300mm</t>
  </si>
  <si>
    <t>Redução excêntrica PVC NBR 10569 p/rede colet esg PB JE 400x350mm</t>
  </si>
  <si>
    <t>Redução excêntrica PVC p/ esg predial DN 100x50mm</t>
  </si>
  <si>
    <t>Redução excêntrica PVC p/ esg predial DN 100x75mm</t>
  </si>
  <si>
    <t>Redução excêntrica PVC p/ esg predial DN 75x50mm</t>
  </si>
  <si>
    <t>Redução excêntrica PVC série R p/esg predial DN 100x75mm</t>
  </si>
  <si>
    <t>Redução excêntrica PVC série R p/esg predial DN 150x100mm</t>
  </si>
  <si>
    <t>Redução excêntrica PVC série R p/esg predial DN 75x50mm</t>
  </si>
  <si>
    <t>Redução fixa tipo Storz, engate rápido 2.1/2" x 1.1/2", em latão, para instalação predial combate a incêndio predial</t>
  </si>
  <si>
    <t>Redução PVC PBA JE BB p/rede água DN 75x50 / DE 85x60mm</t>
  </si>
  <si>
    <t>Redução PVC PBA JE PB p/rede água DN 100x50 / DE 110x60mm</t>
  </si>
  <si>
    <t>Redução PVC PBA JE PB p/rede água DN 100x75 / DE 110x85mm</t>
  </si>
  <si>
    <t>Redução PVC PBA JE PB p/rede água DN 75x50 / DE 85x60mm</t>
  </si>
  <si>
    <t>Redutor tipo thinner para acabamento</t>
  </si>
  <si>
    <t>Refletor aberto tipo Bedo (prato), diam 12" (310mm), soquete E-27"</t>
  </si>
  <si>
    <t>Refletor redondo em alumínio anodizado para lâmpada vapor de mercúrio/sódio, corpo em alumínio com pintura epóxi, para lâmpada E-27 de 300W, com suporte redondo e alça regulável para fixação.</t>
  </si>
  <si>
    <t>Registro de esfera de passeio, PVC para polietileno, 20mm</t>
  </si>
  <si>
    <t>Registro de esfera PVC, com borboleta, com rosca externa, 1/2"</t>
  </si>
  <si>
    <t>Registro de esfera PVC, com borboleta, com rosca externa, 3/4"</t>
  </si>
  <si>
    <t>Registro de esfera PVC, com cabeça quadrada, com rosca, 1/2"</t>
  </si>
  <si>
    <t>Registro de esfera PVC, com cabeça quadrada, com rosca, 3/4"</t>
  </si>
  <si>
    <t>Registro de esfera, PVC, com volante, vs, roscável, DN 1 1/2", com corpo dividido</t>
  </si>
  <si>
    <t>Registro de esfera, PVC, com volante, vs, roscável, DN 1 1/4", com corpo dividido</t>
  </si>
  <si>
    <t>Registro de esfera, PVC, com volante, vs, roscável, DN 1", com corpo dividido</t>
  </si>
  <si>
    <t>Registro de esfera, PVC, com volante, vs, roscável, DN 1/2", com corpo dividido</t>
  </si>
  <si>
    <t>Registro de esfera, PVC, com volante, vs, roscável, DN 2", com corpo dividido</t>
  </si>
  <si>
    <t>Registro de esfera, PVC, com volante, vs, roscável, DN 3/4", com corpo dividido</t>
  </si>
  <si>
    <t>Registro de esfera, PVC, com volante, vs, soldável DN 20mm, com corpo dividido</t>
  </si>
  <si>
    <t>Registro de esfera, PVC, com volante, vs, soldável DN 25mm, com corpo dividido</t>
  </si>
  <si>
    <t>Registro de esfera, PVC, com volante, vs, soldável DN 32mm, com corpo dividido</t>
  </si>
  <si>
    <t>Registro de esfera, PVC, com volante, vs, soldável DN 40mm, com corpo dividido</t>
  </si>
  <si>
    <t>Registro de esfera, PVC, com volante, vs, soldável DN 50mm, com corpo dividido</t>
  </si>
  <si>
    <t>Registro de esfera, PVC, com volante, vs, soldável DN 60mm, com corpo dividido</t>
  </si>
  <si>
    <t>Registro de pressão PVC, roscável, volante simples, de 1/2"</t>
  </si>
  <si>
    <t>Registro de pressão PVC, roscável, volante simples, de 3/4"</t>
  </si>
  <si>
    <t>Registro de pressão PVC, soldável volante simples, de 20mm</t>
  </si>
  <si>
    <t>Registro de pressão PVC, soldável volante simples, de 25mm</t>
  </si>
  <si>
    <t>Registro gaveta 3" bruto latão ref 1502-B</t>
  </si>
  <si>
    <t>Registro gaveta 4" bruto latão ref 1502-B</t>
  </si>
  <si>
    <t>Registro gaveta bruto em latão forjado, bitola 1 1/2" (ref 1509)</t>
  </si>
  <si>
    <t>Registro gaveta bruto em latão forjado, bitola 1 1/4" (ref 1509)</t>
  </si>
  <si>
    <t>Registro gaveta bruto em latão forjado, bitola 1" (ref 1509)</t>
  </si>
  <si>
    <t>Registro gaveta bruto em latão forjado, bitola 1/2" (ref 1509)</t>
  </si>
  <si>
    <t>Registro gaveta bruto em latão forjado, bitola 2 1/2" (ref 1509)</t>
  </si>
  <si>
    <t>Registro gaveta bruto em latão forjado, bitola 2" (ref 1509)</t>
  </si>
  <si>
    <t>Registro gaveta bruto em latão forjado, bitola 3/4" (ref 1509)</t>
  </si>
  <si>
    <t>Registro gaveta com acabamento e canopla cromados, simples, bitola 1 1/2"(ref 1509)</t>
  </si>
  <si>
    <t>Registro gaveta com acabamento e canopla cromados, simples, bitola 1 1/4" (ref 1509)</t>
  </si>
  <si>
    <t>Registro gaveta com acabamento e canopla cromados, simples, bitola 1" (ref1509)</t>
  </si>
  <si>
    <t>Registro gaveta com acabamento e canopla cromados, simples, bitola 1/2" (ref1509)</t>
  </si>
  <si>
    <t>Registro gaveta com acabamento e canopla cromados, simples, bitola 3/4" (ref1509)</t>
  </si>
  <si>
    <t>Registro ou regulador de gás cozinha, vazão de 2kg/h, 2,8kPa</t>
  </si>
  <si>
    <t>Registro ou válvula globo angular de latão, 45 graus, D=2 1/2", para hidrante sem instalação predial de incêndio</t>
  </si>
  <si>
    <t>Registro pressão bruto em latão forjado, bitola 1/2" (ref 1400)</t>
  </si>
  <si>
    <t>Registro pressão bruto em latão forjado, bitola 3/4" (ref 1400)</t>
  </si>
  <si>
    <t>Registro pressão com acabamento e canopla cromada, simples, bitola 1/2" (ref 1416)</t>
  </si>
  <si>
    <t>Registro pressão com acabamento e canopla cromada, simples, bitola 3/4" (ref 1416)</t>
  </si>
  <si>
    <t>Régua de alumínio para pedreiro 2x1"</t>
  </si>
  <si>
    <t>Régua vibradora dupla para concreto a gasolina 5,5HP, peso de 60kg,comprimento 4m</t>
  </si>
  <si>
    <t>Régua vibratória de concreto treliçada, equipada com motor a gasolina de 9HP</t>
  </si>
  <si>
    <t>Rejeito de minério de ferro para pavimentação (posto pedreira / fornecedor, sem frete)</t>
  </si>
  <si>
    <t>Rejunte branco</t>
  </si>
  <si>
    <t>Rejunte colorido</t>
  </si>
  <si>
    <t>Rejunte epóxi branco</t>
  </si>
  <si>
    <t>Rejunte epóxi cor</t>
  </si>
  <si>
    <t>Rele fotoelétrico 1.000W / 220V</t>
  </si>
  <si>
    <t>Rele térmico bimetal para uso em motores trifásicos, tensão 380V, potência até 15CV, corrente nominal máxima 22A</t>
  </si>
  <si>
    <t>Removedor de tinta óleo/esmalte verniz</t>
  </si>
  <si>
    <t>Resíduo de construção e demolição (RCD), classe A cinza, tipo rachão reciclado</t>
  </si>
  <si>
    <t>Resina acrílica base água - cor branca</t>
  </si>
  <si>
    <t>Respirador descartável sem válvula de exalação, PFF 1</t>
  </si>
  <si>
    <t>Retardo para cordel detonante</t>
  </si>
  <si>
    <t>Retroescavadeira c/ carregadeira sobre pneus 76HP transmissão mecânica (incl. manutenção/operação e combustível )</t>
  </si>
  <si>
    <t>Retroescavadeira com pá carregadeira sobre rodas, motor de 70 a 80HP, capacidade de 0,2 / 0,7m³, com transmissão mecânica (locação com operador, combustível e manutenção)</t>
  </si>
  <si>
    <t>Retroescavadeira sobre rodas com carregadeira, tração 4x2, potência líquida 79HP, peso operacional mínimo de 6570kg, capacidade da carregadeira de 1,00m³ e da retroescavadeira mínima de 0,20m³, profundidade</t>
  </si>
  <si>
    <t>Retroescavadeira sobre rodas com carregadeira, tração 4x4, potência líquida 72HP, peso operacional mínimo de 7140kg, capacidade mínima da carregadeira de 0,79m³ e da retroescavadeira mínima de 0,18m³, profundidade</t>
  </si>
  <si>
    <t>Retroescavadeira sobre rodas com carregadeira, tração 4x4, potência líquida 88HP, peso operacional mínimo de 6674kg, capacidade da carregadeira de 1,00m³ e da retroescavadeira mínima de 0,26 m³, profundidade</t>
  </si>
  <si>
    <t>Revestimento de parede em granilite, marmorite ou granitina - esp=5mm</t>
  </si>
  <si>
    <t>Revestimento de parede em granilite, marmorite ou granitina colorido - esp=5mm</t>
  </si>
  <si>
    <t>Revestimento em cerâmica esmaltada comercial, PEI menor ou igual a 3, formato menor ou igual a 2.025cm²</t>
  </si>
  <si>
    <t>Revestimento em cerâmica esmaltada extra, PEI maior ou igual 4, formato maior que 2.025cm²</t>
  </si>
  <si>
    <t>Revestimento em cerâmica esmaltada extra, PEI menor ou igual a 3, formato menor ou igual a 2.025cm²</t>
  </si>
  <si>
    <t>Revestimento epóxi de alta resistência química, isento de solventes, bicomponente</t>
  </si>
  <si>
    <t>Revestimento para escada em granilite, marmorite ou granitina esp=8mm</t>
  </si>
  <si>
    <t>Roçadeira costal com motor a gasolina de *32cc (*valor aproximado)</t>
  </si>
  <si>
    <t>Roçadeira rebocável, largura de trabalho de 1,3m</t>
  </si>
  <si>
    <t>Rodapé ardósia, cinza, 10cm, E=*1cm (*valor aproximado)</t>
  </si>
  <si>
    <t>Rodapé borracha liso H=7cm p/ argamassa RCI.70 esp=2,0mm</t>
  </si>
  <si>
    <t>Rodapé de madeira maciça cumaru/ipê champanhe ou equivalente da região, *1,5x7cm (*medida aproximada)</t>
  </si>
  <si>
    <t>Rodapé em mármore, polido, branco comum, L=*7cm, E= *2cm, corte reto</t>
  </si>
  <si>
    <t>Rodapé granito 10x2cm</t>
  </si>
  <si>
    <t>Rodapé pré-moldado de granilite, marmorite ou granitina L=10cm</t>
  </si>
  <si>
    <t>Rodapé vinílico 5cm E=1mm</t>
  </si>
  <si>
    <t>Rodízio latão 6mm c/ rolamento SKF</t>
  </si>
  <si>
    <t>Rodo de madeira 40cm com cabo</t>
  </si>
  <si>
    <t>Roldana fixa dupla latão c/ rolamento p/ porta / jan correr</t>
  </si>
  <si>
    <t>Roldana latão p/ janela guilhotina</t>
  </si>
  <si>
    <t>Roldana plástica com prego, tamanho 30x30mm, para instalação elétrica aparente</t>
  </si>
  <si>
    <t>Rolo compactador de pneus (7 pneus), estático, pressão variável, potência 130CV, peso operacional sem/com lastro 8,5/25T, largura de rolagem 2,28 m</t>
  </si>
  <si>
    <t>Rolo compactador de pneus estático para asfalto, pressão variável, Dynapac modelo CP-221, potência 100HP - peso sem/com lastro 11,8/21T</t>
  </si>
  <si>
    <t>Rolo compactador de pneus, estático, pressão variável, potência 110HP, peso sem/com lastro 10,8/27T, largura de rolagem 2,30m</t>
  </si>
  <si>
    <t>Rolo compactador de pneus, estático, pressão variável, potência 111HP, peso sem/com lastro 9,5/26,0T, largura de rolagem 1,90m</t>
  </si>
  <si>
    <t>Rolo compactador de pneus, pressão variável, autopropelido 145HP, peso vazio c/ lastro 9,8/27T, p/ selagem asfáltica, tipo Dynapac CP-27 ou equiv (incl manutenção/operação)</t>
  </si>
  <si>
    <t>Rolo compactador de pneus, pressão variável, autopropelido 94HP, peso vazio c/ lastro 7,6/22T p/ selagem asfáltica tipo Dynapac CP-22 ou equiv (incl manutenção/operação)</t>
  </si>
  <si>
    <t>Rolo compactador estático liso autopropelido 58,5HP, força impacto 6 a 9T, tipo Muller RT-82H ou equiv (incl. manutenção/operação)</t>
  </si>
  <si>
    <t>Rolo compactador liso vibratório rebocável peso 5T, força impacto 15,4T tipo Dynapac CH-44 ou equiv</t>
  </si>
  <si>
    <t>Rolo compactador liso vibratório rebocável peso 6,7T, força impacto 20,7T tipo Dynapac CFB-66 ou equiv</t>
  </si>
  <si>
    <t>Rolo compactador pé de carneiro vibratório para solos, potência 110HP, peso operacional máximo 13,05T, impacto dinâmico 38,4T, largura de trabalho 2,13m</t>
  </si>
  <si>
    <t>Rolo compactador pé de carneiro vibratório rebocável peso 6,7T, força impacto 20,7T, tipo Dynapac CFB-66 ou equiv</t>
  </si>
  <si>
    <t>Rolo compactador pé de carneiro vibratório rebocável, peso 5T, força impacto 15,4T, tipo Dynapac CH-44 ou equiv</t>
  </si>
  <si>
    <t>Rolo compactador pé de carneiro vibratório, potência 125HP, peso operacional sem/com lastro 11,95/13,30T, impacto dinâmico 38,5/22,5T, largura de trabalho 2,15m</t>
  </si>
  <si>
    <t>Rolo compactador tandem vibratório cilindros liso de aço, Dynapac, modelo CC-422, potência 125HP - peso máximo operacional 11,2T</t>
  </si>
  <si>
    <t>Rolo compactador vibratório de um cilindro aço liso, Dynapac, modelo CA-150A, potência 80HP - peso operacional 8,1T</t>
  </si>
  <si>
    <t>Rolo compactador vibratório de um cilindro liso de aço, potência 110HP, peso operacional 13,3T, largura trabalho 2,13m</t>
  </si>
  <si>
    <t>Rolo compactador vibratório de um cilindro liso de aço, potência 125HP, peso sem/com lastro 10,75/12,92T, impacto dinâmico 31,5/18,5T, largura trabalho 2,15m</t>
  </si>
  <si>
    <t>Rolo compactador vibratório de um cilindro liso de aço, potência 80HP, peso operacional máximo 8,5T, largura trabalho 1,676m</t>
  </si>
  <si>
    <t>Rolo compactador vibratório de um cilindro, aço liso, potência 80HP, peso operacional máximo 8,1T, impacto dinâmico 16,15/9,5T, largura trabalho 1,68m</t>
  </si>
  <si>
    <t>Rolo compactador vibratório liso autopropelido 101HP p/ asfalto, peso 7,5T, força impacto 13 a 19,2T, tipo Dynapac CA-15A ou equiv (incl manutenção/operação)</t>
  </si>
  <si>
    <t>Rolo compactador vibratório liso autopropelido 101HP p/ solos, peso 6,58T, força impacto 18T, tipo Dynapac CA-15 ou equiv (incl. manutenção/operação)</t>
  </si>
  <si>
    <t>Rolo compactador vibratório liso autopropelido 65HP, força impacto 18T, tipo Muller VAP-70L ou equiv (incl. manutenção/operação)</t>
  </si>
  <si>
    <t>Rolo compactador vibratório liso autopropelido 76HP, força impacto 11T, tipo Muller VAP-SSA ou equiv (incl. manutenção/operação)</t>
  </si>
  <si>
    <t>Rolo compactador vibratório liso autopropelido 83HP, força impacto 11T, tipo Muller VAP-SSL ou equiv (incl. manutenção/operação)</t>
  </si>
  <si>
    <t>Rolo compactador vibratório liso tandem autopropelido 11CV, peso 1,9T força impacto 4,2T, tipo Dynapac CG-11 ou equiv (incl. manutenção/operação)</t>
  </si>
  <si>
    <t>Rolo compactador vibratório pé de carneiro (operado por controle remoto), Dynapac, modelo LP-8500, potência 17HP - peso operacional 1,65T</t>
  </si>
  <si>
    <t>Rolo compactador vibratório pé de carneiro autopropelido 83HP, força impacto 19T, tipo Muller VAP-SSP ou equiv (incl. manutenção/operação)</t>
  </si>
  <si>
    <t>Rolo compactador vibratório pé de carneiro para solos, Dynapac, modelo CA150P, potência 80HP - peso máximo operacional 8,8T - impacto dinâmico 14,58T</t>
  </si>
  <si>
    <t>Rolo compactador vibratório rebocável aço liso, CMV, modelo CVR-15L, potência 65CV - peso 3,8T - impacto dinâmico 18,3T</t>
  </si>
  <si>
    <t>Rolo compactador vibratório tandem aço liso, Muller, modelo RT-82H, potência 58CV - peso sem/com lastro 6,5/9,4T</t>
  </si>
  <si>
    <t>Rolo compactador vibratório tandem, aço liso, potência 15,2HP, peso operacional 2,00T, impacto dinâmico 4,24T</t>
  </si>
  <si>
    <t>Rolo compactador vibratório tandem, aço liso, potência 31HP, peso operacional máximo 2,46T</t>
  </si>
  <si>
    <t>Rolo compactador vibratório tandem, aço liso, potência 45HP, peso operacional máximo 4,0T</t>
  </si>
  <si>
    <t>Rolo compactador vibratório tandem, cilindros em aço liso, potência 23,5HP, peso operacional 1,665T, largura de trabalho 0,9m</t>
  </si>
  <si>
    <t>Rolo compactador vibratório, pé de carneiro, autopropelido, potência=125HP, peso=11,1T, força de impacto=31,1T (locação com operador, combustível e manutenção)</t>
  </si>
  <si>
    <t>Rompedor elétrico peso 26kg, potência operacional de 2,5kW</t>
  </si>
  <si>
    <t>Roseta latão cromado tipo 203 La Fonte p/ fechadura porta</t>
  </si>
  <si>
    <t>Roseta latão cromado tipo 303 La Fonte p/ fechadura porta</t>
  </si>
  <si>
    <t>Rufo chapa galvanizada n.24 L=16cm</t>
  </si>
  <si>
    <t>Rufo chapa galvanizada n.24 L=25cm</t>
  </si>
  <si>
    <t>Rufo chapa galvanizada n.24 L=33cm</t>
  </si>
  <si>
    <t>Rufo chapa galvanizada n.24 L=50cm</t>
  </si>
  <si>
    <t>Rufo chapa galvanizada n.26 L=35cm</t>
  </si>
  <si>
    <t>Rufo interno/externo de chapa de aço galvanizada n.24, corte 25cm</t>
  </si>
  <si>
    <t>Rufo para telha de fibrocimento canalete 49 ou kalheta (sem amianto)</t>
  </si>
  <si>
    <t>Rufo para telha de fibrocimento ondulada (sem amianto)</t>
  </si>
  <si>
    <t>Rufo para telha fibrocimento canalete 90 ou kalhetão (sem amianto)</t>
  </si>
  <si>
    <t>Sabao</t>
  </si>
  <si>
    <t>Saboneteira de parede em metal cromado</t>
  </si>
  <si>
    <t>Saboneteira plástica tipo dispenser para sabonete liquido com reservatório 800 a 1.500ml</t>
  </si>
  <si>
    <t>Saço de rafia para entulho, novo, liso (sem clichê), *60x*90cm (*medidas aproximadas)</t>
  </si>
  <si>
    <t>Saibro para argamassa (coletado no comercio)</t>
  </si>
  <si>
    <t>Saída em T flange em pé ferro galv 2 1/2" (combate incêndio)</t>
  </si>
  <si>
    <t>Sapata de PVC aditivado nervurado D=6"</t>
  </si>
  <si>
    <t>Sapata de PVC aditivado nervurado D=8"</t>
  </si>
  <si>
    <t>Sapatilha em aço galvanizado para cabos com diâmetro nominal até 5/8"</t>
  </si>
  <si>
    <t>Seguro (encargos complementares)</t>
  </si>
  <si>
    <t>Seguro - mensalista (encargos complementares)</t>
  </si>
  <si>
    <t>Seixo rolado para aplicação em concreto (posto pedreira / fornecedor, sem frete)</t>
  </si>
  <si>
    <t>Selador acrílico</t>
  </si>
  <si>
    <t>Selador horizontal para fita de aço 1"</t>
  </si>
  <si>
    <t>Selador látex PVA</t>
  </si>
  <si>
    <t>Selante a base de alcatrão e poliuretano para juntas horizontais</t>
  </si>
  <si>
    <t>Selante elástico monocomponente a base de poliuretano para juntas diversas</t>
  </si>
  <si>
    <t>310ml</t>
  </si>
  <si>
    <t>Selante tipo veda calha para metal e fibrocimento</t>
  </si>
  <si>
    <t>Selim compacto em PVC, sem travas, DN 150x100mm, para rede coletora esgoto (NBR 10569)</t>
  </si>
  <si>
    <t>Selim compacto em PVC, sem travas, DN 200x100mm, para rede coletora esgoto (NBR 10569)</t>
  </si>
  <si>
    <t>Selim compacto em PVC, sem travas, DN 300x100mm, para rede coletora esgoto (NBR 10569) selim compacto em PVC, sem travas, DN 300x100mm, para rede coletora esgoto NBR10569)</t>
  </si>
  <si>
    <t>Selim PVC 90g c/ travas NBR 10569 p/ rede colet esg DN 125x100mm</t>
  </si>
  <si>
    <t>Selim PVC 90g c/ travas NBR 10569 p/ rede colet esg DN 150x100mm</t>
  </si>
  <si>
    <t>Selim PVC 90g elástico NBR 10569 p/ rede colet esg DN 200x100mm</t>
  </si>
  <si>
    <t>Selim PVC 90g elástico NBR 10569 p/ rede colet esg DN 250x100mm</t>
  </si>
  <si>
    <t>Selim PVC 90g elástico NBR 10569 p/ rede colet esg DN 300x100mm</t>
  </si>
  <si>
    <t>Semirreboque com dois eixos em tandem tipo basculante com caçamba metálica14m³ (inclui montagem, não inclui cavalo mecânico)</t>
  </si>
  <si>
    <t>Semirreboque com três eixos em tandem tipo basculante com caçamba metálica 18m³ (inclui montagem, não inclui cavalo mecânico)</t>
  </si>
  <si>
    <t>Semirreboque com três eixos, para transporte de carga seca, dimensões aproximadas 2,60x12,50x0,50m (não inclui cavalo mecânico)</t>
  </si>
  <si>
    <t>Serra circular de bancada com motor elétrico, potência de *1.600W, para disco de diâmetro de 10" (250mm)</t>
  </si>
  <si>
    <t>Serra copo p/ canaleta entrada p/ Til PVC EB-644 DN 100 / DE 101,6mm</t>
  </si>
  <si>
    <t>Serra copo p/ canaleta entrada p/ Til PVC EB-644 DN 100 / DE 110,0 mm</t>
  </si>
  <si>
    <t>Serra copo p/ canaleta entrada p/ Til PVC EB-644 DN 125 / DE 125,0mm</t>
  </si>
  <si>
    <t>Serra copo p/ canaleta entrada p/ Til PVC EB-644 DN 150 / DE 160,0mm</t>
  </si>
  <si>
    <t>Serra copo p/ selim PVC EB-644 DN 100</t>
  </si>
  <si>
    <t>Serralheiro</t>
  </si>
  <si>
    <t>Serralheiro (mensalista)</t>
  </si>
  <si>
    <t>Servente</t>
  </si>
  <si>
    <t>Servente de obras (mensalista)</t>
  </si>
  <si>
    <t>Serviço de bombeamento de concreto com consumo mínimo de 40m³</t>
  </si>
  <si>
    <t>Sifão em metal cromado 1 1/2 x 2"</t>
  </si>
  <si>
    <t>Sifão em metal cromado para lavatório, de 1" x 1 1/2"</t>
  </si>
  <si>
    <t>Sifão em metal cromado para pia americana, 1.1/2 x 1.1/2"</t>
  </si>
  <si>
    <t>Sifão em metal cromado para tanque, 1.1/4 x 1.1/2"</t>
  </si>
  <si>
    <t>Sifão plástico extensível para lavatório 1 x 1.1/2"</t>
  </si>
  <si>
    <t>Sifão plástico extensível universal, tipo copo</t>
  </si>
  <si>
    <t>Sifão plástico flexível saída vertical para coluna lavatório, 1 x 1.1/2"</t>
  </si>
  <si>
    <t>Sifão plástico tipo copo para pia americana 1.1/2 x 1.1/2"</t>
  </si>
  <si>
    <t>Sifão plástico tipo copo para pia ou lavatório, 1 x 1.1/2"</t>
  </si>
  <si>
    <t>Sifão plástico tipo copo para tanque, 1.1/4 x 1.1/2"</t>
  </si>
  <si>
    <t>Sílica ativa para adição em concreto e argamassa</t>
  </si>
  <si>
    <t>Silicone acético uso geral incolor 280g</t>
  </si>
  <si>
    <t>Sinalizador noturno simples para para-raios, sem rele fotoelétrico</t>
  </si>
  <si>
    <t>Sisal em fibra</t>
  </si>
  <si>
    <t>Sistema de formas manuseáveis de alumínio, para bloco resid. com paredes de concreto moldadas in loco, em conformidade com o orçamento ref. 9672: bloco com 4 pav. e 4 unidades por pav., unidade habitacional</t>
  </si>
  <si>
    <t>Sistema de formas manuseáveis de alumínio, para edificação residencial unifamiliar com paredes de concreto moldadas in loco, em conformidade como orçamento referencial 9658: unidade habitacional térrea com 38m</t>
  </si>
  <si>
    <t>Soda caustica</t>
  </si>
  <si>
    <t>Solda 50/50</t>
  </si>
  <si>
    <t>Solda em vareta Foscoper, D=*2,5mm x comprimento 500mm</t>
  </si>
  <si>
    <t>Solda p/ tubo e conexões de cobre 500g</t>
  </si>
  <si>
    <t>Soldador</t>
  </si>
  <si>
    <t>Soldador (mensalista)</t>
  </si>
  <si>
    <t>Soldador a (para solda a ser testada com raios "X")</t>
  </si>
  <si>
    <t>Soldador elétrico (para solda a ser testada com raios "X") (mensalista)</t>
  </si>
  <si>
    <t>Soleira granito 15x3cm</t>
  </si>
  <si>
    <t>Soleira pré-moldada em granilite, marmorite ou granitina, L=*15 cm (* medidas aproximadas)</t>
  </si>
  <si>
    <t>Soleira/ peitoril em marmore, polido, branco comum, L=*15cm, E=*2cm, corte reto</t>
  </si>
  <si>
    <t>Soleira/ tabeira em mármore, polido, branco comum, L=5cm, E=*2cm</t>
  </si>
  <si>
    <t>Solução asfáltica elastomérica para imprimação, aplicação a frio</t>
  </si>
  <si>
    <t>Solução limpadora para PVC, frasco com 1.000cm³</t>
  </si>
  <si>
    <t>Solução limpadora para PVC, frasco com 2.00cm³</t>
  </si>
  <si>
    <t>Solvente diluente a base de aguarrás</t>
  </si>
  <si>
    <t>Solvente para cola (para laminado melamínico) a base de resina sintética</t>
  </si>
  <si>
    <t>Soquete de baquelite base E27, para lâmpadas</t>
  </si>
  <si>
    <t>Soquete de porcelana base E27, fixo de teto, para lâmpadas</t>
  </si>
  <si>
    <t>Soquete de porcelana base E27, para uso ao tempo, para lâmpadas</t>
  </si>
  <si>
    <t>Soquete de PVC / termoplástico base E27, com chave, para lâmpadas</t>
  </si>
  <si>
    <t>Soquete de PVC / termoplástico base E27, com rabicho, para lâmpadas</t>
  </si>
  <si>
    <t>Sprinkler tipo pendente, 68º C (bulbo vermelho), acabamento cromado, 1/2" - 15mm</t>
  </si>
  <si>
    <t>Sprinkler tipo pendente, 68º C (bulbo vermelho), acabamento cromado, 3/4" - 20mm</t>
  </si>
  <si>
    <t>Sprinkler tipo pendente, 68º C (bulbo vermelho), acabamento natural, 1/2" - 15mm</t>
  </si>
  <si>
    <t>Sprinkler tipo pendente, 68º C (bulbo vermelho), acabamento natural, 3/4" - 20mm</t>
  </si>
  <si>
    <t>Sprinkler tipo pendente, 79º C (bulbo amarelo), acabamento cromado, 1/2" - 15mm</t>
  </si>
  <si>
    <t>Sprinkler tipo pendente, 79º C (bulbo amarelo), acabamento cromado, 3/4" - 20mm</t>
  </si>
  <si>
    <t>Sprinkler tipo pendente, 79º C (bulbo amarelo), acabamento natural, 1/2" - 15mm</t>
  </si>
  <si>
    <t>Sprinkler tipo pendente, 79º C (bulbo amarelo), acabamento natural, 3/4" - 20mm</t>
  </si>
  <si>
    <t>Starter S-10 (p/ lâmpada 30/40/65W)</t>
  </si>
  <si>
    <t>Sumidouro concreto pré-moldado, completo, para 10 contribuintes</t>
  </si>
  <si>
    <t>Sumidouro concreto pré-moldado, completo, para 100 contribuintes</t>
  </si>
  <si>
    <t>Sumidouro concreto pré-moldado, completo, para 150 contribuintes</t>
  </si>
  <si>
    <t>Sumidouro concreto pré-moldado, completo, para 200 contribuintes</t>
  </si>
  <si>
    <t>Sumidouro concreto pré-moldado, completo, para 5 contribuintes</t>
  </si>
  <si>
    <t>Sumidouro concreto pré-moldado, completo, para 50 contribuintes</t>
  </si>
  <si>
    <t>Sumidouro concreto pré-moldado, completo, para 75 contribuintes</t>
  </si>
  <si>
    <t>Suporte "Y" para fita perfurada</t>
  </si>
  <si>
    <t>Suporte de fixação para espelho / placa 4" x 2", para 3 módulos, para instalação de tomadas e interruptores (somente suporte)</t>
  </si>
  <si>
    <t>Suporte de fixação para espelho / placa 4" x 4", para 6 módulos, para instalação de tomadas e interruptores (somente suporte)</t>
  </si>
  <si>
    <t>Suporte de PVC para calha pluvial, diâmetro entre 119 e 170mm, para drenagem predial</t>
  </si>
  <si>
    <t>Suporte em aço galvanizado para transformador para poste duplo T 185x95mm, chapa de 5/16"</t>
  </si>
  <si>
    <t>Suporte guia simples com roldana em polipropileno para chumbar, H=20cm</t>
  </si>
  <si>
    <t>Suporte isolador reforçado rosca soberba em fg c/ isolador</t>
  </si>
  <si>
    <t>Suporte isolador simples rosca soberba c/ isolador</t>
  </si>
  <si>
    <t>Suporte mão francesa em aço, abas iguais 30cm, capacidade mínima 60kg, branco</t>
  </si>
  <si>
    <t>Suporte mão francesa em aço, abas iguais 40cm, capacidade mínima 70kg, branco</t>
  </si>
  <si>
    <t>Suporte metálico para calha pluvial, zincado, dobrado, diâmetro entre 119 e170mm, para drenagem predial</t>
  </si>
  <si>
    <t>Suporte para calha de 150mm em ferro galvanizado</t>
  </si>
  <si>
    <t>Suporte para tubo de proteção DN 2'' c/ rosca mecânica</t>
  </si>
  <si>
    <t>Tábua de madeira de lei, *2,5x*15cm (1x6) não aparelhada, (tabeira - p/ telhado)</t>
  </si>
  <si>
    <t>Tábua de madeira para piso, cumaru / ipê champanhe ou equivalente da região, encaixe macho/fêmea, *10x*2cm (*medidas aproximadas)</t>
  </si>
  <si>
    <t>Tábua de madeira para piso, cumaru / ipê champanhe ou equivalente da região, encaixe macho/fêmea, *15x*2cm</t>
  </si>
  <si>
    <t>Tábua de madeira para piso, ipê (cerne) ou equivalente da região, encaixe macho/fêmea, *20x*2cm</t>
  </si>
  <si>
    <t>Tábua madeira 2ª qualidade 2,5x20,0cm (1x8") não aparelhada</t>
  </si>
  <si>
    <t>Tábua madeira 2ª qualidade 2,5x30,0cm (1x12") não aparelhada</t>
  </si>
  <si>
    <t>Tábua madeira 3ª qualidade 2,5x23,0cm (1x9") não aparelhada</t>
  </si>
  <si>
    <t>Tábua madeira 3ª qualidade 2,5x30,0cm (1x12 ) não aparelhada</t>
  </si>
  <si>
    <t>Tábua madeira 3ª qualidade 2,5x30cm (1x12 ) não aparelhada</t>
  </si>
  <si>
    <t>Tábua madeira lei 2,5x25,0cm (1x10") aparelhada</t>
  </si>
  <si>
    <t>Tábua madeira lei 2,5x30,0cm (1x12") aparelhada</t>
  </si>
  <si>
    <t>Tábua madeira lei E=2,5cm (1") aparelhada</t>
  </si>
  <si>
    <t>Taco de madeira para piso, ipê (cerne) ou equivalente da região, 7x42 cm, E=2cm</t>
  </si>
  <si>
    <t>Talabarte de segurança, 2 mosquetões trava dupla *53mm de abertura, com absorvedor de energia (*valor aproximado)</t>
  </si>
  <si>
    <t>Talha elétrica 3T, velocidade 2,1m/min, potência 1,3kW</t>
  </si>
  <si>
    <t>Talha elétrica 3T, velocidade 2,1m/min, potência 1,3kW - (locação)</t>
  </si>
  <si>
    <t>Talha manual de corrente, capacidade de 1T com elevação de 3m</t>
  </si>
  <si>
    <t>Talha manual de corrente, capacidade de 2T com elevação de 3m</t>
  </si>
  <si>
    <t>Talha manual de corrente, capacidade de 2T com elevação de 3m - (locação)</t>
  </si>
  <si>
    <t>Talhadeira com punho de proteção *20x*250mm (*valor aproximado)</t>
  </si>
  <si>
    <t>Tampa cega em latão polido para condulete em liga de alumínio 4x4"</t>
  </si>
  <si>
    <t>Tampa cega em PVC p/ condulete 4x2"</t>
  </si>
  <si>
    <t>Tampa concreto p/ PV e/ou cx. inspeção 60x60x8cm</t>
  </si>
  <si>
    <t>Tampão com corrente, em latão, engate rápido 1 1/2", para instalação predial de combate a incêndio</t>
  </si>
  <si>
    <t>Tampão com corrente, em latão, engate rápido 2 1/2", para instalação predial de combate a incêndio</t>
  </si>
  <si>
    <t>Tampão completo para Til, em PVC, DN 100mm, para rede coletora de esgoto</t>
  </si>
  <si>
    <t>Tampão completo para Til, em PVC, DN 150mm, para rede coletora de esgoto</t>
  </si>
  <si>
    <t>Tampão completo para Til, em PVC, DN 200mm, para rede coletora de esgoto</t>
  </si>
  <si>
    <t>Tampão completo para Til, em PVC, DN 250mm, para rede coletora de esgoto</t>
  </si>
  <si>
    <t>Tampão FoFo articulado p/ registro, classe A15 carga máx. 1,5T, *200x*200mm</t>
  </si>
  <si>
    <t>Tampão FoFo articulado p/ registro, classe A15 carga máx. 1,5T, *400x*400mm</t>
  </si>
  <si>
    <t>Tampão FoFo articulado, classe B125 carga máx. 12,5T, redondo tampa 600mm, rede pluvial/esgoto</t>
  </si>
  <si>
    <t>Tampão FoFo articulado, classe D400 carga máx. 40T, redondo tampa *600mm, rede pluvial/esgoto</t>
  </si>
  <si>
    <t>Tampão FoFo simples com base, classe A15 carga máx. 1,5T, *400x*600mm, rede telefone</t>
  </si>
  <si>
    <t>Tampão FoFo simples com base, classe A15 carga máx. 1,5T, 300x300mm, rede pluvial/esgoto</t>
  </si>
  <si>
    <t>Tampão FoFo simples com base, classe A15 carga máx. 1,5T, 300x400mm</t>
  </si>
  <si>
    <t>Tampão FoFo simples com base, classe A15 carga máx. 1,5T, 400x400mm, rede pluvial/esgoto/elétrica</t>
  </si>
  <si>
    <t>Tampão FoFo simples com base, classe A15 carga máx. 1,5T, 400x500mm, com inscrição incêndio</t>
  </si>
  <si>
    <t>Tampão FoFo simples com base, classe B125 carga máx. 12,5T, redondo tampa 500mm, rede pluvial/esgoto</t>
  </si>
  <si>
    <t>Tampão FoFo simples com base, classe B125 carga máx. 12,5T, redondo tampa 600mm, rede pluvial/esgoto</t>
  </si>
  <si>
    <t>Tampão FoFo simples com base, classe D400 carga máx. 40T, redondo tampa 500mm, rede pluvial/esgoto</t>
  </si>
  <si>
    <t>Tampão FoFo simples com base, classe D400 carga máx. 40T, redondo tampa 600mm, rede pluvial/esgoto</t>
  </si>
  <si>
    <t>Tampão FoFo simples com base, classe D400 carga máx. 40T, redondo tampa 900mm, rede pluvial/esgoto</t>
  </si>
  <si>
    <t>Tampão FoFo simples, classe A15 carga máx. 1,5T, *550x*1.100mm, rede telefone (*medidas aproximadas)</t>
  </si>
  <si>
    <t>Tampão para telha de fibrocimento tipo canalete 49 ou kalheta (sem amianto)</t>
  </si>
  <si>
    <t>Tampão para telha de fibrocimento tipo canalete 90 (sem amianto)</t>
  </si>
  <si>
    <t>Tampao/terminal 1 1/4" p/ dutos tipo Kanaflex</t>
  </si>
  <si>
    <t>Tampao/terminal 2" p/ dutos tipo Kanaflex</t>
  </si>
  <si>
    <t>Tampao/terminal 3" p/ dutos tipo Kanaflex</t>
  </si>
  <si>
    <t>Tampao/terminal 4" p/ dutos tipo Kanaflex</t>
  </si>
  <si>
    <t>Tampao/terminal 5" p/ dutos tipo Kanaflex</t>
  </si>
  <si>
    <t>Tampao/terminal 6" p/ dutos tipo Kanaflex</t>
  </si>
  <si>
    <t>Tanque aço inoxidável (aço 304) com esfregador e válvula, de *50x40x*22cm (*medidas aproximadas)</t>
  </si>
  <si>
    <t>Tanque de aço carbono não revestido, para transporte de água comcapacidade de 10m³, com bomba centrifuga por tomada de força, vazão máxima *75m³/h (inclui montagem, não inclui caminhão)</t>
  </si>
  <si>
    <t>Tanque de aço para transporte de água com capacidade de 14m³ (inclui montagem, não inclui caminhão)</t>
  </si>
  <si>
    <t>Tanque de aço para transporte de água com capacidade de 4m³ (inclui montagem, não inclui caminhão)</t>
  </si>
  <si>
    <t>Tanque de aço para transporte de água com capacidade de 6m³ (inclui montagem, não inclui caminhão)</t>
  </si>
  <si>
    <t>Tanque de aço para transporte de água com capacidade de 8m³ (inclui montagem, não inclui caminhão)</t>
  </si>
  <si>
    <t>Tanque de asfalto estacionário com maçarico, capacidade 20.000L</t>
  </si>
  <si>
    <t>Tanque de asfalto estacionário com serpentina, capacidade 20.000L</t>
  </si>
  <si>
    <t>Tanque de asfalto estacionário com serpentina, capacidade 30.000L</t>
  </si>
  <si>
    <t>Tanque de lavar roupas em concreto pré-moldado, 1 boca, com apoio/pés, de *60x65x*80cm - LxPxA (*medidas aproximadas)</t>
  </si>
  <si>
    <t>Tanque duplo em mármore sintético com cuba lisa e esfregador, *110x*60cm</t>
  </si>
  <si>
    <t>Tanque louça branca com coluna *30L</t>
  </si>
  <si>
    <t>Tanque louça branca suspenso *20L</t>
  </si>
  <si>
    <t>Tanque simples em mármore sintético com coluna, capacidade *22L, *60x*46cm</t>
  </si>
  <si>
    <t>Tanque simples em mármore sintético de fixar na parede, capacidade *22L, *60x*46cm</t>
  </si>
  <si>
    <t>Tanque simples em mármore sintético suspenso, capacidade *38L, *60x*60cm</t>
  </si>
  <si>
    <t>Taqueador ou taqueiro</t>
  </si>
  <si>
    <t>Taqueador ou taqueiro (mensalista)</t>
  </si>
  <si>
    <t>Tarifa "A" entre 0 e 20m³ fornecimento d'agua</t>
  </si>
  <si>
    <t>Tarifa de energia elétrica comercial, baixa tensão, relativa ao consumo de até 100kWh, incluindo ICMS, PIS/PASEP e COFINS</t>
  </si>
  <si>
    <t>Tarjeta tipo livre/ocupado p/ porta banheiro</t>
  </si>
  <si>
    <t>Taxa de religação normal de energia comercial monofásica, baixa tensão, incluindo ICMS</t>
  </si>
  <si>
    <t>Tê cobre s/ anel de solda ref. 611 079mm</t>
  </si>
  <si>
    <t>Tê cobre s/anel de solda ref. 611 015mm</t>
  </si>
  <si>
    <t>Tê cobre s/anel de solda ref. 611 022mm</t>
  </si>
  <si>
    <t>Tê cobre s/anel de solda ref. 611 028mm</t>
  </si>
  <si>
    <t>Tê cobre s/anel de solda ref. 611 035mm</t>
  </si>
  <si>
    <t>Tê cobre s/anel de solda ref. 611 042mm</t>
  </si>
  <si>
    <t>Tê cobre s/anel de solda ref. 611 054mm</t>
  </si>
  <si>
    <t>Tê cobre s/anel de solda ref. 611 066mm</t>
  </si>
  <si>
    <t>Tê cobre s/anel de solda ref. 611 104mm</t>
  </si>
  <si>
    <t>Tê CPVC (Aquatherm) 90º sold 15mm</t>
  </si>
  <si>
    <t>Tê CPVC, soldável, 90 graus, 22mm, para água quente predial</t>
  </si>
  <si>
    <t>Te CPVC, soldável, 90 graus, 28mm, para água quente predial</t>
  </si>
  <si>
    <t>Te CPVC, soldável, 90 graus, 35mm, para água quente predial</t>
  </si>
  <si>
    <t>Te CPVC, soldável, 90 graus, 42mm, para água quente predial</t>
  </si>
  <si>
    <t>Te CPVC, soldável, 90 graus, 54mm, para água quente predial</t>
  </si>
  <si>
    <t>Te CPVC, soldável, 90 graus, 73mm, para água quente predial</t>
  </si>
  <si>
    <t>Te CPVC, soldável, 90 graus, 89mm, para água quente predial</t>
  </si>
  <si>
    <t>Tê de inspeção, PVC, 100x75mm, série normal para esgoto predial</t>
  </si>
  <si>
    <t>Te de inspeção, PVC, série R, 150x100mm, para esgoto predial</t>
  </si>
  <si>
    <t>Tê de redução com rosca, PVC, 90º, 1 x 3/4", para água fria predial</t>
  </si>
  <si>
    <t>Tê de redução com rosca, PVC, 90º, 3/4 x 1/2", para água fria predial</t>
  </si>
  <si>
    <t>Te de redução, CPVC, 22x15mm, para água quente predial</t>
  </si>
  <si>
    <t>Te de redução, CPVC, 28x22mm, para água quente predial</t>
  </si>
  <si>
    <t>Te de redução, CPVC, 35x28mm, para água quente predial</t>
  </si>
  <si>
    <t>Te de redução, CPVC, 42x35mm, para água quente predial</t>
  </si>
  <si>
    <t>Tê de redução, PVC leve, curto, 90º, com bolsa para anel, 150x100mm, para esgoto</t>
  </si>
  <si>
    <t>Tê de redução, PVC PBA, BBB, JE, DN 100x150 / DE 110x60mm, para rede água (NBR 10351)</t>
  </si>
  <si>
    <t>Tê de redução, PVC PBA, BBB, JE, DN 100x75 / DE 110x85mm, para rede água (NBR 10351)</t>
  </si>
  <si>
    <t>Tê de redução, PVC PBA, BBB, JE, DN 75x50 / DE 85x60mm, para rede água (NBR 10351)</t>
  </si>
  <si>
    <t>Tê de redução, PVC, BBB, JE, 90º, DN 200x150mm, para rede coletora esgoto (NBR 10569)</t>
  </si>
  <si>
    <t>Tê de redução, PVC, BBB, JE, 90º, DN 250x150mm, para rede coletora esgoto (NBR 10569)</t>
  </si>
  <si>
    <t>Tê de redução, PVC, soldável 90º, 110mm x 60mm, para água fria predial</t>
  </si>
  <si>
    <t>Tê de redução, PVC, soldável 90º, 25mm x 20mm, para água fria predial</t>
  </si>
  <si>
    <t>Tê de redução, PVC, soldável 90º, 32mm x 25mm, para água fria predial</t>
  </si>
  <si>
    <t>Tê de redução, PVC, soldável 90º, 40mm x 32mm, para água fria predial</t>
  </si>
  <si>
    <t>Tê de redução, PVC, soldável 90º, 50mm x 20mm, para água fria predial</t>
  </si>
  <si>
    <t>Tê de redução, PVC, soldável 90º, 50mm x 25mm, para água fria predial</t>
  </si>
  <si>
    <t>Tê de redução, PVC, soldável 90º, 50mm x 32mm, para água fria predial</t>
  </si>
  <si>
    <t>Tê de redução, PVC, soldável 90º, 50mm x 40mm, para água fria predial</t>
  </si>
  <si>
    <t>Tê de redução, PVC, soldável 90º, 75mm x 50mm, para água fria predial</t>
  </si>
  <si>
    <t>Tê de redução, PVC, soldável 90º, 85mm x 60mm, para água fria predial</t>
  </si>
  <si>
    <t>Tê de serviço integrado, em polipropileno (PP), para tubos em PEAD / PVC, 60x20mm - ligação predial de água</t>
  </si>
  <si>
    <t>Tê de serviço integrado, em polipropileno (PP), para tubos em PEAD / PVC, 60x32mm - ligação predial de água</t>
  </si>
  <si>
    <t>Tê de serviço integrado, em polipropileno (PP), para tubos em PEAD, 63x20mm ligação predial de água</t>
  </si>
  <si>
    <t>Tê de serviço, PEAD PE100, de 125x20mm, para eletrofusão</t>
  </si>
  <si>
    <t>Tê de serviço, PEAD PE100, de 125x32mm, para eletrofusão</t>
  </si>
  <si>
    <t>Tê de serviço, PEAD PE100, de 125x63mm, para eletrofusão</t>
  </si>
  <si>
    <t>Tê de serviço, PEAD PE100, de 200x20mm, para eletrofusão</t>
  </si>
  <si>
    <t>Tê de serviço, PEAD PE100, de 200x32mm, para eletrofusão</t>
  </si>
  <si>
    <t>Tê de serviço, PEAD PE100, de 200x63mm, para eletrofusão</t>
  </si>
  <si>
    <t>Tê de serviço, PEAD PE100, de 63x20mm, para eletrofusão</t>
  </si>
  <si>
    <t>Tê de serviço, PEAD PE100, de 63x32mm, para eletrofusão</t>
  </si>
  <si>
    <t>Tê de serviço, PEAD PE100, de 63x63mm, para eletrofusão</t>
  </si>
  <si>
    <t>Te de transição, CPVC, soldável, 15mm x 1/2", para água quente</t>
  </si>
  <si>
    <t>Te de transição, CPVC, soldável, 22mm x 1/2", para água quente</t>
  </si>
  <si>
    <t>Te de transição, CPVC, soldável, 22mm x 3/4", para água quente</t>
  </si>
  <si>
    <t>Tê dupla curva bronze / latão (ref 764) sem anel de solda, rosca F x bolsa x preços de insumos rosca F, 3/4" x 22 x 3/4"</t>
  </si>
  <si>
    <t>Tê dupla curva bronze / latão (ref 764) sem anel de solda, rosca F x bolsa x rosca F, 1/2" x 15 x 1/2"</t>
  </si>
  <si>
    <t>Tê ferro galvanizado 45º 1"</t>
  </si>
  <si>
    <t>Tê ferro galvanizado 45º 1.1/2"</t>
  </si>
  <si>
    <t>Tê ferro galvanizado 45º 1.1/4"</t>
  </si>
  <si>
    <t>Tê ferro galvanizado 45º 1/2"</t>
  </si>
  <si>
    <t>Tê ferro galvanizado 45º 2"</t>
  </si>
  <si>
    <t>Tê ferro galvanizado 45º 2.1/2"</t>
  </si>
  <si>
    <t>Tê ferro galvanizado 45º 3"</t>
  </si>
  <si>
    <t>Tê ferro galvanizado 45º 3/4"</t>
  </si>
  <si>
    <t>Tê ferro galvanizado 45º 4"</t>
  </si>
  <si>
    <t>Tê ferro galvanizado 90º 1"</t>
  </si>
  <si>
    <t>Tê ferro galvanizado 90º 1.1/2"</t>
  </si>
  <si>
    <t>Tê ferro galvanizado 90º 1.1/4"</t>
  </si>
  <si>
    <t>Tê ferro galvanizado 90º 1/2"</t>
  </si>
  <si>
    <t>Tê ferro galvanizado 90º 2"</t>
  </si>
  <si>
    <t>Tê ferro galvanizado 90º 2.1/2"</t>
  </si>
  <si>
    <t>Tê ferro galvanizado 90º 3"</t>
  </si>
  <si>
    <t>Tê ferro galvanizado 90º 3/4"</t>
  </si>
  <si>
    <t>Tê ferro galvanizado 90º 4"</t>
  </si>
  <si>
    <t>Tê ferro galvanizado 90º 5"</t>
  </si>
  <si>
    <t>Tê ferro galvanizado 90º 6"</t>
  </si>
  <si>
    <t>Tê inspeção PVC série R p/esg predial 100x75mm</t>
  </si>
  <si>
    <t>Tê inspeção PVC série R p/esg predial 75x75mm</t>
  </si>
  <si>
    <t>Te misturador de transição, CPVC, com rosca, 15mm x 1/2", para água quente</t>
  </si>
  <si>
    <t>Tê misturador de transição, CPVC, com rosca, 22mm x 3/4", para água quente</t>
  </si>
  <si>
    <t>Te misturador, CPVC, soldável, 15mm, para água quente</t>
  </si>
  <si>
    <t>Te misturador, CPVC, soldável, 22mm, para água quente</t>
  </si>
  <si>
    <t>Tê PVC roscável 90º, 1", para água fria predial</t>
  </si>
  <si>
    <t>Tê PVC roscável, 90º, 1 1/2", água fria predial</t>
  </si>
  <si>
    <t>Tê PVC roscável, 90º, 1 1/4", água fria predial</t>
  </si>
  <si>
    <t>Tê PVC roscável, 90º, 3/4", água fria predial</t>
  </si>
  <si>
    <t>Tê PVC série R p/ esg predial 100x100mm</t>
  </si>
  <si>
    <t>Tê PVC série R p/ esg predial 100x75mm</t>
  </si>
  <si>
    <t>Tê PVC série R p/ esg predial 150x100mm</t>
  </si>
  <si>
    <t>Tê PVC série R p/ esg predial 150x150mm</t>
  </si>
  <si>
    <t>Tê PVC série R p/ esg predial 75x75mm</t>
  </si>
  <si>
    <t>Tê PVC soldável BBB, 90º, DN 40mm, para esgoto secundário predial</t>
  </si>
  <si>
    <t>Tê PVC, roscável, 90º, 1/2", água fria predial</t>
  </si>
  <si>
    <t>Tê PVC, roscável, 90º, 2", água fria predial</t>
  </si>
  <si>
    <t>Tê PVC, soldável com bucha de latão na bolsa central, 90º, 20mm x 1/2", para água fria predial</t>
  </si>
  <si>
    <t>Tê PVC, soldável com bucha de latão na bolsa central, 90º, 25mm x 1/2", para água fria predial</t>
  </si>
  <si>
    <t>Tê PVC, soldável com bucha de latão na bolsa central, 90º, 25mm x 3/4", para água fria predial</t>
  </si>
  <si>
    <t>Tê PVC, soldável com bucha de latão na bolsa central, 90º, 32mm x 3/4", para água fria predial</t>
  </si>
  <si>
    <t>Tê PVC, soldável com rosca na bolsa central, 90º, 20mm x 1/2", para água fria predial</t>
  </si>
  <si>
    <t>Tê PVC, soldável com rosca na bolsa central, 90º, 25mm x 1/2", para água fria predial</t>
  </si>
  <si>
    <t>Tê PVC, soldável com rosca na bolsa central, 90º, 25mm x 3/4", para água fria predial</t>
  </si>
  <si>
    <t>Tê PVC, soldável com rosca na bolsa central, 90º, 32mm x 3/4", para água fria predial</t>
  </si>
  <si>
    <t>Tê redução ferro galv 90º c/ rosca 3" x 2"</t>
  </si>
  <si>
    <t>Tê redução ferro galv 90º c/ rosca 3" x 2.1/2"</t>
  </si>
  <si>
    <t>Tê redução ferro galv 90º c/ rosca 4" x 2"</t>
  </si>
  <si>
    <t>Tê redução ferro galv 90º c/ rosca 4" x 3"</t>
  </si>
  <si>
    <t>Tê redução ferro galv 90º rosca 1" x 1/2"</t>
  </si>
  <si>
    <t>Tê redução ferro galv 90º rosca 1" x 3/4"</t>
  </si>
  <si>
    <t>Tê redução ferro galv 90º rosca 1.1/2" x 1"</t>
  </si>
  <si>
    <t>Tê redução ferro galv 90º rosca 1.1/2" x 3/4"</t>
  </si>
  <si>
    <t>Tê redução ferro galv 90º rosca 1.1/4" x 3/4"</t>
  </si>
  <si>
    <t>Tê redução ferro galv 90º rosca 2" x 1"</t>
  </si>
  <si>
    <t>Tê redução ferro galv 90º rosca 2" x 1.1/2"</t>
  </si>
  <si>
    <t>Tê redução ferro galv 90º rosca 2" x 1.1/4"</t>
  </si>
  <si>
    <t>Tê redução ferro galv 90º rosca 2.1/2" x 1"</t>
  </si>
  <si>
    <t>Tê redução ferro galv 90º rosca 2.1/2" x 1.1/2"</t>
  </si>
  <si>
    <t>Tê redução ferro galv 90º rosca 2.1/2" x 1.1/4"</t>
  </si>
  <si>
    <t>Tê redução ferro galv 90º rosca 2.1/2" x 2"</t>
  </si>
  <si>
    <t>Tê redução ferro galv 90º rosca 3" x 1"</t>
  </si>
  <si>
    <t>Tê redução ferro galv 90º rosca 3" x 1.1/2"</t>
  </si>
  <si>
    <t>Tê redução ferro galv 90º rosca 3" x 1.1/4"</t>
  </si>
  <si>
    <t>Tê redução ferro galv 90º rosca 3/4" x 1/2"</t>
  </si>
  <si>
    <t>Tê redução PVC, roscável, 90º, 1.1/2" x 3/4", água fria predial</t>
  </si>
  <si>
    <t>Tê sanitário, PVC, DN 100x100mm, série normal, para esgoto predial</t>
  </si>
  <si>
    <t>Tê sanitário, PVC, DN 100x50mm, série normal, para esgoto predial</t>
  </si>
  <si>
    <t>Tê sanitário, PVC, DN 100x75mm, série normal para esgoto predial</t>
  </si>
  <si>
    <t>Tê sanitário, PVC, DN 40x40mm, série normal, para esgoto predial</t>
  </si>
  <si>
    <t>Tê sanitário, PVC, DN 50x50mm, série normal, para esgoto predial</t>
  </si>
  <si>
    <t>Tê sanitário, PVC, DN 75x50mm, série normal para esgoto predial</t>
  </si>
  <si>
    <t>Tê sanitário, PVC, DN 75x75mm, série normal para esgoto predial</t>
  </si>
  <si>
    <t>Tê soldável PVC, 90º, 110mm, para água fria predial (NBR 5648)</t>
  </si>
  <si>
    <t>Tê soldável PVC, 90º, 20mm, para água fria predial (NBR 5648)</t>
  </si>
  <si>
    <t>Tê soldável PVC, 90º, 25mm, para água fria predial (NBR 5648)</t>
  </si>
  <si>
    <t>Tê soldável PVC, 90º, 32mm, para água fria predial (NBR 5648)</t>
  </si>
  <si>
    <t>Tê soldável PVC, 90º, 40mm, para água fria predial (NBR 5648)</t>
  </si>
  <si>
    <t>Tê soldável PVC, 90º, 60mm, para água fria predial (NBR 5648)</t>
  </si>
  <si>
    <t>Tê soldável PVC, 90º, 75mm, para água fria predial (NBR 5648)</t>
  </si>
  <si>
    <t>Tê soldável PVC, 90º, 85mm, para água fria predial (NBR 5648)</t>
  </si>
  <si>
    <t>Tê soldável PVC, 90º,50mm, para água fria predial (NBR 5648)</t>
  </si>
  <si>
    <t>Tê, PVC leve, curto, 90º, 150mm, para esgoto</t>
  </si>
  <si>
    <t>Tê, PVC leve, curto, 90º, 200mm, para esgoto</t>
  </si>
  <si>
    <t>Tê, PVC PBA, BBB, 90º, DN 100 / DE 110mm, para rede água (NBR 10351)</t>
  </si>
  <si>
    <t>Tê, PVC PBA, BBB, 90º, DN 50 / DE 60mm, para rede água (NBR 10351)</t>
  </si>
  <si>
    <t>Tê, PVC PBA, BBB, 90º, DN 75 / DE 85mm, para rede água (NBR 10351)</t>
  </si>
  <si>
    <t>Tê, PVC, 90º, BBB, JE, DN 100mm, para rede coletora esgoto (NBR 10569)</t>
  </si>
  <si>
    <t>Tê, PVC, 90º, BBB, JE, DN 150mm, para rede coletora esgoto (NBR 10569)</t>
  </si>
  <si>
    <t>Tê, PVC, 90º, BBB, JE, DN 200mm, para rede coletora esgoto (NBR 10569)</t>
  </si>
  <si>
    <t>Tê, PVC, 90º, BBB, JE, DN 250mm, para rede coletora esgoto (NBR 10569)</t>
  </si>
  <si>
    <t>Tê, PVC, 90º, BBB, JE, DN 300mm, para rede coletora esgoto (NBR 10569)</t>
  </si>
  <si>
    <t>Tê, PVC, 90º, BBB, JE, DN 400mm, para rede coletora esgoto (NBR 10569)</t>
  </si>
  <si>
    <t>Tê, PVC, 90º, BBP, JE, DN 100mm, para rede coletora esgoto (NBR 10569)</t>
  </si>
  <si>
    <t>Te, PVC, série R, 40x40mm, para esgoto predial</t>
  </si>
  <si>
    <t>Te, PVC, série R, 50x50mm, para esgoto predial</t>
  </si>
  <si>
    <t>Técnico de laboratório</t>
  </si>
  <si>
    <t>Técnico de sondagem</t>
  </si>
  <si>
    <t>Técnico em laboratório e campo de construção civil (mensalista)</t>
  </si>
  <si>
    <t>Técnico em sondagem (mensalista)</t>
  </si>
  <si>
    <t>Tela arame galv fio 10 BWG (3,4mm) malha 2" (5x5cm) quadrada ou losango H=2,0m</t>
  </si>
  <si>
    <t>Tela arame galv fio 12 BWG (2,77mm) malha 4" (10x10cm) quadrada ou losango H=2,0m</t>
  </si>
  <si>
    <t>Tela arame galv fio 12 BWG (2,77mm) malha 8x8cm quadrada ou losango H=2,0m</t>
  </si>
  <si>
    <t>Tela arame galv fio 14 BWG (2,11mm) malha 2" (5x5cm) quadrada ou losango H=2,0m</t>
  </si>
  <si>
    <t>Tela arame galv fio 14 BWG (2,11mm) malha 8x8cm quadrada ou losango H=2,0m</t>
  </si>
  <si>
    <t>Tela arame galv fio 24 BWG malha 1/2" p/ viveiros</t>
  </si>
  <si>
    <t>Tela arame galv fio 8 BWG (4,19mm) malha 2" (5x5cm) quadrada ou losango H=2,0m</t>
  </si>
  <si>
    <t>Tela arame galv prensado fio 12 (2,77mm) malha 2" (5x5cm)</t>
  </si>
  <si>
    <t>Tela arame galv revestido c/ PVC fio 12 BWG (2,77mm) malha 3" (7,5x7,5cm)</t>
  </si>
  <si>
    <t>Tela arame galv revestido c/ PVC fio 14 BWG (2,11mm) malha 2" (5x5cm)</t>
  </si>
  <si>
    <t>Tela arame galvanizado revestido com PVC, malha hexagonal dupla torção, 8x10cm (Zn/Al + PVC), fio *2,4mm</t>
  </si>
  <si>
    <t>Tela de aço soldada galvanizada para alvenaria, fio 1,20 a 1,70 de diâmetro, malha 15 x15mm, largura 10,5cm e comprimento 50cm</t>
  </si>
  <si>
    <t>Tela de aço soldada galvanizada para alvenaria, fio 1,20 a 1,70 de diâmetro, malha 15x15mm, largura 12cm e comprimento 50cm</t>
  </si>
  <si>
    <t>Tela de aço soldada galvanizada para alvenaria, fio 1,20 a 1,70 de diâmetro, malha 15x15mm, largura 17,5cm e comprimento 50cm</t>
  </si>
  <si>
    <t>Tela de aço soldada galvanizada para alvenaria, fio 1,20 a 1,70 de diâmetro, malha 15x15mm, largura 6cm e comprimento 50cm</t>
  </si>
  <si>
    <t>Tela de aço soldada galvanizada para alvenaria, fio 1,20 a 1,70 de diâmetro, malha 15x15mm, largura 7,5cm e comprimento 50cm</t>
  </si>
  <si>
    <t>Tela de aço soldada galvanizada/zincada para alvenaria, fio D=*1,24mm, malha 25x25mm (*valor aproximado)</t>
  </si>
  <si>
    <t>Tela de aço soldada nervurada CA-60, Q-138, (2,20kg/m²), diâmetro do fio=4,2mm, largura=2,45x120m de comprimento, espaçamento da malha=10x10cm</t>
  </si>
  <si>
    <t>Tela de aço soldada nervurada CA-60, Q-61, (0,97kg/m²), diâmetro do fio=3,4mm, largura=2,45x120m de comprimento, espaçamento da malha=15x15cm</t>
  </si>
  <si>
    <t>Tela de aço soldada nervurada CA-60, Q-92, (1,48kg/m²), diâmetro do fio=4,2mm, largura=2,45x60m de comprimento, espaçamento da malha=15x15cm</t>
  </si>
  <si>
    <t>Tela de aço soldada nervurada, CA-60, L-159, (1,69kg/m²), diâmetro do fio = 4,5mm, largura = 2,45m, espaçamento da malha = 30x10cm</t>
  </si>
  <si>
    <t>Tela de aço soldada nervurada, CA-60, Q-113, (1,8kg/m²), diâmetro do fio = 3,8mm, largura = 2,45m, espaçamento da malha = 10x10cm</t>
  </si>
  <si>
    <t>Tela de aço soldada nervurada, CA-60, Q-196, (3,11kg/m²), diâmetro do fio=5,0mm, largura=2,45m, espaçamento da malha=10x10cm</t>
  </si>
  <si>
    <t>Tela de aço soldada nervurada, CA-60, T-196, (2,11 kg/m²), diâmetro do fio = 5,0mm, largura = 2,45m, espaçamento da malha = 30 x 10cm</t>
  </si>
  <si>
    <t>Tela de aniagem (juta)</t>
  </si>
  <si>
    <t>Tela de arame galv revestido em PVC, quadrangular / losangular, fio 1,24mm (18 BWG), bitola final = *1,9mm, malha 1,9x1,9cm, H=2m</t>
  </si>
  <si>
    <t>Tela de arame galv revestido em PVC, quadrangular / losangular, fio 2,77mm (12 BWG), malha 3 x 3cm, H=2m</t>
  </si>
  <si>
    <t>Tela de arame galvanizado, diâmetro do fio=2,77mm (12 BWG), espaçamento da malha 5x5 cm, H=2m para alambrado</t>
  </si>
  <si>
    <t>Tela de fibra de vidro, acabamento anti-alcalino, malha 10x10mm</t>
  </si>
  <si>
    <t>Tela em malha hexagonal dupla torção 8x10cm (Zn/Al + PVC), fio 2,7mm,dimensões 0,5x1,0x3,0m (solo reforçado)</t>
  </si>
  <si>
    <t>Tela em malha hexagonal dupla torção 8x10cm (Zn/Al + PVC), fio 2,7mm,dimensões 0,5x1,0x4,0m (solo reforçado)</t>
  </si>
  <si>
    <t>Tela em malha hexagonal dupla torção 8x10cm (Zn/Al + PVC), fio 2,7mm,dimensões 1,0x1,0x3,0m (solo reforçado)</t>
  </si>
  <si>
    <t>Tela em malha hexagonal dupla torção 8x10cm (Zn/Al + PVC), fio 2,7mm,dimensões 1,0x1,0x4,0m (solo reforçado)</t>
  </si>
  <si>
    <t>Tela fachadeira em polietileno, rolo de 3x100m (LxC), cor branca, sem logomarca - para proteção de obras</t>
  </si>
  <si>
    <t>Tela malha hexagonal dupla torção verde 8x10cm (Zn/Al + PVC), fio 2,7mm,dimensões 70 graus x 0,6 x 3,0m (solo reforçado)</t>
  </si>
  <si>
    <t>Tela metal expandido Deploye malha losango 3/4" cordão 0,9mm esp 0,6mm</t>
  </si>
  <si>
    <t>Tela metal reforçada fio 12 BWG (2,77mm) malha quadrada 3x3cm</t>
  </si>
  <si>
    <t>Tela plástica laranja, tipo tapume para sinalização, malha retangular, rolo 1,20x50m (LxC)</t>
  </si>
  <si>
    <t>Tela plástica tecida listrada branca e laranja, tipo guarda corpo, em polietileno monofilado, rolo 1,20x50m (LxC)</t>
  </si>
  <si>
    <t>Tela soldada arame galvanizado 12 BWG (2,77mm), malha 15x5cm</t>
  </si>
  <si>
    <t>Telha alumínio ondulada, altura=*18mm, E=0,5mm (*valor aproximado)</t>
  </si>
  <si>
    <t>Telha alumínio ondulada, altura=*18mm, E=0,6mm</t>
  </si>
  <si>
    <t>Telha alumínio ondulada, altura=*18mm, E=0,7mm</t>
  </si>
  <si>
    <t>Telha cerâmica tipo americana, comprimento de *45cm, rendimento de *12 telhas/m² (*valores aproximados)</t>
  </si>
  <si>
    <t>Telha cerâmica tipo colonial, comprimento de *44cm, rendimento de *26 telhas/m²</t>
  </si>
  <si>
    <t>Telha cerâmica tipo francesa, comprimento de *40cm, rendimento de *16 telhas/m²</t>
  </si>
  <si>
    <t>Telha cerâmica tipo paulista, de 1ª qualidade, com 33cm (cobertura de *26 telhas por m²)</t>
  </si>
  <si>
    <t>Telha cerâmica tipo plan, comprimento de *47cm, rendimento de *26 telhas/m²</t>
  </si>
  <si>
    <t>Telha cerâmica tipo portuguesa, comprimento de *40cm, rendimento de *16 telhas/m²</t>
  </si>
  <si>
    <t>Telha cerâmica tipo romana, comprimento de *41cm, rendimento de *16 telhas/m²</t>
  </si>
  <si>
    <t>Telha de aço zincado ondulada, H=*17mm, E=0,5mm, sem pintura</t>
  </si>
  <si>
    <t>Telha de aço zincado trapezoidal autoportante, H=120mm, E=0,95mm, com pintura eletrostática branca em 1 face</t>
  </si>
  <si>
    <t>Telha de aço zincado trapezoidal autoportante, H=120mm, E=0,95mm, sem pintura</t>
  </si>
  <si>
    <t>Telha de aço zincado trapezoidal autoportante, H=259mm, E=0,95mm, com pintura eletrostática branca em 1 face</t>
  </si>
  <si>
    <t>Telha de aço zincado trapezoidal autoportante, H=259mm, E=0,95mm, sem pintura</t>
  </si>
  <si>
    <t>Telha de aço zincado trapezoidal, H=*40mm, E=0,5mm, sem pintura (*valor aproximado)</t>
  </si>
  <si>
    <t>Telha de alumínio com isolamento termoacustico em espuma rígida de poliuretano (PU) injetado, E=30mm, densidade 35kg/m³, com duas faces trapezoidais (não inclui acessórios de fixação)</t>
  </si>
  <si>
    <t>m2</t>
  </si>
  <si>
    <t>Telha de alumínio trapezoidal, altura=38mm, E=0,5mm (largura=1.056mm e comprimento=5.000mm)</t>
  </si>
  <si>
    <t>Telha de alumínio trapezoidal, altura=38mm, E=0,7mm (largura=1.056mm e comprimento=5.000mm)</t>
  </si>
  <si>
    <t>Telha de concreto tipo clássica, cor cinza, comprimento de *42cm, rendimento de *10 telhas/m²</t>
  </si>
  <si>
    <t>Telha de fibra de vidro ondulada incolor, E=0,6mm, de *0,50x*2,44m</t>
  </si>
  <si>
    <t>Telha de fibrocimento E= 8mm, de *3,70x*1,06m (sem amianto)</t>
  </si>
  <si>
    <t>Telha de fibrocimento E=6mm, de *4,60x*1,06m (sem amianto)</t>
  </si>
  <si>
    <t>Telha de fibrocimento E=8mm, de *3,00x*1,06m (sem amianto)</t>
  </si>
  <si>
    <t>Telha de fibrocimento E=8mm, de *4,10x*1,06m (sem amianto)</t>
  </si>
  <si>
    <t>Telha de fibrocimento E=8mm, de *4,60x*1,06m (sem amianto)</t>
  </si>
  <si>
    <t>Telha de fibrocimento ondulada E=4mm, de *1,22x*0,50m (sem amianto)</t>
  </si>
  <si>
    <t>Telha de fibrocimento ondulada E=4mm, de *2,13x*0,50m (sem amianto)</t>
  </si>
  <si>
    <t>Telha de fibrocimento ondulada E=4mm, de *2,44x*0,50m (sem amianto)</t>
  </si>
  <si>
    <t>Telha de fibrocimento ondulada E=6mm, de *1,53x*1,10m (sem amianto)</t>
  </si>
  <si>
    <t>Telha de fibrocimento ondulada E=6mm, de *1,83x*1,10m (sem amianto)</t>
  </si>
  <si>
    <t>Telha de fibrocimento ondulada E=6mm, de *2,44x*1,10m (sem amianto)</t>
  </si>
  <si>
    <t>Telha de fibrocimento ondulada E=6mm, de *3,66x*1,10m (sem amianto)</t>
  </si>
  <si>
    <t>Telha de fibrocimento ondulada E=8mm, de *1,53x*1,10m (sem amianto)</t>
  </si>
  <si>
    <t>Telha de fibrocimento ondulada E=8mm, de *1,83x*1,10m (sem amianto)</t>
  </si>
  <si>
    <t>Telha de fibrocimento ondulada E=8mm, de *2,44x*1,10m (sem amianto)</t>
  </si>
  <si>
    <t>Telha de fibrocimento ondulada E=8mm, de *3,66x*1,10m (sem amianto)</t>
  </si>
  <si>
    <t>Telha de fibrocimento, E=6mm, de *3,00x*1,06m (sem amianto)</t>
  </si>
  <si>
    <t>Telha de fibrocimento, E=6mm, de *4,10x*1,06m (sem amianto)</t>
  </si>
  <si>
    <t>Telha de vidro tipo francesa, *39x*23cm</t>
  </si>
  <si>
    <t>Telha estrutural de fibrocimento, canalete 49 ou kalheta, 1 aba, C=2,00m (sem amianto)</t>
  </si>
  <si>
    <t>Telha estrutural de fibrocimento, canalete 49 ou kalheta, 1 aba, C=2,50,m (sem amianto)</t>
  </si>
  <si>
    <t>Telha estrutural de fibrocimento, canalete 49 ou kalheta, 1 aba, C=3,60m (sem amianto)</t>
  </si>
  <si>
    <t>Telha estrutural de fibrocimento, canalete 49 ou kalheta, 1 aba, C=4,00m (sem amianto)</t>
  </si>
  <si>
    <t>Telha estrutural de fibrocimento, canalete 49 ou kalheta, 1 aba, C=4,50m (sem amianto)</t>
  </si>
  <si>
    <t>Telha estrutural de fibrocimento, canalete 49 ou kalheta, 1 aba, C=5,00m (sem amianto)</t>
  </si>
  <si>
    <t>Telha estrutural de fibrocimento, canalete 49 ou kalheta, 1 aba, C=5,50m (sem amianto)</t>
  </si>
  <si>
    <t>Telha estrutural de fibrocimento, canalete 49 ou kalheta, 1 aba, C=6,00m (sem amianto)</t>
  </si>
  <si>
    <t>Telha estrutural de fibrocimento, canalete 49 ou kalheta, 1 aba, C=6,50m (sem amianto)</t>
  </si>
  <si>
    <t>Telha estrutural de fibrocimento, canalete 49 ou kalheta, C=7,20m (sem amianto)</t>
  </si>
  <si>
    <t>Telha estrutural de fibrocimento, canalete 90 ou kalhetão, C=3,00m (sem amianto)</t>
  </si>
  <si>
    <t>Telha estrutural de fibrocimento, canalete 90 ou kalhetão, C=4,60m (sem amianto)</t>
  </si>
  <si>
    <t>Telha estrutural de fibrocimento, canalete 90 ou kalhetão, C=6,00m (sem amianto)</t>
  </si>
  <si>
    <t>Telha estrutural de fibrocimento, canalete 90 ou kalhetão, C=7,40m (sem amianto)</t>
  </si>
  <si>
    <t>Telha estrutural de fibrocimento, canalete 90 ou kalhetão, C=9,20m (sem amianto)</t>
  </si>
  <si>
    <t>Telha estrutural fibrocimento canalete 90 ou kalhetão, C=8,20m (sem amianto)</t>
  </si>
  <si>
    <t>Telha fibrocimento ondulada E=8mm, de *3,66x1,10m (sem amianto)</t>
  </si>
  <si>
    <t>Telha isolante com núcleo em poliestireno (EPS), E=30mm, revestida em aço zincado *0,5mm com pré-pintura nas duas faces, face superior em telha trapezoidal e face inferior em chapa plana (não inclui acesso</t>
  </si>
  <si>
    <t>Telha isolante com núcleo em poliestireno (EPS), E=50mm, revestida em aço zincado *0,5mm com pré-pintura nas duas faces, face superior em telha trapezoidal e face inferior em chapa plana (não inclui acesso</t>
  </si>
  <si>
    <t>Telha isolante com núcleo em poliestireno (EPS), E=50mm, revestida em telha trapezoidal de aço zincado *0,5mm com pré-pintura nas duas faces (não inclui acessórios de fixação)</t>
  </si>
  <si>
    <t>Telha vidro tipo canal ou colonial, C=46 a 50cm</t>
  </si>
  <si>
    <t>Telhadista</t>
  </si>
  <si>
    <t>Telhador (mensalista)</t>
  </si>
  <si>
    <t>Teodolito com precisão de +/- 6 segundos, inclusive tripé (locação)</t>
  </si>
  <si>
    <t>Terminal a compressão em cobre estanhado para cabo 10mm², 1 furo e 1compressão, para parafuso de fixação M6</t>
  </si>
  <si>
    <t>Terminal a compressão em cobre estanhado para cabo 120mm², 1 furo e 1compressão, para parafuso de fixação M12</t>
  </si>
  <si>
    <t>Terminal a compressão em cobre estanhado para cabo 16mm², 1 furo e 1compressão, para parafuso de fixação M6</t>
  </si>
  <si>
    <t>Terminal a compressão em cobre estanhado para cabo 2,5mm², 1 furo e 1compressão, para parafuso de fixação M5</t>
  </si>
  <si>
    <t>Terminal a compressão em cobre estanhado para cabo 25mm², 1 furo e 1compressão, para parafuso de fixação M8</t>
  </si>
  <si>
    <t>Terminal a compressão em cobre estanhado para cabo 35mm², 1 furo e 1compressão, para parafuso de fixação M8</t>
  </si>
  <si>
    <t>Terminal a compressão em cobre estanhado para cabo 50mm², 1 furo e 1compressão, para parafuso de fixação M8</t>
  </si>
  <si>
    <t>Terminal a compressão em cobre estanhado para cabo 6mm², 1 furo e 1compressão, para parafuso de fixação M6</t>
  </si>
  <si>
    <t>Terminal a compressão em cobre estanhado para cabo 70mm², 1 furo e 1compressão, para parafuso de fixação M10</t>
  </si>
  <si>
    <t>Terminal a compressão em cobre estanhado para cabo 95mm², 1 furo e 1compressão, para parafuso de fixação M12</t>
  </si>
  <si>
    <t>Terminal a compressão em cobre estanhado para cabo4mm², 1 furo e 1compressão, para parafuso de fixação M5</t>
  </si>
  <si>
    <t>Terminal aéreo em aço galv DN 3/8'', comprimento=300mm c/ base de fixação horizontal</t>
  </si>
  <si>
    <t>Terminal de ventilação, 100mm, série normal, esgoto predial</t>
  </si>
  <si>
    <t>Terminal de ventilação, 50mm, série normal, esgoto predial</t>
  </si>
  <si>
    <t>Terminal de ventilação, 75mm, série normal, esgoto predial</t>
  </si>
  <si>
    <t>Terminal metálico a pressão 1 cabo, para cabos de 4 a 10mm², com 2 furos para fixação</t>
  </si>
  <si>
    <t>Terminal metálico a pressão para 1 cabo de 120mm², com 1 furo de fixação</t>
  </si>
  <si>
    <t>Terminal metálico a pressão para 1 cabo de 150 a 185mm², com 2 furos para fixação</t>
  </si>
  <si>
    <t>Terminal metálico a pressão para 1 cabo de 150mm², com 1 furo de fixação</t>
  </si>
  <si>
    <t>Terminal metálico a pressão para 1 cabo de 16 a 25mm², com 2 furos para fixação</t>
  </si>
  <si>
    <t>Terminal metálico a pressão para 1 cabo de 16mm², com 1 furo de fixação</t>
  </si>
  <si>
    <t>Terminal metálico a pressão para 1 cabo de 185mm², com 1 furo de fixação</t>
  </si>
  <si>
    <t>Terminal metálico a pressão para 1 cabo de 240mm², com 1 furo de fixação</t>
  </si>
  <si>
    <t>Terminal metálico a pressão para 1 cabo de 25 a 35mm², com 2 furos para fixação</t>
  </si>
  <si>
    <t>Terminal metálico a pressão para 1 cabo de 25mm², com 1 furo de fixação</t>
  </si>
  <si>
    <t>Terminal metálico a pressão para 1 cabo de 300mm², com 1 furo de fixação</t>
  </si>
  <si>
    <t>Terminal metálico a pressão para 1 cabo de 35mm², com 1 furo de fixação</t>
  </si>
  <si>
    <t>Terminal metálico a pressão para 1 cabo de 50 a 70mm², com 2 furos para fixação</t>
  </si>
  <si>
    <t>Terminal metálico a pressão para 1 cabo de 50mm², com 1 furo de fixação</t>
  </si>
  <si>
    <t>Terminal metálico a pressão para 1 cabo de 6 a 10mm², com 1 furo de fixação</t>
  </si>
  <si>
    <t>Terminal metálico a pressão para 1 cabo de 70mm², com 1 furo de fixação</t>
  </si>
  <si>
    <t>Terminal metálico a pressão para 1 cabo de 95 a 120mm², com 2 furos para fixação</t>
  </si>
  <si>
    <t>Terminal metálico a pressão para 1 cabo de 95mm², com 1 furo de fixação</t>
  </si>
  <si>
    <t>Terminal p/ acabamento na parede caixa Kanaflex 3"</t>
  </si>
  <si>
    <t>Termofusora para tubos e conexões em PPR com diâmetros de 20 a 63mm, potência de 800W, tensão 220V</t>
  </si>
  <si>
    <t>Termofusora para tubos e conexões em PPR com diâmetros de 75 a 110mm, potência de *1.100W, tensão 220V (*valor aproximado)</t>
  </si>
  <si>
    <t>Terra vegetal</t>
  </si>
  <si>
    <t>Terra vegetal (ensacada)</t>
  </si>
  <si>
    <t>Tesoura / cortador de tubos PEX</t>
  </si>
  <si>
    <t>Testeira vinílica - peça 5m</t>
  </si>
  <si>
    <t>Tijolo cerâmico lâminado 5,5x11x23cm</t>
  </si>
  <si>
    <t>Tijolo cerâmico maciço *5x10x*20cm (*medidas aproximadas)</t>
  </si>
  <si>
    <t>Tijolo cerâmico maciço aparente *6x12x*24cm</t>
  </si>
  <si>
    <t>Tijolo cerâmico maciço aparente 2 furos, *6,5x10x*20cm</t>
  </si>
  <si>
    <t>Tijolo cerâmico refratário 2,5x11,4x22,9cm</t>
  </si>
  <si>
    <t>Tijolo cerâmico refratário 6,3x11,4x22,9cm</t>
  </si>
  <si>
    <t>Til PVC ligação predial NBR 10569 p/ rede colet esg JE BBB DN 100x100mm</t>
  </si>
  <si>
    <t>Til PVC passagem NBR 10569 p/ rede colet esg JE BBB DN 100x100mm</t>
  </si>
  <si>
    <t>Til PVC passagem NBR 10569 p/ rede colet esg JE BBB DN 150x150mm</t>
  </si>
  <si>
    <t>Til PVC passagem NBR 10569 p/ rede colet esg JE BBB DN 200x150mm</t>
  </si>
  <si>
    <t>Til PVC passagem NBR 10569 p/ rede colet esg JE BBB DN 250x150mm</t>
  </si>
  <si>
    <t>Til PVC passagem NBR 10569 p/ rede colet esg JE BBB DN 300x150mm</t>
  </si>
  <si>
    <t>Til PVC radial NBR 10569 p/ rede colet esg JE BBB DN 150x200mm</t>
  </si>
  <si>
    <t>Til PVC radial NBR 10569 p/ rede colet esg JE BBB DN 300x200mm</t>
  </si>
  <si>
    <t>Til tubo queda PVC NBR 10569 p/ rede colet esg BBB JE DN 100x100mm</t>
  </si>
  <si>
    <t>Til tubo queda PVC NBR 10569 p/ rede colet esg BBB JE DN 150x150mm</t>
  </si>
  <si>
    <t>Til tubo queda PVC NBR 10569 p/ rede colet esg BBB JE DN 200x150mm</t>
  </si>
  <si>
    <t>Til tubo queda PVC NBR 10569 p/ rede colet esg BBB JE DN 250x150mm</t>
  </si>
  <si>
    <t>Til tubo queda PVC NBR 10569 p/ rede colet esg BBB JE DN 300x150mm</t>
  </si>
  <si>
    <t>Tinta à base de borracha clorada - cores</t>
  </si>
  <si>
    <t>Tinta a base de resina acrílica emulsionada em água, para sinalização horizontal viária (NBR 13699)</t>
  </si>
  <si>
    <t>Tinta a óleo brilhante (uso geral)</t>
  </si>
  <si>
    <t>Tinta acrílica para cerâmica</t>
  </si>
  <si>
    <t>Tinta acrílica premium para piso</t>
  </si>
  <si>
    <t>Tinta acrílica premium, cor branco fosco</t>
  </si>
  <si>
    <t>Tinta asfáltica para concreto e alvenaria</t>
  </si>
  <si>
    <t>Tinta asfáltica para concreto e argamassa - lata 18L</t>
  </si>
  <si>
    <t>Tinta borracha clorada, acabamento semibrilho, branca</t>
  </si>
  <si>
    <t>Tinta borracha, clorada, acabamento semibrilho, preta</t>
  </si>
  <si>
    <t>Tinta esmalte sintético acetinado</t>
  </si>
  <si>
    <t>Tinta esmalte sintético alto brilho</t>
  </si>
  <si>
    <t>Tinta esmalte sintético fosco</t>
  </si>
  <si>
    <t>Tinta grafite esmalte protetora de superfície metálica</t>
  </si>
  <si>
    <t>Tinta látex acrílica econômica, cor branca</t>
  </si>
  <si>
    <t>Tinta látex acrílica standart, cor branca</t>
  </si>
  <si>
    <t>Tinta látex PVA premium, cor branca</t>
  </si>
  <si>
    <t>Tinta látex PVA standart, cor branca</t>
  </si>
  <si>
    <t>Tinta mineral impermeável pó</t>
  </si>
  <si>
    <t>Tinta para sinalização horizontal a base de resina acrílica</t>
  </si>
  <si>
    <t>Tinta/revestimento a base de resina epóxi com alcatrão, bicomponente</t>
  </si>
  <si>
    <t>Tirante em ferro galvanizado para contraventamento de telha canalete 90, 1/4" x 400mm</t>
  </si>
  <si>
    <t>Toalheiro plástico tipo dispenser para papel toalha interfolhado</t>
  </si>
  <si>
    <t>Tomada 2P+T 10A, 250V (apenas módulo)</t>
  </si>
  <si>
    <t>Tomada 2P+T 20A, 250V (apenas módulo)</t>
  </si>
  <si>
    <t>Tomada completa p/ rádio e TV</t>
  </si>
  <si>
    <t>Tomada de embutir, 2P + T, universal, de 10A / 250V, com placa</t>
  </si>
  <si>
    <t>Tomada de piso 2P universal 10A / 250V c/ placa 4''x4'' em termoplástico alta resistência, tipo Pial ou equiv</t>
  </si>
  <si>
    <t>Tomada embutir 3P + T 30A / 440V ref 56403 uso industrial sem placa, Pial ou equiv</t>
  </si>
  <si>
    <t>Tomada embutir 3P + T 30A / 440V ref 56404 uso industrial c/ placa, Pial ou equiv</t>
  </si>
  <si>
    <t>Tomada especial c/ pino 15A, revestimento em borracha, tipo Savel ou equiv</t>
  </si>
  <si>
    <t>Tomada sobrepor 2P universal 10A / 250V, tipo Silentoque Pial ou equiv</t>
  </si>
  <si>
    <t>Tomada sobrepor p/ telefone padrão Telebras, tipo Silentoque Pial ou equiv</t>
  </si>
  <si>
    <t>Topógrafo</t>
  </si>
  <si>
    <t>Topografo (mensalista)</t>
  </si>
  <si>
    <t>Torneira cromada com bico para jardim/tanque 1/2" ou 3/4" (ref 1153)</t>
  </si>
  <si>
    <t>Torneira cromada curta sem bico para tanque, padrão popular, 1/2" ou 3/4" (ref 1140)</t>
  </si>
  <si>
    <t>Torneira cromada curta sem bico para uso geral 1/2" ou 3/4" (ref 1152)</t>
  </si>
  <si>
    <t>Torneira cromada de mesa para cozinha bica móvel com arejador 1/2" ou 3/4" (ref 1167)</t>
  </si>
  <si>
    <t>Torneira cromada de mesa para lavatório com sensor de presença</t>
  </si>
  <si>
    <t>Torneira cromada de mesa para lavatório temporizada pressão bica baixa</t>
  </si>
  <si>
    <t>Torneira cromada de mesa para lavatório, bica alta (ref 1195)</t>
  </si>
  <si>
    <t>Torneira cromada de mesa para lavatório, padrão popular, 1/2" ou 3/4 " (ref 1193)</t>
  </si>
  <si>
    <t>Torneira cromada de parede longa para lavatório (ref 1178)</t>
  </si>
  <si>
    <t>Torneira cromada de parede para cozinha bica móvel com arejador 1/2" ou 3/4" (ref 1168)</t>
  </si>
  <si>
    <t>Torneira cromada de parede para cozinha com arejador 1/2" ou 3/4 " (ref 1157)</t>
  </si>
  <si>
    <t>Torneira cromada de parede para cozinha com arejador, padrão popular, 1/2" ou 3/4" (ref 1159)</t>
  </si>
  <si>
    <t>Torneira cromada de parede para cozinha sem arejador, padrão popular, 1/2" ou 3/4" (ref 1158)</t>
  </si>
  <si>
    <t>Torneira cromada sem bico para tanque 1/2" ou 3/4" (ref 1143)</t>
  </si>
  <si>
    <t>Torneira cromada sem bico para tanque, padrão popular, 1/2" ou 3/4" (ref 1126)</t>
  </si>
  <si>
    <t>Torneira de boia convencional plástica 1/2" com balão plástico</t>
  </si>
  <si>
    <t>Torneira de boia convencional plástica 3/4" com balão plástico</t>
  </si>
  <si>
    <t>Torneira de boia para caixa de descarga 1/2"</t>
  </si>
  <si>
    <t>Torneira de boia real 1" c/ balão plástico</t>
  </si>
  <si>
    <t>Torneira de boia real 1.1/2" c/ balão plástico</t>
  </si>
  <si>
    <t>Torneira de boia real 1.1/4" c/ balão plástico</t>
  </si>
  <si>
    <t>Torneira de boia real 1/2" c/ balão metálico</t>
  </si>
  <si>
    <t>Torneira de boia real 2" c/ balão plástico</t>
  </si>
  <si>
    <t>Torneira de boia real 3/4" c/ balão metálico</t>
  </si>
  <si>
    <t>Torneira de boia vazão total 1" c/ balão plástico ou metálico</t>
  </si>
  <si>
    <t>Torneira de boia vazão total 1/2" c/ balão plástico ou metálico</t>
  </si>
  <si>
    <t>Torneira de boia vazão total 3/4" c/ balão plástico ou metálico</t>
  </si>
  <si>
    <t>Torneira elétrica de parede, bica alta, para cozinha, 5.500W (110/220V)</t>
  </si>
  <si>
    <t>Torneira metal amarelo com bico para jardim, padrão popular, 1/2" ou 3/4" (ref 1128)</t>
  </si>
  <si>
    <t>Torneira metal amarelo curta sem bico para tanque, padrão popular, 1/2" ou 3/4" (ref 1120)</t>
  </si>
  <si>
    <t>Torneira plástica de mesa para lavatório 1/2"</t>
  </si>
  <si>
    <t>Torneira plástica de mesa, bica móvel, para cozinha 1/2"</t>
  </si>
  <si>
    <t>Torneira plástica para tanque 1/2" ou 3/4" com bico para mangueira</t>
  </si>
  <si>
    <t>Torre metálica completa para uma carga de 8Tf (80kN) e pé direito de 6m, incluindo módulos, diagonais, sapatas e forcados (locação)</t>
  </si>
  <si>
    <t>Transformador trifásico de distribuição, potência de 1.000kVA, tensão nominal de 15kV, tensão secundária de 220/127V, em óleo isolante tipo mineral</t>
  </si>
  <si>
    <t>Transformador trifásico de distribuição, potência de 1.500kVA, tensão nominal de 15kV, tensão secundária de 220/127V, em óleo isolante tipo mineral</t>
  </si>
  <si>
    <t>Transformador trifásico de distribuição, potência de 112,5kVA, tensão nominal de 15kV, tensão secundária de 220/127V, em óleo isolante tipo mineral</t>
  </si>
  <si>
    <t>Transformador trifásico de distribuição, potência de 150kVA, tensão nominal de 15kV, tensão secundária de 220/127V, em óleo isolante tipo mineral</t>
  </si>
  <si>
    <t>Transformador trifásico de distribuição, potência de 15kVA, tensão nominal de 15kV, tensão secundária de 220/127V, em óleo isolante tipo mineral</t>
  </si>
  <si>
    <t>Transformador trifásico de distribuição, potência de 225kVA, tensão nominal de 15kV, tensão secundária de 220/127V, em óleo isolante tipo mineral</t>
  </si>
  <si>
    <t>Transformador trifásico de distribuição, potência de 300kVA, tensão nominal de 15kV, tensão secundária de 220/127V, em óleo isolante tipo mineral</t>
  </si>
  <si>
    <t>Transformador trifásico de distribuição, potência de 30kVA, tensão nominal de 15kV, tensão secundária de 220/127V, em óleo isolante tipo mineral</t>
  </si>
  <si>
    <t>Transformador trifásico de distribuição, potência de 45kVA, tensão nominal de 15kV, tensão secundária de 220/127V, em óleo isolante tipo mineral</t>
  </si>
  <si>
    <t>Transformador trifásico de distribuição, potência de 500kVA, tensão nominal de 15kV, tensão secundária de 220/127V, em óleo isolante tipo mineral</t>
  </si>
  <si>
    <t>Transformador trifásico de distribuição, potência de 750kVA, tensão nominal de 15kV, tensão secundária de 220/127V, em óleo isolante tipo mineral</t>
  </si>
  <si>
    <t>Transformador trifásico de distribuição, potência de 75kVA, tensão nominal de 15kV, tensão secundária de 220/127V, em óleo isolante tipo mineral</t>
  </si>
  <si>
    <t>Transporte (encargos complementares)</t>
  </si>
  <si>
    <t>Transporte - mensalista (encargos complementares)</t>
  </si>
  <si>
    <t>Trator de esteiras 110 a 160HP c/ lâmina peso operacional *13T (incl manut/operação)</t>
  </si>
  <si>
    <t>Trator de esteiras 160 a 300HP c/ lâmina peso operacional *16T (incl manut/operação)</t>
  </si>
  <si>
    <t>Trator de esteiras com lâmina, potência de *90HP, peso operacional de *9T - locação com operador, combustível e manutenção (*valores aproximados)</t>
  </si>
  <si>
    <t>Trator de esteiras, potência 125HP, peso operacional de 12,9 t, com lâmina com capacidade de 2,7m³</t>
  </si>
  <si>
    <t>Trator de esteiras, potência bruta de 133HP, peso operacional de 14T, com lâmina com capacidade de 3,00m³</t>
  </si>
  <si>
    <t>Trator de esteiras, potência bruta de 347HP, peso operacional de 38,5T, com escarificador e lâmina com capacidade de 4,70m³</t>
  </si>
  <si>
    <t>Trator de esteiras, potência de 100HP, peso operacional de 9,4T, com lâmina com capacidade de 2,19m³</t>
  </si>
  <si>
    <t>Trator de esteiras, potência de 150HP, peso operacional de 16,7T, com roda motriz elevada e lâmina com contato de 3,18m³</t>
  </si>
  <si>
    <t>Trator de esteiras, potência de 170HP, peso operacional de 19T, com lâmina com capacidade de 5,2m³</t>
  </si>
  <si>
    <t>Trator de esteiras, potência de 347HP, peso operacional de 38,5T, com lâmina com capacidade de 8,70m³</t>
  </si>
  <si>
    <t>Trator de esteiras, potência no volante de 200HP, peso operacional de 20,1T, com roda motriz elevada e lâmina com capacidade de 3,89m³</t>
  </si>
  <si>
    <t>Trator de pneus até 75HP (incl. manut/operação)</t>
  </si>
  <si>
    <t>Trator de pneus com motor *75HP (locação com operador, combustível e manutenção)</t>
  </si>
  <si>
    <t>Trator de pneus com potência de 105CV, tração 4x4, peso com lastro de 5.775kg</t>
  </si>
  <si>
    <t>Trator de pneus com potencia de 122CV, tração 4x4, peso com lastro de 4.510kg</t>
  </si>
  <si>
    <t>Trator de pneus com potência de 15CV, peso com lastro de 1.160kg</t>
  </si>
  <si>
    <t>Trator de pneus com potência de 50CV, tração 4x2, peso com lastro de 2.714kg</t>
  </si>
  <si>
    <t>Trator de pneus com potência de 85CV, tração 4x4, peso com lastro de 4.675kg</t>
  </si>
  <si>
    <t>Trator de pneus com potência de 85CV, turbo, peso com lastro de 4.900kg</t>
  </si>
  <si>
    <t>Trator de pneus com potência de 95CV, tração 4x4, peso máximo de 5.225kg</t>
  </si>
  <si>
    <t>Tratorista</t>
  </si>
  <si>
    <t>Trava-quedas em aço para corda de 12mm, extensor de 25x300mm, com mosquetão tipo gancho trava dupla</t>
  </si>
  <si>
    <t>Trena em fibra de vidro L=30m</t>
  </si>
  <si>
    <t>Trilho "U" alumínio 40x40mm p/ roldana</t>
  </si>
  <si>
    <t>Trilho (tipo ferrovia) utilizado para estacas em fundações prediais</t>
  </si>
  <si>
    <t>Trilho quadrado alumínio 1/4'' p/ rodízios</t>
  </si>
  <si>
    <t>Troley manual capacidade 1T</t>
  </si>
  <si>
    <t>Tubo / mangueira preta em polietileno, linha pesada ou reforçada, tipo espaguete, para injeção de calda de cimento, D=1/2", espessura 1,5mm</t>
  </si>
  <si>
    <t>Tubo aço galv c/ costura DIN 2440 / NBR 5580 classe media DN 1.1/2" (40mm) E=3,25mm 3,61kg/m</t>
  </si>
  <si>
    <t>Tubo aço galv c/ costura DIN 2440 / NBR 5580 classe media DN 1.1/4" (32mm) E=3,25mm 3,14kg/m</t>
  </si>
  <si>
    <t>Tubo aço galv c/ costura DIN 2440 / NBR 5580 classe media DN 1/2" (15mm) E=2,65mm 1,22kg/m</t>
  </si>
  <si>
    <t>Tubo aço galv c/ costura DIN 2440 / NBR 5580 classe media DN 2" (50mm) E=3,65mm 5,10kg/m</t>
  </si>
  <si>
    <t>Tubo aço galv c/ costura DIN 2440 / NBR 5580 classe media DN 2.1/2" (65mm) E=3,65mm 6,51kg/m</t>
  </si>
  <si>
    <t>Tubo aço galv c/ costura DIN 2440 / NBR 5580 classe media DN 3" (80mm) E=4,05mm 8,47kg/m</t>
  </si>
  <si>
    <t>Tubo aço galv c/ costura DIN 2440 / NBR 5580 classe media DN 3/4" (20mm) E=2,65mm 1,58kg/m</t>
  </si>
  <si>
    <t>Tubo aço galv c/ costura DIN 2440 / NBR 5580 classe media DN 4" (100mm) E=4,50mm 12,10kg/m</t>
  </si>
  <si>
    <t>Tubo aço galv c/ costura DIN 2440 / NBR 5580 classe media DN 5" (125mm) E=5,40mm 17,80kg/m</t>
  </si>
  <si>
    <t>Tubo aço galvanizado com costura, classe leve, DN 15mm (1/2"), E=2,25mm, *1,2kg/m (NBR 5580)</t>
  </si>
  <si>
    <t>Tubo aço galvanizado com costura, classe leve, DN 20mm (3/4"), E=2,25mm, *1,3kg/m (NBR 5580)</t>
  </si>
  <si>
    <t>Tubo aço galvanizado com costura, classe leve, DN 25mm (1"), E=2,65mm, *2,11kg/m (NBR 5580)</t>
  </si>
  <si>
    <t>Tubo aço galvanizado com costura, classe leve, DN 32mm (1 1/4"), E=2,65mm,*2,71kg/m (NBR 5580)</t>
  </si>
  <si>
    <t>Tubo aço galvanizado com costura, classe leve, DN 40mm (1 1/2"), E=3,00mm,*3,48kg/m (NBR 5580)</t>
  </si>
  <si>
    <t>Tubo aço galvanizado com costura, classe leve, DN 50mm (2"), E=3,00mm, *4,40kg/m (NBR 5580)</t>
  </si>
  <si>
    <t>Tubo aço galvanizado com costura, classe leve, DN 65mm (2 1/2"), E=3,35mm, *6,23kg/m (NBR 5580)</t>
  </si>
  <si>
    <t>Tubo aço galvanizado com costura, classe leve, DN 80mm (3"), E=3,35mm, *7,32kg/m (NBR 5580)</t>
  </si>
  <si>
    <t>Tubo aço galvanizado com costura, NBR 5580, classe leve, DN 100mm (4"), E=3,75mm,*10,55kg/m (* valor aproximado)</t>
  </si>
  <si>
    <t>Tubo aço industrial DN 2" (50,8mm) E=1,50mm, peso=1,8237kg/m</t>
  </si>
  <si>
    <t>Tubo aço preto com costura, NBR 5580, classe L, DN=15mm, E=2,25mm, 1,06kg/m</t>
  </si>
  <si>
    <t>Tubo aço preto com costura, NBR 5580, classe L, DN=25mm, E=2,65mm, 2,02kg/m</t>
  </si>
  <si>
    <t>Tubo aço preto com costura, NBR 5580, classe L, DN=40mm, E=3,0mm, 3,34kg/m</t>
  </si>
  <si>
    <t>Tubo aço preto com costura, NBR 5580, classe L, DN=80mm, E=3,35mm, 7,07kg/m</t>
  </si>
  <si>
    <t>Tubo aço preto com costura, NBR 5580, classe M, DN=25mm, E=3,35mm, *2,50kg/m (*valor aproximado)</t>
  </si>
  <si>
    <t>Tubo aço preto com costura, NBR 5580, classe M, DN=40mm, E=3,35mm, *3,71kg/m</t>
  </si>
  <si>
    <t>Tubo aço preto com costura, NBR 5580, classe m, DN=80mm, E=4,05mm, *8,47kg/m</t>
  </si>
  <si>
    <t>Tubo aço preto sem costura 1/2", E=*2,77mm, Schedule 40, *1,27kg/m (*valor aproximado)</t>
  </si>
  <si>
    <t>Tubo aço preto sem costura 1/2", E=*3,73mm, Schedule 80, *1,62kg/m</t>
  </si>
  <si>
    <t>Tubo aço preto sem costura 14", E= *11,13mm, Schedule 40, *94,55kg/m</t>
  </si>
  <si>
    <t>Tubo aço preto sem costura 2", E=*3,91mm, Schedule 40, *5,43kg/m</t>
  </si>
  <si>
    <t>Tubo aço preto sem costura 20", E=*12,70mm, Schedule 30, *154,97kg/m</t>
  </si>
  <si>
    <t>Tubo aço preto sem costura 20", E=*6,35mm, Schedule 10, *78,46kg/m</t>
  </si>
  <si>
    <t>Tubo aço preto sem costura 3/4", E=*2,87mm, Schedule 40, *1,69kg/m</t>
  </si>
  <si>
    <t>Tubo aço preto sem costura 3/4", E=*3,91mm, Schedule 80, *2,19kg/m.</t>
  </si>
  <si>
    <t>Tubo aço preto sem costura 4", E=*6,02mm, Schedule 40, *16,06kg/m</t>
  </si>
  <si>
    <t>Tubo aço preto sem costura 4", E=*8,56mm, Schedule 80, *22,31kg/m</t>
  </si>
  <si>
    <t>Tubo aço preto sem costura 6", E=*10,97mm, Schedule 80, *42,56kg/m</t>
  </si>
  <si>
    <t>Tubo aço preto sem costura 6", E=7,11mm, Schedule 40, *28,26kg/m</t>
  </si>
  <si>
    <t>Tubo aço preto sem costura 8", E=*12,70mm, Schedule 80, *64,64kg/m</t>
  </si>
  <si>
    <t>Tubo aço preto sem costura 8", E=*6,35mm, Schedule 20, *33,27kg/m</t>
  </si>
  <si>
    <t>Tubo aço preto sem costura 8", E=*7,04mm, Schedule 30, *36,75kg/m</t>
  </si>
  <si>
    <t>Tubo aço preto sem costura 8", E=*8,18mm, Schedule 40, *42,55kg/m</t>
  </si>
  <si>
    <t>Tubo chapa preta E=1/4" - 30" - 175kg</t>
  </si>
  <si>
    <t>Tubo chapa preta E=3/16" - 26" - 147kg</t>
  </si>
  <si>
    <t>Tubo chapa preta E=3/8" - 30" -177kg</t>
  </si>
  <si>
    <t>Tubo cobre classe “E” DN 104mm</t>
  </si>
  <si>
    <t>Tubo cobre classe “E” DN 22mm</t>
  </si>
  <si>
    <t>Tubo cobre classe “E” DN 28mm</t>
  </si>
  <si>
    <t>Tubo cobre classe “E” DN 35mm</t>
  </si>
  <si>
    <t>Tubo cobre classe “E” DN 42mm</t>
  </si>
  <si>
    <t>Tubo cobre classe “E” DN 54mm</t>
  </si>
  <si>
    <t>Tubo cobre classe “E” DN 66mm</t>
  </si>
  <si>
    <t>Tubo cobre classe “E” DN 79mm</t>
  </si>
  <si>
    <t>Tubo coletor de esgoto PVC JEI DN 100mm (NBR 7362)</t>
  </si>
  <si>
    <t>Tubo coletor de esgoto PVC JEI DN 150mm (NBR 7362)</t>
  </si>
  <si>
    <t>Tubo coletor de esgoto PVC JEI DN 200mm (NBR 7362)</t>
  </si>
  <si>
    <t>Tubo coletor de esgoto PVC JEI DN 250mm (NBR 7362)</t>
  </si>
  <si>
    <t>Tubo coletor de esgoto PVC JEI DN 300mm (NBR 7362)</t>
  </si>
  <si>
    <t>Tubo coletor de esgoto PVC JEI DN 350mm (NBR 7362)</t>
  </si>
  <si>
    <t>Tubo coletor de esgoto PVC JEI DN 400mm (NBR 7362)</t>
  </si>
  <si>
    <t>Tubo concreto armado classe PA-3 PB NBR-8890/2007 DN 1.100mm para águas pluviais</t>
  </si>
  <si>
    <t>Tubo concreto armado, classe EA-2, PB JE, DN 1.000mm, para esgoto sanitário (NBR 8890)</t>
  </si>
  <si>
    <t>Tubo concreto armado, classe EA-2, PB JE, DN 400mm, para esgoto sanitário (NBR 8890)</t>
  </si>
  <si>
    <t>Tubo concreto armado, classe EA-2, PB JE, DN 500mm, para esgoto sanitário (NBR 8890)</t>
  </si>
  <si>
    <t>Tubo concreto armado, classe EA-2, PB JE, DN 600mm, para esgoto sanitário (NBR 8890)</t>
  </si>
  <si>
    <t>Tubo concreto armado, classe EA-2, PB JE, DN 700mm, para esgoto sanitário (NBR 8890)</t>
  </si>
  <si>
    <t>Tubo concreto armado, classe EA-2, PB JE, DN 800mm, para esgoto sanitário (NBR 8890)</t>
  </si>
  <si>
    <t>Tubo concreto armado, classe EA-2, PB JE, DN 900mm, para esgoto sanitário (NBR 8890)</t>
  </si>
  <si>
    <t>Tubo concreto armado, classe EA-3, PB JE, DN 1.000mm, para esgoto sanitário (NBR 8890)</t>
  </si>
  <si>
    <t>Tubo concreto armado, classe EA-3, PB JE, DN 400mm, para esgoto sanitário (NBR 8890)</t>
  </si>
  <si>
    <t>Tubo concreto armado, classe EA-3, PB JE, DN 500mm, para esgoto sanitário (NBR 8890)</t>
  </si>
  <si>
    <t>Tubo concreto armado, classe EA-3, PB JE, DN 600mm, para esgoto sanitário (NBR 8890)</t>
  </si>
  <si>
    <t>Tubo concreto armado, classe EA-3, PB JE, DN 700mm, para esgoto sanitário (NBR 8890)</t>
  </si>
  <si>
    <t>Tubo concreto armado, classe EA-3, PB JE, DN 800mm, para esgoto sanitário (NBR 8890)</t>
  </si>
  <si>
    <t>Tubo concreto armado, classe EA-3, PB JE, DN 900mm, para esgoto sanitário (NBR 8890)</t>
  </si>
  <si>
    <t>Tubo concreto armado, classe PA-2, PB, DN 1.000mm, para águas pluviais (NBR 8890)</t>
  </si>
  <si>
    <t>Tubo concreto armado, classe PA-2, PB, DN 1.100mm, para águas pluviais (NBR 8890)</t>
  </si>
  <si>
    <t>Tubo concreto armado, classe PA-2, PB, DN 1.200mm, para águas pluviais (NBR 8890)</t>
  </si>
  <si>
    <t>Tubo concreto armado, classe PA-2, PB, DN 1.500mm, para águas pluviais (NBR 8890)</t>
  </si>
  <si>
    <t>Tubo concreto armado, classe PA-2, PB, DN 2.000mm, para águas pluviais (NBR 8890)</t>
  </si>
  <si>
    <t>Tubo concreto armado, classe PA-2, PB, DN 300mm, para águas pluviais (NBR 8890)</t>
  </si>
  <si>
    <t>Tubo concreto armado, classe PA-2, PB, DN 400mm, para águas pluviais (NBR 8890)</t>
  </si>
  <si>
    <t>Tubo concreto armado, classe PA-2, PB, DN 500mm, para águas pluviais (NBR 8890)</t>
  </si>
  <si>
    <t>Tubo concreto armado, classe PA-2, PB, DN 600mm, para águas pluviais (NBR 8890)</t>
  </si>
  <si>
    <t>Tubo concreto armado, classe PA-2, PB, DN 700mm, para águas pluviais (NBR 8890)</t>
  </si>
  <si>
    <t>Tubo concreto armado, classe PA-2, PB, DN 800mm, para águas pluviais (NBR 8890)</t>
  </si>
  <si>
    <t>Tubo concreto armado, classe PA-2, PB, DN 900mm, para águas pluviais (NBR 8890)</t>
  </si>
  <si>
    <t>Tubo concreto armado, classe PA-3, PB, DN 1.000mm, para águas pluviais (NBR 8890)</t>
  </si>
  <si>
    <t>Tubo concreto armado, classe PA-3, PB, DN 1.200mm, para águas pluviais (NBR 8890)</t>
  </si>
  <si>
    <t>Tubo concreto armado, classe PA-3, PB, DN 1.500mm, para águas pluviais (NBR 8890)</t>
  </si>
  <si>
    <t>Tubo concreto armado, classe PA-3, PB, DN 400mm, para águas pluviais (NBR 8890)</t>
  </si>
  <si>
    <t>Tubo concreto armado, classe PA-3, PB, DN 500mm, para águas pluviais (NBR 8890)</t>
  </si>
  <si>
    <t>Tubo concreto armado, classe PA-3, PB, DN 600mm, para águas pluviais (NBR 8890)</t>
  </si>
  <si>
    <t>Tubo concreto armado, classe PA-3, PB, DN 700mm, para águas pluviais (NBR 8890)</t>
  </si>
  <si>
    <t>Tubo concreto armado, classe PA-3, PB, DN 800mm, para águas pluviais (NBR 8890)</t>
  </si>
  <si>
    <t>Tubo concreto armado, classe PA-3, PB, DN 900mm, para águas pluviais (NBR 8890)</t>
  </si>
  <si>
    <t>Tubo concreto simples poroso DN 300mm</t>
  </si>
  <si>
    <t>Tubo CPVC soldável, 35mm, água quente predial (NBR 15884)</t>
  </si>
  <si>
    <t>Tubo CPVC, soldável 15mm, água quente predial (NBR 15884)</t>
  </si>
  <si>
    <t>Tubo CPVC, soldável 22mm, água quente predial (NBR 15884)</t>
  </si>
  <si>
    <t>Tubo CPVC, soldável 28mm, água quente predial (NBR 15884)</t>
  </si>
  <si>
    <t>Tubo CPVC, soldável, 42mm, água quente predial (NBR 15884)</t>
  </si>
  <si>
    <t>Tubo CPVC, soldável, 54mm, água quente predial (NBR 15884)</t>
  </si>
  <si>
    <t>Tubo CPVC, soldável, 73mm, água quente predial (NBR 15884)</t>
  </si>
  <si>
    <t>Tubo CPVC, soldável, 89mm, água quente predial (NBR 15884)</t>
  </si>
  <si>
    <t>Tubo de aço galvanizado com costura, classe media, tamanho nominal=150, DE=6", E=4,85mm, peso=19,68 kg/m (NBR 5580)</t>
  </si>
  <si>
    <t>Tubo de cobre classe A, DN=1 1/4" (35mm), para instalações de media pressão para gases combustíveis e medicinais</t>
  </si>
  <si>
    <t>Tubo de cobre classe A, DN=1" (28mm), para instalações de media pressão para gases combustíveis e medicinais</t>
  </si>
  <si>
    <t>Tubo de cobre classe A, DN=1/2" (15mm), para instalações de media pressão para gases combustíveis e medicinais</t>
  </si>
  <si>
    <t>Tubo de cobre classe A, DN=2 1/2" (66mm), para instalações de media pressão para gases combustíveis e medicinais</t>
  </si>
  <si>
    <t>Tubo de cobre classe A, DN=3" (79mm), para instalações de media pressão para gases combustíveis e medicinais</t>
  </si>
  <si>
    <t>Tubo de cobre classe A, DN=3/4" (22mm), para instalações de media pressão para gases combustíveis e medicinais</t>
  </si>
  <si>
    <t>Tubo de cobre classe A, DN=4" (104mm), para instalações de media pressão para gases combustíveis e medicinais</t>
  </si>
  <si>
    <t>Tubo de cobre classe I, DN=1 1/2" (42mm), para instalações industriais de alta pressão e vapor</t>
  </si>
  <si>
    <t>Tubo de cobre classe I, DN=1 1/4" (35mm), para instalações industriais de alta pressão e vapor</t>
  </si>
  <si>
    <t>Tubo de cobre classe I, DN=1" (28mm), para instalações industriais de alta pressão e vapor</t>
  </si>
  <si>
    <t>Tubo de cobre classe I, DN=1/2" (15mm), para instalações industriais de alta pressão e vapor</t>
  </si>
  <si>
    <t>Tubo de cobre classe I, DN=2 1/2" (66mm), para instalações industriais de alta pressão e vapor</t>
  </si>
  <si>
    <t>Tubo de cobre classe I, DN=2" (54mm), para instalações industriais de alta pressão e vapor</t>
  </si>
  <si>
    <t>Tubo de cobre classe I, DN=3" (79mm), para instalações industriais de alta pressão e vapor</t>
  </si>
  <si>
    <t>Tubo de cobre classe I, DN=3/4" (22mm), para instalações industriais de alta pressão e vapor</t>
  </si>
  <si>
    <t>Tubo de cobre classe I, DN=4" (104mm), para instalações industriais de alta pressão e vapor</t>
  </si>
  <si>
    <t>Tubo de cobre DN=1 1/2" (42mm), classe A, para instalações de media pressão para gases combustíveis e medicinais</t>
  </si>
  <si>
    <t>Tubo de cobre flexível, D=1/2", E=0,79mm, para ar-condicionado / instalações gás residenciais e comerciais</t>
  </si>
  <si>
    <t>Tubo de cobre flexível, D=1/4", E=0,79mm, para ar-condicionado / instalações gás residenciais e comerciais</t>
  </si>
  <si>
    <t>Tubo de cobre flexível, D=3/16", E=0,79mm, para ar-condicionado / instalações gás residenciais e comerciais</t>
  </si>
  <si>
    <t>Tubo de cobre flexível, D=3/8", E=0,79mm, para ar-condicionado / instalações gás residenciais e comerciais</t>
  </si>
  <si>
    <t>Tubo de cobre flexível, D=5/16", E=0,79mm, para ar-condicionado / instalações gás residenciais e comerciais</t>
  </si>
  <si>
    <t>Tubo de cobre, classe A, DN=2" (54mm), para instalações de media pressão para gases combustíveis e medicinais</t>
  </si>
  <si>
    <t>Tubo de cobre, classe “E”, para instalações hidráulicas prediais, DN=15mm</t>
  </si>
  <si>
    <t>Tubo de concreto armado, classe PA-1, PB, DN=1.000mm, para águas pluviais (NBR 8890)</t>
  </si>
  <si>
    <t>Tubo de concreto armado, classe PA-1, PB, DN=1.100mm, para águas pluviais (NBR 8890)</t>
  </si>
  <si>
    <t>Tubo de concreto armado, classe PA-1, PB, DN=1.200mm, para águas pluviais (NBR 8890)</t>
  </si>
  <si>
    <t>Tubo de concreto armado, classe PA-1, PB, DN=1.500mm, para águas pluviais (NBR 8890)</t>
  </si>
  <si>
    <t>Tubo de concreto armado, classe PA-1, PB, DN=2.000mm, para águas pluviais (NBR 8890)</t>
  </si>
  <si>
    <t>Tubo de concreto armado, classe PA-1, PB, DN=400mm, para águas pluviais (NBR 8890)</t>
  </si>
  <si>
    <t>Tubo de concreto armado, classe PA-1, PB, DN=500mm, para águas pluviais (NBR 8890)</t>
  </si>
  <si>
    <t>Tubo de concreto armado, classe PA-1, PB, DN=600mm, para águas pluviais (NBR 8890)</t>
  </si>
  <si>
    <t>Tubo de concreto armado, classe PA-1, PB, DN=700mm, para águas pluviais (NBR 8890)</t>
  </si>
  <si>
    <t>Tubo de concreto armado, classe PA-1, PB, DN=800mm, para águas pluviais (NBR 8890)</t>
  </si>
  <si>
    <t>Tubo de concreto armado, classe PA-1, PB, DN=900mm, para águas pluviais (NBR 8890)</t>
  </si>
  <si>
    <t>Tubo de concreto simples poroso, macho/fêmea, DN 200mm</t>
  </si>
  <si>
    <t>Tubo de concreto simples, classe ES, PB JE, DN 400mm, para esgoto sanitário (NBR 8890)</t>
  </si>
  <si>
    <t>Tubo de concreto simples, classe ES, PB JE, DN 500mm, para esgoto sanitário (NBR 8890)</t>
  </si>
  <si>
    <t>Tubo de concreto simples, classe ES, PB JE, DN 600mm, para esgoto sanitário (NBR 8890)</t>
  </si>
  <si>
    <t>Tubo de concreto simples, classe PS1, macho/fêmea, DN 200mm, para águas pluviais (NBR 8890)</t>
  </si>
  <si>
    <t>Tubo de concreto simples, classe PS1, macho/fêmea, DN 300mm, para águas pluviais (NBR 8890)</t>
  </si>
  <si>
    <t>Tubo de concreto simples, classe PS1, macho/fêmea, DN 400mm, para águas pluviais (NBR 8890)</t>
  </si>
  <si>
    <t>Tubo de concreto simples, classe PS1, macho/fêmea, DN 500mm, para águas pluviais (NBR 8890)</t>
  </si>
  <si>
    <t>Tubo de concreto simples, classe PS1, macho/fêmea, DN 600mm, para águas pluviais (NBR 8890)</t>
  </si>
  <si>
    <t>Tubo de concreto simples, classe PS1, PB, DN 200mm, para águas pluviais (NBR 8890)</t>
  </si>
  <si>
    <t>Tubo de concreto simples, classe PS1, PB, DN 300mm, para águas pluviais (NBR 8890)</t>
  </si>
  <si>
    <t>Tubo de concreto simples, classe PS1, PB, DN 400mm, para águas pluviais (NBR 8890)</t>
  </si>
  <si>
    <t>Tubo de concreto simples, classe PS1, PB, DN 500mm, para águas pluviais (NBR 8890)</t>
  </si>
  <si>
    <t>Tubo de concreto simples, classe PS1, PB, DN 600mm, para águas pluviais (NBR 8890)</t>
  </si>
  <si>
    <t>Tubo de concreto simples, classe PS2, PB, DN 200mm, para águas pluviais (NBR 8890)</t>
  </si>
  <si>
    <t>Tubo de concreto simples, classe PS2, PB, DN 300mm, para águas pluviais (NBR 8890)</t>
  </si>
  <si>
    <t>Tubo de concreto simples, classe PS2, PB, DN 400mm, para águas pluviais (NBR 8890)</t>
  </si>
  <si>
    <t>Tubo de concreto simples, classe PS2, PB, DN 500mm, para águas pluviais (NBR 8890)</t>
  </si>
  <si>
    <t>Tubo de concreto simples, classe PS2, PB, DN 600mm, para águas pluviais (NBR 8890)</t>
  </si>
  <si>
    <t>Tubo de descarga PVC, para ligação caixa de descarga - embutir, 40mm x 150cm</t>
  </si>
  <si>
    <t>Tubo de descida externo de PVC para caixa de descarga externa alta - 40mm x1,60m</t>
  </si>
  <si>
    <t>Tubo de polietileno de alta densidade (PEAD), PE-80, DE=20mm x 2,3mm de parede, para ligação de água predial (NBR 8417)</t>
  </si>
  <si>
    <t>Tubo de polietileno de alta densidade (PEAD), PE-80, DE=32mm x 3,0mm de parede, para ligação de água predial (NBR 8417)</t>
  </si>
  <si>
    <t>Tubo de polietileno de alta densidade, PEAD, PE-80, DE 1.000mm x 38,5mm parede, (SDR 26 - PN 05) p/ rede de água, ISO 4427/96</t>
  </si>
  <si>
    <t>Tubo de polietileno de alta densidade, PEAD, PE-80, DE 1.200mm x 37,2mm parede, (SDR 32,25 - PN 04) p/ rede de água, ISO 4427/96</t>
  </si>
  <si>
    <t>Tubo de polietileno de alta densidade, PEAD, PE-80, DE 1.400mm x 42,9mm parede, (SDR 32,25 - PN 04) p/ rede de água, ISO 4427/96</t>
  </si>
  <si>
    <t>Tubo de polietileno de alta densidade, PEAD, PE-80, DE 1.600mm x 49,0mm parede, (SDR 32,25 - PN 04) p/ rede de água, ISO 4427/96</t>
  </si>
  <si>
    <t>Tubo de polietileno de alta densidade, PEAD, PE-80, DE 630mm x 57,3mm parede, (SDR 11 - PN 12,5) p/ rede de água, ISO 4427/96</t>
  </si>
  <si>
    <t>Tubo de polietileno de alta densidade, PEAD, PE-80, DE=110mm x 10,0mm parede, (SDR 11 - PN 12,5) para rede de água (NBR 15561)</t>
  </si>
  <si>
    <t>Tubo de polietileno de alta densidade, PEAD, PE-80, DE=160mm x 14,6mm parede, (SDR 11 - PN 12,5) para rede de água (NBR 15561)</t>
  </si>
  <si>
    <t>Tubo de polietileno de alta densidade, PEAD, PE-80, DE=200mm x 18,2mm parede, (SDR 11 - PN 12,5) para rede de água (NBR 15561)</t>
  </si>
  <si>
    <t>Tubo de polietileno de alta densidade, PEAD, PE-80, DE=315mm x 28,7mm parede, (SDR 11 - PN 12,5) para rede de água (NBR 15561)</t>
  </si>
  <si>
    <t>Tubo de polietileno de alta densidade, PEAD, PE-80, DE=400mm x 36,4mm parede, (SDR 11 - PN 12,5) para rede de água (NBR 15561)</t>
  </si>
  <si>
    <t>Tubo de polietileno de alta densidade, PEAD, PE-80, DE=500mm x 45,5mm parede, (SDR 11 - PN 12,5) para rede de água (NBR 15561)</t>
  </si>
  <si>
    <t>Tubo de polietileno de alta densidade, PEAD, PE-80, DE=50mm x 4,6mm parede, (SDR 11 - PN 12,5) para rede de água (NBR 15561)</t>
  </si>
  <si>
    <t>Tubo de polietileno de alta densidade, PEAD, PE-80, DE=730mm x 34,1mm parede, (SDR 21 - PN 06) para rede de água (NBR 15561)</t>
  </si>
  <si>
    <t>Tubo de polietileno de alta densidade, PEAD, PE-80, DE=75mm x 6,9mm parede, (SDR 11 - PN 12,5) para rede de água (NBR 15561)</t>
  </si>
  <si>
    <t>Tubo de polietileno de alta densidade, PEAD, PE-80, DE=800mm x 30,8mm parede, (SDR 26 - PN 05) para rede de água (NBR 15561)</t>
  </si>
  <si>
    <t>Tubo de polietileno de alta densidade, PEAD, PE-80, DE=900mm x 34,7mm parede, (SDR 26 - PN 05) para rede de água (NBR 15561)</t>
  </si>
  <si>
    <t>Tubo de PVC para ventilação, tipo leve, DN=125mm</t>
  </si>
  <si>
    <t>Tubo dreno, corrugado, espiralado, flexível, perfurado, em polietileno de alta densidade (PEAD), DN *160mm, (6") para drenagem - em barra (norma DNIT 093/2006-EM)</t>
  </si>
  <si>
    <t>Tubo dreno, corrugado, espiralado, flexível, perfurado, em polietileno de alta densidade (PEAD), DN *200mm, (8") para drenagem - em barra (norma DNIT 093/2006-EM)</t>
  </si>
  <si>
    <t>Tubo dreno, corrugado, espiralado, flexível, perfurado, em polietileno de alta densidade (PEAD), DN 100mm, (4") para drenagem - em rolo (norma DNIT 093/2006-EM) preços de insumos</t>
  </si>
  <si>
    <t>Tubo dreno, corrugado, espiralado, flexível, perfurado, em polietileno de alta densidade (PEAD), DN 65mm, (2 1/2") para drenagem - em rolo (norma DNIT 093/2006-EM)</t>
  </si>
  <si>
    <t>Tubo PVC corrugado, parede dupla, JE, DN 150mm, rede coletora esgoto</t>
  </si>
  <si>
    <t>Tubo PVC corrugado, parede dupla, JE, DN 200mm, rede coletora esgoto</t>
  </si>
  <si>
    <t>Tubo PVC corrugado, parede dupla, JE, DN 250mm, rede coletora esgoto</t>
  </si>
  <si>
    <t>Tubo PVC corrugado, parede dupla, JE, DN 300mm, rede coletora esgoto</t>
  </si>
  <si>
    <t>Tubo PVC corrugado, parede dupla, JE, DN 350mm, rede coletora esgoto</t>
  </si>
  <si>
    <t>Tubo PVC corrugado, parede dupla, JE, DN 400mm, rede coletora esgoto</t>
  </si>
  <si>
    <t>Tubo PVC de FoFo, JEI, 1MPa, DN 100mm, para rede de água (NBR 7665)</t>
  </si>
  <si>
    <t>Tubo PVC de FoFo, JEI, 1MPa, DN 150mm, para rede de água (NBR 7665)</t>
  </si>
  <si>
    <t>Tubo PVC de FoFo, JEI, 1MPa, DN 200mm, para rede de água (NBR 7665)</t>
  </si>
  <si>
    <t>Tubo PVC de FoFo, JEI, 1MPa, DN 250mm, para rede de água (NBR 7665)</t>
  </si>
  <si>
    <t>Tubo PVC de FoFo, JEI, 1MPa, DN 300mm, para rede de água (NBR 7665)</t>
  </si>
  <si>
    <t>Tubo PVC de revestimento geomecânico nervurado reforçado, DN=150mm, comprimento=2m</t>
  </si>
  <si>
    <t>Tubo PVC de revestimento geomecânico nervurado reforçado, DN=200mm, comprimento=2m</t>
  </si>
  <si>
    <t>Tubo PVC de revestimento geomecânico nervurado standard, DN=154mm, comprimento=2m</t>
  </si>
  <si>
    <t>Tubo PVC de revestimento geomecânico nervurado standard, DN=206mm, comprimento=2m</t>
  </si>
  <si>
    <t>Tubo PVC de revestimento geomecânico nervurado standard, DN=250mm, comprimento=2m</t>
  </si>
  <si>
    <t>Tubo PVC EB-644 p/ rede colet esg JE DN 100mm</t>
  </si>
  <si>
    <t>Tubo PVC EB-644 p/ rede colet esg JE DN 125mm</t>
  </si>
  <si>
    <t>Tubo PVC EB-644 p/ rede colet esg JE DN 150mm</t>
  </si>
  <si>
    <t>Tubo PVC EB-644 p/ rede colet esg JE DN 200mm</t>
  </si>
  <si>
    <t>Tubo PVC EB-644 p/ rede colet esg JE DN 250mm</t>
  </si>
  <si>
    <t>Tubo PVC EB-644 p/ rede colet esg JE DN 300mm</t>
  </si>
  <si>
    <t>Tubo PVC EB-644 p/ rede colet esg JE DN 350mm</t>
  </si>
  <si>
    <t>Tubo PVC EB-644 p/ rede colet esg JE DN 400mm</t>
  </si>
  <si>
    <t>Tubo PVC PBA JEI, classe 12, DN 100mm, para rede de água (NBR 5647)</t>
  </si>
  <si>
    <t>Tubo PVC PBA JEI, classe 12, DN 50mm, para rede de água (NBR 5647)</t>
  </si>
  <si>
    <t>Tubo PVC PBA JEI, classe 12, DN 75mm, para rede de água (NBR 5647)</t>
  </si>
  <si>
    <t>Tubo PVC PBA JEI, classe 15, DN 100mm, para rede de água (NBR 5647)</t>
  </si>
  <si>
    <t>Tubo PVC PBA JEI, classe 15, DN 50mm, para rede de água (NBR 5647)</t>
  </si>
  <si>
    <t>Tubo PVC PBA JEI, classe 15, DN 75mm, para rede de água (NBR 5647)</t>
  </si>
  <si>
    <t>Tubo PVC PBA JEI, classe 20, DN 100mm, para rede de água (NBR 5647)</t>
  </si>
  <si>
    <t>Tubo PVC PBA JEI, classe 20, DN 50mm, para rede de água (NBR 5647)</t>
  </si>
  <si>
    <t>Tubo PVC PBA JEI, classe 20, DN 75mm, para rede de água (NBR 5647)</t>
  </si>
  <si>
    <t>Tubo PVC PBA, classe 12, JE, DN 100 / DE 110mm, rede água (NBR 5647)</t>
  </si>
  <si>
    <t>Tubo PVC PBA, classe 12, JE, DN 50 / DE 60mm, rede água (NBR 5647)</t>
  </si>
  <si>
    <t>Tubo PVC PBA, classe 12, JE, DN 75 / DE 85mm, rede água (NBR 5647)</t>
  </si>
  <si>
    <t>Tubo PVC PBA, classe 15, JE, DN 100 / DE 110mm, rede água (NBR 5647)</t>
  </si>
  <si>
    <t>Tubo PVC PBA, classe 15, JE, DN 50 / DE 60mm, rede água (NBR 5647)</t>
  </si>
  <si>
    <t>Tubo PVC PBA, classe 15, JE, DN 75 / DE 85mm, rede água (NBR 5647)</t>
  </si>
  <si>
    <t>Tubo PVC PBA, classe 20, JE, DN 100 / DE 110mm, rede água (NBR 5647)</t>
  </si>
  <si>
    <t>Tubo PVC PBA, classe 20, JE, DN 50 / DE 60mm, rede água (NBR 5647)</t>
  </si>
  <si>
    <t>Tubo PVC PBA, classe 20, JE, DN 75 / DE 85mm, rede água (NBR 5647)</t>
  </si>
  <si>
    <t>Tubo PVC roscável, 3/4", água fria predial</t>
  </si>
  <si>
    <t>Tubo PVC série normal, DN 100mm, para esgoto predial (NBR 5688)</t>
  </si>
  <si>
    <t>Tubo PVC série normal, DN 150mm, para esgoto predial (NBR 5688)</t>
  </si>
  <si>
    <t>Tubo PVC série normal, DN 40mm, para esgoto predial (NBR 5688)</t>
  </si>
  <si>
    <t>Tubo PVC série normal, DN 50mm, para esgoto predial (NBR 5688)</t>
  </si>
  <si>
    <t>Tubo PVC série normal, DN 75mm, para esgoto predial (NBR 5688)</t>
  </si>
  <si>
    <t>Tubo PVC tipo leve PBL DN 250mm para ventilação / exaustão</t>
  </si>
  <si>
    <t>Tubo PVC tipo leve PBL DN 300mm para ventilação / exaustão</t>
  </si>
  <si>
    <t>Tubo PVC tipo leve PBL DN 400mm para ventilação / exaustão</t>
  </si>
  <si>
    <t>Tubo PVC, flexível, corrugado, perfurado, DN 110mm, para drenagem, sistema irrigação</t>
  </si>
  <si>
    <t>Tubo PVC, flexível, corrugado, perfurado, DN 65mm, para drenagem, sistema irrigação</t>
  </si>
  <si>
    <t>Tubo PVC, PBV, série R, DN 100mm, para esgoto ou águas pluviais predial (NBR 5688)</t>
  </si>
  <si>
    <t>Tubo PVC, PBV, série R, DN 150mm, para esgoto ou águas pluviais predial (NBR 5688)</t>
  </si>
  <si>
    <t>Tubo PVC, PBV, série R, DN 40mm, para esgoto ou águas pluviais predial (NBR 5688)</t>
  </si>
  <si>
    <t>Tubo PVC, PBV, série R, DN 50mm, para esgoto ou águas pluviais predial (NBR 5688)</t>
  </si>
  <si>
    <t>Tubo PVC, PBV, série R, DN 75mm, para esgoto ou águas pluviais predial (NBR 5688)</t>
  </si>
  <si>
    <t>Tubo PVC, PL, série R, DN 100mm, para esgoto ou águas pluviais predial (NBR 5688)</t>
  </si>
  <si>
    <t>Tubo PVC, PL, série R, DN 150mm, para esgoto ou águas pluviais predial (NBR 5688)</t>
  </si>
  <si>
    <t>Tubo PVC, PL, série R, DN 40mm, para esgoto ou águas pluviais predial (NBR 5688)</t>
  </si>
  <si>
    <t>Tubo PVC, PL, série R, DN 50mm, para esgoto ou águas pluviais predial (NBR 5688)</t>
  </si>
  <si>
    <t>Tubo PVC, PL, série R, DN 75mm, para esgoto ou águas pluviais predial (NBR 5688)</t>
  </si>
  <si>
    <t>Tubo PVC, rígido, corrugado, perfurado, DN 150mm, para drenagem, sistema irrigação</t>
  </si>
  <si>
    <t>Tubo PVC, roscável, 1 1/2", água fria predial</t>
  </si>
  <si>
    <t>Tubo PVC, roscável, 1 1/4", água fria predial</t>
  </si>
  <si>
    <t>Tubo PVC, roscável, 1", água fria predial</t>
  </si>
  <si>
    <t>Tubo PVC, roscável, 1/2", água fria predial</t>
  </si>
  <si>
    <t>Tubo PVC, roscável, 2 1/2", água fria predial</t>
  </si>
  <si>
    <t>Tubo PVC, roscável, 2", para água fria predial</t>
  </si>
  <si>
    <t>Tubo PVC, roscável, 3", água fria predial</t>
  </si>
  <si>
    <t>Tubo PVC, roscável, 4", água fria predial</t>
  </si>
  <si>
    <t>Tubo PVC, roscável, 5", água fria predial</t>
  </si>
  <si>
    <t>Tubo PVC, roscável, 6", água fria predial</t>
  </si>
  <si>
    <t>Tubo PVC, soldável DN 110mm, água fria (NBR -5648)</t>
  </si>
  <si>
    <t>Tubo PVC, soldável DN 20mm, água fria (NBR -5648)</t>
  </si>
  <si>
    <t>Tubo PVC, soldável DN 25mm, água fria (NBR -5648)</t>
  </si>
  <si>
    <t>Tubo PVC, soldável DN 32mm, água fria (NBR -5648)</t>
  </si>
  <si>
    <t>Tubo PVC, soldável DN 40mm, água fria (NBR -5648)</t>
  </si>
  <si>
    <t>Tubo PVC, soldável DN 50mm, para água fria (NBR -5648)</t>
  </si>
  <si>
    <t>Tubo PVC, soldável DN 60mm, água fria (NBR -5648)</t>
  </si>
  <si>
    <t>Tubo PVC, soldável DN 75mm, água fria (NBR -5648)</t>
  </si>
  <si>
    <t>Tubo PVC, soldável DN 85mm, água fria (NBR -5648)</t>
  </si>
  <si>
    <t>União em polipropileno (PP), para tubo em PEAD, 20mm - ligação predial de água</t>
  </si>
  <si>
    <t>União em polipropileno (PP), para tubo em PEAD, 32mm - ligação predial de água</t>
  </si>
  <si>
    <t>União ferro galv c/ assento cônico bronze 1 1/2"</t>
  </si>
  <si>
    <t>União ferro galv c/ assento cônico bronze 1"</t>
  </si>
  <si>
    <t>União ferro galv c/ assento cônico bronze 1/2"</t>
  </si>
  <si>
    <t>União ferro galv c/ assento cônico bronze 2 1/2"</t>
  </si>
  <si>
    <t>União ferro galv c/ assento cônico bronze 2"</t>
  </si>
  <si>
    <t>União ferro galv c/ assento cônico bronze 3"</t>
  </si>
  <si>
    <t>União ferro galv c/ assento cônico bronze 3/4"</t>
  </si>
  <si>
    <t>União ferro galv c/ assento cônico bronze 4"</t>
  </si>
  <si>
    <t>União ferro galv c/ assento cônico ferro longo 1 1/2"</t>
  </si>
  <si>
    <t>União ferro galv c/ assento cônico ferro longo 1"</t>
  </si>
  <si>
    <t>União ferro galv c/ assento cônico ferro longo 1/2"</t>
  </si>
  <si>
    <t>União ferro galv c/ assento cônico ferro longo 2 1/2"</t>
  </si>
  <si>
    <t>União ferro galv c/ assento cônico ferro longo 2"</t>
  </si>
  <si>
    <t>União ferro galv c/ assento cônico ferro longo 3"</t>
  </si>
  <si>
    <t>União ferro galv c/ assento cônico ferro longo 3/4"</t>
  </si>
  <si>
    <t>União ferro galv c/ assento cônico ferro longo 4"</t>
  </si>
  <si>
    <t>União ferro galv c/ assento plano c/ junta Nitripack 1 1/4"</t>
  </si>
  <si>
    <t>União ferro galv rosca 1 1/2"</t>
  </si>
  <si>
    <t>União ferro galv rosca 1 1/4"</t>
  </si>
  <si>
    <t>União ferro galv rosca 1"</t>
  </si>
  <si>
    <t>União ferro galv rosca 1/2"</t>
  </si>
  <si>
    <t>União ferro galv rosca 2 1/2"</t>
  </si>
  <si>
    <t>União ferro galv rosca 2"</t>
  </si>
  <si>
    <t>União ferro galv rosca 3"</t>
  </si>
  <si>
    <t>União ferro galv rosca 3/4"</t>
  </si>
  <si>
    <t>União ferro galv rosca 4"</t>
  </si>
  <si>
    <t>União PVC, roscável 1/2", água fria predial</t>
  </si>
  <si>
    <t>União PVC, roscável 2", água fria predial</t>
  </si>
  <si>
    <t>União PVC, roscável, 1 1/2", água fria predial</t>
  </si>
  <si>
    <t>União PVC, roscável, 1 1/4", água fria predial</t>
  </si>
  <si>
    <t>União PVC, roscável, 1", água fria predial</t>
  </si>
  <si>
    <t>União PVC, roscável, 2 1/2", água fria predial</t>
  </si>
  <si>
    <t>União PVC, roscável, 3", água fria predial</t>
  </si>
  <si>
    <t>União PVC, roscável, 3/4", água fria predial</t>
  </si>
  <si>
    <t>União PVC, roscável, 4", água fria predial</t>
  </si>
  <si>
    <t>União PVC, soldável 110mm, para água fria predial</t>
  </si>
  <si>
    <t>União PVC, soldável 20mm, para água fria predial</t>
  </si>
  <si>
    <t>União PVC, soldável 25mm, para água fria predial</t>
  </si>
  <si>
    <t>União PVC, soldável 32mm, para água fria predial</t>
  </si>
  <si>
    <t>União PVC, soldável 40mm, para água fria predial</t>
  </si>
  <si>
    <t>União PVC, soldável 50mm, para água fria predial</t>
  </si>
  <si>
    <t>União PVC, soldável 60mm, para água fria predial</t>
  </si>
  <si>
    <t>União PVC, soldável 75mm, para água fria predial</t>
  </si>
  <si>
    <t>União PVC, soldável 85mm, para água fria predial</t>
  </si>
  <si>
    <t>União tipo Storz, com empatação interna tipo anel de expansão, engate rápido 1 1/2", para mangueira de combate a incêndio predial</t>
  </si>
  <si>
    <t>União tipo Storz, com empatação interna tipo anel de expansão, engate rápido 2 1/2", para mangueira de combate a incêndio predial</t>
  </si>
  <si>
    <t>União, CPVC, soldável, 15mm, para água quente predial</t>
  </si>
  <si>
    <t>União, CPVC, soldável, 22mm, para água quente predial</t>
  </si>
  <si>
    <t>União, CPVC, soldável, 28mm, para água quente predial</t>
  </si>
  <si>
    <t>União, CPVC, soldável, 35mm, para água quente predial</t>
  </si>
  <si>
    <t>União, CPVC, soldável, 42mm, para água quente predial</t>
  </si>
  <si>
    <t>União, CPVC, soldável, 54mm, para água quente predial</t>
  </si>
  <si>
    <t>União, CPVC, soldável, 73mm, para água quente predial</t>
  </si>
  <si>
    <t>União, CPVC, soldável, 89mm, para água quente predial</t>
  </si>
  <si>
    <t>Usina de asfalto a frio, capacidade de 30 a 40T/h, elétrica, potência de 30CV</t>
  </si>
  <si>
    <t>Usina de asfalto a frio, capacidade de 40 a 60T/h, elétrica, potencia de 30CV</t>
  </si>
  <si>
    <t>Usina de asfalto a quente, fixa, tipo contra fluxo, capacidade de 100 a 140T/h, potência de 280kW, com misturador externo rotativo</t>
  </si>
  <si>
    <t>Usina de asfalto, gravimétrica, capacidade de 150T/h, potência de 400kW</t>
  </si>
  <si>
    <t>Usina de concreto fixa, capacidade nominal de 40m³/h, sem silo</t>
  </si>
  <si>
    <t>Usina de concreto fixa, capacidade nominal de 60m³/h, sem silo</t>
  </si>
  <si>
    <t>Usina de concreto fixa, capacidade nominal de 80m³/h, sem silo</t>
  </si>
  <si>
    <t>Usina de concreto fixa, capacidade nominal de 90 a 120m³/h, sem silo</t>
  </si>
  <si>
    <t>Usina de lama asfáltica, prod 30 a 50T/h, silo de agregado 7m³, reservatórios para emulsão e água de 2,3m³ cada, misturador tipo pugmill a ser montado sobre caminhão</t>
  </si>
  <si>
    <t>Usina de misturas asfálticas a quente, móvel, tipo contra fluxo, capacidade de 40 a 80T/h</t>
  </si>
  <si>
    <t>Usina misturadora de solos, dosadores triplos, calha vibratória capacidade de 200 a 500T/h, potência de 75kW</t>
  </si>
  <si>
    <t>Válvula de descarga em metal cromado para mictório com acionamento por pressão e fechamento automático</t>
  </si>
  <si>
    <t>Válvula de descarga metálica, base 1 1/2" e acabamento metálico cromado</t>
  </si>
  <si>
    <t>Válvula de descarga metálica, base 1 1/4" e acabamento metálico cromado</t>
  </si>
  <si>
    <t>Válvula de esfera bruta em bronze, bitola 1 1/2" (ref 1552-B)</t>
  </si>
  <si>
    <t>Válvula de esfera bruta em bronze, bitola 1 1/4" (ref 1552-B)</t>
  </si>
  <si>
    <t>Válvula de esfera bruta em bronze, bitola 1" (ref 1552-B)</t>
  </si>
  <si>
    <t>Válvula de esfera bruta em bronze, bitola 1/2" (ref 1552-B)</t>
  </si>
  <si>
    <t>Válvula de esfera bruta em bronze, bitola 2" (ref 1552-B)</t>
  </si>
  <si>
    <t>Válvula de esfera bruta em bronze, bitola 3/4" (ref 1552-B)</t>
  </si>
  <si>
    <t>Válvula de retenção de bronze, pé com crivos, extremidade com rosca, de 1 1/2", para fundo de poço</t>
  </si>
  <si>
    <t>Válvula de retenção de bronze, pé com crivos, extremidade com rosca, de 1 1/4", para fundo de poço</t>
  </si>
  <si>
    <t>Válvula de retenção de bronze, pé com crivos, extremidade com rosca, de 1", para fundo de poço</t>
  </si>
  <si>
    <t>Válvula de retenção de bronze, pé com crivos, extremidade com rosca, de 2 1/2", para fundo de poço</t>
  </si>
  <si>
    <t>Válvula de retenção de bronze, pé com crivos, extremidade com rosca, de 2", para fundo de poço</t>
  </si>
  <si>
    <t>Válvula de retenção de bronze, pé com crivos, extremidade com rosca, de 3", para fundo de poço</t>
  </si>
  <si>
    <t>Válvula de retenção de bronze, pé com crivos, extremidade com rosca, de 3/4", para fundo de poço</t>
  </si>
  <si>
    <t>Válvula de retenção de bronze, pé com crivos, extremidade com rosca, de 4", para fundo de poço</t>
  </si>
  <si>
    <t>Válvula de retenção horizontal, de bronze (PN-25), 1 1/2", 400psi, tampa de porca de união, extremidades com rosca</t>
  </si>
  <si>
    <t>Válvula de retenção horizontal, de bronze (PN-25), 1 1/4", 400psi, tampa de porca de união, extremidades com rosca</t>
  </si>
  <si>
    <t>Válvula de retenção horizontal, de bronze (PN-25), 1", 400psi, tampa de porca de união, extremidades com rosca</t>
  </si>
  <si>
    <t>Válvula de retenção horizontal, de bronze (PN-25), 1/2", 400psi, tampa de porca de união, extremidades com rosca</t>
  </si>
  <si>
    <t>Válvula de retenção horizontal, de bronze (PN-25), 2 1/2", 400psi, tampa de porca de união, extremidades com rosca</t>
  </si>
  <si>
    <t>Válvula de retenção horizontal, de bronze (PN-25), 2", 400psi, tampa de porca de união, extremidades com rosca</t>
  </si>
  <si>
    <t>Válvula de retenção horizontal, de bronze (PN-25), 3", 400psi, tampa de porca de união, extremidades com rosca</t>
  </si>
  <si>
    <t>Válvula de retenção horizontal, de bronze (PN-25), 3/4", 400psi, tampa de porca de união, extremidades com rosca</t>
  </si>
  <si>
    <t>Válvula de retenção horizontal, de bronze (PN-25), 4", 400psi, tampa de porca de união, extremidades com rosca</t>
  </si>
  <si>
    <t>Válvula de retenção vertical, de bronze (PN-16), 1 1/2", 200psi, extremidades com rosca</t>
  </si>
  <si>
    <t>Válvula de retenção vertical, de bronze (PN-16), 1 1/4", 200psi, extremidades com rosca</t>
  </si>
  <si>
    <t>Válvula de retenção vertical, de bronze (PN-16), 1", 200psi, extremidades com rosca</t>
  </si>
  <si>
    <t>Válvula de retenção vertical, de bronze (PN-16), 1/2", 200psi, extremidades com rosca</t>
  </si>
  <si>
    <t>Válvula de retenção vertical, de bronze (PN-16), 2 1/2", 200psi, extremidades com rosca</t>
  </si>
  <si>
    <t>Válvula de retenção vertical, de bronze (PN-16), 2", 200psi, extremidades com rosca</t>
  </si>
  <si>
    <t>Válvula de retenção vertical, de bronze (PN-16), 3", 200psi, extremidades com rosca</t>
  </si>
  <si>
    <t>Válvula de retenção vertical, de bronze (PN-16), 3/4", 200psi, extremidades com rosca</t>
  </si>
  <si>
    <t>Válvula de retenção vertical, de bronze (PN-16), 4", 200psi, extremidades com rosca</t>
  </si>
  <si>
    <t>Válvula em metal cromado para lavatório, 1" sem ladrão</t>
  </si>
  <si>
    <t>Válvula em metal cromado para tanque, 1.1/2" sem ladrão</t>
  </si>
  <si>
    <t>Válvula em metal cromado tipo americana 3.1/2" x 1.1/2" p/ pia de cozinha</t>
  </si>
  <si>
    <t>Válvula em plástico branco com saída lisa para tanque 1.1/4" x 1.1/2"</t>
  </si>
  <si>
    <t>Válvula em plástico branco para lavatório 1", sem unho, com ladrão</t>
  </si>
  <si>
    <t>Válvula em plástico branco para tanque 1.1/4" x 1.1/2", sem unho e sem ladrão</t>
  </si>
  <si>
    <t>Válvula em plástico branco para tanque ou lavatório 1", sem unho e sem ladrão</t>
  </si>
  <si>
    <t>Válvula em plástico cromado para lavatório 1", sem unho, com ladrão</t>
  </si>
  <si>
    <t>Válvula em plástico cromado tipo americana para pia de cozinha 3.1/2" x 1.1/2",sem adaptador</t>
  </si>
  <si>
    <t>Vara ferro cromado p/ cremona H=120cm</t>
  </si>
  <si>
    <t>Vara ferro cromado p/ cremona H=150cm</t>
  </si>
  <si>
    <t>Vaso sanitário sifonado infantil louça branca</t>
  </si>
  <si>
    <t>Vassoura 40cm com cabo</t>
  </si>
  <si>
    <t>Vassoura mecânica rebocável com escova cilíndrica largura útil de varrimento=2,44m</t>
  </si>
  <si>
    <t>Vedação de calha, em borracha cor preta, medida entre 119 e 170mm, para drenagem pluvial predial</t>
  </si>
  <si>
    <t>Vedação PVC, 100mm, para saída vaso sanitário</t>
  </si>
  <si>
    <t>Vedante acrílico para trincas</t>
  </si>
  <si>
    <t>Veiculo comercial leve (pick-up) com capacidade de carga de 700kg, motor flex (locação)</t>
  </si>
  <si>
    <t>Veiculo de passeio com motor 1.0 flex, potência 72/76CV, 4 portas</t>
  </si>
  <si>
    <t>Veiculo de passeio com motor 1.6 flex, potência 101/104CV, 4 portas</t>
  </si>
  <si>
    <t>Veiculo tipo comercial leve 2.5 manual, 6 velocidades, diesel, capacidade *1.800kg, potência 130CV, para 3 passageiros</t>
  </si>
  <si>
    <t>Veiculo tipo furgão 1.4 manual, 4 velocidades, total flex, cap 953kg, potência 78/80CV, para 2 passageiros</t>
  </si>
  <si>
    <t>Veiculo tipo furgão com motor 1.3 flex, 2 portas</t>
  </si>
  <si>
    <t>Ventosa simples FoFo c/ rosca PN-25 DN 1</t>
  </si>
  <si>
    <t>Ventosa simples FoFo c/ rosca PN-25 DN 1 1/2</t>
  </si>
  <si>
    <t>Ventosa simples FoFo c/ rosca PN-25 DN 1 1/4</t>
  </si>
  <si>
    <t>Ventosa simples FoFo c/ rosca PN-25 DN 2</t>
  </si>
  <si>
    <t>Ventosa simples FoFo c/ rosca PN-25 DN 3/4</t>
  </si>
  <si>
    <t>Ventosa simples FoFo com flanges, PN-10/16, DN=50mm</t>
  </si>
  <si>
    <t>Ventosa tríplice função FoFo c/ flanges PN-10 DN 200</t>
  </si>
  <si>
    <t>Ventosa tríplice função FoFo c/ flanges PN-10/16 DN 100</t>
  </si>
  <si>
    <t>Ventosa tríplice função FoFo c/ flanges PN-10/16 DN 150</t>
  </si>
  <si>
    <t>Ventosa tríplice função FoFo c/ flanges PN-10/16/25 DN 50</t>
  </si>
  <si>
    <t>Ventosa tríplice função FoFo c/ flanges PN-16 DN 200</t>
  </si>
  <si>
    <t>Ventosa tríplice função FoFo c/ flanges PN-25 DN 100</t>
  </si>
  <si>
    <t>Ventosa tríplice função FoFo c/ flanges PN-25 DN 150</t>
  </si>
  <si>
    <t>Ventosa tríplice função FoFo c/ flanges PN-25 DN 200</t>
  </si>
  <si>
    <t>Verniz copal</t>
  </si>
  <si>
    <t>Verniz poliuretano brilhante</t>
  </si>
  <si>
    <t>Verniz poliuretano brilhante para madeira, sem filtro solar, uso interno e externo</t>
  </si>
  <si>
    <t>Verniz sintético brilhante</t>
  </si>
  <si>
    <t>Véu fibra de vidro Aeroglass / Rhodia ou similar 0,04kg/m²</t>
  </si>
  <si>
    <t>Véu poliéster</t>
  </si>
  <si>
    <t>Vibrador de imersão c/ motor elétrico 2HP monofásico qualquer diam c/ mangote</t>
  </si>
  <si>
    <t>Vibrador de imersão com motor elétrico trifásico acima de 2CV, qualquer diâmetro, com mangote de 35mm (locação)</t>
  </si>
  <si>
    <t>Vibrador de imersão, com ponteira de *35mm, mangote de 5m, sem motor preços de insumos</t>
  </si>
  <si>
    <t>Vibrador de imersão, com ponteira de *45mm, mangote de 5m, sem motor.</t>
  </si>
  <si>
    <t>Vibrador de imersão, com ponteira de *60mm, mangote de 5m, sem motor.</t>
  </si>
  <si>
    <t>Vibrador de imersão, diâmetro da ponteira de *35mm, com motor 4 tempos a gasolina de 5,5HP - 5,5CV (*valor aproximado)</t>
  </si>
  <si>
    <t>Vibrador de imersão, diâmetro da ponteira de *45mm, com motor 4 tempos a gasolina de 5,5HP (5,5CV)</t>
  </si>
  <si>
    <t>Vibrador de imersão, diâmetro da ponteira de *45mm, com motor elétrico trifásico de 2HP (2CV)</t>
  </si>
  <si>
    <t>Vibroacabadora de asfalto sobre esteiras, larg. pavim. 2,13m a 4,55m, pot. 74kW / 100HP, cap. 400T/h</t>
  </si>
  <si>
    <t>Vibroacabadora de asfalto sobre esteiras, larg. pavim. 2,60m a 5,75m, pot. 110HP, cap. 450T/h</t>
  </si>
  <si>
    <t>Vibroacabadora de asfalto sobre esteiras, larg. pavim. max. 8,00m, pot. 100kW / 134HP, cap. 600T/h</t>
  </si>
  <si>
    <t>Vibroacabadora de asfalto sobre esteiras, larg. paviment. 1,90 a 5,3m, pot. 78kW / 105HP, cap. 450T/h</t>
  </si>
  <si>
    <t>Vibroacabadora de asfalto sobre rodas, largura de pavimentação de 1,70 a 4,20m, potência 78 kW / 105HP, capacidade 300T/h</t>
  </si>
  <si>
    <t>Vidraceiro</t>
  </si>
  <si>
    <t>Vidraceiro (mensalista)</t>
  </si>
  <si>
    <t>Vidro canelado 4mm - sem colocação</t>
  </si>
  <si>
    <t>Vidro comum laminado liso incolor duplo, espessura total 8mm (cada camada E=4mm) - colocado</t>
  </si>
  <si>
    <t>Vidro comum laminado, liso, incolor, duplo, espessura total 6mm (cada camada E=3mm) - colocado</t>
  </si>
  <si>
    <t>Vidro comum laminado, liso, incolor, triplo, espessura total 12mm (cada camada E=4mm) - colocado</t>
  </si>
  <si>
    <t>Vidro comum laminado, liso, incolor, triplo, espessura total 15mm (cada camada E=5mm) - colocado</t>
  </si>
  <si>
    <t>Vidro cristal colorido 10mm</t>
  </si>
  <si>
    <t>Vidro cristal colorido 4mm</t>
  </si>
  <si>
    <t>Vidro cristal colorido 6mm</t>
  </si>
  <si>
    <t>Vidro cristal colorido 8mm</t>
  </si>
  <si>
    <t>Vidro liso fume E=4mm - sem colocação</t>
  </si>
  <si>
    <t>Vidro liso fume E=6mm - sem colocação</t>
  </si>
  <si>
    <t>Vidro liso fume, E=5mm - sem colocação</t>
  </si>
  <si>
    <t>Vidro liso incolor 10mm - sem colocação</t>
  </si>
  <si>
    <t>Vidro liso incolor 2mm - sem colocação</t>
  </si>
  <si>
    <t>Vidro liso incolor 3mm - sem colocação</t>
  </si>
  <si>
    <t>Vidro liso incolor 4mm - sem colocação</t>
  </si>
  <si>
    <t>Vidro liso incolor 5mm - sem colocação</t>
  </si>
  <si>
    <t>Vidro liso incolor 6mm - sem colocação</t>
  </si>
  <si>
    <t>Vidro liso incolor 8mm - sem colocação</t>
  </si>
  <si>
    <t>Vidro martelado 4mm - sem colocação</t>
  </si>
  <si>
    <t>Vidro plano aramado E=6mm - sem colocação</t>
  </si>
  <si>
    <t>Vidro plano armado E=7mm - sem colocação</t>
  </si>
  <si>
    <t>Vidro temperado incolor E=10mm, sem colocação</t>
  </si>
  <si>
    <t>Vidro temperado incolor E=6mm, sem colocação</t>
  </si>
  <si>
    <t>Vidro temperado incolor E=8mm, sem colocação</t>
  </si>
  <si>
    <t>Vidro temperado incolor para porta de abrir, E=10mm (sem ferragens e sem colocação)</t>
  </si>
  <si>
    <t>Vidro temperado verde E=10mm, sem colocação</t>
  </si>
  <si>
    <t>Vidro temperado verde E=6mm, sem colocação</t>
  </si>
  <si>
    <t>Vidro temperado verde E=8mm, sem colocação</t>
  </si>
  <si>
    <t>Viga de escoramento H20, de madeira, peso de 5,00 a 5,20kg/m, com extremidades plásticas</t>
  </si>
  <si>
    <t>Viga de madeira não aparelhada *6x*20cm, maçaranduba, angelim ou equivalente da região</t>
  </si>
  <si>
    <t>Viga sanduiche metálica vazada para travamento de pilares, dimensões: altura de *8cm, largura de *6cm e extensão de 2m (locação)</t>
  </si>
  <si>
    <t>Vigia noturno</t>
  </si>
  <si>
    <t>Vigia noturno (mensalista)</t>
  </si>
  <si>
    <t>Vigota concreto armado pré-moldado 0,10x0,10x1,00m</t>
  </si>
  <si>
    <t>Wash primer para tinta automotiva</t>
  </si>
  <si>
    <t>x EM PROCESSO DE DESATIVACAO! ADITIVO A BASE DE EMULSAO DE POLIMERO SINTETICOPARA ARGAMASSA E CHAPISCO SIKAFIX SUPER OU EQUIVALENTE</t>
  </si>
  <si>
    <t>x EM PROCESSO DE DESATIVACAO! ADUBO BOVINO</t>
  </si>
  <si>
    <t>x EM PROCESSO DE DESATIVACAO! AGENTE DE DESFORMA PARA CONCRETO</t>
  </si>
  <si>
    <t>x EM PROCESSO DE DESATIVACAO! ALIZAR / GUARNICAO 5 X 2CM MADEIRACEDRO/IMBUIA/JEQUITIBA OU SIMILAR</t>
  </si>
  <si>
    <t>x EM PROCESSO DE DESATIVACAO! ALIZAR / GUARNICAO 5 X 2CM MADEIRAIPE/MOGNO/CEREJEIRA OU SIMILAR</t>
  </si>
  <si>
    <t>x EM PROCESSO DE DESATIVACAO! ARBUSTO REGIONAL ALTURA MAIOR QUE 1M</t>
  </si>
  <si>
    <t>x EM PROCESSO DE DESATIVACAO! ASFALTADOR</t>
  </si>
  <si>
    <t>x EM PROCESSO DE DESATIVACAO! AUTOMATICO DE BOIA INFERIOR 10A/250V</t>
  </si>
  <si>
    <t>x EM PROCESSO DE DESATIVACAO! BALDE PLASTICO CAPACIDADE 4L</t>
  </si>
  <si>
    <t>x EM PROCESSO DE DESATIVACAO! BANCA MARMORE BRANCO NACIONAL E=3CM, POLIDOC/ FURO PARA CUBA</t>
  </si>
  <si>
    <t>x EM PROCESSO DE DESATIVACAO! BARRA DE APOIO TUBULAR COM ALMA EM FERRO, E=2,25 MM, COMPRIMENTO DE 80 CM, ACABAMENTO COM PINTURA EM ESMALTE SINTETICO</t>
  </si>
  <si>
    <t>x EM PROCESSO DE DESATIVACAO! BASE CIMENTO CRISTALIZANTE</t>
  </si>
  <si>
    <t>x EM PROCESSO DE DESATIVACAO! BATENTE/ PORTAL/ ADUELA/ MARCO MACICO, E=*3 CM,L= *15 CM, *60 CM A 120* CM X *210 CM, EM IMBUIA/ CEDRO ARANA/ CEDRO ROSA OUEQUIVALENTE DA REGIAO</t>
  </si>
  <si>
    <t>x EM PROCESSO DE DESATIVACAO! BATENTE/ PORTAL/ADUELA/ MARCO MACICO, E=*3* CM,L= *7* CM, *60 CM A 120* CM X *210* CM, EM IMBUIA/ CEDRO ARANA/ CEDRO ROSA OUEQUIVALENTE DA REGIAO</t>
  </si>
  <si>
    <t>x EM PROCESSO DE DESATIVACAO! BETONEIRA 580 LITROS, COM CARREGADOR, MOTOR ADIESEL DE 7,5 HP</t>
  </si>
  <si>
    <t>x EM PROCESSO DE DESATIVACAO! BETONEIRA DE 320 A 600 LITROS COM CARREGADOR EMOTOR ELETRICO TRIFASICO (LOCACAO)</t>
  </si>
  <si>
    <t>x EM PROCESSO DE DESATIVACAO! BOMBA SUBMERSIVEL P/ DRENAGEM, 1CV TRIFASICA,SAIDA 2", C/ 1,5M DE CABO ELETR., AMT=8MCA Q=21,6M©ø/H A AMT=14MCA Q=7M©ø/H</t>
  </si>
  <si>
    <t>x EM PROCESSO DE DESATIVACAO! BORBOLETA FERRO CROMADO P/ JANELA MADEIRA TPGUILHOTINA</t>
  </si>
  <si>
    <t>x EM PROCESSO DE DESATIVACAO! BRACADEIRA C/ PARAFUSO D=1 1/4"</t>
  </si>
  <si>
    <t>x EM PROCESSO DE DESATIVACAO! BRACADEIRA C/ PARAFUSO D=2 1/2"</t>
  </si>
  <si>
    <t>x EM PROCESSO DE DESATIVACAO! BRACADEIRA C/ PARAFUSO D=3/4"</t>
  </si>
  <si>
    <t>x EM PROCESSO DE DESATIVACAO! BUCHA LIGA ALUMINIO P/ ELETRODUTO ROSCAVEL 2"</t>
  </si>
  <si>
    <t>x EM PROCESSO DE DESATIVACAO! CABIDE DE LOUCA BRANCA SIMPLES TP GANCHO</t>
  </si>
  <si>
    <t>x EM PROCESSO DE DESATIVACAO! CABO DE COBRE NU 6 MM2 MEIO-DURO</t>
  </si>
  <si>
    <t>x EM PROCESSO DE DESATIVACAO! CERA</t>
  </si>
  <si>
    <t>x EM PROCESSO DE DESATIVACAO! CERAMICA ESMALTADA COMERCIAL OU 2A QUALID P/PISO PEI-4</t>
  </si>
  <si>
    <t>x EM PROCESSO DE DESATIVACAO! CERAMICA ESMALTADA EXTRA OU 1A QUALID P/ PAREDE20 X 20CM PEI-4 - LINHA PADRAO MEDIO</t>
  </si>
  <si>
    <t>x EM PROCESSO DE DESATIVACAO! CERAMICA ESMALTADA EXTRA OU 1A QUALIDADE P/ PISOPEI-4 - LINHA POPULAR</t>
  </si>
  <si>
    <t>x EM PROCESSO DE DESATIVACAO! CERAMICA TP GRES EXTRA OU 1A QUALIDADE P/ PISOPEI-4</t>
  </si>
  <si>
    <t>x EM PROCESSO DE DESATIVACAO! CHUMBADOR DE ACO * 1" X 500 MM * COM ROSCA EObs: dimensões entre asteríscos (*) indicam a aceitação de medidas aproximadas.PREÇOS DE INSUMOSPORCA</t>
  </si>
  <si>
    <t>x EM PROCESSO DE DESATIVACAO! CINTA GALVANIZADA DE 8"</t>
  </si>
  <si>
    <t>x EM PROCESSO DE DESATIVACAO! COMPRESSOR DE AR REBOCAVEL DE 200 PCM, 102 PSI EMOTOR DIESEL DE 79 CV</t>
  </si>
  <si>
    <t>x EM PROCESSO DE DESATIVACAO! CONECTOR PARAFUSO FENDIDO DE BRONZE P/ CABO 1016MM2</t>
  </si>
  <si>
    <t>x EM PROCESSO DE DESATIVACAO! CONJUNTO EMBUTIR 1 INTERRUPTOR SIMPLES 1INTERRUPTOR PARALELO 10A/250V C/ PLACA , TP SILENTOQUE PIAL OU EQUIV</t>
  </si>
  <si>
    <t>x EM PROCESSO DE DESATIVACAO! CONJUNTO EMBUTIR 1 INTERRUPTOR SIMPLES 1TOMADA 2P UNIVERSAL 10A/250V C/ PLACA, TP SILENTOQUE PIAL OU EQUIV</t>
  </si>
  <si>
    <t>x EM PROCESSO DE DESATIVACAO! CONJUNTO EMBUTIR 1 INTERRUPTOR SIMPLES 1TOMADA 2P UNIVERSAL 10A/250V S/ PLACA, TP SILENTOQUE PIAL OU EQUIV</t>
  </si>
  <si>
    <t>x EM PROCESSO DE DESATIVACAO! CONJUNTO EMBUTIR 2 INTERRUPTORES PARALELOS10A/250V C/ PLACA, TP SILENTOQUE PIAL OU EQUIV</t>
  </si>
  <si>
    <t>x EM PROCESSO DE DESATIVACAO! CONJUNTO EMBUTIR 2 INTERRUPTORES SIMPLES 1TOMADA 2P UNIVERSAL 10A/250V C/ PLACA, TP SILENTOQUE PIAL OU EQUIV</t>
  </si>
  <si>
    <t>x EM PROCESSO DE DESATIVACAO! CONJUNTO EMBUTIR 2 INTERRUPTORES SIMPLES 1TOMADA 2P UNIVERSAL 10A/250V S/ PLACA, TP SILENTOQUE PIAL OU EQUIV</t>
  </si>
  <si>
    <t>x EM PROCESSO DE DESATIVACAO! CONJUNTO EMBUTIR 2 INTERRUPTORES SIMPLES10A/250V C/ PLACA, TP SILENTOQUE PIAL OU EQUIV</t>
  </si>
  <si>
    <t>x EM PROCESSO DE DESATIVACAO! CONJUNTO EMBUTIR 2 INTERRUPTORES SIMPLES10A/250V S/ PLACA, TP SILENTOQUE PIAL OU EQUIV</t>
  </si>
  <si>
    <t>x EM PROCESSO DE DESATIVACAO! CONJUNTO EMBUTIR 3 INTERRUPTORES SIMPLES10A/250V C/ PLACA, TP SILENTOQUE PIAL OU EQUIV</t>
  </si>
  <si>
    <t>x EM PROCESSO DE DESATIVACAO! CONJUNTO EMBUTIR 3 INTERRUPTORES SIMPLES10A/250V S/ PLACA, TP SILENTOQUE PIAL OU EQUIV</t>
  </si>
  <si>
    <t>x EM PROCESSO DE DESATIVACAO! DEGRAU FF P/ POCO VISITA N.2 / 2,5KG</t>
  </si>
  <si>
    <t>x EM PROCESSO DE DESATIVACAO! DESEMPENADEIRA ELETRICA 2CV P/ PISO CONCRETO</t>
  </si>
  <si>
    <t>x EM PROCESSO DE DESATIVACAO! DINAMITE 2" - 40% "</t>
  </si>
  <si>
    <t>x EM PROCESSO DE DESATIVACAO! DINAMITE 2" - 60% "</t>
  </si>
  <si>
    <t>x EM PROCESSO DE DESATIVACAO! DINAMITE A 60% EM CARTUCHO DE *1" X 8"*</t>
  </si>
  <si>
    <t>x EM PROCESSO DE DESATIVACAO! DINAMITE GELATINOSA 1" - 75%"</t>
  </si>
  <si>
    <t>x EM PROCESSO DE DESATIVACAO! DISTRIBUIDOR DE BETUME, CAPACIDADE 6000 L,ESPARGIMENTO SOB PRESSAO, A SER MONTADO SOBRE CHASSIS DE CAMINHAO</t>
  </si>
  <si>
    <t>x EM PROCESSO DE DESATIVACAO! DIVISORIA COLMEIA CEGA COM MONTANTE E RODAPE DEALUMINIO ANODIZADO SIMPLES (SEM COLOCACAO)</t>
  </si>
  <si>
    <t>x EM PROCESSO DE DESATIVACAO! DOBRADICA ACO ZINCADO 3 X 3" SEM ANEIS</t>
  </si>
  <si>
    <t>x EM PROCESSO DE DESATIVACAO! DOBRADICA FERRO GALV 1 3/4 X 2" SEM ANEIS</t>
  </si>
  <si>
    <t>x EM PROCESSO DE DESATIVACAO! DOBRADICA FERRO GALV 3 X 2 1/2" COM ANEIS</t>
  </si>
  <si>
    <t>x EM PROCESSO DE DESATIVACAO! DOBRADICA FERRO GALV 4 X 3" COM ANEIS</t>
  </si>
  <si>
    <t>x EM PROCESSO DE DESATIVACAO! DOBRADICA FERRO POLIDO OU GALV 3 X 3" E=2MM PINOSOLTO OU REVERSIVEL SEM ANEIS</t>
  </si>
  <si>
    <t>x EM PROCESSO DE DESATIVACAO! DOBRADICA LATAO CROMADO 2 X 1" SEM ANEIS</t>
  </si>
  <si>
    <t>x EM PROCESSO DE DESATIVACAO! DOBRADICA LATAO CROMADO 3 X 3" SEM ANEIS</t>
  </si>
  <si>
    <t>x EM PROCESSO DE DESATIVACAO! ELEVADOR DE OBRA COM TORRE DE *2,00 X 2,00* M,ALTURA DE 15 M, CARGA M AXIMA IGUAL A 1500 KG, CABINE SEMI-FECHADA PARA MATERIAL,COM GUINCHO DE CORRENTE E ENGRENAGEM E MOTOR ELETRIC</t>
  </si>
  <si>
    <t>x EM PROCESSO DE DESATIVACAO! EMULSAO ADESIVA BASE PVA/ACRILICA</t>
  </si>
  <si>
    <t>x EM PROCESSO DE DESATIVACAO! EMULSAO ASFALTICA A BASE DE AGUA PARAIMPERMEABILIZACAO</t>
  </si>
  <si>
    <t>x EM PROCESSO DE DESATIVACAO! EMULSAO ASFALTICA COM ELASTOMERO</t>
  </si>
  <si>
    <t>x EM PROCESSO DE DESATIVACAO! ENXADA ESTREITA DE *240 X 230* MM, SEM CABO</t>
  </si>
  <si>
    <t>x EM PROCESSO DE DESATIVACAO! EQUIPAMENTO PARA LAMA ASFALTICA, COM SILO DEAGREGADO 6 M3, DOSADOR CIMENTO, 2 TANQUES 2 M3 CADA, PARA EMULSAO / AGUA,MISTURADOR HELICOIDAL E CAIXA, A SER MONTADO SOBRE CAMINHAO</t>
  </si>
  <si>
    <t>x EM PROCESSO DE DESATIVACAO! ESCAVADEIRA HIDRAULICA SOBRE ESTEIRAS DE 99 HP,PESO OPERACIONAL DE *16* T E CAPACIDADE DE 0,85 A 1,00 M3 (LOCACAO COM OPERADOR,COMBUSTIVEL E MANUTENCAO)</t>
  </si>
  <si>
    <t>x EM PROCESSO DE DESATIVACAO! ESPELHO EM PVC 4X2"</t>
  </si>
  <si>
    <t>x EM PROCESSO DE DESATIVACAO! ESPELHO EM PVC 4X4"</t>
  </si>
  <si>
    <t>x EM PROCESSO DE DESATIVACAO! ESPOLETA ELETRICA - 2M</t>
  </si>
  <si>
    <t>x EM PROCESSO DE DESATIVACAO! ESTOPA OU CORDA ALCATROADA P/ JUNTA DE TUBOSCONCRETO/CERAMICO</t>
  </si>
  <si>
    <t>x EM PROCESSO DE DESATIVACAO! ESTOPIM DUPLO</t>
  </si>
  <si>
    <t>x EM PROCESSO DE DESATIVACAO! FECHADURA EMBUTIR EXTERNA (C/ CILINDRO)COMPLETA - ACAB SUPERIOR (LINHA LUXO)</t>
  </si>
  <si>
    <t>x EM PROCESSO DE DESATIVACAO! FECHADURA EMBUTIR P/ PORTA DE BANHEIRO,COMPLETA - ACAB SUPERIOR (LINHA LUXO)</t>
  </si>
  <si>
    <t>x EM PROCESSO DE DESATIVACAO! FECHADURA EMBUTIR TP GORGES (CHAVE GRANDE)P/PORTA INTERNA, COMPLETA - LINHA LUXO</t>
  </si>
  <si>
    <t>x EM PROCESSO DE DESATIVACAO! FELTRO ONDALIT LARGURA = 1,00 M</t>
  </si>
  <si>
    <t>x EM PROCESSO DE DESATIVACAO! FERROLHO/FECHO/TARJETA OU TRINCO PINO REDONDO2" SOBREPOR FERRO CROMADO</t>
  </si>
  <si>
    <t>x EM PROCESSO DE DESATIVACAO! FIO DE COBRE NU 4 MM2</t>
  </si>
  <si>
    <t>x EM PROCESSO DE DESATIVACAO! FITA OU CINTA DE CALDEACAO P/ MANTA BUTILICA</t>
  </si>
  <si>
    <t>x EM PROCESSO DE DESATIVACAO! FUNDO ANTICORROSIVO TIPO ZARCAO OU EQUIV</t>
  </si>
  <si>
    <t>x EM PROCESSO DE DESATIVACAO! FUNDO PREPARADOR DE PAREDES(ACRILICO)</t>
  </si>
  <si>
    <t>x EM PROCESSO DE DESATIVACAO! FUSIVEL FACA 100A - 250V FIXO</t>
  </si>
  <si>
    <t>x EM PROCESSO DE DESATIVACAO! FUSIVEL NH 250 A TAM. 00</t>
  </si>
  <si>
    <t>x EM PROCESSO DE DESATIVACAO! FUSIVEL ROSCA 15A - 250V FIXO</t>
  </si>
  <si>
    <t>x EM PROCESSO DE DESATIVACAO! GERADOR PORTATIL DE 5 KVA, MONOFASICO, COMMOTOR A GASOLINA DE 8 HP</t>
  </si>
  <si>
    <t>x EM PROCESSO DE DESATIVACAO! GRADE DE DISCO MECANICA MARCA MARCHESAN (TATU),MOD.GAM 24X24", REBOCAVELL, C/ 24 DISCOS DIAM 24", A OLEO C/ PNEUS P/TRANSPORTE</t>
  </si>
  <si>
    <t>x EM PROCESSO DE DESATIVACAO! GRAMPO PARALELO BIMETALICO P/ CABO 10MM2 C/ 1PARAF</t>
  </si>
  <si>
    <t>x EM PROCESSO DE DESATIVACAO! GRANILHA DE MARMORE BRANCO</t>
  </si>
  <si>
    <t>x EM PROCESSO DE DESATIVACAO! GRANITO AMENDOA POLIDO PARA BANCADA ESP = 2 CM</t>
  </si>
  <si>
    <t>x EM PROCESSO DE DESATIVACAO! GRANITO PRETO TIJUCA POLIDO PARA BANCADA ESP = 2CM</t>
  </si>
  <si>
    <t>x EM PROCESSO DE DESATIVACAO! GRELHA FOFO PARA CAPTACAO DE AGUA PLUVIAL EMVIAS URBANAS, COM REQUADRO, CAIXA RALO DE *290 X 870* MM, *80* KG, CARGA MAXIMADE 8000 KG</t>
  </si>
  <si>
    <t>x EM PROCESSO DE DESATIVACAO! GRUPO GERADOR C/ MOTOR DIESEL * 85 CV *,REBOCAVEL * 60 A 66 KVA</t>
  </si>
  <si>
    <t>x EM PROCESSO DE DESATIVACAO! GRUPO GERADOR, 125/145 KVA, MOTOR A DIESEL 165 CV,1800 RPM, ESTACIONARIO</t>
  </si>
  <si>
    <t>x EM PROCESSO DE DESATIVACAO! GUINDASTE HIDRAULICO TIPO TRUCK CRANE, C/LANCATELESCOPICA DE ACIONAMENTO HIDRAULICO, CAPACIDADE DE CARGA 30.000 KG, COM PBTA PARTIR DE 30. 000 KG, MONTADO SOBRE CAMINHAO 6 X 4</t>
  </si>
  <si>
    <t>x EM PROCESSO DE DESATIVACAO! GUINDASTE HIDRAULICO VEICULAR, C/LANCATELESCOPICA DE ACIONAMENTO HIDRAULICO E LANCAS MANUAIS, MOMENTO MAXIMO DEELEVACAO 23.000 KG, COM PBT A PARTIR DE 18.000 KG, MONTADO SOBRE CAM</t>
  </si>
  <si>
    <t>x EM PROCESSO DE DESATIVACAO! GUINDAUTO HIDRAULICO, CARGA MAX 7,7 TON (A 5,52M),AL TURA MAX = 8,64M, P/ MONTAGEM SOBRE CHASSIS DE CAMINHAO**CAIXA**</t>
  </si>
  <si>
    <t>x EM PROCESSO DE DESATIVACAO! HASTE DE TERRA EM ACO REVESTIDO DE COBRE DN 3/8''X 3000MM</t>
  </si>
  <si>
    <t>x EM PROCESSO DE DESATIVACAO! IMPERMEABILIZANTE ACELERADOR DE PEGA PARAARGAMASSA</t>
  </si>
  <si>
    <t>x EM PROCESSO DE DESATIVACAO! IMPERMEABILIZANTE FLEXÃVEL A BASE DE ELASTÃMEROIGOLFLEX PRETO SIKA OU EQUIVALENTE</t>
  </si>
  <si>
    <t>x EM PROCESSO DE DESATIVACAO! IMUNIZANTE PARA MADEIRAS BRUTAS TIPOCARBOLINEUM OU EQUIVALENTE</t>
  </si>
  <si>
    <t>x EM PROCESSO DE DESATIVACAO! INTERRUPTOR EMBUTIR 4 POLOS USO INDUSTRIAL</t>
  </si>
  <si>
    <t>x EM PROCESSO DE DESATIVACAO! INTERRUPTOR PARALELO EMBUTIR 10A/250V C/ PLACA,TIPO SILENTOQUE PIAL OU EQUIV</t>
  </si>
  <si>
    <t>x EM PROCESSO DE DESATIVACAO! INTERRUPTOR PARALELO EMBUTIR 10A/250V S/ PLACA,TIPO SILENTOQUE PIAL OU EQUIV</t>
  </si>
  <si>
    <t>x EM PROCESSO DE DESATIVACAO! INTERRUPTOR SIMPLES EMBUTIR 10A/250V C/PLACA,TIPO SILENTOQUE PIAL OU EQUIV</t>
  </si>
  <si>
    <t>x EM PROCESSO DE DESATIVACAO! INTERRUPTOR SIMPLES EMBUTIR 10A/250V S/PLACA,TIPO SILENTOQUE PIAL OU EQUIV</t>
  </si>
  <si>
    <t>x EM PROCESSO DE DESATIVACAO! ISOLADOR DE PORCELANA, TIPO CARRETILHA,DIMENSOES DE 42 X 75 MM, 4 RANHURAS</t>
  </si>
  <si>
    <t>x EM PROCESSO DE DESATIVACAO! ISOLADOR TENSAO P/ 15KV - 6" DISCO CAVILHA</t>
  </si>
  <si>
    <t>x EM PROCESSO DE DESATIVACAO! JANELA ALUMINIO CORRER SERIE 25 FOLHAS PARAVIDRO COM BANDEIRA ,160 X 110CM (INCLUSO GUARNICAO E VIDRO LISO INCOLOR)</t>
  </si>
  <si>
    <t>x EM PROCESSO DE DESATIVACAO! JANELA ALUMINIO CORRER SERIE 25 VENEZIANA C/BANDEIRA 160 X 110CM</t>
  </si>
  <si>
    <t>x EM PROCESSO DE DESATIVACAO! JANELA ALUMINIO CORRER SERIE 25 VENEZIANA S/BANDEIRA 160 X 110CM</t>
  </si>
  <si>
    <t>x EM PROCESSO DE DESATIVACAO! JANELA BASCULANTE, ACO, CANTONEIRA, SEMbatente / requadro, 60 X 80 CM.</t>
  </si>
  <si>
    <t>x EM PROCESSO DE DESATIVACAO! JANELA FERRO CORRER 2 FLS TP VENEZIANA LINHAPOPULAR 120 X 120CM</t>
  </si>
  <si>
    <t>x EM PROCESSO DE DESATIVACAO! JUNTA PLASTICA DE VEDACAO - BISNAGA 250G</t>
  </si>
  <si>
    <t>x EM PROCESSO DE DESATIVACAO! KIT CAVALETE PVC COM REGISTRO 3/4", COMPLETO</t>
  </si>
  <si>
    <t>x EM PROCESSO DE DESATIVACAO! LACA INCOLOR CONCENTRADA PARA MADEIRA</t>
  </si>
  <si>
    <t>x EM PROCESSO DE DESATIVACAO! LAMPADA INCANDESCENTE 150W</t>
  </si>
  <si>
    <t>x EM PROCESSO DE DESATIVACAO! LAMPADA INCANDESCENTE 200W</t>
  </si>
  <si>
    <t>x EM PROCESSO DE DESATIVACAO! LAMPADA INCANDESCENTE 300W</t>
  </si>
  <si>
    <t>x EM PROCESSO DE DESATIVACAO! LAMPADA INCANDESCENTE TRANSPARENTE 100 W, BASEE27 (127/220 V)</t>
  </si>
  <si>
    <t>x EM PROCESSO DE DESATIVACAO! LAMPADA INCANDESCENTE TRANSPARENTE 40 W, BASEE27 (127/220 V)</t>
  </si>
  <si>
    <t>x EM PROCESSO DE DESATIVACAO! LAMPADA INCANDESCENTE TRANSPARENTE 60 W, BASEE27 (127/220 V)</t>
  </si>
  <si>
    <t>x EM PROCESSO DE DESATIVACAO! LUMINARIA CALHA SOBREPOR EM CHAPA ACO C/ 3LAMPADAS FLUORESCENTES 2OW (COMPLETA, INCL. REATOR PART RAPIDA LAMPADAS)</t>
  </si>
  <si>
    <t>x EM PROCESSO DE DESATIVACAO! LUMINARIA CALHA SOBREPOR EM CHAPA ACO C/ 3LAMPADAS FLUORESCENTES 4OW (COMPLETA, INCL. REATOR PART RAPIDA E LAMPADAS)</t>
  </si>
  <si>
    <t>x EM PROCESSO DE DESATIVACAO! LUMINARIA CALHA SOBREPOR EM CHAPA ACO C/ 4LAMPADAS FLUORESCENTES 40W (COMPLETA, INCL. REATOR PART RAPIDA E LAMPADAS)</t>
  </si>
  <si>
    <t>x EM PROCESSO DE DESATIVACAO! LUMINARIA DE SOBREPOR EM CHAPA DE ACO PARALAMPADA FLUORESCENTE, COM 4 LAMPADAS DE 14 W E REATOR INCLUSOS</t>
  </si>
  <si>
    <t>x EM PROCESSO DE DESATIVACAO! LUMINARIA PROVA DE TEMPO E GASES, TIPO YLC-16/1CASTIMETAL OU EQUIV, C/ LAMPADA INCANDESCENTE DE 100W</t>
  </si>
  <si>
    <t>x EM PROCESSO DE DESATIVACAO! LUMINARIA PROVA DE TEMPO E GASES, TIPO YLC-16/2CASTIMETAL OU EQUIV (COMPLETA, INCL. LAMPADA INCANDESCENTE DE 200W)</t>
  </si>
  <si>
    <t>x EM PROCESSO DE DESATIVACAO! LUMINARIA PROVA DE TEMPO E GASES, TIPO YLC-16/3CASTIMETAL OU EQUIV (COMPLETA, INCL. LAMPADA INCANDESCENTE DE 300W)</t>
  </si>
  <si>
    <t>x EM PROCESSO DE DESATIVACAO! MADEIRA DE 1A. QUALIDADE (MADEIRA BRANCA), SERRADA E NAO APARELHADA, PARA FORMAS DE CONCRETO ARMADO</t>
  </si>
  <si>
    <t>x EM PROCESSO DE DESATIVACAO! MADEIRA DE 1A. QUALIDADE, SERRADA E NAOAPARELHADA, PARA ESTRUTURA DE TELHADO</t>
  </si>
  <si>
    <t>x EM PROCESSO DE DESATIVACAO! MANGUEIRA DE INCENDIO C/ CAPA SIMPLES TECIDA FIOPOLIESTER TUBO INT BORRACHA SINT ABNT TP 1 P/ INSTALACOES PREDIAIS D=1 1/2</t>
  </si>
  <si>
    <t>x EM PROCESSO DE DESATIVACAO! MAQUINA DE PINTURA DE FAIXAS DE TRAFEGO,AUTOPROPELIDA, MOTOR A DIESEL DE 38 HP</t>
  </si>
  <si>
    <t>x EM PROCESSO DE DESATIVACAO! MAQUINA DEMARCADORA DE FAIXA DE TRAFEGO FX44CONSMAQ, AUTOPROPELIDA, MOTOR DIESEL 30 HP</t>
  </si>
  <si>
    <t>x EM PROCESSO DE DESATIVACAO! MARMORE ACINZENTADO POLIDO P/ BANCADA E=2,5CM</t>
  </si>
  <si>
    <t>x EM PROCESSO DE DESATIVACAO! MARMORE ACINZENTADO POLIDO P/ PISO 20 X 30CM E =2CM</t>
  </si>
  <si>
    <t>x EM PROCESSO DE DESATIVACAO! MASSA P/ VEDACAO DE TELHA DE AMIANTO</t>
  </si>
  <si>
    <t>x EM PROCESSO DE DESATIVACAO! MASTIQUE ELASTICO BASE SILICONE</t>
  </si>
  <si>
    <t>x EM PROCESSO DE DESATIVACAO! MEIO-FIO OU GUIA GRANITICO OU BASALTICO</t>
  </si>
  <si>
    <t>x EM PROCESSO DE DESATIVACAO! MOTOBOMBA AUTOESCORVANTE ROTOR ABERTO C/MOTOR A GASOLINA OU DI ESEL * 10,5CV * BOCAIS 3" X 4" * HM/Q = 40 M/3,2M3/H A90M/7,3M3/H*"</t>
  </si>
  <si>
    <t>x EM PROCESSO DE DESATIVACAO! MOTOBOMBA CENTRIFUGA BOCAIS 1 1/2" X 1" AGASOLINA 3,5CV MARC A BRANCO MOD. 715 HM/Q = 6M/16,8M3/H A 38M/6,6M 3/H**CAIXA**"</t>
  </si>
  <si>
    <t>x EM PROCESSO DE DESATIVACAO! PAPELEIRA DE LOUCA BRANCA</t>
  </si>
  <si>
    <t>x EM PROCESSO DE DESATIVACAO! PARAFUSO ROSCA SOBERBA ACO ZINC CABECA CHATAFENDA SIMPLES 7 X 65 MM</t>
  </si>
  <si>
    <t>x EM PROCESSO DE DESATIVACAO! PARAFUSO ROSCA SOBERBA ACO ZINC CABECA CHATAFENDA SIMPLES 8 X 100 MM</t>
  </si>
  <si>
    <t>x EM PROCESSO DE DESATIVACAO! PARQUET PAULISTA TIPO MOSAICO 20 X 20 CM</t>
  </si>
  <si>
    <t>x EM PROCESSO DE DESATIVACAO! PECA DE MADEIRA DE LEI *7,5 X 10* CM, NÃOAPARELHADA, (P/TELHADO)</t>
  </si>
  <si>
    <t>x EM PROCESSO DE DESATIVACAO! PECA DE MADEIRA DE LEI *7,5 X 12,5* CM (3 "X 5") , NÃOAPARELHADA, (P/TELHADO)</t>
  </si>
  <si>
    <t>x EM PROCESSO DE DESATIVACAO! PECA DE MADEIRA DE LEI NATIVA/REGIONAL *4 X 30* CM,NAO APARELHADA</t>
  </si>
  <si>
    <t>x EM PROCESSO DE DESATIVACAO! PECA DE MADEIRA DE LEI NATIVA/REGIONAL *5 X 15* CMNAO APARELHADA</t>
  </si>
  <si>
    <t>x EM PROCESSO DE DESATIVACAO! PECA DE MADEIRA DE LEI NATIVA/REGIONAL *8 X 8* CMNAO APARELHADA</t>
  </si>
  <si>
    <t>x EM PROCESSO DE DESATIVACAO! PECA DE MADEIRA DE LEI NATIVA/REGIONAL 1 X 2 CMNAO APARELHADA</t>
  </si>
  <si>
    <t>x EM PROCESSO DE DESATIVACAO! PECA DE MADEIRA DE LEI NATIVA/REGIONAL 1 X 5 CMNAO APARELHADA</t>
  </si>
  <si>
    <t>x EM PROCESSO DE DESATIVACAO! PECA DE MADEIRA DE LEI NATIVA/REGIONAL 1,5 X 4 CMNAO APARELHADA</t>
  </si>
  <si>
    <t>x EM PROCESSO DE DESATIVACAO! PECA DE MADEIRA DE LEI NATIVA/REGIONAL 2,5 X 4 CMNAO APARELHADA</t>
  </si>
  <si>
    <t>x EM PROCESSO DE DESATIVACAO! PECA DE MADEIRA DE LEI NATIVA/REGIONAL 2,5 X 7 CMNAO APARELHADA</t>
  </si>
  <si>
    <t>x EM PROCESSO DE DESATIVACAO! PECA DE MADEIRA DE LEI NATIVA/REGIONAL 3 X 4. 1/2"(7,5 X 11,5CM) NAO APARELHADA</t>
  </si>
  <si>
    <t>x EM PROCESSO DE DESATIVACAO! PECA DE MADEIRA LEI APARELHADA 3 X 4.1/2" (7,5 X 11,5)</t>
  </si>
  <si>
    <t>x EM PROCESSO DE DESATIVACAO! PECA DE MADEIRA NAO APARELHADA *10 X 10 X 3* CM,MACARANDUBA, ANGELIM OU EQUIVALENTE DA REGIAO</t>
  </si>
  <si>
    <t>x EM PROCESSO DE DESATIVACAO! PECA DE MADEIRA NAO APARELHADA *5 X 5 X 10* CM,MACARANDUBA, ANGELIM OU EQUIVALENTE DA REGIAO</t>
  </si>
  <si>
    <t>x EM PROCESSO DE DESATIVACAO! PECA DE MADEIRA NATIVA/REGIONAL 7,5 X 10CM NÃOAPARELHADA (P/ESCORAMENTO)</t>
  </si>
  <si>
    <t>x EM PROCESSO DE DESATIVACAO! PECA DE MADEIRA NATIVA/REGIONAL 8 X 8CM NAOAPARELHADA (PONTALETE-P/ESCORAMENTO)</t>
  </si>
  <si>
    <t>x EM PROCESSO DE DESATIVACAO! PECA DE MADEIRA ROLICA, SEM TRATAMENTO(EUCALIPTO OU REGIONAL EQUIVALENTE) D=8 A 11 CM, P/ ESCORAMENTOS, H=3 M</t>
  </si>
  <si>
    <t>x EM PROCESSO DE DESATIVACAO! PECA DE MADEIRANATIVA/REGIONAL 2,5 X 10CM (1X4")NAO APARELHADA (SARRAFO-P/FORMA)</t>
  </si>
  <si>
    <t>x EM PROCESSO DE DESATIVACAO! PECA MADEIRA DE LEI APARELHADA *4 X 7,5* CM</t>
  </si>
  <si>
    <t>x EM PROCESSO DE DESATIVACAO! PEDRA ARDOSIA CINZA IRREGULAR</t>
  </si>
  <si>
    <t>x EM PROCESSO DE DESATIVACAO! PEDRA BASALTO CINZA IRREGULAR</t>
  </si>
  <si>
    <t>x EM PROCESSO DE DESATIVACAO! PISO EM GRANITO BRANCO QUARTZ 50X50CM E=2CMLEVIGADO</t>
  </si>
  <si>
    <t>x EM PROCESSO DE DESATIVACAO! PLACA MARMORE BRANCO COMUM 15 X 30CM E=3CM,POLIDO P/ REVESTIMENTO</t>
  </si>
  <si>
    <t>x EM PROCESSO DE DESATIVACAO! PLUG 3P + T 30A/440V REFERENCIA 56406, USOINDUSTRIAL TP PIAL OU EQUIV</t>
  </si>
  <si>
    <t>x EM PROCESSO DE DESATIVACAO! PO P/ TRATAM ESPECIAL (SIST IMPERM) CIMENTOESPECIAL PEGA RAPIDA</t>
  </si>
  <si>
    <t>x EM PROCESSO DE DESATIVACAO! PORTA DE ABRIR EM FERRO (TIPO CHAPA NÂº 18), COMALMOFADA E GUARNICAO, SEM BASCULA, DE *0,87 X 2,10* M</t>
  </si>
  <si>
    <t>x EM PROCESSO DE DESATIVACAO! PORTA FERRO ABRIR TP CHAPA C/ GUARNICAO 70 X210CM</t>
  </si>
  <si>
    <t>x EM PROCESSO DE DESATIVACAO! PORTA FERRO ABRIR TP QUADRICULADA C/ GUARNICAO87 X 210CM</t>
  </si>
  <si>
    <t>x EM PROCESSO DE DESATIVACAO! PORTA MADEIRA MACICA REGIONAL 2A MEXICANA 80 X210 X 3,5CM</t>
  </si>
  <si>
    <t>x EM PROCESSO DE DESATIVACAO! PORTA MADEIRA REGIONAL 1A VENEZIANA 70 X 210 X3,5CM</t>
  </si>
  <si>
    <t>x EM PROCESSO DE DESATIVACAO! PORTA MADEIRA REGIONAL 1A VENEZIANA 70 X 210 X3CM</t>
  </si>
  <si>
    <t>x EM PROCESSO DE DESATIVACAO! PORTA MADEIRA REGIONAL 2A VENEZIANA 60 X 210 X3CM</t>
  </si>
  <si>
    <t>x EM PROCESSO DE DESATIVACAO! PORTA MADEIRA REGIONAL 2A VENEZIANA 70 X 210 X3CM</t>
  </si>
  <si>
    <t>x EM PROCESSO DE DESATIVACAO! PORTA MADEIRA REGIONAL 2A VENEZIANA E=3CM/POSTIGO/ PREVISAO P/ VIDRO</t>
  </si>
  <si>
    <t>x EM PROCESSO DE DESATIVACAO! PORTA TOALHA DE LOUCA BRANCA C/ BASTAO PLASTICO</t>
  </si>
  <si>
    <t>x EM PROCESSO DE DESATIVACAO! POSTE ACO H=2,5M D=75MM TIPO XR-701/1 XOULUX OUTPD-236/1 TROPICO</t>
  </si>
  <si>
    <t>x EM PROCESSO DE DESATIVACAO! PROJETOR P/ FACHADA PROVA DE TEMPO P/ LAMPADAINCANDESCENTE OU VAPOR MERCURIO E27, TIPO Z-15 PETERCO OU EQUIV</t>
  </si>
  <si>
    <t>x EM PROCESSO DE DESATIVACAO! REATOR PARTIDA CONVENCIONAL P/ 1 LAMPADAFLUORESCENTE 40W/127V</t>
  </si>
  <si>
    <t>x EM PROCESSO DE DESATIVACAO! REATOR PARTIDA CONVENCIONAL P/1 LAMPADAFLUORESCENTE 20W/127V</t>
  </si>
  <si>
    <t>x EM PROCESSO DE DESATIVACAO! RETROESCAVADEIRA C/ CARREGADEIRA SOBRE RODASMAXION MOD 750-4WD, TRACAO 4 X 4, 86CV, CAP. 0,23/0,79M3**CAIXA**</t>
  </si>
  <si>
    <t>x EM PROCESSO DE DESATIVACAO! RETROESCAVADEIRA C/ CARREGADEIRA SOBRE RODASMAXION MOD. 750 - 2WD, 79HP, CAP. 0,21/0,76M3**CAIXA**</t>
  </si>
  <si>
    <t>x EM PROCESSO DE DESATIVACAO! REVESTIMENTO IMPERMEABILIZANTE SEMI-FLEXIVEL BICOMPONENTE</t>
  </si>
  <si>
    <t>x EM PROCESSO DE DESATIVACAO! RODAPE BORRACHA SINTETICA 7CM X 1MM SUPERFICIELISA</t>
  </si>
  <si>
    <t>x EM PROCESSO DE DESATIVACAO! ROLO COMPACTADOR DE PNEUS ESTATICO, PRESSAOVARIAVEL, MULLER, MODELO AP-26, POTENCIA 111HP - PESO SEM/COM LASTRO 11/26T</t>
  </si>
  <si>
    <t>x EM PROCESSO DE DESATIVACAO! ROLO COMPACTADOR VIBRATORIO DE UM CILINDRO LISODE ACO PARA SOLOS, DYNAPAC, MODELO CA-150A, POTENCIA 80HP - PESO MAXIMOOPERACIONAL 8,1T</t>
  </si>
  <si>
    <t>x EM PROCESSO DE DESATIVACAO! SABONETEIRA LOUCA BRANCA 15 X 15CM</t>
  </si>
  <si>
    <t>x EM PROCESSO DE DESATIVACAO! SABONETEIRA LOUCA BRANCA 7,5 X 15 CM</t>
  </si>
  <si>
    <t>x EM PROCESSO DE DESATIVACAO! SELADOR MINERAL BASE SILICATOS P/ TRATAM.ESPECIAL (SISTEMA IMPERMEAB)</t>
  </si>
  <si>
    <t>x EM PROCESSO DE DESATIVACAO! SELADOR PVA PARA PAREDES INTERNAS</t>
  </si>
  <si>
    <t>x EM PROCESSO DE DESATIVACAO! SIFAO EM METAL CROMADO 1 X 1 1/2"</t>
  </si>
  <si>
    <t>x EM PROCESSO DE DESATIVACAO! SIFAO EM METAL CROMADO 1 X 1 1/4"</t>
  </si>
  <si>
    <t>x EM PROCESSO DE DESATIVACAO! SIFAO FLEXIVEL P/ PIA E LAVATORIO 3/4" X 1 1/2"</t>
  </si>
  <si>
    <t>x EM PROCESSO DE DESATIVACAO! SOLEIRA MARMORE DE 3 X 5CM</t>
  </si>
  <si>
    <t>x EM PROCESSO DE DESATIVACAO! SOLUÃÃO DE SILICONE HIDRORREPELENE PARAAPLICAÃÃO EM TIJOLOS E CONCRETOS APARENTES</t>
  </si>
  <si>
    <t>x EM PROCESSO DE DESATIVACAO! SONDADOR</t>
  </si>
  <si>
    <t>x EM PROCESSO DE DESATIVACAO! TABUA DE PINUS 1A QUALIDADE 10 X 300CM</t>
  </si>
  <si>
    <t>x EM PROCESSO DE DESATIVACAO! TABUA DE PINUS 1A QUALIDADE 30 X 300CM</t>
  </si>
  <si>
    <t>x EM PROCESSO DE DESATIVACAO! TABUA MADEIRA 1A QUALIDADE 2,5 X 30,0 CM (1 X 12Â)NAO APARELHADA</t>
  </si>
  <si>
    <t>x EM PROCESSO DE DESATIVACAO! TABUA MADEIRA 3A QUALIDADE 2,5 X 15,0 CM (1 X 6Â)NAO APARELHADA</t>
  </si>
  <si>
    <t>x EM PROCESSO DE DESATIVACAO! TABUA MADEIRA NATIVA/REGIONAL 3,5 X 20,0 CM NAOAPARELHADA (P/FORMA)</t>
  </si>
  <si>
    <t>x EM PROCESSO DE DESATIVACAO! TAMPA S/ EQUIPAMENTO 2 TECLAS P/ CONDUTORES 1/2''OU 3/4'', TIPO C11 MOFERCO OU EQUVALENTE</t>
  </si>
  <si>
    <t>x EM PROCESSO DE DESATIVACAO! TAMPAO FOFO 125 KG P/ POCO VISITA</t>
  </si>
  <si>
    <t>x EM PROCESSO DE DESATIVACAO! TAMPAO FOFO 175 KG P/ POCO VISITA T-175</t>
  </si>
  <si>
    <t>x EM PROCESSO DE DESATIVACAO! TAMPAO FOFO T-100 D=745MM 79,5KG</t>
  </si>
  <si>
    <t>x EM PROCESSO DE DESATIVACAO! TANQUE LOUCA BRANCA C/COLUNA - 22L OU EQUIV</t>
  </si>
  <si>
    <t>x EM PROCESSO DE DESATIVACAO! TELHA CERAMICA TIPO CANAL, DE 1A. QUALIDADE, COM50 CM (COBERTURA DE *26* TELHAS POR M2) - MILHEIRO</t>
  </si>
  <si>
    <t>x EM PROCESSO DE DESATIVACAO! TELHA CERAMICA TIPO PAULISTINHA (TRAPEZOIDAL) 26UN/M2</t>
  </si>
  <si>
    <t>x EM PROCESSO DE DESATIVACAO! TELHA ESTRUTURAL FIBROCIMENTO CANALETE 90 OUKALHETAO, C = 6,70M</t>
  </si>
  <si>
    <t>x EM PROCESSO DE DESATIVACAO! TERMINAL A PRESSAO DE BRONZE P/ CABO A BARRA,CABO 10 A 16MM2, C/ 1 FURO DE FIXACAO</t>
  </si>
  <si>
    <t>x EM PROCESSO DE DESATIVACAO! TERMINAL A PRESSAO DE BRONZE P/ CABO A BARRA,CABO 120 A 185MM2 C/ 1 FURO P/ FIXACAO</t>
  </si>
  <si>
    <t>x EM PROCESSO DE DESATIVACAO! TERMINAL A PRESSAO DE BRONZE P/ CABO A BARRA,CABO 25 A 35MM2 C/ 1 FURO DE FIXACAO</t>
  </si>
  <si>
    <t>x EM PROCESSO DE DESATIVACAO! TERMINAL A PRESSAO DE BRONZE P/ CABO A BARRA,CABO 50 A 70MM2, C/ 1 FURO DE FIXACAO</t>
  </si>
  <si>
    <t>x EM PROCESSO DE DESATIVACAO! TERMINAL A PRESSAO DE BRONZE P/ CABO A BARRA,CABO 70 A 95MM2 C/ 1 FUROP/ FIXACAO</t>
  </si>
  <si>
    <t>x EM PROCESSO DE DESATIVACAO! TERMINAL A PRESSAO P/ CABO A BARRA, CABO 150 A180MM2</t>
  </si>
  <si>
    <t>x EM PROCESSO DE DESATIVACAO! TERMINAL A PRESSAO P/ CABO A BARRA, CABO 16 A25MM2</t>
  </si>
  <si>
    <t>x EM PROCESSO DE DESATIVACAO! TERMINAL A PRESSAO P/ CABO A BARRA, CABO 95A120MM2</t>
  </si>
  <si>
    <t>x EM PROCESSO DE DESATIVACAO! TERMINAL A PRESSAO P/CABO A BARRA, CABO 50 A70MM2</t>
  </si>
  <si>
    <t>x EM PROCESSO DE DESATIVACAO! TERMINAL DE PORCELANA (MUFLA) UNIPOLAR, USOEXTERNO, TENSAO 3,6/6 KV, PARA CABO DE 10/16 MM2, COM ISOLAMENTO EPR</t>
  </si>
  <si>
    <t>x EM PROCESSO DE DESATIVACAO! TIJOLO CERAMICO MACICO APARENTE 5,5 X 11X 23CM</t>
  </si>
  <si>
    <t>x EM PROCESSO DE DESATIVACAO! TIJOLO MACICO DE BARRO COZIDO, DE *5,5 X 10,5 X 22,0*CM</t>
  </si>
  <si>
    <t>x EM PROCESSO DE DESATIVACAO! TINTA ALUMINIO ESMALTE PROTETORA SUPERFICIEMETALICA</t>
  </si>
  <si>
    <t>x EM PROCESSO DE DESATIVACAO! TINTA BASE RESINA EPOXI</t>
  </si>
  <si>
    <t>x EM PROCESSO DE DESATIVACAO! TINTA EPOXI</t>
  </si>
  <si>
    <t>x EM PROCESSO DE DESATIVACAO! TINTA ESMALTE SINTETICO ALTO BRILHO</t>
  </si>
  <si>
    <t>x EM PROCESSO DE DESATIVACAO! TINTA ESMALTE SINTETICO FOSCO</t>
  </si>
  <si>
    <t>x EM PROCESSO DE DESATIVACAO! TINTA HIDRACOR</t>
  </si>
  <si>
    <t>x EM PROCESSO DE DESATIVACAO! TINTA PRIMARIA BETUMINOSA EM SUSPENSAO AQUOSA</t>
  </si>
  <si>
    <t>x EM PROCESSO DE DESATIVACAO! TINTA PROTETORA SUPERFICIE METALICA ALUMINIO</t>
  </si>
  <si>
    <t>x EM PROCESSO DE DESATIVACAO! TINTA RETRORREFLETIVAS A BASE DE RESINA ACRÃLICACOM MICROESFERA DE VIDRO, DB-800 COR BRANCA N 9,5</t>
  </si>
  <si>
    <t>x EM PROCESSO DE DESATIVACAO! TOMADA DUPLA EMBUTIR 2 X 2P UNIVERSAL 10A/250VC/PLACA, TIPO SILENTOQUE PIAL OU EQUIV</t>
  </si>
  <si>
    <t>x EM PROCESSO DE DESATIVACAO! TOMADA DUPLA EMBUTIR 2 X 2P UNIVERSAL 10A/250VS/PLACA, TIPO SILENTOQUE PIAL OU EQUIV</t>
  </si>
  <si>
    <t>x EM PROCESSO DE DESATIVACAO! TOMADA EMBUTIR 2P + T 15A/250V C/PLACA, TIPOSILENTOQUE OU EQUIV</t>
  </si>
  <si>
    <t>x EM PROCESSO DE DESATIVACAO! TOMADA EMBUTIR 2P UNIVERSAL 10A/250V S/PLACA, TIPO SILENTOQUE PIAL OU EQUIV</t>
  </si>
  <si>
    <t>x EM PROCESSO DE DESATIVACAO! TOMADA EMBUTIR 3P 20A/250V C/PLACA, TIPOSILENTOQUE PIAL OU EQUIV</t>
  </si>
  <si>
    <t>x EM PROCESSO DE DESATIVACAO! TOMADA EMBUTIR P/ TELEFONE PADRAO TELEBRAS C/PLACA, TIPO SILENTOQUE PIAL OU EQUIV</t>
  </si>
  <si>
    <t>x EM PROCESSO DE DESATIVACAO! TOMADA TELEFONE 4P TELEBRAS S/PLACA PIAL OUSIMILAR</t>
  </si>
  <si>
    <t>x EM PROCESSO DE DESATIVACAO! TORNEIRA CROMADA LONGA 1/2" OU 3/4" REF 1158 P/ PIACOZ - PADRAO MEDIO</t>
  </si>
  <si>
    <t>x EM PROCESSO DE DESATIVACAO! TORNEIRA CROMADA MEDIA 1/2" OU 3/4" REF 1143 P/TANQUE - PADRAO MEDIO</t>
  </si>
  <si>
    <t>x EM PROCESSO DE DESATIVACAO! TRATOR DE ESTEIRAS CATERPILLAR D6M, 140HP, PESOOPERACIONAL 15,5T, **CAIXA**</t>
  </si>
  <si>
    <t>x EM PROCESSO DE DESATIVACAO! TUBO ACO PRETO SEM COSTURA SCHEDULE 40/NBR 5590DN INT 2 1/2" E=5,16MM - 8,62KG/M</t>
  </si>
  <si>
    <t>x EM PROCESSO DE DESATIVACAO! TUBO ACO PRETO SEM COSTURA SCHEDULE 40/NBR 5590DN INT 3" E=5,49MM - 11,28KG/M</t>
  </si>
  <si>
    <t>x EM PROCESSO DE DESATIVACAO! TUBO DE PVC, PBL, TIPO LEVE, DN = 150 MM, PARAVENTILACAO</t>
  </si>
  <si>
    <t>x EM PROCESSO DE DESATIVACAO! USINA DE ASFALTO A FRIO, TIPO ALMEIDA MOD. PMF35D OU SIMILAR- CAPACIDADE 60 A 80 T/H - ELETRICA - POTENCIA 30 HP</t>
  </si>
  <si>
    <t>x EM PROCESSO DE DESATIVACAO! USINA DE ASFALTO A QUENTE, FIXA, CIBER UACF 15 PADVANCED, CAP. 60 A 80 T/H, GRAVIMETRICA</t>
  </si>
  <si>
    <t>x EM PROCESSO DE DESATIVACAO! VARA LATAO CROMADO P/ CREMONA H=120CM</t>
  </si>
  <si>
    <t>x EM PROCESSO DE DESATIVACAO! VERNIZ COPAL</t>
  </si>
  <si>
    <t>x EM PROCESSO DE DESATIVACAO! VERNIZ POLIURETANO BRILHANTE, INTERIOR-EXTERIOR</t>
  </si>
  <si>
    <t>x EM PROCESSO DE DESATIVACAO! VERNIZ POLIURETANO FOSCO</t>
  </si>
  <si>
    <t>x EM PROCESSO DE DESATIVACAO! VERNIZ SINTETICO BRILHANTE</t>
  </si>
  <si>
    <t>x EM PROCESSO DE DESATIVACAO! VERNIZ SINTETICO FOSCO</t>
  </si>
  <si>
    <t>x EM PROCESSO DE DESATIVACAO!MARCO/ARO/BATENTE SIMPLES/ GRADE CANTO 7 X 3CMP/ PORTA 0,60 A 1,20 X 2,10M MADEIRA REGIONAL 1A</t>
  </si>
  <si>
    <t>Tabela de Serviços MAIO-2016</t>
  </si>
  <si>
    <t>Assentamento de tubos e peças</t>
  </si>
  <si>
    <t>0045</t>
  </si>
  <si>
    <t>Fornecimento e/ou assentamento de tubo de ferro fundido junta elástica</t>
  </si>
  <si>
    <t>73887</t>
  </si>
  <si>
    <t>Assentamento de tubo de ferro fundido com junta elástica</t>
  </si>
  <si>
    <t>73887/001</t>
  </si>
  <si>
    <t>Assentamento simples de tubos de ferro fundido (FoFo) c/ junta elástica - DN 75mm - inclusive transporte</t>
  </si>
  <si>
    <t>73887/002</t>
  </si>
  <si>
    <t>Assentamento simples de tubos de ferro fundido (FoFo) c/ junta elástica - DN 100mm - inclusive transporte</t>
  </si>
  <si>
    <t>73887/003</t>
  </si>
  <si>
    <t>Assentamento simples de tubos de ferro fundido (FoFo) c/ junta elástica - DN 150mm - inclusive transporte</t>
  </si>
  <si>
    <t>73887/004</t>
  </si>
  <si>
    <t>Assentamento simples de tubos de ferro fundido (FoFo) c/ junta elástica - DN 200mm - inclusive transporte</t>
  </si>
  <si>
    <t>73887/005</t>
  </si>
  <si>
    <t>Assentamento simples de tubos de ferro fundido (FoFo) c/ junta elástica - DN 250mm - inclusive transporte</t>
  </si>
  <si>
    <t>73887/006</t>
  </si>
  <si>
    <t>Assentamento simples de tubos de ferro fundido (FoFo) c/ junta elástica - DN 300mm - inclusive transporte</t>
  </si>
  <si>
    <t>73887/007</t>
  </si>
  <si>
    <t>Assentamento simples de tubos de ferro fundido (FoFo) c/ junta elástica - DN 350mm - inclusive transporte</t>
  </si>
  <si>
    <t>73887/008</t>
  </si>
  <si>
    <t>Assentamento simples de tubos de ferro fundido (FoFo) c/ junta elástica - DN 400mm - inclusive transporte</t>
  </si>
  <si>
    <t>73887/009</t>
  </si>
  <si>
    <t>Assentamento simples de tubos de ferro fundido (FoFo) c/ junta elástica - DN 450mm - inclusive transporte</t>
  </si>
  <si>
    <t>73887/010</t>
  </si>
  <si>
    <t>Assentamento simples de tubos de ferro fundido (FoFo) c/ junta elástica - DN 500mm - inclusive transporte</t>
  </si>
  <si>
    <t>73887/011</t>
  </si>
  <si>
    <t>Assentamento simples de tubos de ferro fundido (FoFo) c/ junta elástica - DN 600mm - inclusive transporte</t>
  </si>
  <si>
    <t>73887/012</t>
  </si>
  <si>
    <t>Assentamento simples de tubos de ferro fundido (FoFo) c/ junta elástica - DN 700mm - inclusive transporte</t>
  </si>
  <si>
    <t>73887/013</t>
  </si>
  <si>
    <t>Assentamento simples de tubos de ferro fundido (FoFo) c/ junta elástica - DN 800mm - inclusive transporte</t>
  </si>
  <si>
    <t>73887/014</t>
  </si>
  <si>
    <t>Assentamento simples de tubos de ferro fundido (FoFo) c/ junta elástica - DN 900mm - inclusive transporte</t>
  </si>
  <si>
    <t>73887/015</t>
  </si>
  <si>
    <t>Assentamento simples de tubos de ferro fundido (FoFo) c/ junta elástica - DN 1.000mm - inclusive transporte</t>
  </si>
  <si>
    <t>73887/016</t>
  </si>
  <si>
    <t>Assentamento simples de tubos de ferro fundido (FoFo) c/ junta elástica - DN 1100mm - inclusive transporte</t>
  </si>
  <si>
    <t>73887/017</t>
  </si>
  <si>
    <t>Assentamento simples de tubos de ferro fundido (FoFo) c/ junta elástica - DN 1200mm - inclusive transporte</t>
  </si>
  <si>
    <t>74213</t>
  </si>
  <si>
    <t>Módulo tipo - rede de água &gt; fornecimento e assentamento de tubos de FoFo: compreende locação da obra, cadastramento de interferências, escavação de vala, exceto rocha, até a profundidade de 1,50 metros inclui carga, transporte e descarga do material escavado em bota-fora, limpeza prévia dos tubos, conexões, descida até a vala e assentamento-montagem, nivelamento e reaterro de valas c/ compactação manual</t>
  </si>
  <si>
    <t>74213/001</t>
  </si>
  <si>
    <t>Módulo tipo: rede de água, com fornecimento e assentamento de tubo FoFo DN 200mm-K7, compreendendo: locação, cadastramento de interferências, escavação e reaterro compactado de vala, exceto rocha, até 1,50m inclusive. Atenção: vide descrição complementar.</t>
  </si>
  <si>
    <t>83655</t>
  </si>
  <si>
    <t>Assentamento simples de tubos de ferro fundido (FoFo), com junta elástica, DN 50mm.</t>
  </si>
  <si>
    <t>0048</t>
  </si>
  <si>
    <t>Fornecimento e/ou assentamento de tubo de PVC com junta elástica</t>
  </si>
  <si>
    <t>73888</t>
  </si>
  <si>
    <t>Assentamento tubo PVC, RPVC, PVC de FoFo, PRFV p/ água com JE</t>
  </si>
  <si>
    <t>73888/001</t>
  </si>
  <si>
    <t>Assentamento tubo PVC com junta elástica, DN 50mm - (ou RPVC, ou PVC de FoFo, ou PRFV) p/ água</t>
  </si>
  <si>
    <t>73888/002</t>
  </si>
  <si>
    <t>Assentamento tubo PVC com junta elástica, DN 75mm - (ou RPVC, ou PVC de FoFo, ou PRFV) p/ água</t>
  </si>
  <si>
    <t>73888/003</t>
  </si>
  <si>
    <t>Assentamento tubo PVC com junta elástica, DN 100mm - (ou RPVC, ou PVC de FoFo, ou PRFV) p/ água</t>
  </si>
  <si>
    <t>73888/004</t>
  </si>
  <si>
    <t>Assentamento tubo PVC com junta elástica, DN 150mm - (ou RPVC, ou PVC de FoFo, ou PRFV) p/ água</t>
  </si>
  <si>
    <t>73888/005</t>
  </si>
  <si>
    <t>Assentamento tubo PVC com junta elástica, DN 200mm - (ou RPVC, ou PVC de FoFo, ou PRFV) p/ água</t>
  </si>
  <si>
    <t>73888/006</t>
  </si>
  <si>
    <t>Assentamento tubo PVC com junta elástica, DN 250mm - (ou RPVC, ou PVC de FoFo, ou PRFV) p/ água</t>
  </si>
  <si>
    <t>73888/007</t>
  </si>
  <si>
    <t>Assentamento tubo PVC com junta elástica, DN 300mm - (ou RPVC, ou PVC de FoFo, ou PRFV) p/ água</t>
  </si>
  <si>
    <t>73888/008</t>
  </si>
  <si>
    <t>Assentamento tubo PVC com junta elástica, DN 350mm - (ou RPVC, ou PVC de FoFo, ou PRFV) p/ água</t>
  </si>
  <si>
    <t>73888/009</t>
  </si>
  <si>
    <t>Assentamento tubo PVC com junta elástica, DN 400mm - (ou RPVC, ou PVC de FoFo, ou PRFV) p/ água</t>
  </si>
  <si>
    <t>73888/010</t>
  </si>
  <si>
    <t>Assentamento tubo PVC com junta elástica, DN 500mm - (ou RPVC, ou PVC de FoFo, ou PRFV) p/ água</t>
  </si>
  <si>
    <t>73888/011</t>
  </si>
  <si>
    <t>Assentamento tubo PVC com junta elástica, DN 600mm - (ou RPVC, ou PVC de FoFo, ou PRFV) p/ água</t>
  </si>
  <si>
    <t>73888/012</t>
  </si>
  <si>
    <t>Assentamento tubo PVC com junta elástica, DN 700mm - (ou RPVC, ou PVC de FoFo, ou PRFV) p/ água</t>
  </si>
  <si>
    <t>73888/013</t>
  </si>
  <si>
    <t>Assentamento tubo PVC com junta elástica, DN 800mm - (ou RPVC, ou PVC de FoFo, ou PRFV) p/ água</t>
  </si>
  <si>
    <t>73888/014</t>
  </si>
  <si>
    <t>Assentamento tubo PVC com junta elástica, DN 900mm - (ou RPVC, ou PVC de FoFo, ou PRFV) p/ água</t>
  </si>
  <si>
    <t>73888/015</t>
  </si>
  <si>
    <t>Assentamento tubo PVC com junta elástica, DN 1.000mm - (ou RPVC, ou PVC de FoFo, ou PRFV) p/ água</t>
  </si>
  <si>
    <t>90694</t>
  </si>
  <si>
    <t>Tubo de PVC para rede coletora de esgoto de parede maciça, DN 100mm, junta elástica, instalado em local com nível baixo de interferências fornecimento e assentamento. Af_06/2015</t>
  </si>
  <si>
    <t>90695</t>
  </si>
  <si>
    <t>Tubo de PVC para rede coletora de esgoto de parede maciça, DN 150mm, junta elástica, instalado em local com nível baixo de interferências fornecimento e assentamento. Af_06/2015</t>
  </si>
  <si>
    <t>90696</t>
  </si>
  <si>
    <t>Tubo de PVC para rede coletora de esgoto de parede maciça, DN 200mm, junta elástica, instalado em local com nível baixo de interferências fornecimento e assentamento. Af_06/2015</t>
  </si>
  <si>
    <t>90697</t>
  </si>
  <si>
    <t>Tubo de PVC para rede coletora de esgoto de parede maciça, DN 250mm, junta elástica, instalado em local com nível baixo de interferências fornecimento e assentamento. Af_06/2015</t>
  </si>
  <si>
    <t>90698</t>
  </si>
  <si>
    <t>Tubo de PVC para rede coletora de esgoto de parede maciça, DN 300mm, junta elástica, instalado em local com nível baixo de interferências fornecimento e assentamento. Af_06/2015</t>
  </si>
  <si>
    <t>90699</t>
  </si>
  <si>
    <t>Tubo de PVC para rede coletora de esgoto de parede maciça, DN 350mm, junta elástica, instalado em local com nível baixo de interferências fornecimento e assentamento. Af_06/2015</t>
  </si>
  <si>
    <t>90700</t>
  </si>
  <si>
    <t>Tubo de PVC para rede coletora de esgoto de parede maciça, DN 400mm, junta elástica, instalado em local com nível baixo de interferências fornecimento e assentamento. Af_06/2015</t>
  </si>
  <si>
    <t>90709</t>
  </si>
  <si>
    <t>Tubo de PVC para rede coletora de esgoto de parede maciça, DN 100mm, junta elástica, instalado em local com nível alto de interferências fornecimento e assentamento. Af_06/2015</t>
  </si>
  <si>
    <t>90710</t>
  </si>
  <si>
    <t>Tubo de PVC para rede coletora de esgoto de parede maciça, DN 150mm, junta elástica, instalado em local com nível alto de interferências fornecimento e assentamento. Af_06/2015</t>
  </si>
  <si>
    <t>90711</t>
  </si>
  <si>
    <t>Tubo de PVC para rede coletora de esgoto de parede maciça, DN 200mm, junta elástica, instalado em local com nível alto de interferências fornecimento e assentamento. Af_06/2015</t>
  </si>
  <si>
    <t>90712</t>
  </si>
  <si>
    <t>Tubo de PVC para rede coletora de esgoto de parede maciça, DN 250mm, junta elástica, instalado em local com nível alto de interferências fornecimento e assentamento. Af_06/2015</t>
  </si>
  <si>
    <t>90713</t>
  </si>
  <si>
    <t>Tubo de PVC para rede coletora de esgoto de parede maciça, DN 300mm, junta elástica, instalado em local com nível alto de interferências fornecimento e assentamento. Af_06/2015</t>
  </si>
  <si>
    <t>90714</t>
  </si>
  <si>
    <t>Tubo de PVC para rede coletora de esgoto de parede maciça, DN 350mm, junta elástica, instalado em local com nível alto de interferências fornecimento e assentamento. Af_06/2015</t>
  </si>
  <si>
    <t>90715</t>
  </si>
  <si>
    <t>Tubo de PVC para rede coletora de esgoto de parede maciça, DN 400mm, junta elástica, instalado em local com nível alto de interferências fornecimento e assentamento. Af_06/2015</t>
  </si>
  <si>
    <t>90724</t>
  </si>
  <si>
    <t>Junta argamassada entre tubo DN 100mm e o poço de visita / caixa de concreto ou alvenaria em redes de esgoto. Af_06/2015</t>
  </si>
  <si>
    <t>90725</t>
  </si>
  <si>
    <t>Junta argamassada entre tubo DN 150mm e o poço de visita / caixa de concreto ou alvenaria em redes de esgoto. Af_06/2015</t>
  </si>
  <si>
    <t>90726</t>
  </si>
  <si>
    <t>Junta argamassada entre tubo DN 200mm e o poço / caixa de concreto ou alvenaria em redes de esgoto. Af_06/2015</t>
  </si>
  <si>
    <t>90727</t>
  </si>
  <si>
    <t>Junta argamassada entre tubo DN 250mm e o poço de visita / caixa de concreto ou alvenaria em redes de esgoto. Af_06/2015</t>
  </si>
  <si>
    <t>90728</t>
  </si>
  <si>
    <t>Junta argamassada entre tubo DN 300mm e o poço de visita / caixa de concreto ou alvenaria em redes de esgoto. Af_06/2015</t>
  </si>
  <si>
    <t>90729</t>
  </si>
  <si>
    <t>Junta argamassada entre tubo DN 350mm e o poço de visita / caixa de concreto ou alvenaria em redes de esgoto. Af_06/2015</t>
  </si>
  <si>
    <t>90730</t>
  </si>
  <si>
    <t>Junta argamassada entre tubo DN 400mm e o poço de visita / caixa de concreto ou alvenaria em redes de esgoto. Af_06/2015</t>
  </si>
  <si>
    <t>90731</t>
  </si>
  <si>
    <t>Junta argamassada entre tubo DN 450mm e o poço de visita / caixa de concreto ou alvenaria em redes de esgoto. Af_06/2015</t>
  </si>
  <si>
    <t>90732</t>
  </si>
  <si>
    <t>Junta argamassada entre tubo DN 600mm e o poço de visita / caixa de concreto ou alvenaria em redes de esgoto. Af_06/2015</t>
  </si>
  <si>
    <t>90733</t>
  </si>
  <si>
    <t>Assentamento de tubo de PVC para rede coletora de esgoto de parede maciça, DN 100mm, junta elástica, instalado em local com nível baixo de interferências (não inclui fornecimento). Af_06/2015</t>
  </si>
  <si>
    <t>90734</t>
  </si>
  <si>
    <t>Assentamento de tubo de PVC para rede coletora de esgoto de parede maciça, DN 150mm, junta elástica, instalado em local com nível baixo de interferências (não inclui fornecimento). Af_06/2015</t>
  </si>
  <si>
    <t>90735</t>
  </si>
  <si>
    <t>Assentamento de tubo de PVC para rede coletora de esgoto de parede maciça, DN 200mm, junta elástica, instalado em local com nível baixo de interferências (não inclui fornecimento). Af_06/2015</t>
  </si>
  <si>
    <t>90736</t>
  </si>
  <si>
    <t>Assentamento de tubo de PVC para rede coletora de esgoto de parede maciça, DN 250mm, junta elástica, instalado em local com nível baixo de interferências (não inclui fornecimento). Af_06/2015</t>
  </si>
  <si>
    <t>90737</t>
  </si>
  <si>
    <t>Assentamento de tubo de PVC para rede coletora de esgoto de parede maciça, DN 300mm, junta elástica, instalado em local com nível baixo de interferências (não inclui fornecimento). Af_06/2015</t>
  </si>
  <si>
    <t>90738</t>
  </si>
  <si>
    <t>Assentamento de tubo de PVC para rede coletora de esgoto de parede maciça, DN 350mm, junta elástica, instalado em local com nível baixo de interferências (não inclui fornecimento). Af_06/2015</t>
  </si>
  <si>
    <t>90739</t>
  </si>
  <si>
    <t>Assentamento de tubo de PVC para rede coletora de esgoto de parede maciça, DN 400mm, junta elástica, instalado em local com nível baixo de interferências (não inclui fornecimento). Af_06/2015</t>
  </si>
  <si>
    <t>90740</t>
  </si>
  <si>
    <t>Assentamento de tubo de PVC corrugado de dupla parede para rede coletora de esgoto, DN 150mm, junta elástica, instalado em local com nível baixo de interferências (não inclui fornecimento). Af_06/2015</t>
  </si>
  <si>
    <t>90741</t>
  </si>
  <si>
    <t>Assentamento de tubo de PVC corrugado de dupla parede para rede coletora de esgoto, DN 200mm, junta elástica, instalado em local com nível baixo de interferências (não inclui fornecimento). Af_06/2015</t>
  </si>
  <si>
    <t>90742</t>
  </si>
  <si>
    <t>Assentamento de tubo de PVC corrugado de dupla parede para rede coletora de esgoto, DN 250mm, junta elástica, instalado em local com nível baixo de interferências (não inclui fornecimento). Af_06/2015</t>
  </si>
  <si>
    <t>90743</t>
  </si>
  <si>
    <t>Assentamento de tubo de PVC corrugado de dupla parede para rede coletora de esgoto, DN 300mm, junta elástica, instalado em local com nível baixo de interferências (não inclui fornecimento). Af_06/2015</t>
  </si>
  <si>
    <t>90744</t>
  </si>
  <si>
    <t>Assentamento de tubo de PVC corrugado de dupla parede para rede coletora de esgoto, DN 350mm, junta elástica, instalado em local com nível baixo de interferências (não inclui fornecimento). Af_06/2015</t>
  </si>
  <si>
    <t>90745</t>
  </si>
  <si>
    <t>Assentamento de tubo de PVC corrugado de dupla parede para rede coletora de esgoto, DN 400mm, junta elástica, instalado em local com nível baixo de interferências (não inclui fornecimento). Af_06/2015</t>
  </si>
  <si>
    <t>90746</t>
  </si>
  <si>
    <t>Assentamento de tubo de PEAD corrugado de dupla parede para rede coletora de esgoto, DN 450mm, junta elástica integrada, instalado em local com nível baixo de interferências (não inclui fornecimento). Af_06/2015</t>
  </si>
  <si>
    <t>90747</t>
  </si>
  <si>
    <t>Assentamento de tubo de PEAD corrugado de dupla parede para rede coletora de esgoto, DN 600mm, junta elástica integrada, instalado em local com nível baixo de interferências (não inclui fornecimento). Af_06/2015</t>
  </si>
  <si>
    <t>90748</t>
  </si>
  <si>
    <t>Assentamento de tubo de PVC para rede coletora de esgoto de parede maciça, DN 100mm, junta elástica, instalado em local com nível alto de interferências (não inclui fornecimento). Af_06/2015</t>
  </si>
  <si>
    <t>90749</t>
  </si>
  <si>
    <t>Assentamento de tubo de PVC para rede coletora de esgoto de parede maciça, DN 150mm, junta elástica, instalado em local com nível alto de interferências (não inclui fornecimento). Af_06/2015</t>
  </si>
  <si>
    <t>90750</t>
  </si>
  <si>
    <t>Assentamento de tubo de PVC para rede coletora de esgoto de parede maciça, DN 200mm, junta elástica, instalado em local com nível alto de interferências (não inclui fornecimento). Af_06/2015</t>
  </si>
  <si>
    <t>90751</t>
  </si>
  <si>
    <t>Assentamento de tubo de PVC para rede coletora de esgoto de parede maciça, DN 250mm, junta elástica, instalado em local com nível alto de interferências (não inclui fornecimento). Af_06/2015</t>
  </si>
  <si>
    <t>90752</t>
  </si>
  <si>
    <t>Assentamento de tubo de PVC para rede coletora de esgoto de parede maciça, DN 300mm, junta elástica, instalado em local com nível alto de interferências (não inclui fornecimento). Af_06/2015</t>
  </si>
  <si>
    <t>90753</t>
  </si>
  <si>
    <t>Assentamento de tubo de PVC para rede coletora de esgoto de parede maciça, DN 350mm, junta elástica, instalado em local com nível alto de interferências (não inclui fornecimento). Af_06/2015</t>
  </si>
  <si>
    <t>90754</t>
  </si>
  <si>
    <t>Assentamento de tubo de PVC para rede coletora de esgoto de parede maciça, DN 400mm, junta elástica, instalado em local com nível alto de interferências (não inclui fornecimento). Af_06/2015</t>
  </si>
  <si>
    <t>90755</t>
  </si>
  <si>
    <t>Assentamento de tubo de PVC corrugado de dupla parede para rede coletora de esgoto, DN 150mm, junta elástica, instalado em local com nível alto de interferências (não inclui fornecimento). Af_06/2015</t>
  </si>
  <si>
    <t>90756</t>
  </si>
  <si>
    <t>Assentamento de tubo de PVC corrugado de dupla parede para rede coletora de esgoto, DN 200mm, junta elástica, instalado em local com nível alto de interferências (não inclui fornecimento). Af_06/2015</t>
  </si>
  <si>
    <t>90757</t>
  </si>
  <si>
    <t>Assentamento de tubo de PVC corrugado de dupla parede para rede coletora de esgoto, DN 250mm, junta elástica, instalado em local com nível alto de interferências (não inclui fornecimento). Af_06/2015</t>
  </si>
  <si>
    <t>90758</t>
  </si>
  <si>
    <t>Assentamento de tubo de PVC corrugado de dupla parede para rede coletora de esgoto, DN 300mm, junta elástica, instalado em local com nível alto de interferências (não inclui fornecimento). Af_06/2015</t>
  </si>
  <si>
    <t>90759</t>
  </si>
  <si>
    <t>Assentamento de tubo de PVC corrugado de dupla parede para rede coletora de esgoto, DN 350mm, junta elástica, instalado em local com nível alto de interferências (não inclui fornecimento). Af_06/2015</t>
  </si>
  <si>
    <t>90760</t>
  </si>
  <si>
    <t>Assentamento de tubo de PVC corrugado de dupla parede para rede coletora de esgoto, DN 400mm, em junta elástica, instalado em local com nível alto de interferências (não inclui fornecimento). Af_06/2015</t>
  </si>
  <si>
    <t>90761</t>
  </si>
  <si>
    <t>Assentamento de tubo de PEAD corrugado de dupla parede para rede coletora de esgoto, DN 450mm, junta elástica integrada, instalado em local com nível alto de interferências (não inclui fornecimento). Af_06/2015</t>
  </si>
  <si>
    <t>90762</t>
  </si>
  <si>
    <t>Assentamento de tubo de PEAD corrugado de dupla parede para rede coletora de esgoto, DN 600mm, junta elástica integrada, instalado em local com nível alto de interferências (não inclui fornecimento). Af_06/2015</t>
  </si>
  <si>
    <t>0051</t>
  </si>
  <si>
    <t>Fornecimento e/ou assentamento de tubo de concreto com junta elástica</t>
  </si>
  <si>
    <t>92834</t>
  </si>
  <si>
    <t>Assentamento de tubo de concreto para redes coletoras de esgoto sanitário, diâmetro de 300mm, junta elástica, instalado em local com baixo nível de interferências (não inclui fornecimento). Af_12/2015</t>
  </si>
  <si>
    <t>92835</t>
  </si>
  <si>
    <t>Tubo de concreto para redes coletoras de esgoto sanitário, diâmetro de 400mm, junta elástica, instalado em local com baixo nível de interferências - fornecimento e assentamento. Af_12/2015</t>
  </si>
  <si>
    <t>92836</t>
  </si>
  <si>
    <t>Assentamento de tubo de concreto para redes coletoras de esgoto sanitário, diâmetro de 400mm, junta elástica, instalado em local com baixo nível de interferências (não inclui fornecimento). Af_12/2015</t>
  </si>
  <si>
    <t>92838</t>
  </si>
  <si>
    <t>Assentamento de tubo de concreto para redes coletoras de esgoto sanitário, diâmetro de 500mm, junta elástica, instalado em local com baixo nível de interferências (não inclui fornecimento). Af_12/2015</t>
  </si>
  <si>
    <t>92840</t>
  </si>
  <si>
    <t>Assentamento de tubo de concreto para redes coletoras de esgoto sanitário, diâmetro de 600mm, junta elástica, instalado em local com baixo nível de interferências (não inclui fornecimento). Af_12/2015</t>
  </si>
  <si>
    <t>92842</t>
  </si>
  <si>
    <t>Assentamento de tubo de concreto para redes coletoras de esgoto sanitário, diâmetro de 700mm, junta elástica, instalado em local com baixo nível de interferências (não inclui fornecimento). Af_12/2015</t>
  </si>
  <si>
    <t>92844</t>
  </si>
  <si>
    <t>Assentamento de tubo de concreto para redes coletoras de esgoto sanitário, diâmetro de 800mm, junta elástica, instalado em local com baixo nível de interferências (não inclui fornecimento). Af_12/2015</t>
  </si>
  <si>
    <t>92846</t>
  </si>
  <si>
    <t>Assentamento de tubo de concreto para redes coletoras de esgoto sanitário, diâmetro de 900mm, junta elástica, instalado em local com baixo nível de interferências (não inclui fornecimento). Af_12/2015</t>
  </si>
  <si>
    <t>92848</t>
  </si>
  <si>
    <t>Assentamento de tubo de concreto para redes coletoras de esgoto sanitário, diâmetro de 1.000mm, junta elástica, instalado em local com baixo nível de interferências (não inclui fornecimento). Af_12/2015</t>
  </si>
  <si>
    <t>92850</t>
  </si>
  <si>
    <t>Assentamento de tubo de concreto para redes coletoras de esgoto sanitário, diâmetro de 300mm, junta elástica, instalado em local com alto nível de interferências (não inclui fornecimento). Af_12/2015</t>
  </si>
  <si>
    <t>92851</t>
  </si>
  <si>
    <t>Tubo de concreto para redes coletoras de esgoto sanitário, diâmetro de 400mm, junta elástica, instalado em local com alto nível de interferências - fornecimento e assentamento. Af_12/2015</t>
  </si>
  <si>
    <t>92852</t>
  </si>
  <si>
    <t>Assentamento de tubo de concreto para redes coletoras de esgoto sanitário, diâmetro de 400mm, junta elástica, instalado em local com alto nível de interferências (não inclui fornecimento). Af_12/2015</t>
  </si>
  <si>
    <t>92854</t>
  </si>
  <si>
    <t>Assentamento de tubo de concreto para redes coletoras de esgoto sanitário, diâmetro de 500mm, junta elástica, instalado em local com alto nível de interferências (não inclui fornecimento). Af_12/2015</t>
  </si>
  <si>
    <t>92856</t>
  </si>
  <si>
    <t>Assentamento de tubo de concreto para redes coletoras de esgoto sanitário, diâmetro de 600mm, junta elástica, instalado em local com alto nível de interferências (não inclui fornecimento). Af_12/2015</t>
  </si>
  <si>
    <t>92858</t>
  </si>
  <si>
    <t>Assentamento de tubo de concreto para redes coletoras de esgoto sanitário, diâmetro de 700mm, junta elástica, instalado em local com alto nível de interferências (não inclui fornecimento). Af_12/2015</t>
  </si>
  <si>
    <t>92860</t>
  </si>
  <si>
    <t>Assentamento de tubo de concreto para redes coletoras de esgoto sanitário, diâmetro de 800mm, junta elástica, instalado em local com alto nível de interferências (não inclui fornecimento). Af_12/2015</t>
  </si>
  <si>
    <t>92862</t>
  </si>
  <si>
    <t>Assentamento de tubo de concreto para redes coletoras de esgoto sanitário, diâmetro de 900mm, junta elástica, instalado em local com alto nível de interferências (não inclui fornecimento). Af_12/2015</t>
  </si>
  <si>
    <t>92864</t>
  </si>
  <si>
    <t>Assentamento de tubo de concreto para redes coletoras de esgoto sanitário, diâmetro de 1.000mm, junta elástica, instalado em local com alto nível de interferências (não inclui fornecimento). Af_12/2015</t>
  </si>
  <si>
    <t>0052</t>
  </si>
  <si>
    <t>Fornecimento e/ou assentamento de tubo de concreto com junta argamassada</t>
  </si>
  <si>
    <t>92208</t>
  </si>
  <si>
    <t>Tubo de concreto para redes coletoras de águas pluviais, diâmetro de 300mm, junta rígida, instalado em local com baixo nível de interferências - fornecimento e assentamento. Af_12/2015</t>
  </si>
  <si>
    <t>92210</t>
  </si>
  <si>
    <t>Tubo de concreto para redes coletoras de águas pluviais, diâmetro de 400mm, junta rígida, instalado em local com baixo nível de interferências - fornecimento e assentamento. Af_12/2015</t>
  </si>
  <si>
    <t>92211</t>
  </si>
  <si>
    <t>Tubo de concreto para redes coletoras de águas pluviais, diâmetro de 500mm, junta rígida, instalado em local com baixo nível de interferências - fornecimento e assentamento. Af_12/2015</t>
  </si>
  <si>
    <t>92212</t>
  </si>
  <si>
    <t>Tubo de concreto para redes coletoras de águas pluviais, diâmetro de 600mm, junta rígida, instalado em local com baixo nível de interferências - fornecimento e assentamento. Af_12/2015</t>
  </si>
  <si>
    <t>92213</t>
  </si>
  <si>
    <t>Tubo de concreto para redes coletoras de águas pluviais, diâmetro de 700mm, junta rígida, instalado em local com baixo nível de interferências - fornecimento e assentamento. Af_12/2015</t>
  </si>
  <si>
    <t>92214</t>
  </si>
  <si>
    <t>Tubo de concreto para redes coletoras de águas pluviais, diâmetro de 800mm, junta rígida, instalado em local com baixo nível de interferências - fornecimento e assentamento. Af_12/2015</t>
  </si>
  <si>
    <t>92215</t>
  </si>
  <si>
    <t>Tubo de concreto para redes coletoras de águas pluviais, diâmetro de 900mm, junta rígida, instalado em local com baixo nível de interferências - fornecimento e assentamento. Af_12/2015</t>
  </si>
  <si>
    <t>92216</t>
  </si>
  <si>
    <t>Tubo de concreto para redes coletoras de águas pluviais, diâmetro de 1.000mm, junta rígida, instalado em local com baixo nível de interferências - fornecimento e assentamento. Af_12/2015</t>
  </si>
  <si>
    <t>92217</t>
  </si>
  <si>
    <t>Tubo de concreto para redes coletoras de águas pluviais, diâmetro de 300mm, junta rígida, instalado em local com alto nível de interferências - fornecimento e assentamento. Af_12/2015</t>
  </si>
  <si>
    <t>92219</t>
  </si>
  <si>
    <t>Tubo de concreto para redes coletoras de águas pluviais, diâmetro de 400mm, junta rígida, instalado em local com alto nível de interferências - fornecimento e assentamento. Af_12/2015</t>
  </si>
  <si>
    <t>92220</t>
  </si>
  <si>
    <t>Tubo de concreto para redes coletoras de águas pluviais, diâmetro de 500mm, junta rígida, instalado em local com alto nível de interferências - fornecimento e assentamento. Af_12/2015</t>
  </si>
  <si>
    <t>92221</t>
  </si>
  <si>
    <t>Tubo de concreto para redes coletoras de águas pluviais, diâmetro de 600mm, junta rígida, instalado em local com alto nível de interferências - fornecimento e assentamento. Af_12/2015</t>
  </si>
  <si>
    <t>92222</t>
  </si>
  <si>
    <t>Tubo de concreto para redes coletoras de águas pluviais, diâmetro de 700mm, junta rígida, instalado em local com alto nível de interferências - fornecimento e assentamento. Af_12/2015</t>
  </si>
  <si>
    <t>92223</t>
  </si>
  <si>
    <t>Tubo de concreto para redes coletoras de águas pluviais, diâmetro de 800mm, junta rígida, instalado em local com alto nível de interferências - fornecimento e assentamento. Af_12/2015</t>
  </si>
  <si>
    <t>92224</t>
  </si>
  <si>
    <t>Tubo de concreto para redes coletoras de águas pluviais, diâmetro de 900mm, junta rígida, instalado em local com alto nível de interferências - fornecimento e assentamento. Af_12/2015</t>
  </si>
  <si>
    <t>92226</t>
  </si>
  <si>
    <t>Tubo de concreto para redes coletoras de águas pluviais, diâmetro de 1.000mm, junta rígida, instalado em local com alto nível de interferências - fornecimento e assentamento. Af_12/2015</t>
  </si>
  <si>
    <t>92808</t>
  </si>
  <si>
    <t>Assentamento de tubo de concreto para redes coletoras de águas pluviais, diâmetro de 300mm, junta rígida, instalado em local com baixo nível de interferências (não inclui fornecimento). Af_12/2015</t>
  </si>
  <si>
    <t>92809</t>
  </si>
  <si>
    <t>Assentamento de tubo de concreto para redes coletoras de águas pluviais, diâmetro de 400mm, junta rígida, instalado em local com baixo nível de interferências (não inclui fornecimento). Af_12/2015</t>
  </si>
  <si>
    <t>92810</t>
  </si>
  <si>
    <t>Assentamento de tubo de concreto para redes coletoras de águas pluviais, diâmetro de 500mm, junta rígida, instalado em local com baixo nível de interferências (não inclui fornecimento). Af_12/2015</t>
  </si>
  <si>
    <t>92811</t>
  </si>
  <si>
    <t>Assentamento de tubo de concreto para redes coletoras de águas pluviais, diâmetro de 600mm, junta rígida, instalado em local com baixo nível de interferências (não inclui fornecimento). Af_12/2015</t>
  </si>
  <si>
    <t>92812</t>
  </si>
  <si>
    <t>Assentamento de tubo de concreto para redes coletoras de águas pluviais, diâmetro de 700mm, junta rígida, instalado em local com baixo nível de interferências (não inclui fornecimento). Af_12/2015</t>
  </si>
  <si>
    <t>92813</t>
  </si>
  <si>
    <t>Assentamento de tubo de concreto para redes coletoras de águas pluviais, diâmetro de 800mm, junta rígida, instalado em local com baixo nível de interferências (não inclui fornecimento). Af_12/2015</t>
  </si>
  <si>
    <t>92814</t>
  </si>
  <si>
    <t>Assentamento de tubo de concreto para redes coletoras de águas pluviais, diâmetro de 900mm, junta rígida, instalado em local com baixo nível de interferências (não inclui fornecimento). Af_12/2015</t>
  </si>
  <si>
    <t>92815</t>
  </si>
  <si>
    <t>Assentamento de tubo de concreto para redes coletoras de águas pluviais, diâmetro de 1.000mm, junta rígida, instalado em local com baixo nível de interferências (não inclui fornecimento). Af_12/2015</t>
  </si>
  <si>
    <t>92816</t>
  </si>
  <si>
    <t>Tubo de concreto para redes coletoras de águas pluviais, diâmetro de 1.200mm, junta rígida, instalado em local com baixo nível de interferências - fornecimento e assentamento. Af_12/2015</t>
  </si>
  <si>
    <t>92817</t>
  </si>
  <si>
    <t>Assentamento de tubo de concreto para redes coletoras de águas pluviais, diâmetro de 1.200mm, junta rígida, instalado em local com baixo nível de interferências (não inclui fornecimento). Af_12/2015</t>
  </si>
  <si>
    <t>92818</t>
  </si>
  <si>
    <t>Tubo de concreto para redes coletoras de águas pluviais, diâmetro de 1.500mm, junta rígida, instalado em local com baixo nível de interferências - fornecimento e assentamento. Af_12/2015</t>
  </si>
  <si>
    <t>92819</t>
  </si>
  <si>
    <t>Assentamento de tubo de concreto para redes coletoras de águas pluviais, diâmetro de 1.500mm, junta rígida, instalado em local com baixo nível de interferências (não inclui fornecimento). Af_12/2015</t>
  </si>
  <si>
    <t>92820</t>
  </si>
  <si>
    <t>Assentamento de tubo de concreto para redes coletoras de águas pluviais, diâmetro de 300mm, junta rígida, instalado em local com alto nível de interferências (não inclui fornecimento). Af_12/2015</t>
  </si>
  <si>
    <t>92821</t>
  </si>
  <si>
    <t>Assentamento de tubo de concreto para redes coletoras de águas pluviais, diâmetro de 400mm, junta rígida, instalado em local com alto nível de interferências (não inclui fornecimento). Af_12/2015</t>
  </si>
  <si>
    <t>92822</t>
  </si>
  <si>
    <t>Assentamento de tubo de concreto para redes coletoras de águas pluviais, diâmetro de 500mm, junta rígida, instalado em local com alto nível de interferências (não inclui fornecimento). Af_12/2015</t>
  </si>
  <si>
    <t>92824</t>
  </si>
  <si>
    <t>Assentamento de tubo de concreto para redes coletoras de águas pluviais, diâmetro de 600mm, junta rígida, instalado em local com alto nível de interferências (não inclui fornecimento). Af_12/2015</t>
  </si>
  <si>
    <t>92825</t>
  </si>
  <si>
    <t>Assentamento de tubo de concreto para redes coletoras de águas pluviais, diâmetro de 700mm, junta rígida, instalado em local com alto nível de interferências (não inclui fornecimento). Af_12/2015</t>
  </si>
  <si>
    <t>92826</t>
  </si>
  <si>
    <t>Assentamento de tubo de concreto para redes coletoras de águas pluviais, diâmetro de 800mm, junta rígida, instalado em local com alto nível de interferências (não inclui fornecimento). Af_12/2015</t>
  </si>
  <si>
    <t>92827</t>
  </si>
  <si>
    <t>Assentamento de tubo de concreto para redes coletoras de águas pluviais, diâmetro de 900mm, junta rígida, instalado em local com alto nível de interferências (não inclui fornecimento). Af_12/2015</t>
  </si>
  <si>
    <t>92828</t>
  </si>
  <si>
    <t>Assentamento de tubo de concreto para redes coletoras de águas pluviais, diâmetro de 1.000mm, junta rígida, instalado em local com alto nível de interferências (não inclui fornecimento). Af_12/2015</t>
  </si>
  <si>
    <t>92829</t>
  </si>
  <si>
    <t>Tubo de concreto para redes coletoras de águas pluviais, diâmetro de 1.200mm, junta rígida, instalado em local com alto nível de interferências - fornecimento e assentamento. Af_12/2015</t>
  </si>
  <si>
    <t>92830</t>
  </si>
  <si>
    <t>Assentamento de tubo de concreto para redes coletoras de águas pluviais, diâmetro de 1.200mm, junta rígida, instalado em local com alto nível de interferências (não inclui fornecimento). Af_12/2015</t>
  </si>
  <si>
    <t>92831</t>
  </si>
  <si>
    <t>Tubo de concreto para redes coletoras de águas pluviais, diâmetro de 1.500mm, junta rígida, instalado em local com alto nível de interferências - fornecimento e assentamento. Af_12/2015</t>
  </si>
  <si>
    <t>92832</t>
  </si>
  <si>
    <t>Assentamento de tubo de concreto para redes coletoras de águas pluviais, diâmetro de 1.500mm, junta rígida, instalado em local com alto nível de interferências (não inclui fornecimento). Af_12/2015</t>
  </si>
  <si>
    <t>0053</t>
  </si>
  <si>
    <t>Fornecimento e/ou assentamento de hidrantes tampões e peças especiais</t>
  </si>
  <si>
    <t>73606</t>
  </si>
  <si>
    <t>Assentamento de tampão de ferro fundido 900mm</t>
  </si>
  <si>
    <t>73607</t>
  </si>
  <si>
    <t>Assentamento de tampão de ferro fundido 600mm</t>
  </si>
  <si>
    <t>83623</t>
  </si>
  <si>
    <t>Grelha de ferro fundido para canaleta largura = 30cm, fornecimento e assentamento</t>
  </si>
  <si>
    <t>83624</t>
  </si>
  <si>
    <t>Grelha de ferro fundido para canaleta largura = 20cm, fornecimento e assentamento</t>
  </si>
  <si>
    <t>83626</t>
  </si>
  <si>
    <t>Grelha de ferro fundido para canaleta largura = 15cm, fornecimento e assentamento</t>
  </si>
  <si>
    <t>83627</t>
  </si>
  <si>
    <t>Tampão de ferro fundido, D=60cm, 175kg, P = chaminé cx areia/poço visita assentado com argamassa cimento:areia 1:4, fornecimento e assentamento</t>
  </si>
  <si>
    <t>83724</t>
  </si>
  <si>
    <t>Assentamento de peças, conexões, aparelhos e acessórios de ferro fundido dúctil, junta elástica, mecânica ou flangeada, com diâmetros de 50 a 300mm.</t>
  </si>
  <si>
    <t>83725</t>
  </si>
  <si>
    <t>Assentamento de peças, conexões, aparelhos e acessórios de ferro fundido dúctil, junta elástica, mecânica ou flangeada, com diâmetros de 350 a 600mm.</t>
  </si>
  <si>
    <t>83726</t>
  </si>
  <si>
    <t>Assentamento de peças, conexões, aparelhos e acessórios de ferro fundido dúctil, junta elástica, mecânica ou flangeada, com diâmetros de 700 a 1.200mm.</t>
  </si>
  <si>
    <t>0230</t>
  </si>
  <si>
    <t>Fornecimento e/ou assentamento de tubo PVC de FoFo com junta elástica</t>
  </si>
  <si>
    <t>74215</t>
  </si>
  <si>
    <t>Módulo tipo - rede de água &gt; fornecimento e assentamento de tubos de PVC de FoFo: compreende locação da obra, cadastramento de interferências, escavação de vala, exceto rocha, profundidade até 1,50 metros inclui: - carga, transporte e descarga do material escavado no bota-fora; - limpeza prévia dos tubos, conexões, descida até a vala e assentamento; - montagem, nivelamento e reaterro de valas com compactação manual</t>
  </si>
  <si>
    <t>74215/001</t>
  </si>
  <si>
    <t>Módulo tipo: rede de água, com fornecimento e assentamento de tubo PVC de FoFo 200mm EB-1208 p/ rede água JE 1MPa, compreendendo: locação, cadastramento de interferências, escavação e reaterro compactado de vala, exceto rocha, até 1,50m.</t>
  </si>
  <si>
    <t>74215/002</t>
  </si>
  <si>
    <t>Módulo tipo: rede de água, com fornecimento e assentamento de tubo PVC de FoFo 150mm EB-1208 p/ rede água JE 1MPa, compreendendo: locação, cadastramento de interferências, escavação e reaterro compactado de vala, exceto rocha, até 1,50m.</t>
  </si>
  <si>
    <t>74215/003</t>
  </si>
  <si>
    <t>Módulo tipo: rede de água, com fornecimento e assentamento de tubo PVC de FoFo 100mm EB-1208 p/ rede água JE 1MPa, compreendendo: locação, cadastramento de interferências, escavação e reaterro compactado de vala, exceto rocha, até 1,50m.</t>
  </si>
  <si>
    <t>0253</t>
  </si>
  <si>
    <t>Fornecimento e/ou assentamento de conexões diversas</t>
  </si>
  <si>
    <t>83520</t>
  </si>
  <si>
    <t>Tê PVC para coletor esgoto, EB-644, D=100mm, com junta elástica.</t>
  </si>
  <si>
    <t>83531</t>
  </si>
  <si>
    <t>Curva para rede coletor esgoto, EB-644, 90 graus, DN=200mm, com junta elástica</t>
  </si>
  <si>
    <t>83535</t>
  </si>
  <si>
    <t>Curva PVC para rede coletor esgoto, EB-644, 45 graus, 200mm, com junta elástica</t>
  </si>
  <si>
    <t>0254</t>
  </si>
  <si>
    <t>Fornecimento e/ou assentamento de válvulas e registros</t>
  </si>
  <si>
    <t>73884</t>
  </si>
  <si>
    <t>Instalação de válvula ou registro c/junta flangeada</t>
  </si>
  <si>
    <t>73884/001</t>
  </si>
  <si>
    <t>Instalação de válvulas ou registros com junta flangeada - DN 50mm</t>
  </si>
  <si>
    <t>73884/002</t>
  </si>
  <si>
    <t>Instalação de válvulas ou registros com junta flangeada - DN 75mm</t>
  </si>
  <si>
    <t>73884/003</t>
  </si>
  <si>
    <t>Instalação de válvulas ou registros com junta flangeada - DN 100mm</t>
  </si>
  <si>
    <t>73884/004</t>
  </si>
  <si>
    <t>Instalação de válvulas ou registros com junta flangeada - DN 150mm</t>
  </si>
  <si>
    <t>73884/005</t>
  </si>
  <si>
    <t>Instalação de válvulas ou registros com junta flangeada - DN 200mm</t>
  </si>
  <si>
    <t>73884/006</t>
  </si>
  <si>
    <t>Instalação de válvulas ou registros com junta flangeada - DN 250mm</t>
  </si>
  <si>
    <t>73884/007</t>
  </si>
  <si>
    <t>Instalação de válvulas ou registros com junta flangeada - DN 300mm</t>
  </si>
  <si>
    <t>73884/008</t>
  </si>
  <si>
    <t>Instalação de válvulas ou registros com junta flangeada - DN 350mm</t>
  </si>
  <si>
    <t>73884/009</t>
  </si>
  <si>
    <t>Instalação de válvulas ou registros com junta flangeada - DN 400mm</t>
  </si>
  <si>
    <t>73884/010</t>
  </si>
  <si>
    <t>Instalação de válvulas ou registros com junta flangeada - DN 450mm</t>
  </si>
  <si>
    <t>73884/011</t>
  </si>
  <si>
    <t>Instalação de válvulas ou registros com junta flangeada - DN 500mm</t>
  </si>
  <si>
    <t>73884/012</t>
  </si>
  <si>
    <t>Instalação de válvulas ou registros com junta flangeada - DN 600mm</t>
  </si>
  <si>
    <t>73884/013</t>
  </si>
  <si>
    <t>Instalação de válvulas ou registros com junta flangeada - DN 700mm</t>
  </si>
  <si>
    <t>73884/014</t>
  </si>
  <si>
    <t>Instalação de válvulas ou registros com junta flangeada - DN 800mm</t>
  </si>
  <si>
    <t>73884/015</t>
  </si>
  <si>
    <t>Instalação de válvulas ou registros com junta flangeada - DN 900mm</t>
  </si>
  <si>
    <t>73884/016</t>
  </si>
  <si>
    <t>Instalação de válvulas ou registros com junta flangeada - DN 1.000mm</t>
  </si>
  <si>
    <t>73885</t>
  </si>
  <si>
    <t>Instalação de válvula ou registro c/ junta elástica</t>
  </si>
  <si>
    <t>73885/001</t>
  </si>
  <si>
    <t>Instalação de válvulas ou registros com junta elástica - DN 50mm</t>
  </si>
  <si>
    <t>73885/002</t>
  </si>
  <si>
    <t>Instalação de válvulas ou registros com junta elástica - DN 75mm</t>
  </si>
  <si>
    <t>73885/003</t>
  </si>
  <si>
    <t>Instalação de válvulas ou registros com junta elástica - DN 100mm</t>
  </si>
  <si>
    <t>73885/004</t>
  </si>
  <si>
    <t>Instalação de válvulas ou registros com junta elástica - DN 150mm</t>
  </si>
  <si>
    <t>73885/005</t>
  </si>
  <si>
    <t>Instalação de válvulas ou registros com junta elástica - DN 200mm</t>
  </si>
  <si>
    <t>73885/006</t>
  </si>
  <si>
    <t>Instalação de válvulas ou registros com junta elástica - DN 250mm</t>
  </si>
  <si>
    <t>73885/007</t>
  </si>
  <si>
    <t>Instalação de válvulas ou registros com junta elástica - DN 300mm</t>
  </si>
  <si>
    <t>73885/008</t>
  </si>
  <si>
    <t>Instalação de válvulas ou registros com junta elástica - DN 350mm</t>
  </si>
  <si>
    <t>73885/009</t>
  </si>
  <si>
    <t>Instalação de válvulas ou registros com junta elástica - DN 400mm</t>
  </si>
  <si>
    <t>73885/010</t>
  </si>
  <si>
    <t>Instalação de válvulas ou registros com junta elástica - DN 450mm</t>
  </si>
  <si>
    <t>73885/011</t>
  </si>
  <si>
    <t>Instalação de válvulas ou registros com junta elástica - DN 500mm</t>
  </si>
  <si>
    <t>73885/012</t>
  </si>
  <si>
    <t>Instalação de válvulas ou registros com junta elástica - DN 600mm</t>
  </si>
  <si>
    <t>0292</t>
  </si>
  <si>
    <t>Fornecimento e/ou assentamento de tubo de aço com junta elástica</t>
  </si>
  <si>
    <t>73839</t>
  </si>
  <si>
    <t>Assentamento de tubo de aço com junta elástica (comprimento de 6,00m)</t>
  </si>
  <si>
    <t>73839/001</t>
  </si>
  <si>
    <t>Assentamento de tubos de aço, com junta elástica (comprimento de 6,00m) - DN 150mm</t>
  </si>
  <si>
    <t>73839/002</t>
  </si>
  <si>
    <t>Assentamento de tubos de aço, com junta elástica (comprimento de 6,00m) - DN 200mm</t>
  </si>
  <si>
    <t>73839/003</t>
  </si>
  <si>
    <t>Assentamento de tubos de aço, com junta elástica (comprimento de 6,00m) - DN 250mm</t>
  </si>
  <si>
    <t>73839/004</t>
  </si>
  <si>
    <t>Assentamento de tubos de aço, com junta elástica (comprimento de 6,00m) - DN 300mm</t>
  </si>
  <si>
    <t>73839/005</t>
  </si>
  <si>
    <t>Assentamento de tubos de aço, com junta elástica (comprimento de 6,00m) - DN 350mm</t>
  </si>
  <si>
    <t>73839/006</t>
  </si>
  <si>
    <t>Assentamento de tubos de aço, com junta elástica (comprimento de 6,00m) - DN 400mm</t>
  </si>
  <si>
    <t>73839/007</t>
  </si>
  <si>
    <t>Assentamento de tubos de aço, com junta elástica (comprimento de 6,00m) - DN 450mm</t>
  </si>
  <si>
    <t>73839/008</t>
  </si>
  <si>
    <t>Assentamento de tubos de aço, com junta elástica (comprimento de 6,00m) - DN 500mm</t>
  </si>
  <si>
    <t>73839/009</t>
  </si>
  <si>
    <t>Assentamento de tubos de aço, com junta elástica (comprimento de 6,00m) - DN 600mm</t>
  </si>
  <si>
    <t>73839/010</t>
  </si>
  <si>
    <t>Assentamento de tubos de aço, com junta elástica (comprimento de 6,00m) - DN 700mm</t>
  </si>
  <si>
    <t>73839/011</t>
  </si>
  <si>
    <t>Assentamento de tubos de aço, com junta elástica (comprimento de 6,00m) - DN 800mm</t>
  </si>
  <si>
    <t>73839/013</t>
  </si>
  <si>
    <t>Assentamento de tubos de aço, com junta elástica (comprimento de 6,00m) - DN 1.000mm</t>
  </si>
  <si>
    <t>73839/014</t>
  </si>
  <si>
    <t>Assentamento de tubos de aço, com junta elástica (comprimento de 6,00m) - DN 1.100mm</t>
  </si>
  <si>
    <t>73839/015</t>
  </si>
  <si>
    <t>Assentamento de tubos de aço, com junta elástica (comprimento de 6,00m) - DN 1.200mm</t>
  </si>
  <si>
    <t>73839/016</t>
  </si>
  <si>
    <t>Assentamento de tubos de aço, com junta elástica (comprimento de 6m) DN 900mm</t>
  </si>
  <si>
    <t>Canteiro de obras</t>
  </si>
  <si>
    <t>0001</t>
  </si>
  <si>
    <t>Construção do canteiro</t>
  </si>
  <si>
    <t>92235</t>
  </si>
  <si>
    <t>Fechamento de construção temporária em chapa de madeira compensada E=10mm, com reaproveitamento de 2x.</t>
  </si>
  <si>
    <t>93181</t>
  </si>
  <si>
    <t>Fechamento temporário em chapa de madeira compensada E=12mm, com reaproveitamento 1,5x</t>
  </si>
  <si>
    <t>93206</t>
  </si>
  <si>
    <t>Execução de escritório em canteiro de obra em alvenaria. Af_02/2016</t>
  </si>
  <si>
    <t>93207</t>
  </si>
  <si>
    <t>Execução de escritório em canteiro de obra em chapa de madeira compensada. Af_02/2016</t>
  </si>
  <si>
    <t>93208</t>
  </si>
  <si>
    <t>Execução de almoxarifado em canteiro de obra em chapa de madeira compensada. Af_02/2016</t>
  </si>
  <si>
    <t>93209</t>
  </si>
  <si>
    <t>Execução de almoxarifado em canteiro de obra em alvenaria. Af_02/2016</t>
  </si>
  <si>
    <t>93210</t>
  </si>
  <si>
    <t>Execução de refeitório em canteiro de obra em chapa de madeira compensada. Af_02/2016</t>
  </si>
  <si>
    <t>93211</t>
  </si>
  <si>
    <t>Execução de refeitório em canteiro de obra em alvenaria. Af_02/2016</t>
  </si>
  <si>
    <t>93212</t>
  </si>
  <si>
    <t>Execução de sanitário e vestiário em canteiro de obra em chapa de madeira compensada. Af_02/2016</t>
  </si>
  <si>
    <t>93213</t>
  </si>
  <si>
    <t>Execução de sanitário e vestiário em canteiro de obra em alvenaria. Af_02/2016</t>
  </si>
  <si>
    <t>93214</t>
  </si>
  <si>
    <t>Execução de reservatório elevado de água (1.000 litros) em canteiro de obra, apoiado em estrutura de madeira. Af_02/2016</t>
  </si>
  <si>
    <t>93243</t>
  </si>
  <si>
    <t>Execução de reservatório elevado de água (3.000 litros) em canteiro de obra, apoiado em estrutura de madeira. Af_02/2016</t>
  </si>
  <si>
    <t>93582</t>
  </si>
  <si>
    <t>Execução de central de armadura, não incluso mobiliário e equipamentos. Af_04/2016</t>
  </si>
  <si>
    <t>93583</t>
  </si>
  <si>
    <t>Execução de central de formas, produção de argamassa ou concreto, não incluso mobiliário e equipamentos. Af_04/2016</t>
  </si>
  <si>
    <t>93584</t>
  </si>
  <si>
    <t>Execução de depósito em chapa de madeira compensada, não incluso mobiliário. Af_04/2016</t>
  </si>
  <si>
    <t>93585</t>
  </si>
  <si>
    <t>Execução de guarita, em chapa de madeira compensada, não incluso mobiliário. Af_04/2016</t>
  </si>
  <si>
    <t>0002</t>
  </si>
  <si>
    <t>Placa de obra</t>
  </si>
  <si>
    <t>74209</t>
  </si>
  <si>
    <t>Aquisição e assentamento placa de obra</t>
  </si>
  <si>
    <t>74209/001</t>
  </si>
  <si>
    <t>Placa de obra em chapa de aço galvanizado</t>
  </si>
  <si>
    <t>0004</t>
  </si>
  <si>
    <t>Mobilização e desmobilização</t>
  </si>
  <si>
    <t>73756</t>
  </si>
  <si>
    <t>Montagem e desmontagem usina de concreto</t>
  </si>
  <si>
    <t>73756/001</t>
  </si>
  <si>
    <t>Montagem/desmontagem de usina concreto tipo parede c/ silos horizontal p/ 3 agregados, inclusive mecânico (pesado)</t>
  </si>
  <si>
    <t>73847</t>
  </si>
  <si>
    <t>Aluguel de container</t>
  </si>
  <si>
    <t>73847/001</t>
  </si>
  <si>
    <t>Aluguel container/escritório inclusive instalações elétricas largura = 2,20m comprimento = 6,20m altura = 2,50m chapa aço c/ nervura trapezoidal forro c/ isolamento termo/acústico chassis reforçado piso compensado naval excl. transp/carga/descarga</t>
  </si>
  <si>
    <t>73847/002</t>
  </si>
  <si>
    <t>Aluguel container/escritório/wc c/ 1 vaso/1 lavatório/1mictório/4 chuveiros larg =2,20m compr=6,20m alt=2,50m chapa aço c/ nervura trapezoidal forro c/ isolamento termo/acústico chassis reforçado piso compensado naval inclusive instalações elétricas/hidro-sanitárias excl. transp/carga/descarga</t>
  </si>
  <si>
    <t>73847/003</t>
  </si>
  <si>
    <t>Aluguel container/sanitário c/ 2 vasos/1 lavatório/1mictório/4 chuveiros larg= 2,20m compr=6,20m alt=2,50m chapa aço c/ nervura trapezoidal forro c/ isolamento termo/acústico chassis reforçado piso compensado naval inclusive instalações elétricas/hidro-sanitárias excl. transp/carga/descarga</t>
  </si>
  <si>
    <t>73847/004</t>
  </si>
  <si>
    <t>Aluguel container/sanitário c/ 4 vasos/1 lavatório/1mictório/4 chuveiros larg= 2,20m compr=6,20m alt=2,50m chapa aço c/ nervura trapezoidal forro c/ isolamento termo/acústico chassis reforçado piso compensado naval inclusive instalações elétricas/hidro-sanitárias excl. transp/carga/descarga</t>
  </si>
  <si>
    <t>73847/005</t>
  </si>
  <si>
    <t>Aluguel container/sanitário c/ 7 vasos/1 lavatório/1mictório larg=2,20m compr=6,20m alt=2,50m chapa aço c/ nervura trapezoidal forro c/ isolamento termo/acústico chassis reforçado piso compensado naval inclusive instalações elétricas/hidro-sanitárias excl. transp/carga/descarga</t>
  </si>
  <si>
    <t>Custos horários de máquinas e equipamentos</t>
  </si>
  <si>
    <t>0325</t>
  </si>
  <si>
    <t>Custo horário produtivo diurno</t>
  </si>
  <si>
    <t>5631</t>
  </si>
  <si>
    <t>Escavadeira hidráulica sobre esteiras, caçamba 0,80m³, peso operacional 17T, potência bruta 111HP - chp diurno. Af_06/2014</t>
  </si>
  <si>
    <t>chp</t>
  </si>
  <si>
    <t>5678</t>
  </si>
  <si>
    <t>Retroescavadeira sobre rodas com carregadeira, tração 4x4, potência líq. 88HP, caçamba carreg. cap mín. 1m³, caçamba retro cap. 0,26m³, peso operacional mín. 6.674kg, profundidade escavação máx. 4,37m - chp diurno. Af_06/2014</t>
  </si>
  <si>
    <t>5680</t>
  </si>
  <si>
    <t>Retroescavadeira sobre rodas com carregadeira, tração 4x2, potência líq. 79HP, caçamba carreg. cap mín. 1m³, caçamba retro cap. 0,20m³, peso operacional mín. 6.570kg, profundidade escavação máx. 4,37m - chp diurno. Af_06/2014</t>
  </si>
  <si>
    <t>5684</t>
  </si>
  <si>
    <t>Rolo compactador vibratório de um cilindro aço liso, potência 80HP, peso operacional máximo 8,1T, impacto dinâmico 16,15 / 9,5T, largura de trabalho 1,68m - chp diurno. Af_06/2014</t>
  </si>
  <si>
    <t>5686</t>
  </si>
  <si>
    <t>Rolo compactador vibratório, tandem, auto propel., cilindro liso de aço, 40HP - 4,4T, impacto dinâmico 3,1T - vida útil 5 anos - chp diurno.</t>
  </si>
  <si>
    <t>5689</t>
  </si>
  <si>
    <t>Grade de disco controle remoto rebocável, com 24 discos 24x6mm com pneus para transporte - chp diurno. Af_06/2014</t>
  </si>
  <si>
    <t>5795</t>
  </si>
  <si>
    <t>Martelete ou rompedor pneumático manual 28kg, frequência de impacto 1230/minuto - chp diurno</t>
  </si>
  <si>
    <t>5808</t>
  </si>
  <si>
    <t>Usina de asfalto a quente fixa cap. 40 / 80ton/h - chp diurno</t>
  </si>
  <si>
    <t>5811</t>
  </si>
  <si>
    <t>Caminhão basculante 6m³, peso bruto total 16.000kg, carga útil máxima 13.071kg, distância entre eixos 4,80m, potência 230CV inclusive caçamba metálica - chp diurno. Af_06/2014</t>
  </si>
  <si>
    <t>5823</t>
  </si>
  <si>
    <t>Usina de concreto fixa capacidade 90/120m³, 63HP - chp diurno</t>
  </si>
  <si>
    <t>5824</t>
  </si>
  <si>
    <t>Caminhão toco, peso bruto total 16.000kg, carga útil máx. 10.685kg, dist. entre eixos 4,8m, potência 189CV, inclusive carroceria fixa aberta de madeira p/ transporte geral de carga seca, dimen. aprox. 2,5x7,00x0,50m - chp diurno. Af_06/2014</t>
  </si>
  <si>
    <t>5835</t>
  </si>
  <si>
    <t>Vibroacabadora de asfalto sobre esteiras, largura de pavimentação 1,90m a 5,30m, potência 105HP capacidade 450T/h - chp diurno. Af_11/2014</t>
  </si>
  <si>
    <t>5839</t>
  </si>
  <si>
    <t>Vassoura mecânica rebocável com escova cilíndrica, largura útil de varrimento de 2,44m - chp diurno. Af_06/2014</t>
  </si>
  <si>
    <t>5843</t>
  </si>
  <si>
    <t>Trator de pneus, potência 122CV, tração 4x4, peso com lastro de 4.510kg - chp diurno. Af_06/2014</t>
  </si>
  <si>
    <t>5847</t>
  </si>
  <si>
    <t>Trator de esteiras, potência 170HP, peso operacional 19T, caçamba 5,2m³ - chp diurno. Af_06/2014</t>
  </si>
  <si>
    <t>5851</t>
  </si>
  <si>
    <t>Trator de esteiras, potência 150HP, peso operacional 16,7T, com roda motriz elevada e lâmina 3,18m³ - chp diurno. Af_06/2014</t>
  </si>
  <si>
    <t>5855</t>
  </si>
  <si>
    <t>Trator de esteiras, potência 347HP, peso operacional 38,5T, com lâmina 8,70m³ - chp diurno. Af_06/2014</t>
  </si>
  <si>
    <t>5863</t>
  </si>
  <si>
    <t>Rolo compactador vibratório rebocável aço liso, peso 4,7T, impacto dinâmico 18,3T - chp diurno</t>
  </si>
  <si>
    <t>5867</t>
  </si>
  <si>
    <t>Rolo compactador vibratório tandem aço liso, potência 58HP, peso sem/com lastro 6,5 / 9,4T, largura de trabalho 1,2m - chp diurno. Af_06/2014</t>
  </si>
  <si>
    <t>5871</t>
  </si>
  <si>
    <t>Rolo compactador de pneus estático para asfalto, pressão variável, potência 99HP, peso operacional sem/com lastro 8,3/21,0T - chp diurno</t>
  </si>
  <si>
    <t>5875</t>
  </si>
  <si>
    <t>Retroescavadeira sobre rodas com carregadeira, tração 4x4, potência líq. 72HP, caçamba carreg. cap mín. 0,79m³, caçamba retro cap. 0,18m³, peso operacional mín. 7.140kg, profundidade escavação máx. 4,50m - chp diurno. Af_06/2014</t>
  </si>
  <si>
    <t>5879</t>
  </si>
  <si>
    <t>Rolo compactador vibratório pé de carneiro, operado por controle remoto, potência 17HP, peso operacional 1,65T - chp diurno</t>
  </si>
  <si>
    <t>5882</t>
  </si>
  <si>
    <t>Usina de lama asfáltica, produção 30 a 50T/h, silo de agregado 7m³, reservatórios para emulsão e água de 2,3m³ cada, misturador tipo pugmill a ser montado sobre caminhão - chp diurno. Af_10/2014</t>
  </si>
  <si>
    <t>5890</t>
  </si>
  <si>
    <t>Caminhão toco, peso bruto total 14.300kg, carga útil máxima 9.590kg, distância entre eixos 4,76m, potência 185CV (não inclui carroceria) - chp diurno. Af_06/2014</t>
  </si>
  <si>
    <t>5894</t>
  </si>
  <si>
    <t>Caminhão toco, peso bruto total 16.000kg, carga útil máxima de 10.685kg, distância entre eixos 4,80m, potência 189CV excl. carroceria - chp diurno. Af_06/2014</t>
  </si>
  <si>
    <t>5901</t>
  </si>
  <si>
    <t>Caminhão pipa 10.000L trucado, peso bruto total 23.000kg, carga útil máxima 15.935kg, distância entre eixos 4,8m, potência 230CV, inclusive tanque de aço para transporte de água - chp diurno. Af_06/2014</t>
  </si>
  <si>
    <t>5905</t>
  </si>
  <si>
    <t>Distribuidor de agregado tipo dosador rebocável com 4 pneus com largura 3,66m - chp diurno</t>
  </si>
  <si>
    <t>5909</t>
  </si>
  <si>
    <t>Espargidor de asfalto pressurizado com tanque de 2.500L, rebocável com motor a gasolina potência 3,4HP - chp diurno. Af_07/2014</t>
  </si>
  <si>
    <t>5921</t>
  </si>
  <si>
    <t>Grade de disco rebocável com 20 discos 24" x 6mm com pneus para transporte - chp diurno. Af_06/2014</t>
  </si>
  <si>
    <t>5924</t>
  </si>
  <si>
    <t>Lança elevatória telescópica de acionamento hidráulico, capacidade de carga 30.000kg, com cesto, montada sobre caminhão trucado - chp diurno</t>
  </si>
  <si>
    <t>5928</t>
  </si>
  <si>
    <t>Guindauto hidráulico, capacidade máxima de carga 6.200kg, momento máximo de carga 11,7Tm, alcance máximo horizontal 9,70m, inclusive caminhão toco peso bruto total 16.000kg, potência de 189CV - chp diurno. Af_06/2014</t>
  </si>
  <si>
    <t>5932</t>
  </si>
  <si>
    <t>Motoniveladora potência básica líquida (primeira marcha) 125HP, peso bruto 13.032kg, largura da lâmina de 3,7m - chp diurno. Af_06/2014</t>
  </si>
  <si>
    <t>5940</t>
  </si>
  <si>
    <t>Pá carregadeira sobre rodas, potência líquida 128HP, capacidade da caçamba 1,7 a 2,8m³, peso operacional 11.632kg - chp diurno. Af_06/2014</t>
  </si>
  <si>
    <t>5944</t>
  </si>
  <si>
    <t>Pá carregadeira sobre rodas, potência 197HP, capacidade da caçamba 2,5 a 3,5m³, peso operacional 18.338kg - chp diurno. Af_06/2014</t>
  </si>
  <si>
    <t>5948</t>
  </si>
  <si>
    <t>Rolo compactador vibratório de um cilindro liso de aço, potência 80HP, peso operacional máximo 8,5T, largura trabalho 1,676m - chp diurno. Af_06/2014</t>
  </si>
  <si>
    <t>5953</t>
  </si>
  <si>
    <t>Compressor de ar rebocável, vazão 189pcm, pressão efetiva de trabalho 102psi, motor diesel, potência 63CV - chp diurno. Af_06/2015</t>
  </si>
  <si>
    <t>6250</t>
  </si>
  <si>
    <t>Trator de esteiras Caterpillar D6 153HP (vida útil=10 anos) - chp diurno</t>
  </si>
  <si>
    <t>6259</t>
  </si>
  <si>
    <t>Caminhão pipa 6.000L, peso bruto total 13.000kg, distância entre eixos 4,80m, potência 189CV inclusive tanque de aço para transporte de água, capacidade 6m³ - chp diurno. Af_06/2014</t>
  </si>
  <si>
    <t>6879</t>
  </si>
  <si>
    <t>Rolo compactador de pneus estático, pressão variável, potência 111HP, peso sem/com lastro 9,5 / 26T, largura de trabalho 1,90m - chp diurno. Af_07/2014</t>
  </si>
  <si>
    <t>7006</t>
  </si>
  <si>
    <t>Extrusora de guias e sarjetas 14HP - chp</t>
  </si>
  <si>
    <t>7012</t>
  </si>
  <si>
    <t>Veículo utilitário tipo pick-up a gasolina com 56,8CV - chp</t>
  </si>
  <si>
    <t>7018</t>
  </si>
  <si>
    <t>Distribuidor de betume 6.000L 56CV sob pressão montado sobre chassis de caminhão - chp</t>
  </si>
  <si>
    <t>7030</t>
  </si>
  <si>
    <t>Tanque de asfalto estacionário com serpentina, capacidade 30.000L - chp diurno. Af_06/2014</t>
  </si>
  <si>
    <t>7042</t>
  </si>
  <si>
    <t>Motobomba Trash (p/ água suja) auto escorvante, motor gasolina de 6,41HP, diâmetros de sucção x recalque: 3" x 3", hm/q = 10mca / 60m³/h a 23mca / 0m³/h - chp diurno. Af_10/2014</t>
  </si>
  <si>
    <t>7049</t>
  </si>
  <si>
    <t>Rolo compactador pé de carneiro vibratório, potência 125HP, peso operacional sem/com lastro 11,95 / 13,30T, impacto dinâmico 38,5 / 22,5T, largura de trabalho 2,15m - chp diurno. Af_06/2014</t>
  </si>
  <si>
    <t>67826</t>
  </si>
  <si>
    <t>Caminhão basculante 6m³ toco, peso bruto total 16.000kg, carga útil máxima 11.130kg, distância entre eixos 5,36m, potência 185CV, inclusive caçamba metálica - chp diurno. Af_06/2014</t>
  </si>
  <si>
    <t>73408</t>
  </si>
  <si>
    <t>Distribuidor de agregados autopropelido, capacidade 3m³, a diesel, 6CC, 140CV, chp</t>
  </si>
  <si>
    <t>73417</t>
  </si>
  <si>
    <t>Grupo gerador 150kVA - chp</t>
  </si>
  <si>
    <t>73436</t>
  </si>
  <si>
    <t>Rolo compactador vibratório pé de carneiro para solos, potência 80HP, peso máximo operacional 8,8T</t>
  </si>
  <si>
    <t>73467</t>
  </si>
  <si>
    <t>Caminhão toco, peso bruto total 14.300kg, carga útil máx. 9.710kg, dist. entre eixos 3,56m, potência 185CV, inclusive carroceria fixa aberta de madeira p/ transporte geral de carga seca, dimen. aprox. 2,50x6,50x0,50m - chi diurno. Af_06/2014</t>
  </si>
  <si>
    <t>73536</t>
  </si>
  <si>
    <t>Motobomba centrífuga, motor a gasolina, potência 5,42HP, bocais 1 1/2"x1", diâmetro rotor 143mm hm/q = 6mca / 16,8m³/h a 38mca / 6,6m³/h - chp diurno. Af_06/2014</t>
  </si>
  <si>
    <t>73538</t>
  </si>
  <si>
    <t>Máquina de demarcar faixas autoprop. - chp</t>
  </si>
  <si>
    <t>73586</t>
  </si>
  <si>
    <t>Custo horário produtivo diurno - trator de esteiras Caterpillar D6D PS - 163 6A - 140HP</t>
  </si>
  <si>
    <t>83362</t>
  </si>
  <si>
    <t>Espargidor de asfalto pressurizado, tanque 6m³ com isolação térmica, aquecido com 2 maçaricos, com barra espargidora 3,60m, montado sobre caminhão toco, peso bruto total 14.300kg, potência 185CV - chp diurno. Af_08/2015</t>
  </si>
  <si>
    <t>83765</t>
  </si>
  <si>
    <t>chp - grupo de soldagem bambozzi 375-A</t>
  </si>
  <si>
    <t>87445</t>
  </si>
  <si>
    <t>Betoneira capacidade nominal 400L, capacidade de mistura 310L, motora diesel potência 5,0HP, sem carregador - chp diurno. Af_06/2014</t>
  </si>
  <si>
    <t>88386</t>
  </si>
  <si>
    <t>Misturador de argamassa, eixo horizontal, capacidade de mistura 300kg, motor elétrico potência 5CV - chp diurno. Af_06/2014</t>
  </si>
  <si>
    <t>88393</t>
  </si>
  <si>
    <t>Misturador de argamassa, eixo horizontal, capacidade de mistura 600kg, motor elétrico potência 7,5CV - chp diurno. Af_06/2014</t>
  </si>
  <si>
    <t>88399</t>
  </si>
  <si>
    <t>Misturador de argamassa, eixo horizontal, capacidade de mistura 160kg, motor elétrico potência 3CV - chp diurno. Af_06/2014</t>
  </si>
  <si>
    <t>88418</t>
  </si>
  <si>
    <t>Projetor de argamassa, capacidade de projeção 1,5m³/h, alcance de 30 até 60m, motor elétrico potência 7,5HP - chp diurno. Af_06/2014</t>
  </si>
  <si>
    <t>88433</t>
  </si>
  <si>
    <t>Projetor de argamassa, capacidade de projeção 2m³/h, alcance até 50m, motor elétrico potência 7,5HP - chp diurno. Af_06/2014</t>
  </si>
  <si>
    <t>88830</t>
  </si>
  <si>
    <t>Betoneira capacidade nominal de 400L, capacidade de mistura 310L, motor elétrico trifásico potência de 2HP, sem carregador - chp diurno. Af_10/2014</t>
  </si>
  <si>
    <t>88843</t>
  </si>
  <si>
    <t>Trator de esteiras, potência 125HP, peso operacional 12,9T, com lâmina 2,7m³ - chp diurno. Af_10/2014</t>
  </si>
  <si>
    <t>88907</t>
  </si>
  <si>
    <t>Escavadeira hidráulica sobre esteiras, caçamba 1,20m³, peso operacional 21T, potência bruta 155HP - chp diurno. Af_06/2014</t>
  </si>
  <si>
    <t>89021</t>
  </si>
  <si>
    <t>Bomba submersível elétrica trifásica, potência 2,96HP, ø rotor 144mm semiaberto, bocal de saída ø 2, hm/q = 2mca / 38,8m³/h a 28mca / 5m³/h - chp diurno. Af_06/2014</t>
  </si>
  <si>
    <t>89028</t>
  </si>
  <si>
    <t>Tanque de asfalto estacionário com maçarico, capacidade 20.000L - chp diurno. Af_06/2014</t>
  </si>
  <si>
    <t>89032</t>
  </si>
  <si>
    <t>Trator de esteiras, potência 100HP, peso operacional 9,4T, com lâmina 2,19m³ - chp diurno. Af_06/2014</t>
  </si>
  <si>
    <t>89035</t>
  </si>
  <si>
    <t>Trator de pneus, potência 85CV, tração 4x4, peso com lastro de 4.675kg - chp diurno. Af_06/2014</t>
  </si>
  <si>
    <t>89225</t>
  </si>
  <si>
    <t>Betoneira capacidade nominal de 600L, capacidade de mistura 360L, motor elétrico trifásico potência de 4CV, sem carregador - chp diurno. Af_11/2014</t>
  </si>
  <si>
    <t>89234</t>
  </si>
  <si>
    <t>Fresadora de asfalto a frio sobre rodas, largura fresagem de 1,0m, potência 208HP - chp diurno. Af_11/2014</t>
  </si>
  <si>
    <t>89242</t>
  </si>
  <si>
    <t>Fresadora de asfalto a frio sobre rodas, largura fresagem de 2,0m, potência 550HP - chp diurno. Af_11/2014</t>
  </si>
  <si>
    <t>89250</t>
  </si>
  <si>
    <t>Recicladora de asfalto a frio sobre rodas, largura fresagem de 2,0m, potência 422HP - chp diurno. Af_11/2014</t>
  </si>
  <si>
    <t>89257</t>
  </si>
  <si>
    <t>Vibroacabadora de asfalto sobre esteiras, largura de pavimentação 2,13m a 4,55m, potência 100HP capacidade 400T/h - chp diurno. Af_11/2014</t>
  </si>
  <si>
    <t>89272</t>
  </si>
  <si>
    <t>Guindaste hidráulico autropelido, com lança telescópica 28,80m, capacidade máxima 30T, potência 97kW, tração 4x4 - chp diurno. Af_11/2014</t>
  </si>
  <si>
    <t>89278</t>
  </si>
  <si>
    <t>Betoneira capacidade nominal de 600L, capacidade de mistura 440L, motor a diesel potência 10HP, com carregador - chp diurno. Af_11/2014</t>
  </si>
  <si>
    <t>89843</t>
  </si>
  <si>
    <t>Bate-estacas por gravidade, potência de 160HP, peso do martelo até 3 toneladas - chp diurno. Af_11/2014</t>
  </si>
  <si>
    <t>89876</t>
  </si>
  <si>
    <t>Caminhão basculante 14m³, com cavalo mecânico de capacidade máxima detração combinado de 36.000kg, potência 286CV, inclusive semireboque com caçamba metálica - chp diurno. Af_12/2014</t>
  </si>
  <si>
    <t>89883</t>
  </si>
  <si>
    <t>Caminhão basculante 18m³, com cavalo mecânico de capacidade máxima detração combinado de 45.000kg, potência 330CV, inclusive semireboque com caçamba metálica - chp diurno. Af_12/2014</t>
  </si>
  <si>
    <t>90586</t>
  </si>
  <si>
    <t>Vibrador de imersão, diâmetro de ponteira 45mm, motor elétrico trifásico potência de 2CV - chp diurno. Af_06/2015</t>
  </si>
  <si>
    <t>90625</t>
  </si>
  <si>
    <t>Perfuratriz manual, torque máximo 83Nm, potência 5CV, com diâmetro máximo 4" - chp diurno. Af_06/2015</t>
  </si>
  <si>
    <t>90631</t>
  </si>
  <si>
    <t>Perfuratriz sobre esteira, torque máximo 600kgf, peso médio 1.000kg, potência 20HP, diâmetro máximo 10" - chp diurno. Af_06/2015</t>
  </si>
  <si>
    <t>90637</t>
  </si>
  <si>
    <t>Misturador duplo horizontal de alta turbulência, capacidade / volume 2x500 litros, motores elétricos mínimo 5CV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</si>
  <si>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</si>
  <si>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</si>
  <si>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</si>
  <si>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15HP, diâmetro do rotor 173mm, hm/q = 30mca / 90m³/h a 45mca / 55m³/h - chp diurno. Af_06/2015</t>
  </si>
  <si>
    <t>90656</t>
  </si>
  <si>
    <t>Bomba de projeção de concreto seco, potência 10CV, vazão 3m³/h - chp diurno. Af_06/2015</t>
  </si>
  <si>
    <t>90662</t>
  </si>
  <si>
    <t>Bomba de projeção de concreto seco, potência 10CV, vazão 6m³/h - chp diurno. Af_06/2015</t>
  </si>
  <si>
    <t>90668</t>
  </si>
  <si>
    <t>Projetor pneumático de argamassa para chapisco e reboco com recipiente acoplado, tipo canequinha, com compressor de ar rebocável vazão 89pcm e motor diesel de 20CV - chp diurno. Af_06/2015</t>
  </si>
  <si>
    <t>90674</t>
  </si>
  <si>
    <t>Perfuratriz com torre metálica para execução de estaca hélice contínua, profundidade máxima de 30m, diâmetro máximo de 800mm, potência instalada de 268HP, mesa rotativa com torque máximo de 170kNm - chp diurno. Af_06/2015</t>
  </si>
  <si>
    <t>90680</t>
  </si>
  <si>
    <t>Perfuratriz hidráulica sobre caminhão com trado curto acoplado, profundidade máxima de 20m, diâmetro máximo de 1.500mm, potência instalada de 137HP, mesa rotativa com torque máximo de 30kNm - chp diurno. Af_06/2015</t>
  </si>
  <si>
    <t>90686</t>
  </si>
  <si>
    <t>Manipulador telescópico, potência de 85HP, capacidade de carga de 3.500kg, altura máxima de elevação de 12,3m - chp diurno. Af_06/2015</t>
  </si>
  <si>
    <t>90692</t>
  </si>
  <si>
    <t>Mini carregadeira sobre rodas, potência líquida de 47HP, capacidade nominal de operação de 646kg - chp diurno. Af_06/2015</t>
  </si>
  <si>
    <t>90964</t>
  </si>
  <si>
    <t>Compressor de ar rebocável, vazão 89pcm, pressão efetiva de trabalho 102psi, motor diesel, potência 20CV - chp diurno. Af_06/2015</t>
  </si>
  <si>
    <t>90972</t>
  </si>
  <si>
    <t>Compressor de ar rebocável, vazão 250pcm, pressão de trabalho 102psi, motor a diesel potência 81CV - chp diurno. Af_06/2015</t>
  </si>
  <si>
    <t>90979</t>
  </si>
  <si>
    <t>Compressor de ar rebocável, vazão 748pcm, pressão efetiva de trabalho 102psi, motor diesel, potência 210CV - chp diurno. Af_06/2015</t>
  </si>
  <si>
    <t>90991</t>
  </si>
  <si>
    <t>Escavadeira hidráulica sobre esteiras, caçamba 0,80m³, peso operacional 17,8T, potência líquida 110HP - chp diurno. Af_10/2014</t>
  </si>
  <si>
    <t>90999</t>
  </si>
  <si>
    <t>Compressor de ar rebocável, vazão 400pcm, pressão de trabalho 102psi, motor a diesel potência 110CV - chp diurno. Af_06/2015</t>
  </si>
  <si>
    <t>91031</t>
  </si>
  <si>
    <t>Caminhão trucado (c/ terceiro eixo) eletrônico - potência 231CV - peso bruto total = 22.000kg - dist. entre eixos 5170mm - inclui carroceria fixa aberta de madeira - chp diurno. Af_06/2015</t>
  </si>
  <si>
    <t>91277</t>
  </si>
  <si>
    <t>Placa vibratória reversível com motor 4 tempos a gasolina, força centrífuga de 25kN (2.500kgf), potência 5,5CV - chp diurno. Af_08/2015</t>
  </si>
  <si>
    <t>91283</t>
  </si>
  <si>
    <t>Cortadora de piso com motor 4 tempos a gasolina, potência de 13HP, com disco de corte diamantado segmentado para concreto, diâmetro de 350mm, furo de 1 (14x1) - chp diurno. Af_08/2015</t>
  </si>
  <si>
    <t>91386</t>
  </si>
  <si>
    <t>Caminhão basculante 10m³, trucado cabine simples, peso bruto total 23.000kg, carga útil máxima 15.935kg, distância entre eixos 4,80m, potência 230CV inclusive caçamba metálica - chp diurno. Af_06/2014</t>
  </si>
  <si>
    <t>91533</t>
  </si>
  <si>
    <t>Compactador de solos de percussão (soquete) com motor a gasolina 4 tempos de 4CV - chp diurno. Af_08/2015</t>
  </si>
  <si>
    <t>91634</t>
  </si>
  <si>
    <t>Guindauto hidráulico, capacidade máxima de carga 6.500kg, momento máximo de carga 5,8Tm, alcance máximo horizontal 7,60m, inclusive caminhão toco peso bruto total 9.700kg, potência de 160CV - chp diurno. Af_08/2015</t>
  </si>
  <si>
    <t>91645</t>
  </si>
  <si>
    <t>Caminhão de transporte de material asfáltico 30.000L, com cavalo mecânico de capacidade máxima de tração combinado de 66.000kg, potência 360CV, inclusive tanque de asfalto com serpentina - chp diurno. Af_08/2015</t>
  </si>
  <si>
    <t>91692</t>
  </si>
  <si>
    <t>Serra circular de bancada com motor elétrico potência de 5HP, com coifa para disco 10" - chp diurno. Af_08/2015</t>
  </si>
  <si>
    <t>92043</t>
  </si>
  <si>
    <t>Distribuidor de agregados rebocável, capacidade 1,9m³, largura de trabalho 3,66m - chp diurno. Af_11/2015</t>
  </si>
  <si>
    <t>92106</t>
  </si>
  <si>
    <t>Caminhão para equipamento de limpeza a sucção, com caminhão trucado de peso bruto total 23.000 kg, carga útil máxima 15.935 kg, distância entre eixos 4,80m, potência 230CV, inclusive limpadora a sucção, tanque 12.000L chp diurno. Af_11/2015</t>
  </si>
  <si>
    <t>92112</t>
  </si>
  <si>
    <t>Peneira rotativa com motor elétrico trifásico de 2CV, cilindro de 1m x 0,60m, com furos de 3,17mm - chp diurno. Af_11/2015</t>
  </si>
  <si>
    <t>92118</t>
  </si>
  <si>
    <t>Dosador de areia, capacidade de 26 litros - chp diurno. Af_11/2015</t>
  </si>
  <si>
    <t>92138</t>
  </si>
  <si>
    <t>Caminhonete com motor a diesel, potência 180CV, cabine dupla, 4x4 - chp diurno. Af_11/2015</t>
  </si>
  <si>
    <t>92145</t>
  </si>
  <si>
    <t>Caminhonete cabine simples com motor 1.6 flex, câmbio manual, potência 101/104CV, 2 portas chp diurno. Af_11/2015</t>
  </si>
  <si>
    <t>92242</t>
  </si>
  <si>
    <t>Caminhão de transporte de material asfáltico 20.000L, com cavalo mecânico de capacidade máxima de tração combinado de 45.000kg, potência 330CV,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</si>
  <si>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</si>
  <si>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</si>
  <si>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</si>
  <si>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14CV - chp diurno. Af_12/2015</t>
  </si>
  <si>
    <t>92966</t>
  </si>
  <si>
    <t>Martelo perfurador pneumático manual, haste 25x75mm, 21kg - chp diurno. Af_12/2015</t>
  </si>
  <si>
    <t>93224</t>
  </si>
  <si>
    <t>Perfuratriz com torre metálica para execução de estaca hélice contínua, profundidade máxima de 32m, diâmetro máximo de 1.000mm, potência instalada de 350HP, mesa rotativa com torque máximo de 263kNm - chp diurno. Af_01/2016</t>
  </si>
  <si>
    <t>93233</t>
  </si>
  <si>
    <t>Betoneira capacidade nominal 400L, capacidade de mistura 310L, motor a gasolina potência 5,5HP, sem carregador - chp diurno. Af_02/2016</t>
  </si>
  <si>
    <t>93272</t>
  </si>
  <si>
    <t>Grua ascensional, lança de 30m, capacidade de 1,0T a 30m, altura até 39m - chp diurno. Af_03/2016</t>
  </si>
  <si>
    <t>93281</t>
  </si>
  <si>
    <t>Guincho elétrico de coluna, capacidade 400kg, com moto freio, motor trifásico de 1,25CV - chp diurno. Af_03/2016</t>
  </si>
  <si>
    <t>93287</t>
  </si>
  <si>
    <t>Guindaste hidráulico autopropelido, com lança telescópica 40m, capacidade máxima 60T, potência 260kW - chp diurno. Af_03/2016</t>
  </si>
  <si>
    <t>93415</t>
  </si>
  <si>
    <t>Gerador portátil monofásico, potência 5.500VA, motor a gasolina, potência do motor 13CV - chp diurno. Af_03/2016</t>
  </si>
  <si>
    <t>93421</t>
  </si>
  <si>
    <t>Grupo gerador rebocável, potência 66kVA, motor a diesel - chp diurno. Af_03/2016</t>
  </si>
  <si>
    <t>93427</t>
  </si>
  <si>
    <t>Grupo gerador estacionário, potência 150kVA, motor a diesel - chp diurno. Af_03/2016</t>
  </si>
  <si>
    <t>93433</t>
  </si>
  <si>
    <t>Usina de mistura asfáltica à quente, tipo contra fluxo, prod 40 a 80 ton/hora - chp diurno. Af_03/2016</t>
  </si>
  <si>
    <t>93439</t>
  </si>
  <si>
    <t>Usina de asfalto à frio, capacidade de 40 a 60 ton/hora, elétrica potência 30CV - chp diurno. Af_03/2016</t>
  </si>
  <si>
    <t>0326</t>
  </si>
  <si>
    <t>Custo horário produtivo noturno</t>
  </si>
  <si>
    <t>5957</t>
  </si>
  <si>
    <t>Compactador de solos com placa vibratória, 46x51cm, 5HP, 156kg, diesel, impacto dinâmico 1.700kg - custo horário produtivo diurno</t>
  </si>
  <si>
    <t>0327</t>
  </si>
  <si>
    <t>Custo horário improdutivo diurno</t>
  </si>
  <si>
    <t>5632</t>
  </si>
  <si>
    <t>Escavadeira hidráulica sobre esteiras, caçamba 0,80m³, peso operacional 17T, potência bruta 111HP - chi diurno. Af_06/2014</t>
  </si>
  <si>
    <t>chi</t>
  </si>
  <si>
    <t>5679</t>
  </si>
  <si>
    <t>Retroescavadeira sobre rodas com carregadeira, tração 4x4, potência líq. 88HP, caçamba carreg. cap mín. 1m³, caçamba retro cap. 0,26m³, peso operacional mín. 6.674kg, profundidade escavação máx. 4,37m - chi diurno. Af_06/2014</t>
  </si>
  <si>
    <t>5681</t>
  </si>
  <si>
    <t>Retroescavadeira sobre rodas com carregadeira, tração 4x2, potência líq. 79HP, caçamba carreg. cap mín. 1m³, caçamba retro cap. 0,20m³, peso operacional mín. 6.570kg, profundidade escavação máx. 4,37m - chi diurno. Af_06/2014</t>
  </si>
  <si>
    <t>5685</t>
  </si>
  <si>
    <t>Rolo compactador vibratório de um cilindro aço liso, potência 80HP, peso operacional máximo 8,1T, impacto dinâmico 16,15 / 9,5T, largura de trabalho 1,68m - chi diurno. Af_06/2014</t>
  </si>
  <si>
    <t>5690</t>
  </si>
  <si>
    <t>Grade de disco controle remoto rebocável, com 24 discos 24x6mm com pneus para transporte - chi diurno. Af_06/2014</t>
  </si>
  <si>
    <t>5806</t>
  </si>
  <si>
    <t>Motobomba centrífuga, motor a gasolina, potência 5,42HP, bocais 1 1/2"x1", diâmetro rotor 143mm hm/q = 6mca / 16,8m³/h a 38mca / 6,6m³/h - chi diurno. Af_06/2014</t>
  </si>
  <si>
    <t>5826</t>
  </si>
  <si>
    <t>Caminhão toco, peso bruto total 16.000kg, carga útil máx. 10.685kg, dist. entre eixos 4,8m, potência 189CV, inclusive carroceria fixa aberta de madeira p/ transporte geral de carga seca, dimen. aprox. 2,5x7,00x0,50m - chi diurno. Af_06/2014</t>
  </si>
  <si>
    <t>5829</t>
  </si>
  <si>
    <t>Usina de concreto fixa capacidade 90/120m³, 63HP - chi diurno</t>
  </si>
  <si>
    <t>5837</t>
  </si>
  <si>
    <t>Vibro acabadora de asfalto sobre esteiras, largura de pavimentação 1,90m a 5,30m, potência 105HP capacidade 450T/h - chi diurno. Af_11/2014</t>
  </si>
  <si>
    <t>5841</t>
  </si>
  <si>
    <t>Vassoura mecânica rebocável com escova cilíndrica, largura útil de varrimento de 2,44m - chi diurno. Af_06/2014</t>
  </si>
  <si>
    <t>5845</t>
  </si>
  <si>
    <t>Trator de pneus, potência 122CV, tração 4x4, peso com lastro de 4.510kg - chi diurno. Af_06/2014</t>
  </si>
  <si>
    <t>5849</t>
  </si>
  <si>
    <t>Trator de esteiras, potência 170HP, peso operacional 19T, caçamba 5,2m³ - chi diurno. Af_06/2014</t>
  </si>
  <si>
    <t>5853</t>
  </si>
  <si>
    <t>Trator de esteiras, potência 150HP, peso operacional 16,7T, com roda motriz elevada e lâmina 3,18m³ - chi diurno. Af_06/2014</t>
  </si>
  <si>
    <t>5857</t>
  </si>
  <si>
    <t>Trator de esteiras, potência 347HP, peso operacional 38,5T, com lâmina 8,70m³ - chi diurno. Af_06/2014</t>
  </si>
  <si>
    <t>5865</t>
  </si>
  <si>
    <t>Rolo compactador vibratório rebocável aço liso, peso 4,7T, impacto dinâmico 18,3T - chi diurno</t>
  </si>
  <si>
    <t>5869</t>
  </si>
  <si>
    <t>Rolo compactador vibratório tandem aço liso, potência 58HP, peso sem/com lastro 6,5 / 9,4T, largura de trabalho 1,2m - chi diurno. Af_06/2014</t>
  </si>
  <si>
    <t>5873</t>
  </si>
  <si>
    <t>Rolo compactador de pneus estático para asfalto, pressão variável, potência 99HP, peso operacional sem/com lastro 8,3/21,0T - chi diurno</t>
  </si>
  <si>
    <t>5877</t>
  </si>
  <si>
    <t>Retroescavadeira sobre rodas com carregadeira, tração 4x4, potência líq. 72HP, caçamba carreg. cap mín. 0,79m³, caçamba retro cap. 0,18m³, peso operacional mín. 7.140kg, profundidade escavação máx. 4,50m - chi diurno. Af_06/2014</t>
  </si>
  <si>
    <t>5881</t>
  </si>
  <si>
    <t>Rolo compactador vibratório pé de carneiro, operado por controle remoto, potência 17HP, peso operacional 1,65T - chi</t>
  </si>
  <si>
    <t>5884</t>
  </si>
  <si>
    <t>Usina de lama asfáltica, prod. 30 a 50T/h, silo de agregado 7m³, reservatórios para emulsão e água de 2,3m³ cada, misturador tipo pugmill a ser montado sobre caminhão - chi diurno. Af_10/2014</t>
  </si>
  <si>
    <t>5892</t>
  </si>
  <si>
    <t>Caminhão toco, peso bruto total 14.300kg, carga útil máxima 9.590kg, distância entre eixos 4,76m, potência 185CV (não inclui carroceria) - chi diurno. Af_06/2014</t>
  </si>
  <si>
    <t>5896</t>
  </si>
  <si>
    <t>Caminhão toco, peso bruto total 16.000kg, carga útil máxima de 10.685kg, distância entre eixos 4,80m, potência 189CV excl. carroceria - chi diurno. Af_06/2014</t>
  </si>
  <si>
    <t>5903</t>
  </si>
  <si>
    <t>Caminhão pipa 10.000L trucado, peso bruto total 23.000kg, carga útil máxima 15.935kg, distância entre eixos 4,8m, potência 230CV, inclusive tanque de aço para transporte de água - chi diurno. Af_06/2014</t>
  </si>
  <si>
    <t>5907</t>
  </si>
  <si>
    <t>Distribuidor de agregado tipo dosador rebocável com 4 pneus com largura 3,66m - chi diurno</t>
  </si>
  <si>
    <t>5911</t>
  </si>
  <si>
    <t>Espargidor de asfalto pressurizado com tanque de 2.500L, rebocável com motor a gasolina potência 3,4HP - chi diurno. Af_07/2014</t>
  </si>
  <si>
    <t>5923</t>
  </si>
  <si>
    <t>Grade de disco rebocável com 20 discos 24"x6mm com pneus para transporte - chi diurno. Af_06/2014</t>
  </si>
  <si>
    <t>5926</t>
  </si>
  <si>
    <t>Lança elevatória telescópica de acionamento hidráulico, capacidade de carga 30.000kg, com cesto, montada sobre caminhão trucado - chi diurno</t>
  </si>
  <si>
    <t>5930</t>
  </si>
  <si>
    <t>Guindauto hidráulico, cap. máx. carga 3.300kg, momento máx. carga 5,8Tm, alcance máx. horizontal 7,60m, montado sobre caminhão toco potência 170CV, inclusive carroceria fixa aberta de madeira - chi diurno. Af_06/2014</t>
  </si>
  <si>
    <t>5934</t>
  </si>
  <si>
    <t>Motoniveladora potência básica líquida (primeira marcha) 125HP, peso bruto 13.032kg, largura da lâmina de 3,7m - chi diurno. Af_06/2014</t>
  </si>
  <si>
    <t>5942</t>
  </si>
  <si>
    <t>Pá carregadeira sobre rodas, potência líquida 128HP, capacidade da caçamba 1,7 a 2,8m³, peso operacional 11.632kg - chi diurno. Af_06/2014</t>
  </si>
  <si>
    <t>5946</t>
  </si>
  <si>
    <t>Pá carregadeira sobre rodas, potência 197HP, capacidade da caçamba 2,5 a 3,5m³, peso operacional 18.338kg - chi diurno. Af_06/2014</t>
  </si>
  <si>
    <t>5952</t>
  </si>
  <si>
    <t>Martelete ou rompedor pneumático manual 28kg, frequência de impacto 1.230/minuto - chi diurno</t>
  </si>
  <si>
    <t>5954</t>
  </si>
  <si>
    <t>Compressor de ar rebocável, vazão 189pcm, pressão efetiva de trabalho 102psi, motor diesel, potência 63CV - chi diurno. Af_06/2015</t>
  </si>
  <si>
    <t>5959</t>
  </si>
  <si>
    <t>Compactador de solos com placa vibratória, 46x51cm, 5HP, 156kg, diesel, impacto dinâmico 1.700kg - custo horário improdutivo diurno</t>
  </si>
  <si>
    <t>5961</t>
  </si>
  <si>
    <t>Caminhão basculante 6m³, peso bruto total 16.000kg, carga útil máxima 13.071kg, distância entre eixos 4,80m, potência 230CV inclusive caçamba metálica - chi diurno. Af_06/2014</t>
  </si>
  <si>
    <t>6260</t>
  </si>
  <si>
    <t>Caminhão pipa 6.000L, peso bruto total 13.000kg, distância entre eixos 4,80m, potência 189CV inclusive tanque de aço para transporte de água, capacidade 6m³ - chi diurno. Af_06/2014</t>
  </si>
  <si>
    <t>6880</t>
  </si>
  <si>
    <t>Rolo compactador de pneus estático, pressão variável, potência 111HP, peso sem/com lastro 9,5 / 26T, largura de trabalho 1,90m - chi diurno. Af_07/2014</t>
  </si>
  <si>
    <t>7023</t>
  </si>
  <si>
    <t>Distribuidor de betume 6.000L 56CV sob pressão montado sobre chassis de caminhão - chi</t>
  </si>
  <si>
    <t>7031</t>
  </si>
  <si>
    <t>Tanque de asfalto estacionário com serpentina, capacidade 30.000L - chi diurno. Af_06/2014</t>
  </si>
  <si>
    <t>7043</t>
  </si>
  <si>
    <t>Motobomba Trash (p/ água suja) auto escorvante, motor gasolina de 6,41HP, diâmetros de sucção x recalque: 3" x 3", hm/q = 10mca / 60m³/h a 23mca / 0m³/h - chi diurno. Af_10/2014</t>
  </si>
  <si>
    <t>7050</t>
  </si>
  <si>
    <t>Rolo compactador pé de carneiro vibratório, potência 125HP, peso operacional sem/com lastro 11,95 / 13,30T, impacto dinâmico 38,5 / 22,5T, largura de trabalho 2,15m - chi diurno. Af_06/2014</t>
  </si>
  <si>
    <t>67827</t>
  </si>
  <si>
    <t>Caminhão basculante 6m³ toco, peso bruto total 16.000kg, carga útil máxima 11.130kg, distância entre eixos 5,36m, potência 185CV, inclusive caçamba metálica - chi diurno. Af_06/2014</t>
  </si>
  <si>
    <t>73395</t>
  </si>
  <si>
    <t>Grupo gerador 150kVA - chi</t>
  </si>
  <si>
    <t>83766</t>
  </si>
  <si>
    <t>chi - grupo de soldagem bambozzi 375-A</t>
  </si>
  <si>
    <t>84013</t>
  </si>
  <si>
    <t>Escavadeira hidráulica sobre esteiras, caçamba 0,80m³, peso operacional 17,8T, potência líquida 110HP - chi diurno. Af_10/2014</t>
  </si>
  <si>
    <t>87446</t>
  </si>
  <si>
    <t>Betoneira capacidade nominal 400L, capacidade de mistura 310L, motora diesel potência 5,0HP, sem carregador - chi diurno. Af_06/2014</t>
  </si>
  <si>
    <t>88392</t>
  </si>
  <si>
    <t>Misturador de argamassa, eixo horizontal, capacidade de mistura 300kg, motor elétrico potência 5CV - chi diurno. Af_06/2014</t>
  </si>
  <si>
    <t>88398</t>
  </si>
  <si>
    <t>Misturador de argamassa, eixo horizontal, capacidade de mistura 600kg, motor elétrico potência 7,5CV - chi diurno. Af_06/2014</t>
  </si>
  <si>
    <t>88404</t>
  </si>
  <si>
    <t>Misturador de argamassa, eixo horizontal, capacidade de mistura 160kg, motor elétrico potência 3CV - chi diurno. Af_06/2014</t>
  </si>
  <si>
    <t>88430</t>
  </si>
  <si>
    <t>Projetor de argamassa, capacidade de projeção 1,5m³/h, alcance de 30 até 60m, motor elétrico potência 7,5HP - chi diurno. Af_06/2014</t>
  </si>
  <si>
    <t>88438</t>
  </si>
  <si>
    <t>Projetor de argamassa, capacidade de projeção 2m³/h, alcance até 50m, motor elétrico potência 7,5HP - chi diurno. Af_06/2014</t>
  </si>
  <si>
    <t>88831</t>
  </si>
  <si>
    <t>Betoneira capacidade nominal de 400L, capacidade de mistura 310L, motor elétrico trifásico potência de 2HP, sem carregador - chi diurno. Af_10/2014</t>
  </si>
  <si>
    <t>88844</t>
  </si>
  <si>
    <t>Trator de esteiras, potência 125HP, peso operacional 12,9T, com lâmina 2,7m³ - chi diurno. Af_10/2014</t>
  </si>
  <si>
    <t>88908</t>
  </si>
  <si>
    <t>Escavadeira hidráulica sobre esteiras, caçamba 1,20m³, peso operacional 21T, potência bruta 155HP - chi diurno. Af_06/2014</t>
  </si>
  <si>
    <t>89022</t>
  </si>
  <si>
    <t>Bomba submersível elétrica trifásica, potência 2,96HP, ø rotor 144mm semiaberto, bocal de saída ø 2, hm/q = 2mca / 38,8m³/h a 28mca / 5m³/h - chi diurno. Af_06/2014</t>
  </si>
  <si>
    <t>89027</t>
  </si>
  <si>
    <t>Tanque de asfalto estacionário com maçarico, capacidade 20.000L - chi diurno. Af_06/2014</t>
  </si>
  <si>
    <t>89031</t>
  </si>
  <si>
    <t>Trator de esteiras, potência 100HP, peso operacional 9,4T, com lâmina 2,19m³ - chi diurno. Af_06/2014</t>
  </si>
  <si>
    <t>89036</t>
  </si>
  <si>
    <t>Trator de pneus, potência 85CV, tração 4x4, peso com lastro de 4.675kg - chi diurno. Af_06/2014</t>
  </si>
  <si>
    <t>89218</t>
  </si>
  <si>
    <t>Bate-estacas por gravidade, potência de 160HP, peso do martelo até 3 toneladas - chi diurno. Af_11/2014</t>
  </si>
  <si>
    <t>89226</t>
  </si>
  <si>
    <t>Betoneira capacidade nominal de 600L, capacidade de mistura 360L, motor elétrico trifásico potência de 4CV, sem carregador - chi diurno. Af_11/2014</t>
  </si>
  <si>
    <t>89227</t>
  </si>
  <si>
    <t>Rolo compactador vibratório de um cilindro liso de aço, potência 80HP, peso operacional máximo 8,5T, largura trabalho 1,676m - chi diurno. Af_06/2014</t>
  </si>
  <si>
    <t>89235</t>
  </si>
  <si>
    <t>Fresadora de asfalto a frio sobre rodas, largura fresagem de 1,0m, potência 208HP - chi diurno. Af_11/2014</t>
  </si>
  <si>
    <t>89243</t>
  </si>
  <si>
    <t>Fresadora de asfalto a frio sobre rodas, largura fresagem de 2,0m, potência 550HP - chi diurno. Af_11/2014</t>
  </si>
  <si>
    <t>89251</t>
  </si>
  <si>
    <t>Recicladora de asfalto a frio sobre rodas, largura fresagem de 2,0m, potência 422HP - chi diurno. Af_11/2014</t>
  </si>
  <si>
    <t>89258</t>
  </si>
  <si>
    <t>Vibro acabadora de asfalto sobre esteiras, largura de pavimentação 2,13m a 4,55m, potência 100HP, capacidade 400T/h - chi diurno. Af_11/2014</t>
  </si>
  <si>
    <t>89273</t>
  </si>
  <si>
    <t>Guindaste hidráulico autropelido, com lança telescópica 28,80m, capacidade máxima 30T, potência 97kW, tração 4x4 - chi diurno. Af_11/2014</t>
  </si>
  <si>
    <t>89279</t>
  </si>
  <si>
    <t>Betoneira capacidade nominal de 600L, capacidade de mistura 440L, motor a diesel potência 10HP, com carregador - chi diurno. Af_11/2014</t>
  </si>
  <si>
    <t>89877</t>
  </si>
  <si>
    <t>Caminhão basculante 14m³, com cavalo mecânico de capacidade máxima detração combinado de 36.000kg, potência 286CV, inclusive semirreboque com caçamba metálica - chi diurno. Af_12/2014</t>
  </si>
  <si>
    <t>89884</t>
  </si>
  <si>
    <t>Caminhão basculante 18m³, com cavalo mecânico de capacidade máxima detração combinado de 45.000kg, potência 330CV, inclusive semirreboque com caçamba metálica - chi diurno. Af_12/2014</t>
  </si>
  <si>
    <t>90587</t>
  </si>
  <si>
    <t>Vibrador de imersão, diâmetro de ponteira 45mm, motor elétrico trifásico potência de 2CV - chi diurno. Af_06/2015</t>
  </si>
  <si>
    <t>90626</t>
  </si>
  <si>
    <t>Perfuratriz manual, torque máximo 83Nm, potência 5CV, com diâmetro máximo 4" - chi diurno. Af_06/2015</t>
  </si>
  <si>
    <t>90632</t>
  </si>
  <si>
    <t>Perfuratriz sobre esteira, torque máximo 600kgf, peso médio 1.000kg, potência 20HP, diâmetro máximo 10" - chi diurno. Af_06/2015</t>
  </si>
  <si>
    <t>90638</t>
  </si>
  <si>
    <t>Misturador duplo horizontal de alta turbulência, capacidade / volume 2x500 litros, motores elétricos mínimo 5CV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</si>
  <si>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</si>
  <si>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</si>
  <si>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</si>
  <si>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15HP, diâmetro do rotor 173mm, hm/q = 30mca / 90m³/h a 45mca / 55m³/h - chi diurno. Af_06/2015</t>
  </si>
  <si>
    <t>90657</t>
  </si>
  <si>
    <t>Bomba de projeção de concreto seco, potência 10CV, vazão 3m³/h - chi diurno. Af_06/2015</t>
  </si>
  <si>
    <t>90663</t>
  </si>
  <si>
    <t>Bomba de projeção de concreto seco, potência 10CV, vazão 6m³/h - chi diurno. Af_06/2015</t>
  </si>
  <si>
    <t>90669</t>
  </si>
  <si>
    <t>Projetor pneumático de argamassa para chapisco e reboco com recipiente acoplado, tipo canequinha, com compressor de ar rebocável vazão 89pcm e motor diesel de 20CV - chi diurno. Af_06/2015</t>
  </si>
  <si>
    <t>90675</t>
  </si>
  <si>
    <t>Perfuratriz com torre metálica para execução de estaca hélice contínua, profundidade máxima de 30m, diâmetro máximo de 800mm, potência instalada de 268HP, mesa rotativa com torque máximo de 170kNm - chi diurno. Af_06/2015</t>
  </si>
  <si>
    <t>90681</t>
  </si>
  <si>
    <t>Perfuratriz hidráulica sobre caminhão com trado curto acoplado, profundidade máxima de 20m, diâmetro máximo de 1.500mm, potência instalada de 137HP, mesa rotativa com torque máximo de 30kNm - chi diurno. Af_06/2015</t>
  </si>
  <si>
    <t>90687</t>
  </si>
  <si>
    <t>Manipulador telescópico, potência de 85HP, capacidade de carga de 3.500kg, altura máxima de elevação de 12,3m - chi diurno. Af_06/2015</t>
  </si>
  <si>
    <t>90693</t>
  </si>
  <si>
    <t>Mini carregadeira sobre rodas, potência líquida de 47HP, capacidade nominal de operação de 646kg - chi diurno. Af_06/2015</t>
  </si>
  <si>
    <t>90965</t>
  </si>
  <si>
    <t>Compressor de ar rebocável, vazão 89pcm, pressão efetiva de trabalho 102psi, motor diesel, potência 20CV - chi diurno. Af_06/2015</t>
  </si>
  <si>
    <t>90973</t>
  </si>
  <si>
    <t>Compressor de ar rebocável, vazão 250pcm, pressão de trabalho 102psi, motor a diesel potência 81CV - chi diurno. Af_06/2015</t>
  </si>
  <si>
    <t>90982</t>
  </si>
  <si>
    <t>Compressor de ar rebocável, vazão 748pcm, pressão efetiva de trabalho 102psi, motor diesel, potência 210CV - chi diurno. Af_06/2015</t>
  </si>
  <si>
    <t>91001</t>
  </si>
  <si>
    <t>Compressor de ar rebocável, vazão 400pcm, pressão de trabalho 102psi, motor a diesel potência 110CV - chi diurno. Af_06/2015</t>
  </si>
  <si>
    <t>91032</t>
  </si>
  <si>
    <t>Caminhão trucado (c/ terceiro eixo) eletrônico - potência 231CV - peso bruto total = 22.000kg - dist. entre eixos 5.170mm - inclui carroceria fixa aberta de madeira - chi diurno. Af_06/2015</t>
  </si>
  <si>
    <t>91278</t>
  </si>
  <si>
    <t>Placa vibratória reversível com motor 4 tempos a gasolina, força centrífuga de 25kN (2.500kgf), potência 5,5CV - chi diurno. Af_08/2015</t>
  </si>
  <si>
    <t>91285</t>
  </si>
  <si>
    <t>Cortadora de piso com motor 4 tempos a gasolina, potência de 13HP, com disco de corte diamantado segmentado para concreto, diâmetro de 350mm, furo de 1 (14x1) - chi diurno. Af_08/2015</t>
  </si>
  <si>
    <t>91387</t>
  </si>
  <si>
    <t>Caminhão basculante 10m³, trucado cabine simples, peso bruto total 23.000kg, carga útil máxima 15.935kg, distância entre eixos 4,80m, potência 230CV inclusive caçamba metálica - chi diurno. Af_06/2014</t>
  </si>
  <si>
    <t>91395</t>
  </si>
  <si>
    <t>91486</t>
  </si>
  <si>
    <t>Espargidor de asfalto pressurizado, tanque 6m³ com isolação térmica, aquecido com 2 maçaricos, com barra espargidora 3,60m, montado sobre caminhão toco, peso bruto total 14.300kg, potência 185CV - chi diurno. Af_08/2015</t>
  </si>
  <si>
    <t>91534</t>
  </si>
  <si>
    <t>Compactador de solos de percussão (soquete) com motor a gasolina 4 tempos, potência 4CV - chi diurno. Af_08/2015</t>
  </si>
  <si>
    <t>91635</t>
  </si>
  <si>
    <t>Guindauto hidráulico, capacidade máxima de carga 6.500kg, momento máximo de carga 5,8Tm, alcance máximo horizontal 7,60m, inclusive caminhão toco peso bruto total 9.700kg, potência de 160CV - chi diurno. Af_08/2015</t>
  </si>
  <si>
    <t>91646</t>
  </si>
  <si>
    <t>Caminhão de transporte de material asfáltico 30.000L, com cavalo mecânico de capacidade máxima de tração combinado de 66.000kg, potência 360CV, inclusive tanque de asfalto com serpentina - chi diurno. Af_08/2015</t>
  </si>
  <si>
    <t>91693</t>
  </si>
  <si>
    <t>Serra circular de bancada com motor elétrico potência de 5HP, com coifa para disco 10" - chi diurno. Af_08/2015</t>
  </si>
  <si>
    <t>92044</t>
  </si>
  <si>
    <t>Distribuidor de agregados rebocável, capacidade 1,9m³, largura de trabalho 3,66m - chi diurno. Af_11/2015</t>
  </si>
  <si>
    <t>92107</t>
  </si>
  <si>
    <t>Caminhão para equipamento de limpeza a sucção com caminhão trucado de peso bruto total 23.000 kg, carga útil máxima 15.935 kg, distância entre eixos 4,80m, potência 230CV, inclusive limpadora a sucção, tanque 12.000L - chi diurno. Af_11/2015</t>
  </si>
  <si>
    <t>92113</t>
  </si>
  <si>
    <t>Peneira rotativa com motor elétrico trifásico de 2CV, cilindro de 1m x 0,60m, com furos de 3,17mm - chi diurno. Af_11/2015</t>
  </si>
  <si>
    <t>92119</t>
  </si>
  <si>
    <t>Dosador de areia, capacidade de 26 litros - chi diurno. Af_11/2015</t>
  </si>
  <si>
    <t>92139</t>
  </si>
  <si>
    <t>Caminhonete com motor a diesel, potência 180CV, cabine dupla, 4x4 - chi diurno. Af_11/2015</t>
  </si>
  <si>
    <t>92146</t>
  </si>
  <si>
    <t>Caminhonete cabine simples com motor 1.6 flex, câmbio manual, potência 101/104CV, 2 portas - chi diurno. Af_11/2015</t>
  </si>
  <si>
    <t>92243</t>
  </si>
  <si>
    <t>Caminhão de transporte de material asfáltico 20.000L, com cavalo mecânico de capacidade máxima de tração combinado de 45.000kg, potência 330CV,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</si>
  <si>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</si>
  <si>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</si>
  <si>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</si>
  <si>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14CV - chi diurno. Af_12/2015</t>
  </si>
  <si>
    <t>92967</t>
  </si>
  <si>
    <t>Martelo perfurador pneumático manual, haste 25x75mm, 21kg - chi diurno. Af_12/2015</t>
  </si>
  <si>
    <t>93225</t>
  </si>
  <si>
    <t>Perfuratriz com torre metálica para execução de estaca hélice contínua, profundidade máxima de 32m, diâmetro máximo de 1.000mm, potência instalada de 350HP, mesa rotativa com torque máximo de 263kNm - chi diurno. Af_01/2016</t>
  </si>
  <si>
    <t>93234</t>
  </si>
  <si>
    <t>Betoneira capacidade nominal 400L, capacidade de mistura 310L, motor a gasolina potência 5,5HP, sem carregador - chi diurno. Af_02/2016</t>
  </si>
  <si>
    <t>93242</t>
  </si>
  <si>
    <t>Rolo compactador vibratório Tandem, cilindros lisos de aço para solo/asfalto, potência 45HP, peso máximo operacional 4T - chi diurno. Af_02/2016</t>
  </si>
  <si>
    <t>93244</t>
  </si>
  <si>
    <t>Rolo compactador vibratório pé de carneiro para solos, potência 80HP, peso operacional sem/com lastro 7,4 / 8,8T, largura de trabalho 1,68m - chi diurno. Af_02/2016</t>
  </si>
  <si>
    <t>93274</t>
  </si>
  <si>
    <t>Grua ascensional, lança de 30m, capacidade de 1,0T a 30m, altura até 39m - chi diurno. Af_03/2016</t>
  </si>
  <si>
    <t>93282</t>
  </si>
  <si>
    <t>Guincho elétrico de coluna, capacidade 400kg, com moto freio, motor trifásico de 1,25CV - chi diurno. Af_03/2016</t>
  </si>
  <si>
    <t>93288</t>
  </si>
  <si>
    <t>Guindaste hidráulico autopropelido, com lança telescópica 40m, capacidade máxima 60T, potência 260kW - chi diurno. Af_03/2016</t>
  </si>
  <si>
    <t>93416</t>
  </si>
  <si>
    <t>Gerador portátil monofásico, potência 5.500VA, motor a gasolina, potência do motor 13CV - chi diurno. Af_03/2016</t>
  </si>
  <si>
    <t>93422</t>
  </si>
  <si>
    <t>Grupo gerador rebocável, potência 66kVA, motor a diesel - chi diurno. Af_03/2016</t>
  </si>
  <si>
    <t>93428</t>
  </si>
  <si>
    <t>Grupo gerador estacionário, potência 150kVA, motor a diesel - chi diurno. Af_03/2016</t>
  </si>
  <si>
    <t>93434</t>
  </si>
  <si>
    <t>Usina de mistura asfáltica à quente, tipo contra fluxo, prod 40 a 80 ton/hora - chi diurno. Af_03/2016</t>
  </si>
  <si>
    <t>93440</t>
  </si>
  <si>
    <t>Usina de asfalto à frio, capacidade de 40 a 60 ton/hora, elétrica potência 30CV - chi diurno. Af_03/2016</t>
  </si>
  <si>
    <t>0328</t>
  </si>
  <si>
    <t>Custo horário improdutivo noturno</t>
  </si>
  <si>
    <t>5834</t>
  </si>
  <si>
    <t>Usina misturadora de solos, dosadores triplos, calha vibratória, capacidade 200/500T, 201HP - chi noturno</t>
  </si>
  <si>
    <t>chi-n</t>
  </si>
  <si>
    <t>0329</t>
  </si>
  <si>
    <t>Composições auxiliares</t>
  </si>
  <si>
    <t>5089</t>
  </si>
  <si>
    <t>Rolo compactador vibratório pé de carneiro para solos, potência 80HP, peso máximo operacional 8,8T - manutenção</t>
  </si>
  <si>
    <t>5627</t>
  </si>
  <si>
    <t>Escavadeira hidráulica sobre esteiras, caçamba 0,80m³, peso operacional 17T, potência bruta 111HP - depreciação. Af_06/2014</t>
  </si>
  <si>
    <t>5628</t>
  </si>
  <si>
    <t>Escavadeira hidráulica sobre esteiras, caçamba 0,80m³, peso operacional 17T, potência bruta 111HP - juros. Af_06/2014</t>
  </si>
  <si>
    <t>5629</t>
  </si>
  <si>
    <t>Escavadeira hidráulica sobre esteiras, caçamba 0,80m³, peso operacional 17T, potência bruta 111HP - manutenção. Af_06/2014</t>
  </si>
  <si>
    <t>5630</t>
  </si>
  <si>
    <t>Escavadeira hidráulica sobre esteiras, caçamba 0,80m³, peso operacional 17T, potência bruta 111HP - materiais na operação. Af_06/2014</t>
  </si>
  <si>
    <t>5658</t>
  </si>
  <si>
    <t>Grade de disco controle remoto rebocável, com 24 discos 24x6mm com pneus para transporte - manutenção. Af_06/2014</t>
  </si>
  <si>
    <t>5664</t>
  </si>
  <si>
    <t>Retroescavadeira sobre rodas com carregadeira, tração 4x4, potência líq. 88HP, caçamba carreg. cap mín. 1m³, caçamba retro cap. 0,26m³, peso operacional mín. 6.674kg, profundidade escavação máx. 4,37m - manutenção. Af_06/2014</t>
  </si>
  <si>
    <t>5667</t>
  </si>
  <si>
    <t>Retroescavadeira sobre rodas com carregadeira, tração 4x2, potência líq. 79HP, caçamba carreg. cap mín. 1m³, caçamba retro cap. 0,20m³, peso operacional mín. 6.570kg, profundidade escavação máx. 4,37m - manutenção. Af_06/2014</t>
  </si>
  <si>
    <t>5668</t>
  </si>
  <si>
    <t>Retroescavadeira sobre rodas com carregadeira, tração 4x2, potência líq. 79HP, caçamba carreg. cap mín. 1m³, caçamba retro cap. 0,20m³, peso operacional mín. 6.570kg, profundidade escavação máx. 4,37m - materiais na operação. Af_06/2014</t>
  </si>
  <si>
    <t>5674</t>
  </si>
  <si>
    <t>Rolo compactador vibratório de um cilindro aço liso, potência 80HP, peso operacional máximo 8,1T, impacto dinâmico 16,15 / 9,5T, largura de trabalho 1,68m - manutenção. Af_06/2014</t>
  </si>
  <si>
    <t>5675</t>
  </si>
  <si>
    <t>Rolo compactador vibratório, tandem, cilindro liso de aço, autopropelido, 40HP - 4,4T, impacto dinâmico 3,1T, vu 5 anos - depreciação e juros</t>
  </si>
  <si>
    <t>5676</t>
  </si>
  <si>
    <t>Rolo compactador vibratório, tandem, cilindro liso, autopropelido 40HP - 4,4T, impacto dinâmico 3,1T, vu 5 anos - manutenção.</t>
  </si>
  <si>
    <t>5677</t>
  </si>
  <si>
    <t>Rolo compactador vibratório, tandem, cilindro liso autopropelido 40HP 4,4T, impacto dinâmico 3,1T, vu 5 anos - custo com materiais na operação.</t>
  </si>
  <si>
    <t>5692</t>
  </si>
  <si>
    <t>Motobomba centrífuga, motor a gasolina, potência 5,42HP, bocais 1 1/2"x1", diâmetro rotor 143mm hm/q = 6mca / 16,8m³/h a 38mca / 6,6m³/h - manutenção. Af_06/2014</t>
  </si>
  <si>
    <t>5693</t>
  </si>
  <si>
    <t>Motobomba centrífuga, motor a gasolina, potência 5,42HP, bocais 1 1/2"x1", diâmetro rotor 143mm hm/q = 6mca / 16,8m³/h a 38mca / 6,6m³/h - materiais na operação. Af_06/2014</t>
  </si>
  <si>
    <t>5695</t>
  </si>
  <si>
    <t>Caminhão basculante 6m³, peso bruto total 16.000kg, carga útil máxima 13.071kg, distância entre eixos 4,80m, potência 230CV inclusive caçamba metálica - manutenção. Af_06/2014</t>
  </si>
  <si>
    <t>5696</t>
  </si>
  <si>
    <t>Usina de asfalto a quente fixa capacidade 40/80T/h - depreciação e juros</t>
  </si>
  <si>
    <t>5697</t>
  </si>
  <si>
    <t>Usina de asfalto a quente fixa capacidade 40/80T/h - manutenção</t>
  </si>
  <si>
    <t>5698</t>
  </si>
  <si>
    <t>Usina de asfalto a quente fixa capacidade 40/80T/h - material e operação</t>
  </si>
  <si>
    <t>5699</t>
  </si>
  <si>
    <t>Usina de asfalto a quente, fixa, capacidade 40 a 80T/h - mão de obra na operação diurna</t>
  </si>
  <si>
    <t>5701</t>
  </si>
  <si>
    <t>Caminhão basculante, 162HP - 6m³ / mão de obra na operação noturna</t>
  </si>
  <si>
    <t>5702</t>
  </si>
  <si>
    <t>Usina de concreto fixa capacidade 90/120m³, 63HP - depreciação e juros</t>
  </si>
  <si>
    <t>5703</t>
  </si>
  <si>
    <t>Usina de concreto fixa capacidade 90/120m³, 63HP - materiais na operação</t>
  </si>
  <si>
    <t>5704</t>
  </si>
  <si>
    <t>Usina de concreto fixa capacidade 90/120m³, 63HP - mão de obra na operação diurna</t>
  </si>
  <si>
    <t>5705</t>
  </si>
  <si>
    <t>Caminhão toco, peso bruto total 16.000kg, carga útil máx. 10.685kg, dist. entre eixos 4,8m, potência 189CV, inclusive carroceria fixa aberta de madeira p/ transporte geral de carga seca, dimen. aprox. 2,5x7,00x0,50m - manutenção. Af_06/2014</t>
  </si>
  <si>
    <t>5706</t>
  </si>
  <si>
    <t>Usina misturadora de solos, dosadores triplos, calha vibratória, capacidade 200/500T, 201HP - depreciação e juros</t>
  </si>
  <si>
    <t>5707</t>
  </si>
  <si>
    <t>Usina misturadora de solos, dosadores triplos, calha vibratória, capacidade 200/500T, 201HP - manutenção</t>
  </si>
  <si>
    <t>5708</t>
  </si>
  <si>
    <t>Usina misturadora de solos, dosadores triplos, calha vibratória, capacidade 200/500T, 201HP - mão de obra na operação noturna</t>
  </si>
  <si>
    <t>5710</t>
  </si>
  <si>
    <t>Vibroacabadora de asfalto sobre esteiras, largura de pavimentação 1,90m a 5,30m, potência 105HP capacidade 450T/h - manutenção. Af_11/2014</t>
  </si>
  <si>
    <t>5711</t>
  </si>
  <si>
    <t>Vibroacabadora de asfalto sobre esteiras, largura de pavimentação 1,90m a 5,30m, potência 105HP capacidade 450T/h - materiais na operação. Af_11/2014</t>
  </si>
  <si>
    <t>5714</t>
  </si>
  <si>
    <t>Trator de pneus, potência 85CV, tração 4x4, peso com lastro de 4.675kg - manutenção. Af_06/2014</t>
  </si>
  <si>
    <t>5715</t>
  </si>
  <si>
    <t>Trator de pneus, potência 85CV, tração 4x4, peso com lastro de 4.675kg - materiais na operação. Af_06/2014</t>
  </si>
  <si>
    <t>5716</t>
  </si>
  <si>
    <t>Trator pneus tração 4x2 82CV, peso c/ lastro 4,555T - mão de obra operação diurna</t>
  </si>
  <si>
    <t>5718</t>
  </si>
  <si>
    <t>Trator de esteiras, potência 170HP, peso operacional 19T, caçamba 5,2m³ - materiais na operação. Af_06/2014</t>
  </si>
  <si>
    <t>5721</t>
  </si>
  <si>
    <t>Trator de esteiras, potência 150HP, peso operacional 16,7T, com roda motriz elevada e lâmina 3,18m³ - materiais na operação. Af_06/2014</t>
  </si>
  <si>
    <t>5722</t>
  </si>
  <si>
    <t>Trator de esteiras, potência 347HP, peso operacional 38,5T, com lâmina 8,70m³ - materiais na operação. Af_06/2014</t>
  </si>
  <si>
    <t>5724</t>
  </si>
  <si>
    <t>Trator de esteiras, potência 100HP, peso operacional 9,4T, com lâmina 2,19m³ - manutenção. Af_06/2014</t>
  </si>
  <si>
    <t>5725</t>
  </si>
  <si>
    <t>Trator de esteiras 99HP, peso operacional 8,5T - mão de obra na operação diurna</t>
  </si>
  <si>
    <t>5727</t>
  </si>
  <si>
    <t>Rolo compactador vibratório rebocável cilindro liso, 4,7T, impacto dinâmico 18,3T - manutenção.</t>
  </si>
  <si>
    <t>5729</t>
  </si>
  <si>
    <t>Rolo compactador vibratório tandem aço liso, potência 58HP, peso sem/com lastro 6,5 / 9,4T, largura de trabalho 1,2m - manutenção. Af_06/2014</t>
  </si>
  <si>
    <t>5730</t>
  </si>
  <si>
    <t>Rolo compactador vibratório tandem aço liso, potência 58HP, peso sem/com lastro 6,5 / 9,4T, largura de trabalho 1,2m - materiais na operação. Af_06/2014</t>
  </si>
  <si>
    <t>5732</t>
  </si>
  <si>
    <t>Rolo compactador pneumático, autopropelido pressão variável, 99HP, peso operacional sem ou com lastro 8,3/21,0T - manutenção.</t>
  </si>
  <si>
    <t>5733</t>
  </si>
  <si>
    <t>Rolo compactador pneumático, autopropelido, pressão variável, 99HP, peso operacional sem ou com lastro 8,3/21,0T - custo com materiais na operação</t>
  </si>
  <si>
    <t>5735</t>
  </si>
  <si>
    <t>Retroescavadeira sobre rodas com carregadeira, tração 4x4, potência líq. 72HP, caçamba carreg. cap mín. 0,79m³, caçamba retro cap. 0,18m³, peso operacional mín. 7.140kg, profundidade escavação máx. 4,50m - manutenção. Af_06/2014</t>
  </si>
  <si>
    <t>5736</t>
  </si>
  <si>
    <t>Retroescavadeira sobre rodas com carregadeira, tração 4x4, potência líq. 72HP, caçamba carreg. cap mín. 0,79m³, caçamba retro cap. 0,18m³, peso operacional mín. 7.140kg, profundidade escavação máx. 4,50m - materiais na operação. Af_06/2014</t>
  </si>
  <si>
    <t>5737</t>
  </si>
  <si>
    <t>Retroescavadeira, 74HP (vida útil 6 anos) - mão de obra/operação noturno</t>
  </si>
  <si>
    <t>5738</t>
  </si>
  <si>
    <t>Rolo compactador vibratório pé de carneiro, operado por controle remoto, potência 17HP, peso operacional 1,65T - depreciação e juros</t>
  </si>
  <si>
    <t>5739</t>
  </si>
  <si>
    <t>Rolo compactador vibratório pé de carneiro, operado por controle remoto, 17HP - 1,65T - manutenção.</t>
  </si>
  <si>
    <t>5741</t>
  </si>
  <si>
    <t>Usina de lama asfáltica, prod. 30 a 50T/h, silo de agregado 7m³, reservatórios para emulsão e água de 2,3m³ cada, misturador tipo pugmill a ser montado sobre caminhão - manutenção. Af_10/2014</t>
  </si>
  <si>
    <t>5742</t>
  </si>
  <si>
    <t>Usina de lama asfáltica, prod. 30 a 50T/h, silo de agregado 7m³, reservatórios para emulsão e água de 2,3m³ cada, misturador tipo pugmill a ser montado sobre caminhão - materiais na operação. Af_10/2014</t>
  </si>
  <si>
    <t>5747</t>
  </si>
  <si>
    <t>Caminhão pipa 6.000L, peso bruto total 13.000kg, distância entre eixos 4,80m, potência 189CV inclusive tanque de aço para transporte de água, capacidade 6m³ - materiais na operação. Af_06/2014</t>
  </si>
  <si>
    <t>5751</t>
  </si>
  <si>
    <t>Caminhão toco, peso bruto total 14.300kg, carga útil máxima 9.590kg, distância entre eixos 4,76m, potência 185CV (não inclui carroceria) - manutenção. Af_06/2014</t>
  </si>
  <si>
    <t>5754</t>
  </si>
  <si>
    <t>Caminhão toco, peso bruto total 16.000kg, carga útil máxima de 10.685kg, distância entre eixos 4,80m, potência 189CV excl. carroceria - manutenção. Af_06/2014</t>
  </si>
  <si>
    <t>5763</t>
  </si>
  <si>
    <t>Caminhão pipa 10.000L trucado, peso bruto total 23.000kg, carga útil máxima 15.935kg, distância entre eixos 4,8m, potência 230CV, inclusive tanque de aço para transporte de água - manutenção. Af_06/2014</t>
  </si>
  <si>
    <t>5765</t>
  </si>
  <si>
    <t>Espargidor de asfalto pressurizado com tanque de 2.500L, rebocável com motor a gasolina potência 3,4HP - manutenção. Af_07/2014</t>
  </si>
  <si>
    <t>5766</t>
  </si>
  <si>
    <t>Espargidor de asfalto pressurizado com tanque de 2.500L, rebocável com motor a gasolina potência 3,4HP - materiais na operação. Af_07/2014</t>
  </si>
  <si>
    <t>5770</t>
  </si>
  <si>
    <t>Distribuidor de asfalto montado sobre caminhão toco 162HP, com tanque isolado 6m³ com barra espargidora de 3,66m - custo c/ mão de obra na operação diurna.</t>
  </si>
  <si>
    <t>5775</t>
  </si>
  <si>
    <t>Lança elevatória telescópica de acionamento hidráulico, capacidade de carga 30.000kg, com cesto, montada sobre caminhão trucado - manutenção</t>
  </si>
  <si>
    <t>5776</t>
  </si>
  <si>
    <t>Lança elevatória telescópica de acionamento hidráulico, capacidade de carga 30.000kg, com cesto, montada sobre caminhão trucado - custo com materiais na operação</t>
  </si>
  <si>
    <t>5779</t>
  </si>
  <si>
    <t>Motoniveladora potência básica líquida (primeira marcha) 125HP, peso bruto 13.032kg, largura da lâmina de 3,7m - manutenção. Af_06/2014</t>
  </si>
  <si>
    <t>5782</t>
  </si>
  <si>
    <t>Motoscraper 270HP - custo com materiais na operação</t>
  </si>
  <si>
    <t>5783</t>
  </si>
  <si>
    <t>Motoscraper 270HP - custo com mão de obra na operação diurna</t>
  </si>
  <si>
    <t>5787</t>
  </si>
  <si>
    <t>Pá carregadeira sobre rodas, potência 197HP, capacidade da caçamba 2,5 a 3,5m³, peso operacional 18.338kg - materiais na operação. Af_06/2014</t>
  </si>
  <si>
    <t>5791</t>
  </si>
  <si>
    <t>Rolo compactador vibratório de um cilindro liso de aço, potência 80HP, peso operacional máximo 8,5T, largura trabalho 1,676m - manutenção. Af_06/2014</t>
  </si>
  <si>
    <t>5792</t>
  </si>
  <si>
    <t>Rolo compactador vibratório de um cilindro liso de aço, potência 80HP, peso operacional máximo 8,5T, largura trabalho 1,676m - materiais na operação. Af_06/2014</t>
  </si>
  <si>
    <t>5794</t>
  </si>
  <si>
    <t>Martelete ou rompedor pneumático manual 28kg, frequência de impacto 1.230/minuto - depreciação e juros</t>
  </si>
  <si>
    <t>5796</t>
  </si>
  <si>
    <t>Martelete ou rompedor pneumático manual 28kg, frequência de impacto 1.230/minuto - mão de obra na operação diurna</t>
  </si>
  <si>
    <t>5797</t>
  </si>
  <si>
    <t>Compressor de ar rebocável, vazão 189pcm, pressão efetiva de trabalho 102psi, motor diesel, potência 63CV - manutenção. Af_06/2015</t>
  </si>
  <si>
    <t>5800</t>
  </si>
  <si>
    <t>Bomba submersível elétrica trifásica, potência 2,96HP, ø rotor 144mm semiaberto, bocal de saída ø 2, hm/q = 2mca / 38,8m³/h a 28mca / 5m³/h - manutenção. Af_06/2014</t>
  </si>
  <si>
    <t>5801</t>
  </si>
  <si>
    <t>Compactador de solos com placa vibratória, 46x51cm, 5HP, 156kg, diesel, impacto dinâmico 1.700kg - depreciação e juros</t>
  </si>
  <si>
    <t>5802</t>
  </si>
  <si>
    <t>Compactador de solos com placa vibratória, 46x51cm, 5HP, 156kg, diesel, impacto dinâmico 1.700kg - manutenção</t>
  </si>
  <si>
    <t>5804</t>
  </si>
  <si>
    <t>Compactador de solos com placa vibratória, 46x51cm, 5HP, 156kg, diesel, impacto dinâmico 1.700kg - mão de obra diurna na operação</t>
  </si>
  <si>
    <t>6178</t>
  </si>
  <si>
    <t>Caminhão basculante, toco 5,0m³ - 170HP - 11,24T (vida útil 5 anos) - custos c/material na operação.</t>
  </si>
  <si>
    <t>6237</t>
  </si>
  <si>
    <t>Trator de esteiras com lamina - potência 305HP - peso operacional 37T (vida útil 10 anos) - depreciação e juros</t>
  </si>
  <si>
    <t>6238</t>
  </si>
  <si>
    <t>Trator de esteiras com lamina - potência 305HP - peso operacional 37T (vida útil 10 anos) - manutenção</t>
  </si>
  <si>
    <t>6248</t>
  </si>
  <si>
    <t>Trator de esteiras 153HP peso operacional 15T, com roda motriz elevada (vida útil 10 anos) - depreciação e juros</t>
  </si>
  <si>
    <t>6249</t>
  </si>
  <si>
    <t>Trator de esteiras Caterpillar D6 153HP (vida útil 10 anos) - manutenção</t>
  </si>
  <si>
    <t>6538</t>
  </si>
  <si>
    <t>Trator de esteiras - D6 - depreciação</t>
  </si>
  <si>
    <t>6539</t>
  </si>
  <si>
    <t>Trator de esteiras - D6 - juros</t>
  </si>
  <si>
    <t>6540</t>
  </si>
  <si>
    <t>Trator de esteiras - D6 - manutenção</t>
  </si>
  <si>
    <t>6542</t>
  </si>
  <si>
    <t>Trator de esteiras - D6 - mão de obra na operação</t>
  </si>
  <si>
    <t>7008</t>
  </si>
  <si>
    <t>Extrusora de guias e sarjetas 14HP - depreciação</t>
  </si>
  <si>
    <t>7009</t>
  </si>
  <si>
    <t>Extrusora de guias e sarjetas 14HP - juros</t>
  </si>
  <si>
    <t>7010</t>
  </si>
  <si>
    <t>Extrusora de guias e sarjetas 14HP - manutenção</t>
  </si>
  <si>
    <t>7013</t>
  </si>
  <si>
    <t>Veículo utilitário tipo pick-up a gasolina com 56,8CV - depreciação</t>
  </si>
  <si>
    <t>7014</t>
  </si>
  <si>
    <t>Veículo utilitário tipo pick-up a gasolina com 56,8CV - juros</t>
  </si>
  <si>
    <t>7015</t>
  </si>
  <si>
    <t>Veículo utilitário tipo pick-up a gasolina com 56,8CV - manutenção</t>
  </si>
  <si>
    <t>7016</t>
  </si>
  <si>
    <t>Veículo utilitário tipo pick-up a gasolina com 56,8CV - custos c/material na operação</t>
  </si>
  <si>
    <t>7017</t>
  </si>
  <si>
    <t>Mão de obra operação diurna - veículo leve</t>
  </si>
  <si>
    <t>7019</t>
  </si>
  <si>
    <t>Distribuidor de betume 6.000L 56CV sob pressão montado sobre chassis de caminhão - depreciação</t>
  </si>
  <si>
    <t>7020</t>
  </si>
  <si>
    <t>Distribuidor de betume 6.000L 56CV sob pressão montado sobre chassis de caminhão - juros</t>
  </si>
  <si>
    <t>7021</t>
  </si>
  <si>
    <t>Distribuidor de betume 6.000L 56CV sob pressão montado sobre chassis de caminhão - manutenção</t>
  </si>
  <si>
    <t>7022</t>
  </si>
  <si>
    <t>Distribuidor de betume 6.000L 56CV sob pressão montado sobre chassis de caminhão - custos com material operação diurna</t>
  </si>
  <si>
    <t>7032</t>
  </si>
  <si>
    <t>Tanque de asfalto estacionário com serpentina, capacidade 30.000L - depreciação. Af_06/2014</t>
  </si>
  <si>
    <t>7033</t>
  </si>
  <si>
    <t>Tanque de asfalto estacionário com serpentina, capacidade 30.000L - juros. Af_06/2014</t>
  </si>
  <si>
    <t>7034</t>
  </si>
  <si>
    <t>Tanque de asfalto estacionário com serpentina, capacidade 30.000L - manutenção. Af_06/2014</t>
  </si>
  <si>
    <t>7035</t>
  </si>
  <si>
    <t>Tanque de asfalto estacionário com serpentina, capacidade 30.000L - materiais na operação. Af_06/2014</t>
  </si>
  <si>
    <t>7038</t>
  </si>
  <si>
    <t>Rolo compactador de pneus estático, pressão variável, potência 111HP, peso sem/com lastro 9,5 / 26T, largura de trabalho 1,90m - depreciação. Af_07/2014</t>
  </si>
  <si>
    <t>7039</t>
  </si>
  <si>
    <t>Rolo compactador de pneus estático, pressão variável, potência 111HP, peso sem/com lastro 9,5 / 26T, largura de trabalho 1,90m - juros. Af_07/2014</t>
  </si>
  <si>
    <t>7040</t>
  </si>
  <si>
    <t>Rolo compactador de pneus estático, pressão variável, potência 111HP, peso sem/com lastro 9,5 / 26T, largura de trabalho 1,90m - manutenção. Af_07/2014</t>
  </si>
  <si>
    <t>7044</t>
  </si>
  <si>
    <t>Motobomba trash (p/ água suja) autoescorvante, motor gasolina de 6,41HP, diâmetros de sucção x recalque: 3" x 3", hm/q = 10mca / 60m³/h a 23mca / 0m³/h - depreciação. Af_10/2014</t>
  </si>
  <si>
    <t>7045</t>
  </si>
  <si>
    <t>Motobomba trash (p/ água suja) autoescorvante, motor gasolina de 6,41HP, diâmetros de sucção x recalque: 3" x 3", hm/q = 10mca / 60m³/h a 23mca / 0m³/h - juros. Af_10/2014</t>
  </si>
  <si>
    <t>7046</t>
  </si>
  <si>
    <t>Motobomba trash (p/ água suja) autoescorvante, motor gasolina de 6,41HP, diâmetros de sucção x recalque: 3" x 3", hm/q = 10mca / 60m³/h a 23mca / 0m³/h - manutenção. Af_10/2014</t>
  </si>
  <si>
    <t>7047</t>
  </si>
  <si>
    <t>Motobomba trash (p/ água suja) autoescorvante, motor gasolina de 6,41HP, diâmetros de sucção x recalque: 3" x 3", hm/q = 10mca / 60m³/h a 23mca / 0m³/h - materiais na operação. Af_10/2014</t>
  </si>
  <si>
    <t>7051</t>
  </si>
  <si>
    <t>Rolo compactador pé de carneiro vibratório, potência 125HP, peso operacional sem/com lastro 11,95 / 13,30T, impacto dinâmico 38,5 / 22,5T, largura de trabalho 2,15m - depreciação. Af_06/2014</t>
  </si>
  <si>
    <t>7052</t>
  </si>
  <si>
    <t>Rolo compactador pé de carneiro vibratório, potência 125HP, peso operacional sem/com lastro 11,95 / 13,30T, impacto dinâmico 38,5 / 22,5T, largura de trabalho 2,15m - juros. Af_06/2014</t>
  </si>
  <si>
    <t>7053</t>
  </si>
  <si>
    <t>Rolo compactador pé de carneiro vibratório, potência 125HP, peso operacional sem/com lastro 11,95 / 13,30T, impacto dinâmico 38,5 / 22,5T, largura de trabalho 2,15m - manutenção. Af_06/2014</t>
  </si>
  <si>
    <t>7054</t>
  </si>
  <si>
    <t>Rolo compactador pé de carneiro vibratório, potência 125HP, peso operacional sem/com lastro 11,95 / 13,30T, impacto dinâmico 38,5 / 22,5T, largura de trabalho 2,15m - materiais na operação. Af_06/2014</t>
  </si>
  <si>
    <t>7058</t>
  </si>
  <si>
    <t>Caminhão basculante 6m³ toco, peso bruto total 16.000kg, carga útil máxima 11.130kg, distância entre eixos 5,36m, potência 185CV, inclusive caçamba metálica - depreciação. Af_06/2014</t>
  </si>
  <si>
    <t>7059</t>
  </si>
  <si>
    <t>Caminhão basculante 6m³ toco, peso bruto total 16.000kg, carga útil máxima 11.130kg, distância entre eixos 5,36m, potência 185CV, inclusive caçamba metálica - juros. Af_06/2014</t>
  </si>
  <si>
    <t>7060</t>
  </si>
  <si>
    <t>Caminhão basculante 6m³ toco, peso bruto total 16.000kg, carga útil máxima 11.130kg, distância entre eixos 5,36m, potência 185CV, inclusive caçamba metálica - manutenção. Af_06/2014</t>
  </si>
  <si>
    <t>7061</t>
  </si>
  <si>
    <t>Caminhão basculante 6m³ toco, peso bruto total 16.000kg, carga útil máxima 11.130kg, distância entre eixos 5,36m, potência 185CV, inclusive caçamba metálica - materiais na operação. Af_06/2014</t>
  </si>
  <si>
    <t>7063</t>
  </si>
  <si>
    <t>Trator de pneus, potência 122CV, tração 4x4, peso com lastro de 4.510kg - depreciação. Af_06/2014</t>
  </si>
  <si>
    <t>7064</t>
  </si>
  <si>
    <t>Trator de pneus, potência 122CV, tração 4x4, peso com lastro de 4.510kg - juros. Af_06/2014</t>
  </si>
  <si>
    <t>7065</t>
  </si>
  <si>
    <t>Trator de pneus, potência 122CV, tração 4x4, peso com lastro de 4.510kg - manutenção. Af_06/2014</t>
  </si>
  <si>
    <t>7066</t>
  </si>
  <si>
    <t>Trator de pneus, potência 122CV, tração 4x4, peso com lastro de 4.510kg - materiais na operação. Af_06/2014</t>
  </si>
  <si>
    <t>53785</t>
  </si>
  <si>
    <t>Caminhão basculante 4,0m³ toco 162CV - peso bruto total 11.800kg - mão de obra na operação diurna</t>
  </si>
  <si>
    <t>53786</t>
  </si>
  <si>
    <t>Retroescavadeira sobre rodas com carregadeira, tração 4x4, potência líq. 88HP, caçamba carreg. cap mín. 1m³, caçamba retro cap. 0,26m³, peso operacional mín. 6.674kg, profundidade escavação máx. 4,37m - materiais na operação. Af_06/2014</t>
  </si>
  <si>
    <t>53788</t>
  </si>
  <si>
    <t>Rolo compactador vibratório de um cilindro aço liso, potência 80HP, peso operacional máximo 8,1T, impacto dinâmico 16,15 / 9,5T, largura de trabalho 1,68m - materiais na operação. Af_06/2014</t>
  </si>
  <si>
    <t>53792</t>
  </si>
  <si>
    <t>Caminhão basculante 6m³, peso bruto total 16.000kg, carga útil máxima 13.071kg, distância entre eixos 4,80m, potência 230CV inclusive caçamba metálica - materiais na operação. Af_06/2014</t>
  </si>
  <si>
    <t>53794</t>
  </si>
  <si>
    <t>Usina de concreto fixa capacidade 90/120m³, 63HP - manutenção</t>
  </si>
  <si>
    <t>53797</t>
  </si>
  <si>
    <t>Caminhão toco, peso bruto total 16.000kg, carga útil máx. 10.685kg, dist. entre eixos 4,8m, potência 189CV, inclusive carroceria fixa aberta de madeira p/ transporte geral de carga seca, dimen. aprox. 2,5x7,00x0,50m - materiais na operação. Af_06/2014</t>
  </si>
  <si>
    <t>53800</t>
  </si>
  <si>
    <t>Usina misturadora de solos, dosadores triplos, calha vibratória, capacidade 200/500T, 201HP - materiais na operação</t>
  </si>
  <si>
    <t>53801</t>
  </si>
  <si>
    <t>Usina misturadora de solos, dosadores triplos, calha vibratória, capacidade 200/500T, 201HP - mão de obra na operação diurna</t>
  </si>
  <si>
    <t>53804</t>
  </si>
  <si>
    <t>Vassoura mecânica rebocável com escova cilíndrica, largura útil de varrimento de 2,44m - manutenção. Af_06/2014</t>
  </si>
  <si>
    <t>53805</t>
  </si>
  <si>
    <t>Trator pneus tração 4x2, 82CV, peso c/ lastro 4,555T - mão de obra operação noturna</t>
  </si>
  <si>
    <t>53806</t>
  </si>
  <si>
    <t>Trator de esteiras, potência 170HP, peso operacional 19T, caçamba 5,2m³ - manutenção. Af_06/2014</t>
  </si>
  <si>
    <t>53808</t>
  </si>
  <si>
    <t>Trator de esteiras potência 165HP, peso operacional 17,1T - mão de obra na operação noturna</t>
  </si>
  <si>
    <t>53810</t>
  </si>
  <si>
    <t>Trator de esteiras, potência 150HP, peso operacional 16,7T, com roda motriz elevada e lâmina 3,18m³ - manutenção. Af_06/2014</t>
  </si>
  <si>
    <t>53814</t>
  </si>
  <si>
    <t>Trator de esteiras, potência 347HP, peso operacional 38,5T, com lâmina 8,70m³ - manutenção. Af_06/2014</t>
  </si>
  <si>
    <t>53815</t>
  </si>
  <si>
    <t>Trator de esteiras com lamina - potência 305HP - peso operacional 37T - mão de obra na operação diurna</t>
  </si>
  <si>
    <t>53816</t>
  </si>
  <si>
    <t>Trator sobre esteiras 305HP - mão de obra na operação noturna</t>
  </si>
  <si>
    <t>53817</t>
  </si>
  <si>
    <t>Trator de esteiras, potência 100HP, peso operacional 9,4T, com lâmina 2,19m³ - materiais na operação. Af_06/2014</t>
  </si>
  <si>
    <t>53818</t>
  </si>
  <si>
    <t>Rolo compactador vibratório rebocável aço liso, peso 4,7T, impacto dinâmico 18,3T - depreciação e juros</t>
  </si>
  <si>
    <t>53823</t>
  </si>
  <si>
    <t>Rolo compactador de pneus estático para asfalto, pressão variável, potência 99HP, peso operacional sem/com lastro 8,3/21,0T - depreciação e juros</t>
  </si>
  <si>
    <t>53827</t>
  </si>
  <si>
    <t>Caminhão toco, peso bruto total 14.300kg, carga útil máxima 9.590kg, distância entre eixos 4,76m, potência 185CV (não inclui carroceria) - materiais na operação. Af_06/2014</t>
  </si>
  <si>
    <t>53829</t>
  </si>
  <si>
    <t>Caminhão toco, peso bruto total 16.000kg, carga útil máxima de 10.685kg, distância entre eixos 4,80m, potência 189CV excl. carroceria - materiais na operação. Af_06/2014</t>
  </si>
  <si>
    <t>53831</t>
  </si>
  <si>
    <t>Caminhão pipa 10.000L trucado, peso bruto total 23.000kg, carga útil máxima 15.935kg, distância entre eixos 4,8m, potência 230CV, inclusive tanque de aço para transporte de água - materiais na operação. Af_06/2014</t>
  </si>
  <si>
    <t>53833</t>
  </si>
  <si>
    <t>Distribuidor de agregado tipo dosador rebocável com 4 pneus com largura 3,66m - depreciação e juros</t>
  </si>
  <si>
    <t>53834</t>
  </si>
  <si>
    <t>Distribuidor de agregado tipo dosador rebocável com 4 pneus com largura 3,66m - manutenção</t>
  </si>
  <si>
    <t>53840</t>
  </si>
  <si>
    <t>Grade de disco rebocável com 20 discos 24" x 6mm com pneus para transporte - depreciação. Af_06/2014</t>
  </si>
  <si>
    <t>53841</t>
  </si>
  <si>
    <t>Grade de disco rebocável com 20 discos 24" x 6mm com pneus para transporte - manutenção. Af_06/2014</t>
  </si>
  <si>
    <t>53842</t>
  </si>
  <si>
    <t>Lança elevatória telescópica de acionamento hidráulico, capacidade de carga 30.000kg, com cesto, montada sobre caminhão trucado - depreciação e juros</t>
  </si>
  <si>
    <t>53843</t>
  </si>
  <si>
    <t>Lança elevatória telescópica de acionamento hidráulico, capacidade de carga 30.000kg, com cesto, montada sobre caminhão trucado - custo com mão de obra na operação diurna</t>
  </si>
  <si>
    <t>53849</t>
  </si>
  <si>
    <t>Motoniveladora potência básica líquida (primeira marcha) 125HP, peso bruto 13.032kg, largura da lâmina de 3,7m - materiais na operação. Af_06/2014</t>
  </si>
  <si>
    <t>53852</t>
  </si>
  <si>
    <t>Motoscraper 270HP - custo com mão de obra na operação noturna</t>
  </si>
  <si>
    <t>53857</t>
  </si>
  <si>
    <t>Pá carregadeira sobre rodas, potência líquida 128HP, capacidade da caçamba 1,7 a 2,8m³, peso operacional 11.632kg - manutenção. Af_06/2014</t>
  </si>
  <si>
    <t>53858</t>
  </si>
  <si>
    <t>Pá carregadeira sobre rodas, potência líquida 128HP, capacidade da caçamba 1,7 a 2,8m³, peso operacional 11.632kg - materiais na operação. Af_06/2014</t>
  </si>
  <si>
    <t>53861</t>
  </si>
  <si>
    <t>Pá carregadeira sobre rodas, potência 197HP, capacidade da caçamba 2,5 a 3,5m³, peso operacional 18.338kg - manutenção. Af_06/2014</t>
  </si>
  <si>
    <t>53863</t>
  </si>
  <si>
    <t>Martelete ou rompedor pneumático manual 28kg, frequência de impacto 1.230/minuto - manutenção</t>
  </si>
  <si>
    <t>53865</t>
  </si>
  <si>
    <t>Compressor de ar rebocável, vazão 189pcm, pressão efetiva de trabalho 102psi, motor diesel, potência 63CV - materiais na operação. Af_06/2015</t>
  </si>
  <si>
    <t>53866</t>
  </si>
  <si>
    <t>Bomba submersível elétrica trifásica, potência 2,96HP, ø rotor 144mm semiaberto, bocal de saída ø 2, hm/q = 2mca / 38,8m³/h a 28mca / 5m³/h - materiais na operação. Af_06/2014</t>
  </si>
  <si>
    <t>53882</t>
  </si>
  <si>
    <t>Caminhão pipa 6.000L, peso bruto total 13.000kg, distância entre eixos 4,80m, potência 189CV inclusive tanque de aço para transporte de água, capacidade 6m³ - manutenção. Af_06/2014</t>
  </si>
  <si>
    <t>55255</t>
  </si>
  <si>
    <t>Extrusora de guias e sarjetas 14HP - custos com material na operação diurna</t>
  </si>
  <si>
    <t>55263</t>
  </si>
  <si>
    <t>Rolo compactador de pneus estático, pressão variável, potência 111HP, peso sem/com lastro 9,5 / 26T, largura de trabalho 1,90m - materiais na operação. Af_07/2014</t>
  </si>
  <si>
    <t>55264</t>
  </si>
  <si>
    <t>Trator de pneus 110 a 126HP - mão de obra na operação noturna</t>
  </si>
  <si>
    <t>73298</t>
  </si>
  <si>
    <t>Vibrador de imersão motor elétrico 2CV (cp) tubo de 48x48 c/ mangote de 5m comprimento - excl. operador</t>
  </si>
  <si>
    <t>73299</t>
  </si>
  <si>
    <t>Vibrador de imersão motor elétrico 2CV (ci) tubo 48x480mm c/ mangote de 5m comprimento - excl. operador</t>
  </si>
  <si>
    <t>73303</t>
  </si>
  <si>
    <t>Depreciação e juros - grupo gerador 150kVA</t>
  </si>
  <si>
    <t>73304</t>
  </si>
  <si>
    <t>Custos combustível + material distribuidor de agregado Spre</t>
  </si>
  <si>
    <t>73305</t>
  </si>
  <si>
    <t>Distribuidor de agregados autopropelido capacidade 3m³, a diesel, 6cc, 140CV - juros</t>
  </si>
  <si>
    <t>73307</t>
  </si>
  <si>
    <t>Manutenção - grupo gerador 150kVA</t>
  </si>
  <si>
    <t>73308</t>
  </si>
  <si>
    <t>Distribuidor de agregados autopropelido capacidade 3m³, a diesel, 6cc, 140CV - depreciação</t>
  </si>
  <si>
    <t>73309</t>
  </si>
  <si>
    <t>Rolo compactador vibratório pé de carneiro para solos, potência 80HP, peso máximo operacional 8,8T - depreciação</t>
  </si>
  <si>
    <t>73310</t>
  </si>
  <si>
    <t>Custo horário com depreciação e juros-retro-escavadeira sobre rodas case 580h - 74HP</t>
  </si>
  <si>
    <t>73311</t>
  </si>
  <si>
    <t>Custos c/material operação - grupo gerador 150kVA</t>
  </si>
  <si>
    <t>73312</t>
  </si>
  <si>
    <t>Distribuidor de agregados autopropelido capacidade 3m³, a diesel, 6cc, 140CV - manutenção</t>
  </si>
  <si>
    <t>73313</t>
  </si>
  <si>
    <t>Rolo compactador vibratório pé de carneiro para solos, potência 80HP, peso máximo operacional 8,8T - juros</t>
  </si>
  <si>
    <t>73314</t>
  </si>
  <si>
    <t>Custo horário com mão de obra na operação diurna-retro-escavadeira sobre rodas - case 580h - 74HP</t>
  </si>
  <si>
    <t>73315</t>
  </si>
  <si>
    <t>Custos combustível + material na operação de rolo vibratório TT SPV 84 pé-de-carneiro</t>
  </si>
  <si>
    <t>73316</t>
  </si>
  <si>
    <t>Custo horário com manutenção-retro-escavadeira sobre rodas - case 580h - 74HP</t>
  </si>
  <si>
    <t>73317</t>
  </si>
  <si>
    <t>Custo horário com materiais na operação-retro-escavadeira sobre rodas - case 580h - 74HP</t>
  </si>
  <si>
    <t>73327</t>
  </si>
  <si>
    <t>Custo horário com mão de obra na operação diurna - martelete ou rompedor Atlas Copco - TEX 31</t>
  </si>
  <si>
    <t>73331</t>
  </si>
  <si>
    <t>Vibrador de imersão motor gas 3,5CV (cp) tubo 48x480mm c/ mangote de 5m comp. - excl. operador</t>
  </si>
  <si>
    <t>73332</t>
  </si>
  <si>
    <t>Custo horário com manutenção - martelete ou rompedor Atlas Copco - TEX 31</t>
  </si>
  <si>
    <t>73335</t>
  </si>
  <si>
    <t>Caminhão toco, peso bruto total 14.300kg, carga útil máx. 9.710kg, dist. entre eixos 3,56m, potência 185CV, inclusive carroceria fixa aberta de madeira p/ transporte geral de carga seca, dimen. aprox. 2,50x6,50x0,50m - manutenção. Af_06/2014</t>
  </si>
  <si>
    <t>73336</t>
  </si>
  <si>
    <t>Usina misturadora a frio capacidade 50T/h (cp) incl. equipe de operação</t>
  </si>
  <si>
    <t>73337</t>
  </si>
  <si>
    <t>Custo horário com depreciação e juros - martelete ou rompedor Atlas Copco - TEX 31</t>
  </si>
  <si>
    <t>73339</t>
  </si>
  <si>
    <t>Trator de pneus motor diesel 61CV (ci) incl. operador</t>
  </si>
  <si>
    <t>73340</t>
  </si>
  <si>
    <t>Caminhão toco, peso bruto total 14.300kg, carga útil máx. 9.710kg, dist. entre eixos 3,56m, potência 185CV, inclusive carroceria fixa aberta de madeira p/ transporte geral de carga seca, dimen. aprox. 2,50x6,50x0,50m - materiais na operação. Af_06/2014</t>
  </si>
  <si>
    <t>73343</t>
  </si>
  <si>
    <t>Vibrador de imersão motor gas 3,5CV tubo de 48x480mm (ci) c/ mangote de 5m comp - excl operador</t>
  </si>
  <si>
    <t>73353</t>
  </si>
  <si>
    <t>Compactador de pneus auto-propulsor diesel 76HP c/7 pneus - ci - peso 5,5/20T incl. operador</t>
  </si>
  <si>
    <t>73354</t>
  </si>
  <si>
    <t>Máquina de juntas gas 8,25CV part manual (ci) incl. operador</t>
  </si>
  <si>
    <t>73367</t>
  </si>
  <si>
    <t>Rompedor pneumático 32,6kg consumo ar 38,8L (ci) s/operador ponteira e mangueira - frequência de impactos 1.110 imp/min</t>
  </si>
  <si>
    <t>73373</t>
  </si>
  <si>
    <t>Custo horário c/ materiais na operação - guindaste autopropelido Madal - MD 10A 45 HP</t>
  </si>
  <si>
    <t>73374</t>
  </si>
  <si>
    <t>Usina pré-misturadora de solos capacidade 350/600T/h (cf) incl. equipe de operação</t>
  </si>
  <si>
    <t>73378</t>
  </si>
  <si>
    <t>Rompedor pneumático 32,6kg consumo ar 38,8L (cp) s/ operador ponteira e mangueira-frequência de impacto de 1110 imp/min</t>
  </si>
  <si>
    <t>73390</t>
  </si>
  <si>
    <t>Compactador de pneus autopropulsor diesel 76HP c/7 pneus - cp - peso 5,5/20T incl. operador</t>
  </si>
  <si>
    <t>73399</t>
  </si>
  <si>
    <t>Depreciação e juros - máquina de demarcar faixas autoprop.</t>
  </si>
  <si>
    <t>73402</t>
  </si>
  <si>
    <t>Usina pré-misturadora de solos capacidade 350/600T/h (cp) incl. equipe de operação</t>
  </si>
  <si>
    <t>73405</t>
  </si>
  <si>
    <t>Custo horário produtivo diurno-retro-escavadeira sobre rodas - case 580h - 74HP</t>
  </si>
  <si>
    <t>73425</t>
  </si>
  <si>
    <t>Custo horário com depreciação e juros - trator de esteiras Caterpillar D6D PS - 163 6A - 140HP</t>
  </si>
  <si>
    <t>73428</t>
  </si>
  <si>
    <t>Custo horário produtivo diurno - martelete ou rompedor Atlas Copco TEX 31</t>
  </si>
  <si>
    <t>73432</t>
  </si>
  <si>
    <t>Chp - betoneira capac. 320L, motor diesel 6HP, alfa 320 ou similar</t>
  </si>
  <si>
    <t>73434</t>
  </si>
  <si>
    <t>Custo horário com manutenção - trator de esteiras Caterpillar D6D PS - 163 6A - 140HP</t>
  </si>
  <si>
    <t>73435</t>
  </si>
  <si>
    <t>Manutenção - máquina de demarcar faixas autoprop.</t>
  </si>
  <si>
    <t>73437</t>
  </si>
  <si>
    <t>Serra circular Makita 5900B 7' 2,3HP - chp</t>
  </si>
  <si>
    <t>73440</t>
  </si>
  <si>
    <t>Usina dosadora / misturadora agreg concr c/ silo cim p/ 50T (ci) incl. mão de obra p/ alimentação e operação da central</t>
  </si>
  <si>
    <t>73441</t>
  </si>
  <si>
    <t>Usina dosadora / misturadora agreg concr c/ silo cim p/ 50T (cp) incl. mão de obra p/ alimentação e operação</t>
  </si>
  <si>
    <t>73445</t>
  </si>
  <si>
    <t>Caiação int ou ext sobre revestimento liso c/ adoção de fixador com duas demãos</t>
  </si>
  <si>
    <t>73447</t>
  </si>
  <si>
    <t>Escavação manual de valas em terra compacta, prof. 2m &lt; h &lt;= 3m</t>
  </si>
  <si>
    <t>73450</t>
  </si>
  <si>
    <t>Custo horário improdutivo diurno - martelete ou rompedor Atlas Copco TEX 31</t>
  </si>
  <si>
    <t>73458</t>
  </si>
  <si>
    <t>Custo horário com materiais na operação - trator de esteiras Caterpillar D6D PS - 163 6A - 140HP</t>
  </si>
  <si>
    <t>73459</t>
  </si>
  <si>
    <t>Custos c/material operação - máquina de demarcar faixas auto</t>
  </si>
  <si>
    <t>73478</t>
  </si>
  <si>
    <t>Máquina de juntas gas 8,25CV part manual (cp) incl. operador</t>
  </si>
  <si>
    <t>73481</t>
  </si>
  <si>
    <t>Escavação manual de valas em terra compacta, prof. de 0m &lt; h &lt;= 1m</t>
  </si>
  <si>
    <t>73487</t>
  </si>
  <si>
    <t>Serra circular Makita 5900B 7' 2,3HP - chi</t>
  </si>
  <si>
    <t>73491</t>
  </si>
  <si>
    <t>Máquina polidora 4HP 12A 220V excl. esmeril e operador (cp)</t>
  </si>
  <si>
    <t>73495</t>
  </si>
  <si>
    <t>Trator esteiras diesel aprox 335CV c/ lâmina 5.000kg (cp) incl. operador</t>
  </si>
  <si>
    <t>73496</t>
  </si>
  <si>
    <t>Socador pneumático 18,5kg consumo ar 0,82m³/m (cp) incl. operador</t>
  </si>
  <si>
    <t>73529</t>
  </si>
  <si>
    <t>Instalação de aquecimento e armazenamento de asfalto (cp) em 2 tanques de 30.000L cada - incl. operador</t>
  </si>
  <si>
    <t>73532</t>
  </si>
  <si>
    <t>Custo horário produtivo - talha manual</t>
  </si>
  <si>
    <t>73534</t>
  </si>
  <si>
    <t>Custo horário improdutivo diurno-retro-escavadeira sobre rodas - case 580h - 74HP</t>
  </si>
  <si>
    <t>73553</t>
  </si>
  <si>
    <t>Máquina de pintar faixa cons maq FX24 14HP - chp</t>
  </si>
  <si>
    <t>73557</t>
  </si>
  <si>
    <t>Máquina polidora 4HP 12A 220V excl. esmeril e operador (ci)</t>
  </si>
  <si>
    <t>73558</t>
  </si>
  <si>
    <t>Locação de extrusora de guias e sarjetas sem formas, motor diesel de 14CV, excl. operador (ci)</t>
  </si>
  <si>
    <t>73559</t>
  </si>
  <si>
    <t>Usina pré-misturadora de solos capacidade 350/600T/h (ci) incl. equipe de operação</t>
  </si>
  <si>
    <t>73560</t>
  </si>
  <si>
    <t>Socador pneumático 18.5kg consumo ar 0,82m³/m (ci) incl. operador</t>
  </si>
  <si>
    <t>73563</t>
  </si>
  <si>
    <t>Trator esteiras diesel aprox 335CV c/ lâmina 5.000kg (ci) incl. operador</t>
  </si>
  <si>
    <t>74035</t>
  </si>
  <si>
    <t>Carregador frontal / pá carregadeira</t>
  </si>
  <si>
    <t>74035/001</t>
  </si>
  <si>
    <t>Carregador frontal (pá carregadeira) sobre rodas 105HP capacidade da caçamba 1,4 a 1,7m³ - chp - inclusive operador</t>
  </si>
  <si>
    <t>74036</t>
  </si>
  <si>
    <t>Trator</t>
  </si>
  <si>
    <t>74036/001</t>
  </si>
  <si>
    <t>Trator de esteiras, 153HP - chi - inclusive operador</t>
  </si>
  <si>
    <t>74036/002</t>
  </si>
  <si>
    <t>Trator esteiras diesel 140CV - chp - inclusive operador</t>
  </si>
  <si>
    <t>74040</t>
  </si>
  <si>
    <t>Soquete compactador</t>
  </si>
  <si>
    <t>74040/002</t>
  </si>
  <si>
    <t>Soquete compactador 72kg, gasolina, 3HP, (chi), excl. operador.</t>
  </si>
  <si>
    <t>83361</t>
  </si>
  <si>
    <t>Espargidor de asfalto pressurizado, tanque 6m³ com isolação térmica, aquecido com 2 maçaricos, com barra espargidora 3,60m, montado sobre caminhão toco, peso bruto total 14.300kg, potência 185CV - manutenção. Af_08/2015</t>
  </si>
  <si>
    <t>83758</t>
  </si>
  <si>
    <t>Custos combustível + material na operação de guindaste Madal MD-10A</t>
  </si>
  <si>
    <t>83761</t>
  </si>
  <si>
    <t>Depreciação grupo de soldagem bambozzi 375-A</t>
  </si>
  <si>
    <t>83762</t>
  </si>
  <si>
    <t>Manutenção grupo de soldagem bambozzi 375-A</t>
  </si>
  <si>
    <t>83763</t>
  </si>
  <si>
    <t>Custos combustível + material grupo de soldagem bambozzi 375-A</t>
  </si>
  <si>
    <t>83764</t>
  </si>
  <si>
    <t>Juros grupo de soldagem bambozzi 375-A</t>
  </si>
  <si>
    <t>84000</t>
  </si>
  <si>
    <t>Soquete compactador 72kg gasolina, 3HP (chp) excl. operador.</t>
  </si>
  <si>
    <t>84140</t>
  </si>
  <si>
    <t>Custos c/ mão de obra na operação - usina de asfalto a frio almeida PMF-35 DPD cap 60/80T/h - 30HP (elétrica)</t>
  </si>
  <si>
    <t>84155</t>
  </si>
  <si>
    <t>Desempenadeira eletr 2CV 4 polos 220/380V compactadora e densadora p/ acab piso concreto - excl. operador (cp)</t>
  </si>
  <si>
    <t>84156</t>
  </si>
  <si>
    <t>Régua vibratória dupla gasolina 3/4CV a 3600rpm de frequência - excl. operador (cp)</t>
  </si>
  <si>
    <t>84157</t>
  </si>
  <si>
    <t>Desempenadeira eletr motor 2CV 4 polos 220/380V compactadora e adensadora para piso acabado de concreto - excl. operador (ci)</t>
  </si>
  <si>
    <t>84160</t>
  </si>
  <si>
    <t>Régua vibradora dupla gasolina 3/4CV a 3600 rpm frequência - excl. operador (ci)</t>
  </si>
  <si>
    <t>87026</t>
  </si>
  <si>
    <t>Grade de disco rebocável com 20 discos 24" x 6mm com pneus para transporte - juros. Af_06/2014</t>
  </si>
  <si>
    <t>87441</t>
  </si>
  <si>
    <t>Betoneira capacidade nominal 400L, capacidade de mistura 310L, motora diesel potência 5,0HP, sem carregador - depreciação. Af_06/2014</t>
  </si>
  <si>
    <t>87442</t>
  </si>
  <si>
    <t>Betoneira capacidade nominal 400L, capacidade de mistura 310L, motora diesel potência 5,0HP, sem carregador - juros. Af_06/2014</t>
  </si>
  <si>
    <t>87443</t>
  </si>
  <si>
    <t>Betoneira capacidade nominal 400L, capacidade de mistura 310L, motora diesel potência 5,0HP, sem carregador - manutenção. Af_06/2014</t>
  </si>
  <si>
    <t>87444</t>
  </si>
  <si>
    <t>Betoneira capacidade nominal 400L, capacidade de mistura 310L, motora diesel potência 5,0HP, sem carregador - materiais na operação. Af_06/2014</t>
  </si>
  <si>
    <t>88387</t>
  </si>
  <si>
    <t>Misturador de argamassa, eixo horizontal, capacidade de mistura 300kg, motor elétrico potência 5CV - depreciação. Af_06/2014</t>
  </si>
  <si>
    <t>88389</t>
  </si>
  <si>
    <t>Misturador de argamassa, eixo horizontal, capacidade de mistura 300kg, motor elétrico potência 5CV - juros. Af_06/2014</t>
  </si>
  <si>
    <t>88390</t>
  </si>
  <si>
    <t>Misturador de argamassa, eixo horizontal, capacidade de mistura 300kg, motor elétrico potência 5CV - manutenção. Af_06/2014</t>
  </si>
  <si>
    <t>88391</t>
  </si>
  <si>
    <t>Misturador de argamassa, eixo horizontal, capacidade de mistura 300kg, motor elétrico potência 5CV - materiais na operação. Af_06/2014</t>
  </si>
  <si>
    <t>88394</t>
  </si>
  <si>
    <t>Misturador de argamassa, eixo horizontal, capacidade de mistura 600kg, motor elétrico potência 7,5CV - depreciação. Af_06/2014</t>
  </si>
  <si>
    <t>88395</t>
  </si>
  <si>
    <t>Misturador de argamassa, eixo horizontal, capacidade de mistura 600kg, motor elétrico potência 7,5CV - juros. Af_06/2014</t>
  </si>
  <si>
    <t>88396</t>
  </si>
  <si>
    <t>Misturador de argamassa, eixo horizontal, capacidade de mistura 600kg, motor elétrico potência 7,5CV - manutenção. Af_06/2014</t>
  </si>
  <si>
    <t>88397</t>
  </si>
  <si>
    <t>Misturador de argamassa, eixo horizontal, capacidade de mistura 600kg, motor elétrico potência 7,5CV - materiais na operação. Af_06/2014</t>
  </si>
  <si>
    <t>88400</t>
  </si>
  <si>
    <t>Misturador de argamassa, eixo horizontal, capacidade de mistura 160kg, motor elétrico potência 3CV - depreciação. Af_06/2014</t>
  </si>
  <si>
    <t>88401</t>
  </si>
  <si>
    <t>Misturador de argamassa, eixo horizontal, capacidade de mistura 160kg, motor elétrico potência 3CV - juros. Af_06/2014</t>
  </si>
  <si>
    <t>88402</t>
  </si>
  <si>
    <t>Misturador de argamassa, eixo horizontal, capacidade de mistura 160kg, motor elétrico potência 3CV - manutenção. Af_06/2014</t>
  </si>
  <si>
    <t>88403</t>
  </si>
  <si>
    <t>Misturador de argamassa, eixo horizontal, capacidade de mistura 160kg, motor elétrico potência 3CV - materiais na operação. Af_06/2014</t>
  </si>
  <si>
    <t>88419</t>
  </si>
  <si>
    <t>Projetor de argamassa, capacidade de projeção 1,5m³/h, alcance de 30 até 60m, motor elétrico potência 7,5HP - depreciação. Af_06/2014</t>
  </si>
  <si>
    <t>88422</t>
  </si>
  <si>
    <t>Projetor de argamassa, capacidade de projeção 1,5m³/h, alcance de 30 até 60m, motor elétrico potência 7,5HP - juros. Af_06/2014</t>
  </si>
  <si>
    <t>88425</t>
  </si>
  <si>
    <t>Projetor de argamassa, capacidade de projeção 1,5m³/h, alcance de 30 até 60m, motor elétrico potência 7,5HP - manutenção. Af_06/2014</t>
  </si>
  <si>
    <t>88427</t>
  </si>
  <si>
    <t>Projetor de argamassa, capacidade de projeção 1,5m³/h, alcance de 30 até 60m, motor elétrico potência 7,5HP - materiais na operação. Af_06/2014</t>
  </si>
  <si>
    <t>88434</t>
  </si>
  <si>
    <t>Projetor de argamassa, capacidade de projeção 2m³/h, alcance até 50m, motor elétrico potência 7,5HP - depreciação. Af_06/2014</t>
  </si>
  <si>
    <t>88435</t>
  </si>
  <si>
    <t>Projetor de argamassa, capacidade de projeção 2m³/h, alcance até 50m, motor elétrico potência 7,5HP - juros. Af_06/2014</t>
  </si>
  <si>
    <t>88436</t>
  </si>
  <si>
    <t>Projetor de argamassa, capacidade de projeção 2m³/h, alcance até 50m, motor elétrico potência 7,5HP - manutenção. Af_06/2014</t>
  </si>
  <si>
    <t>88437</t>
  </si>
  <si>
    <t>Projetor de argamassa, capacidade de projeção 2m³/h, alcance até 50m, motor elétrico potência 7,5HP - materiais na operação. Af_06/2014</t>
  </si>
  <si>
    <t>88569</t>
  </si>
  <si>
    <t>Espargidor de asfalto pressurizado com tanque de 2.500L, rebocável com motor a gasolina potência 3,4HP - depreciação. Af_07/2014</t>
  </si>
  <si>
    <t>88570</t>
  </si>
  <si>
    <t>Espargidor de asfalto pressurizado com tanque de 2.500L, rebocável com motor a gasolina potência 3,4HP - juros. Af_07/2014</t>
  </si>
  <si>
    <t>88826</t>
  </si>
  <si>
    <t>Betoneira capacidade nominal de 400L, capacidade de mistura 310L, motor elétrico trifásico potência de 2HP, sem carregador - depreciação. Af_10/2014</t>
  </si>
  <si>
    <t>88827</t>
  </si>
  <si>
    <t>Betoneira capacidade nominal de 400L, capacidade de mistura 310L, motor elétrico trifásico potência de 2HP, sem carregador - juros. Af_10/2014</t>
  </si>
  <si>
    <t>88828</t>
  </si>
  <si>
    <t>Betoneira capacidade nominal de 400L, capacidade de mistura 310L, motor elétrico trifásico potência de 2HP, sem carregador - manutenção. Af_10/2014</t>
  </si>
  <si>
    <t>88829</t>
  </si>
  <si>
    <t>Betoneira capacidade nominal de 400L, capacidade de mistura 310L, motor elétrico trifásico potência de 2HP, sem carregador - materiais na operação. Af_10/2014</t>
  </si>
  <si>
    <t>88832</t>
  </si>
  <si>
    <t>Escavadeira hidráulica sobre esteiras, caçamba 0,80m³, peso operacional 17,8T, potência líquida 110HP - depreciação. Af_10/2014</t>
  </si>
  <si>
    <t>88834</t>
  </si>
  <si>
    <t>Escavadeira hidráulica sobre esteiras, caçamba 0,80m³, peso operacional 17,8T, potência líquida 110HP - juros. Af_10/2014</t>
  </si>
  <si>
    <t>88835</t>
  </si>
  <si>
    <t>Escavadeira hidráulica sobre esteiras, caçamba 0,80m³, peso operacional 17,8T, potência líquida 110HP - manutenção. Af_10/2014</t>
  </si>
  <si>
    <t>88836</t>
  </si>
  <si>
    <t>Escavadeira hidráulica sobre esteiras, caçamba 0,80m³, peso operacional 17,8T, potência líquida 110HP - materiais na operação. Af_10/2014</t>
  </si>
  <si>
    <t>88839</t>
  </si>
  <si>
    <t>Trator de esteiras, potência 125HP, peso operacional 12,9T, com lâmina 2,7m³ - depreciação. Af_10/2014</t>
  </si>
  <si>
    <t>88840</t>
  </si>
  <si>
    <t>Trator de esteiras, potência 125HP, peso operacional 12,9T, com lâmina 2,7m³ - juros. Af_10/2014</t>
  </si>
  <si>
    <t>88841</t>
  </si>
  <si>
    <t>Trator de esteiras, potência 125HP, peso operacional 12,9T, com lâmina 2,7m³ - manutenção. Af_10/2014</t>
  </si>
  <si>
    <t>88842</t>
  </si>
  <si>
    <t>Trator de esteiras, potência 125HP, peso operacional 12,9T, com lâmina 2,7m³ - materiais na operação. Af_10/2014</t>
  </si>
  <si>
    <t>88847</t>
  </si>
  <si>
    <t>Usina de lama asfáltica, prod 30 a 50T/h, silo de agregado 7m³, reservatórios para emulsão e água de 2,3m³ cada, misturador tipo pugmill a ser montado sobre caminhão - depreciação. Af_10/2014</t>
  </si>
  <si>
    <t>88848</t>
  </si>
  <si>
    <t>Usina de lama asfáltica, prod 30 a 50T/h, silo de agregado 7m³, reservatórios para emulsão e água de 2,3m³ cada, misturador tipo pugmill a ser montado sobre caminhão - juros. Af_10/2014</t>
  </si>
  <si>
    <t>88853</t>
  </si>
  <si>
    <t>Motobomba centrífuga, motor a gasolina, potência 5,42HP, bocais 1 1/2" x 1", diâmetro rotor 143mm hm/q = 6mca / 16,8m³/h a 38mca / 6,6m³/h - depreciação. Af_06/2014</t>
  </si>
  <si>
    <t>88854</t>
  </si>
  <si>
    <t>Motobomba centrífuga, motor a gasolina, potência 5,42HP, bocais 1 1/2" x 1", diâmetro rotor 143mm hm/q = 6mca / 16,8m³/h a 38mca / 6,6m³/h - juros. Af_06/2014</t>
  </si>
  <si>
    <t>88855</t>
  </si>
  <si>
    <t>Grade de disco controle remoto rebocável, com 24 discos 24x6mm com pneus para transporte - depreciação. Af_06/2014</t>
  </si>
  <si>
    <t>88856</t>
  </si>
  <si>
    <t>Grade de disco controle remoto rebocável, com 24 discos 24x6mm com pneus para transporte - juros. Af_06/2014</t>
  </si>
  <si>
    <t>88857</t>
  </si>
  <si>
    <t>Retroescavadeira sobre rodas com carregadeira, tração 4x4, potência líq. 88HP, caçamba carreg. cap mín. 1m³, caçamba retro cap. 0,26m³, peso operacional mín. 6.674kg, profundidade escavação máx. 4,37m - depreciação. Af_06/2014</t>
  </si>
  <si>
    <t>88858</t>
  </si>
  <si>
    <t>Retroescavadeira sobre rodas com carregadeira, tração 4x4, potência líq. 88HP, caçamba carreg. cap mín. 1m³, caçamba retro cap. 0,26m³, peso operacional mín. 6.674kg, profundidade escavação máx. 4,37m - juros. Af_06/2014</t>
  </si>
  <si>
    <t>88859</t>
  </si>
  <si>
    <t>Retroescavadeira sobre rodas com carregadeira, tração 4x2, potência líq. 79HP, caçamba carreg. cap mín. 1m³, caçamba retro cap. 0,20m³, peso operacional mín. 6.570kg, profundidade escavação máx. 4,37m - depreciação. Af_06/2014</t>
  </si>
  <si>
    <t>88860</t>
  </si>
  <si>
    <t>Retroescavadeira sobre rodas com carregadeira, tração 4x2, potência líq. 79HP, caçamba carreg. cap mín. 1m³, caçamba retro cap. 0,20m³, peso operacional mín. 6.570kg, profundidade escavação máx. 4,37m - juros. Af_06/2014</t>
  </si>
  <si>
    <t>88900</t>
  </si>
  <si>
    <t>Escavadeira hidráulica sobre esteiras, caçamba 1,20m³, peso operacional 21T, potência bruta 155HP - depreciação. Af_06/2014</t>
  </si>
  <si>
    <t>88902</t>
  </si>
  <si>
    <t>Escavadeira hidráulica sobre esteiras, caçamba 1,20m³, peso operacional 21T, potência bruta 155HP - juros. Af_06/2014</t>
  </si>
  <si>
    <t>88903</t>
  </si>
  <si>
    <t>Escavadeira hidráulica sobre esteiras, caçamba 1,20m³, peso operacional 21T, potência bruta 155HP - manutenção. Af_06/2014</t>
  </si>
  <si>
    <t>88904</t>
  </si>
  <si>
    <t>Escavadeira hidráulica sobre esteiras, caçamba 1,20m³, peso operacional 21T, potência bruta 155HP - materiais na operação. Af_06/2014</t>
  </si>
  <si>
    <t>89009</t>
  </si>
  <si>
    <t>Trator de esteiras, potência 150HP, peso operacional 16,7T, com roda motriz elevada e lâmina 3,18m³ - depreciação. Af_06/2014</t>
  </si>
  <si>
    <t>89010</t>
  </si>
  <si>
    <t>Trator de esteiras, potência 150HP, peso operacional 16,7T, com roda motriz elevada e lâmina 3,18m³ - juros. Af_06/2014</t>
  </si>
  <si>
    <t>89011</t>
  </si>
  <si>
    <t>Retroescavadeira sobre rodas com carregadeira, tração 4x4, potência líq. 72HP, caçamba carreg. cap mín. 0,79m³, caçamba retro cap. 0,18m³, peso operacional mín. 7.140kg, profundidade escavação máx. 4,50m - depreciação. Af_06/2014</t>
  </si>
  <si>
    <t>89012</t>
  </si>
  <si>
    <t>Retroescavadeira sobre rodas com carregadeira, tração 4x4, potência líq. 72HP, caçamba carreg. cap mín. 0,79m³, caçamba retro cap. 0,18m³, peso operacional mín. 7.140kg, profundidade escavação máx. 4,50m - juros. Af_06/2014</t>
  </si>
  <si>
    <t>89013</t>
  </si>
  <si>
    <t>Trator de esteiras, potência 347HP, peso operacional 38,5T, com lâmina 8,70m³ - depreciação. Af_06/2014</t>
  </si>
  <si>
    <t>89014</t>
  </si>
  <si>
    <t>Trator de esteiras, potência 347HP, peso operacional 38,5T, com lâmina 8,70m³ - juros. Af_06/2014</t>
  </si>
  <si>
    <t>89015</t>
  </si>
  <si>
    <t>Vassoura mecânica rebocável com escova cilíndrica, largura útil de varrimento de 2,44m - depreciação. Af_06/2014</t>
  </si>
  <si>
    <t>89016</t>
  </si>
  <si>
    <t>Vassoura mecânica rebocável com escova cilíndrica, largura útil de varrimento de 2,44m - juros. Af_06/2014</t>
  </si>
  <si>
    <t>89017</t>
  </si>
  <si>
    <t>Trator de esteiras, potência 170HP, peso operacional 19T, caçamba 5,2m³ - depreciação. Af_06/2014</t>
  </si>
  <si>
    <t>89018</t>
  </si>
  <si>
    <t>Trator de esteiras, potência 170HP, peso operacional 19T, caçamba 5,2m³ - juros. Af_06/2014</t>
  </si>
  <si>
    <t>89019</t>
  </si>
  <si>
    <t>Bomba submersível elétrica trifásica, potência 2,96HP, ø rotor 144mm semiaberto, bocal de saída ø 2, hm/q = 2mca / 38,8m³/h a 28mca /5m³/h - depreciação. Af_06/2014</t>
  </si>
  <si>
    <t>89020</t>
  </si>
  <si>
    <t>Bomba submersível elétrica trifásica, potência 2,96HP, ø rotor 144mm semiaberto, bocal de saída ø 2, hm/q = 2mca / 38,8m³/h a 28mca /5m³/h - juros. Af_06/2014</t>
  </si>
  <si>
    <t>89023</t>
  </si>
  <si>
    <t>Tanque de asfalto estacionário com maçarico, capacidade 20.000L - depreciação. Af_06/2014</t>
  </si>
  <si>
    <t>89024</t>
  </si>
  <si>
    <t>Tanque de asfalto estacionário com maçarico, capacidade 20.000L - juros. Af_06/2014</t>
  </si>
  <si>
    <t>89025</t>
  </si>
  <si>
    <t>Tanque de asfalto estacionário com maçarico, capacidade 20.000L - manutenção. Af_06/2014</t>
  </si>
  <si>
    <t>89026</t>
  </si>
  <si>
    <t>Tanque de asfalto estacionário com maçarico, capacidade 20.000L - materiais na operação. Af_06/2014</t>
  </si>
  <si>
    <t>89029</t>
  </si>
  <si>
    <t>Trator de esteiras, potência 100HP, peso operacional 9,4T, com lâmina 2,19m³ - depreciação. Af_06/2014</t>
  </si>
  <si>
    <t>89030</t>
  </si>
  <si>
    <t>Trator de esteiras, potência 100HP, peso operacional 9,4T, com lâmina 2,19m³ - juros. Af_06/2014</t>
  </si>
  <si>
    <t>89033</t>
  </si>
  <si>
    <t>Trator de pneus, potência 85CV, tração 4x4, peso com lastro de 4.675kg - depreciação. Af_06/2014</t>
  </si>
  <si>
    <t>89034</t>
  </si>
  <si>
    <t>Trator de pneus, potência 85CV, tração 4x4, peso com lastro de 4.675kg - juros. Af_06/2014</t>
  </si>
  <si>
    <t>89128</t>
  </si>
  <si>
    <t>Pá carregadeira sobre rodas, potência líquida 128HP, capacidade da caçamba 1,7 a 2,8m³, peso operacional 11.632kg - depreciação. Af_06/2014</t>
  </si>
  <si>
    <t>89129</t>
  </si>
  <si>
    <t>Pá carregadeira sobre rodas, potência líquida 128HP, capacidade da caçamba 1,7 a 2,8m³, peso operacional 11.632kg - juros. Af_06/2014</t>
  </si>
  <si>
    <t>89130</t>
  </si>
  <si>
    <t>Pá carregadeira sobre rodas, potência 197HP, capacidade da caçamba 2,5 a 3,5m³, peso operacional 18.338kg - depreciação. Af_06/2014</t>
  </si>
  <si>
    <t>89131</t>
  </si>
  <si>
    <t>Pá carregadeira sobre rodas, potência 197HP, capacidade da caçamba 2,5 a 3,5m³, peso operacional 18.338kg - juros. Af_06/2014</t>
  </si>
  <si>
    <t>89210</t>
  </si>
  <si>
    <t>Rolo compactador vibratório de um cilindro aço liso, potência 80HP, peso operacional máximo 8,1T, impacto dinâmico 16,15 / 9,5T, largura de trabalho 1,68m - depreciação. Af_06/2014</t>
  </si>
  <si>
    <t>89211</t>
  </si>
  <si>
    <t>Rolo compactador vibratório de um cilindro aço liso, potência 80HP, peso operacional máximo 8,1T, impacto dinâmico 16,15 / 9,5T, largura de trabalho 1,68m - juros. Af_06/2014</t>
  </si>
  <si>
    <t>89212</t>
  </si>
  <si>
    <t>Bate-estacas por gravidade, potência de 160HP, peso do martelo até 3 toneladas - depreciação. Af_11/2014</t>
  </si>
  <si>
    <t>89213</t>
  </si>
  <si>
    <t>Bate-estacas por gravidade, potência de 160HP, peso do martelo até 3 toneladas - juros. Af_11/2014</t>
  </si>
  <si>
    <t>89214</t>
  </si>
  <si>
    <t>Bate-estacas por gravidade, potência de 160HP, peso do martelo até 3 toneladas - manutenção. Af_11/2014</t>
  </si>
  <si>
    <t>89215</t>
  </si>
  <si>
    <t>Bate-estacas por gravidade, potência de 160HP, peso do martelo até 3 toneladas - materiais na operação. Af_11/2014</t>
  </si>
  <si>
    <t>89219</t>
  </si>
  <si>
    <t>Rolo compactador vibratório de um cilindro liso de aço, potência 80HP, peso operacional máximo 8,5T, largura trabalho 1,676m - depreciação. Af_06/2014</t>
  </si>
  <si>
    <t>89220</t>
  </si>
  <si>
    <t>Rolo compactador vibratório de um cilindro liso de aço, potência 80HP, peso operacional máximo 8,5T, largura trabalho 1,676m - juros. Af_06/2014</t>
  </si>
  <si>
    <t>89221</t>
  </si>
  <si>
    <t>Betoneira capacidade nominal de 600L, capacidade de mistura 360L, motor elétrico trifásico potência de 4CV, sem carregador - depreciação. Af_11/2014</t>
  </si>
  <si>
    <t>89222</t>
  </si>
  <si>
    <t>Betoneira capacidade nominal de 600L, capacidade de mistura 360L, motor elétrico trifásico potência de 4CV, sem carregador - juros. Af_11/2014</t>
  </si>
  <si>
    <t>89223</t>
  </si>
  <si>
    <t>Betoneira capacidade nominal de 600L, capacidade de mistura 360L, motor elétrico trifásico potência de 4CV, sem carregador - manutenção. Af_11/2014</t>
  </si>
  <si>
    <t>89224</t>
  </si>
  <si>
    <t>Betoneira capacidade nominal de 600L, capacidade de mistura 360L, motor elétrico trifásico potência de 4CV, sem carregador - materiais na operação. Af_11/2014</t>
  </si>
  <si>
    <t>89228</t>
  </si>
  <si>
    <t>Motoniveladora potência básica líquida (primeira marcha) 125HP, peso bruto 13.032kg, largura da lâmina de 3,7m - depreciação. Af_06/2014</t>
  </si>
  <si>
    <t>89229</t>
  </si>
  <si>
    <t>Motoniveladora potência básica líquida (primeira marcha) 125HP, peso bruto 13.032kg, largura da lâmina de 3,7m - juros. Af_06/2014</t>
  </si>
  <si>
    <t>89230</t>
  </si>
  <si>
    <t>Fresadora de asfalto a frio sobre rodas, largura fresagem de 1,0m, potência 208HP - depreciação. Af_11/2014</t>
  </si>
  <si>
    <t>89231</t>
  </si>
  <si>
    <t>Fresadora de asfalto a frio sobre rodas, largura fresagem de 1,0m, potência 208HP - juros. Af_11/2014</t>
  </si>
  <si>
    <t>89232</t>
  </si>
  <si>
    <t>Fresadora de asfalto a frio sobre rodas, largura fresagem de 1,0m, potência 208HP - manutenção. Af_11/2014</t>
  </si>
  <si>
    <t>89233</t>
  </si>
  <si>
    <t>Fresadora de asfalto a frio sobre rodas, largura fresagem de 1,0m, potência 208HP - materiais na operação. Af_11/2014</t>
  </si>
  <si>
    <t>89236</t>
  </si>
  <si>
    <t>Fresadora de asfalto a frio sobre rodas, largura fresagem de 2,0m, potência 550HP - depreciação. Af_11/2014</t>
  </si>
  <si>
    <t>89237</t>
  </si>
  <si>
    <t>Fresadora de asfalto a frio sobre rodas, largura fresagem de 2,0m, potência 550HP - juros. Af_11/2014</t>
  </si>
  <si>
    <t>89238</t>
  </si>
  <si>
    <t>Fresadora de asfalto a frio sobre rodas, largura fresagem de 2,0m, potência 550HP - manutenção. Af_11/2014</t>
  </si>
  <si>
    <t>89239</t>
  </si>
  <si>
    <t>Fresadora de asfalto a frio sobre rodas, largura fresagem de 2,0m, potência 550HP - materiais na operação. Af_11/2014</t>
  </si>
  <si>
    <t>89240</t>
  </si>
  <si>
    <t>Vibroacabadora de asfalto sobre esteiras, largura de pavimentação 1,90m a 5,30m, potência 105HP capacidade 450T/h - depreciação. Af_11/2014</t>
  </si>
  <si>
    <t>89241</t>
  </si>
  <si>
    <t>Vibroacabadora de asfalto sobre esteiras, largura de pavimentação 1,90m a 5,30m, potência 105HP capacidade 450T/h - juros. Af_11/2014</t>
  </si>
  <si>
    <t>89246</t>
  </si>
  <si>
    <t>Recicladora de asfalto a frio sobre rodas, largura fresagem de 2,0m, potência 422HP - depreciação. Af_11/2014</t>
  </si>
  <si>
    <t>89247</t>
  </si>
  <si>
    <t>Recicladora de asfalto a frio sobre rodas, largura fresagem de 2,0m, potência 422HP - juros. Af_11/2014</t>
  </si>
  <si>
    <t>89248</t>
  </si>
  <si>
    <t>Recicladora de asfalto a frio sobre rodas, largura fresagem de 2,0m, potência 422HP - manutenção. Af_11/2014</t>
  </si>
  <si>
    <t>89249</t>
  </si>
  <si>
    <t>Recicladora de asfalto a frio sobre rodas, largura fresagem de 2,0m, potência 422HP - materiais na operação. Af_11/2014</t>
  </si>
  <si>
    <t>89253</t>
  </si>
  <si>
    <t>Vibroacabadora de asfalto sobre esteiras, largura de pavimentação 2,13m a 4,55m, potência 100HP, capacidade 400T/h - depreciação. Af_11/2014</t>
  </si>
  <si>
    <t>89254</t>
  </si>
  <si>
    <t>Vibroacabadora de asfalto sobre esteiras, largura de pavimentação 2,13m a 4,55m, potência 100HP, capacidade 400T/h - juros. Af_11/2014</t>
  </si>
  <si>
    <t>89255</t>
  </si>
  <si>
    <t>Vibroacabadora de asfalto sobre esteiras, largura de pavimentação 2,13m a 4,55m, potência 100HP, capacidade 400T/h - manutenção. Af_11/2014</t>
  </si>
  <si>
    <t>89256</t>
  </si>
  <si>
    <t>Vibroacabadora de asfalto sobre esteiras, largura de pavimentação 2,13m a 4,55m, potência 100HP, capacidade 400T/h - materiais na operação. Af_11/2014</t>
  </si>
  <si>
    <t>89259</t>
  </si>
  <si>
    <t>Guindauto hidráulico, capacidade máxima de carga 6.200kg, momento máximo de carga 11,7Tm, alcance máximo horizontal 9,70m, inclusive caminhão toco peso bruto total 16.000kg, potência de 189CV - depreciação. Af_06/2014</t>
  </si>
  <si>
    <t>89260</t>
  </si>
  <si>
    <t>Guindauto hidráulico, capacidade máxima de carga 6.200kg, momento máximo de carga 11,7Tm, alcance máximo horizontal 9,70m, inclusive caminhão toco peso bruto total 16.000kg, potência de 189CV - juros. Af_06/2014</t>
  </si>
  <si>
    <t>89262</t>
  </si>
  <si>
    <t>Guindauto hidráulico, capacidade máxima de carga 6.200kg, momento máximo de carga 11,7Tm, alcance máximo horizontal 9,70m, inclusive caminhão toco peso bruto total 16.000kg, potência de 189CV - manutenção. Af_06/2014</t>
  </si>
  <si>
    <t>89264</t>
  </si>
  <si>
    <t>Caminhão toco, peso bruto total 16.000kg, carga útil máx. 10.685kg, dist. entre eixos 4,8m, potência 189CV, inclusive carroceria fixa aberta de madeira p/ transporte geral de carga seca, dimen. aprox. 2,5x7,00x0,50m - depreciação. Af_06/2014</t>
  </si>
  <si>
    <t>89265</t>
  </si>
  <si>
    <t>Caminhão toco, peso bruto total 16.000kg, carga útil máx. 10.685kg, dist. entre eixos 4,8m, potência 189CV, inclusive carroceria fixa aberta de madeira p/ transporte geral de carga seca, dimen. aprox. 2,5x7,00x0,50m - juros. Af_08/2015</t>
  </si>
  <si>
    <t>89266</t>
  </si>
  <si>
    <t>Caminhão toco, peso bruto total 16.000kg, carga útil máx. 10.685kg, dist. entre eixos 4,8m, potência 189CV, inclusive carroceria fixa aberta de madeira p/ transporte geral de carga seca, dimen. aprox. 2,5x7,00x0,50m - impostos e seguros. Af_06/2014</t>
  </si>
  <si>
    <t>89267</t>
  </si>
  <si>
    <t>Guindaste hidráulico autropelido, com lança telescópica 28,80m, capacidade máxima 30T, potência 97kW, tração 4x4 - depreciação. Af_11/2014</t>
  </si>
  <si>
    <t>89268</t>
  </si>
  <si>
    <t>Guindaste hidráulico autropelido, com lança telescópica 28,80m, capacidade máxima 30T, potência 97kW, tração 4x4 - juros. Af_11/2014</t>
  </si>
  <si>
    <t>89269</t>
  </si>
  <si>
    <t>Guindaste hidráulico autropelido, com lança telescópica 28,80m, capacidade máxima 30T, potência 97kW, tração 4x4 - impostos e seguros. Af_11/2014</t>
  </si>
  <si>
    <t>89270</t>
  </si>
  <si>
    <t>Guindaste hidráulico autropelido, com lança telescópica 28,80m, capacidade máxima 30T, potência 97kW, tração 4x4 - manutenção. Af_11/2014</t>
  </si>
  <si>
    <t>89271</t>
  </si>
  <si>
    <t>Guindaste hidráulico autropelido, com lança telescópica 28,80m, capacidade máxima 30T, potência 97kW, tração 4x4 - materiais na operação. Af_11/2014</t>
  </si>
  <si>
    <t>89274</t>
  </si>
  <si>
    <t>Betoneira capacidade nominal de 600L, capacidade de mistura 440L, motor a diesel potência 10HP, com carregador - depreciação. Af_11/2014</t>
  </si>
  <si>
    <t>89275</t>
  </si>
  <si>
    <t>Betoneira capacidade nominal de 600L, capacidade de mistura 440L, motor a diesel potência 10HP, com carregador - juros. Af_11/2014</t>
  </si>
  <si>
    <t>89276</t>
  </si>
  <si>
    <t>Betoneira capacidade nominal de 600L, capacidade de mistura 440L, motor a diesel potência 10HP, com carregador - manutenção. Af_11/2014</t>
  </si>
  <si>
    <t>89277</t>
  </si>
  <si>
    <t>Betoneira capacidade nominal de 600L, capacidade de mistura 440L, motor a diesel potência 10HP, com carregador - materiais na operação. Af_11/2014</t>
  </si>
  <si>
    <t>89280</t>
  </si>
  <si>
    <t>Rolo compactador vibratório tandem aço liso, potência 58HP, peso sem/com lastro 6,5 / 9,4T, largura de trabalho 1,2m - depreciação. Af_06/2014</t>
  </si>
  <si>
    <t>89281</t>
  </si>
  <si>
    <t>Rolo compactador vibratório tandem aço liso, potência 58HP, peso sem/com lastro 6,5 / 9,4T, largura de trabalho 1,2m - juros. Af_06/2014</t>
  </si>
  <si>
    <t>89870</t>
  </si>
  <si>
    <t>Caminhão basculante 14m³, com cavalo mecânico de capacidade máxima detração combinado de 36.000kg, potência 286CV, inclusive semirreboque com caçamba metálica - depreciação. Af_12/2014</t>
  </si>
  <si>
    <t>89871</t>
  </si>
  <si>
    <t>Caminhão basculante 14m³, com cavalo mecânico de capacidade máxima detração combinado de 36.000kg, potência 286CV, inclusive semirreboque com caçamba metálica - juros. Af_12/2014</t>
  </si>
  <si>
    <t>89872</t>
  </si>
  <si>
    <t>Caminhão basculante 14m³, com cavalo mecânico de capacidade máxima detração combinado de 36.000kg, potência 286CV, inclusive semirreboque com caçamba metálica - impostos e seguros. Af_12/2014</t>
  </si>
  <si>
    <t>89873</t>
  </si>
  <si>
    <t>Caminhão basculante 14m³, com cavalo mecânico de capacidade máxima detração combinado de 36.000kg, potência 286CV, inclusive semirreboque com caçamba metálica - manutenção. Af_12/2014</t>
  </si>
  <si>
    <t>89874</t>
  </si>
  <si>
    <t>Caminhão basculante 14m³, com cavalo mecânico de capacidade máxima detração combinado de 36.000kg, potência 286CV, inclusive semirreboque com caçamba metálica - materiais na operação. Af_12/2014</t>
  </si>
  <si>
    <t>89878</t>
  </si>
  <si>
    <t>Caminhão basculante 18m³, com cavalo mecânico de capacidade máxima detração combinado de 45.000kg, potência 330CV, inclusive semirreboque com caçamba metálica - depreciação. Af_12/2014</t>
  </si>
  <si>
    <t>89879</t>
  </si>
  <si>
    <t>Caminhão basculante 18m³, com cavalo mecânico de capacidade máxima detração combinado de 45.000kg, potência 330CV, inclusive semirreboque com caçamba metálica - juros. Af_12/2014</t>
  </si>
  <si>
    <t>89880</t>
  </si>
  <si>
    <t>Caminhão basculante 18m³, com cavalo mecânico de capacidade máxima detração combinado de 45.000kg, potência 330CV, inclusive semirreboque com caçamba metálica - impostos e seguros. Af_12/2014</t>
  </si>
  <si>
    <t>89881</t>
  </si>
  <si>
    <t>Caminhão basculante 18m³, com cavalo mecânico de capacidade máxima detração combinado de 45.000kg, potência 330CV, inclusive semirreboque com caçamba metálica - manutenção. Af_12/2014</t>
  </si>
  <si>
    <t>89882</t>
  </si>
  <si>
    <t>Caminhão basculante 18m³, com cavalo mecânico de capacidade máxima detração combinado de 45.000kg, potência 330CV, inclusive semirreboque com caçamba metálica - materiais na operação. Af_12/2014</t>
  </si>
  <si>
    <t>90582</t>
  </si>
  <si>
    <t>Vibrador de imersão, diâmetro de ponteira 45mm, motor elétrico trifásico potência de 2CV - depreciação. Af_06/2015</t>
  </si>
  <si>
    <t>90583</t>
  </si>
  <si>
    <t>Vibrador de imersão, diâmetro de ponteira 45mm, motor elétrico trifásico potência de 2CV - juros. Af_06/2015</t>
  </si>
  <si>
    <t>90584</t>
  </si>
  <si>
    <t>Vibrador de imersão, diâmetro de ponteira 45mm, motor elétrico trifásico potência de 2CV - manutenção. Af_06/2015</t>
  </si>
  <si>
    <t>90585</t>
  </si>
  <si>
    <t>Vibrador de imersão, diâmetro de ponteira 45mm, motor elétrico trifásico potência de 2CV - materiais na operação. Af_06/2015</t>
  </si>
  <si>
    <t>90621</t>
  </si>
  <si>
    <t>Perfuratriz manual, torque máximo 83Nm, potência 5CV, com diâmetro máximo 4" - depreciação. Af_06/2015</t>
  </si>
  <si>
    <t>90622</t>
  </si>
  <si>
    <t>Perfuratriz manual, torque máximo 83Nm, potência 5CV, com diâmetro máximo 4" - juros. Af_06/2015</t>
  </si>
  <si>
    <t>90623</t>
  </si>
  <si>
    <t>Perfuratriz manual, torque máximo 83Nm, potência 5CV, com diâmetro máximo 4" - manutenção. Af_06/2015</t>
  </si>
  <si>
    <t>90624</t>
  </si>
  <si>
    <t>Perfuratriz manual, torque máximo 83Nm, potência 5CV, com diâmetro máximo 4" - materiais na operação. Af_06/2015</t>
  </si>
  <si>
    <t>90627</t>
  </si>
  <si>
    <t>Perfuratriz sobre esteira, torque máximo 600kgf, peso médio 1.000kg, potência 20HP, diâmetro máximo 10" - depreciação. Af_06/2015</t>
  </si>
  <si>
    <t>90628</t>
  </si>
  <si>
    <t>Perfuratriz sobre esteira, torque máximo 600kgf, peso médio 1.000kg, potência 20HP, diâmetro máximo 10" - juros. Af_06/2015</t>
  </si>
  <si>
    <t>90629</t>
  </si>
  <si>
    <t>Perfuratriz sobre esteira, torque máximo 600kgf, peso médio 1.000kg, potência 20HP, diâmetro máximo 10" - manutenção. Af_06/2015</t>
  </si>
  <si>
    <t>90630</t>
  </si>
  <si>
    <t>Perfuratriz sobre esteira, torque máximo 600kgf, peso médio 1.000kg, potência 20HP, diâmetro máximo 10" - materiais na operação. Af_06/2015</t>
  </si>
  <si>
    <t>90633</t>
  </si>
  <si>
    <t>Misturador duplo horizontal de alta turbulência, capacidade / volume 2x500 litros, motores elétricos mínimo 5CV cada, para nata cimento, argamassa e outros - depreciação. Af_06/2015</t>
  </si>
  <si>
    <t>90634</t>
  </si>
  <si>
    <t>Misturador duplo horizontal de alta turbulência, capacidade / volume 2x500 litros, motores elétricos mínimo 5CV cada, para nata cimento, argamassa e outros - juros. Af_06/2015</t>
  </si>
  <si>
    <t>90635</t>
  </si>
  <si>
    <t>Misturador duplo horizontal de alta turbulência, capacidade / volume 2x500 litros, motores elétricos mínimo 5CV cada, para nata cimento, argamassa e outros - manutenção. Af_06/2015</t>
  </si>
  <si>
    <t>90636</t>
  </si>
  <si>
    <t>Misturador duplo horizontal de alta turbulência, capacidade / volume 2x500 litros, motores elétricos mínimo 5CV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</si>
  <si>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</si>
  <si>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</si>
  <si>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</si>
  <si>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</si>
  <si>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</si>
  <si>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</si>
  <si>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</si>
  <si>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</si>
  <si>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</si>
  <si>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15HP, diâmetro do rotor 173mm, hm/q = 30mca / 90m³/h a 45mca / 55m³/h - depreciação. Af_06/2015</t>
  </si>
  <si>
    <t>90647</t>
  </si>
  <si>
    <t>Bomba centrífuga monoestágio com motor elétrico monofásico, potência 15HP, diâmetro do rotor 173mm, hm/q = 30mca / 90m³/h a 45mca / 55m³/h - juros. Af_06/2015</t>
  </si>
  <si>
    <t>90648</t>
  </si>
  <si>
    <t>Bomba centrífuga monoestágio com motor elétrico monofásico, potência 15HP, diâmetro do rotor 173mm, hm/q = 30mca / 90m³/h a 45mca / 55m³/h - manutenção. Af_06/2015</t>
  </si>
  <si>
    <t>90649</t>
  </si>
  <si>
    <t>Bomba centrífuga monoestágio com motor elétrico monofásico, potência 15HP, diâmetro do rotor 173mm, hm/q = 30mca / 90m³/h a 45mca / 55m³/h - materiais na operação. Af_06/2015</t>
  </si>
  <si>
    <t>90652</t>
  </si>
  <si>
    <t>Bomba de projeção de concreto seco, potência 10CV, vazão 3m³/h - depreciação. Af_06/2015</t>
  </si>
  <si>
    <t>90653</t>
  </si>
  <si>
    <t>Bomba de projeção de concreto seco, potência 10CV, vazão 3m³/h - juros. Af_06/2015</t>
  </si>
  <si>
    <t>90654</t>
  </si>
  <si>
    <t>Bomba de projeção de concreto seco, potência 10CV, vazão 3m³/h - manutenção. Af_06/2015</t>
  </si>
  <si>
    <t>90655</t>
  </si>
  <si>
    <t>Bomba de projeção de concreto seco, potência 10CV, vazão 3m³/h - materiais na operação. Af_06/2015</t>
  </si>
  <si>
    <t>90658</t>
  </si>
  <si>
    <t>Bomba de projeção de concreto seco, potência 10CV, vazão 6m³/h - depreciação. Af_06/2015</t>
  </si>
  <si>
    <t>90659</t>
  </si>
  <si>
    <t>Bomba de projeção de concreto seco, potência 10CV, vazão 6m³/h - juros. Af_06/2015</t>
  </si>
  <si>
    <t>90660</t>
  </si>
  <si>
    <t>Bomba de projeção de concreto seco, potência 10CV, vazão 6m³/h - manutenção. Af_06/2015</t>
  </si>
  <si>
    <t>90661</t>
  </si>
  <si>
    <t>Bomba de projeção de concreto seco, potência 10CV, vazão 6m³/h - materiais na operação. Af_06/2015</t>
  </si>
  <si>
    <t>90664</t>
  </si>
  <si>
    <t>Projetor pneumático de argamassa para chapisco e reboco com recipiente acoplado, tipo canequinha, com compressor de ar rebocável vazão 89pcm e motor diesel de 20CV - depreciação. Af_06/2015</t>
  </si>
  <si>
    <t>90665</t>
  </si>
  <si>
    <t>Projetor pneumático de argamassa para chapisco e reboco com recipiente acoplado, tipo canequinha, com compressor de ar rebocável vazão 89pcm e motor diesel de 20CV - juros. Af_06/2015</t>
  </si>
  <si>
    <t>90666</t>
  </si>
  <si>
    <t>Projetor pneumático de argamassa para chapisco e reboco com recipiente acoplado, tipo canequinha, com compressor de ar rebocável vazão 89pcm e motor diesel de 20CV - manutenção. Af_06/2015</t>
  </si>
  <si>
    <t>90667</t>
  </si>
  <si>
    <t>Projetor pneumático de argamassa para chapisco e reboco com recipiente acoplado, tipo canequinha, com compressor de ar rebocável vazão 89pcm e motor diesel de 20CV - materiais na operação. Af_06/2015</t>
  </si>
  <si>
    <t>90670</t>
  </si>
  <si>
    <t>Perfuratriz com torre metálica para execução de estaca hélice contínua, profundidade máxima de 30m, diâmetro máximo de 800mm, potência instalada de 268HP, mesa rotativa com torque máximo de 170kNm - depreciação. Af_06/2015</t>
  </si>
  <si>
    <t>90671</t>
  </si>
  <si>
    <t>Perfuratriz com torre metálica para execução de estaca hélice contínua, profundidade máxima de 30m, diâmetro máximo de 800mm, potência instalada de 268HP, mesa rotativa com torque máximo de 170kNm - juros. Af_06/2015</t>
  </si>
  <si>
    <t>90672</t>
  </si>
  <si>
    <t>Perfuratriz com torre metálica para execução de estaca hélice contínua, profundidade máxima de 30m, diâmetro máximo de 800mm, potência instalada de 268HP, mesa rotativa com torque máximo de 170kNm - manutenção. Af_06/2015</t>
  </si>
  <si>
    <t>90673</t>
  </si>
  <si>
    <t>Perfuratriz com torre metálica para execução de estaca hélice contínua, profundidade máxima de 30m, diâmetro máximo de 800mm, potência instalada de 268HP, mesa rotativa com torque máximo de 170kNm - materiais na operação. Af_06/2015</t>
  </si>
  <si>
    <t>90676</t>
  </si>
  <si>
    <t>Perfuratriz hidráulica sobre caminhão com trado curto acoplado, profundidade máxima de 20m, diâmetro máximo de 1.500mm, potência instalada de 137HP, mesa rotativa com torque máximo de 30kNm - depreciação. Af_06/2015</t>
  </si>
  <si>
    <t>90677</t>
  </si>
  <si>
    <t>Perfuratriz hidráulica sobre caminhão com trado curto acoplado, profundidade máxima de 20m, diâmetro máximo de 1.500mm, potência instalada de 137HP, mesa rotativa com torque máximo de 30kNm - juros. Af_06/2015</t>
  </si>
  <si>
    <t>90678</t>
  </si>
  <si>
    <t>Perfuratriz hidráulica sobre caminhão com trado curto acoplado, profundidade máxima de 20m, diâmetro máximo de 1.500mm, potência instalada de 137HP, mesa rotativa com torque máximo de 30kNm - manutenção. Af_06/2015</t>
  </si>
  <si>
    <t>90679</t>
  </si>
  <si>
    <t>Perfuratriz hidráulica sobre caminhão com trado curto acoplado, profundidade máxima de 20m, diâmetro máximo de 1.500mm, potência instalada de 137HP, mesa rotativa com torque máximo de 30kNm - materiais na operação. Af_06/2015</t>
  </si>
  <si>
    <t>90682</t>
  </si>
  <si>
    <t>Manipulador telescópico, potência de 85HP, capacidade de carga de 3.500kg, altura máxima de elevação de 12,3m - depreciação. Af_06/2015</t>
  </si>
  <si>
    <t>90683</t>
  </si>
  <si>
    <t>Manipulador telescópico, potência de 85HP, capacidade de carga de 3.500kg, altura máxima de elevação de 12,3m - juros. Af_06/2015</t>
  </si>
  <si>
    <t>90684</t>
  </si>
  <si>
    <t>Manipulador telescópico, potência de 85HP, capacidade de carga de 3.500kg, altura máxima de elevação de 12,3m - manutenção. Af_06/2015</t>
  </si>
  <si>
    <t>90685</t>
  </si>
  <si>
    <t>Manipulador telescópico, potência de 85HP, capacidade de carga de 3.500kg, altura máxima de elevação de 12,3m - materiais na operação. Af_06/2015</t>
  </si>
  <si>
    <t>90688</t>
  </si>
  <si>
    <t>Mini carregadeira sobre rodas, potência líquida de 47HP, capacidade nominal de operação de 646kg - depreciação. Af_06/2015</t>
  </si>
  <si>
    <t>90689</t>
  </si>
  <si>
    <t>Mini carregadeira sobre rodas, potência líquida de 47HP, capacidade nominal de operação de 646kg - juros. Af_06/2015</t>
  </si>
  <si>
    <t>90690</t>
  </si>
  <si>
    <t>Mini carregadeira sobre rodas, potência líquida de 47HP, capacidade nominal de operação de 646kg - manutenção. Af_06/2015</t>
  </si>
  <si>
    <t>90691</t>
  </si>
  <si>
    <t>Mini carregadeira sobre rodas, potência líquida de 47HP, capacidade nominal de operação de 646kg - materiais na operação. Af_06/2015</t>
  </si>
  <si>
    <t>90957</t>
  </si>
  <si>
    <t>Compressor de ar rebocável, vazão 189pcm, pressão efetiva de trabalho 102psi, motor diesel, potência 63CV - depreciação. Af_06/2015</t>
  </si>
  <si>
    <t>90958</t>
  </si>
  <si>
    <t>Compressor de ar rebocável, vazão 189pcm, pressão efetiva de trabalho 102psi, motor diesel, potência 63CV - juros. Af_06/2015</t>
  </si>
  <si>
    <t>90960</t>
  </si>
  <si>
    <t>Compressor de ar rebocável, vazão 89pcm, pressão efetiva de trabalho 102psi, motor diesel, potência 20CV - depreciação. Af_06/2015</t>
  </si>
  <si>
    <t>90961</t>
  </si>
  <si>
    <t>Compressor de ar rebocável, vazão 89pcm, pressão efetiva de trabalho 102psi, motor diesel, potência 20CV - juros. Af_06/2015</t>
  </si>
  <si>
    <t>90962</t>
  </si>
  <si>
    <t>Compressor de ar rebocável, vazão 89pcm, pressão efetiva de trabalho 102psi, motor diesel, potência 20CV - manutenção. Af_06/2015</t>
  </si>
  <si>
    <t>90963</t>
  </si>
  <si>
    <t>Compressor de ar rebocável, vazão 89pcm, pressão efetiva de trabalho 102psi, motor diesel, potência 20CV - materiais na operação. Af_06/2015</t>
  </si>
  <si>
    <t>90968</t>
  </si>
  <si>
    <t>Compressor de ar rebocável, vazão 250pcm, pressão de trabalho 102psi, motor a diesel potência 81CV - depreciação. Af_06/2015</t>
  </si>
  <si>
    <t>90969</t>
  </si>
  <si>
    <t>Compressor de ar rebocável, vazão 250pcm, pressão de trabalho 102psi, motor a diesel potência 81CV - juros. Af_06/2015</t>
  </si>
  <si>
    <t>90970</t>
  </si>
  <si>
    <t>Compressor de ar rebocável, vazão 250pcm, pressão de trabalho 102psi, motor a diesel potência 81CV - manutenção. Af_06/2015</t>
  </si>
  <si>
    <t>90971</t>
  </si>
  <si>
    <t>Compressor de ar rebocável, vazão 250pcm, pressão de trabalho 102psi, motor a diesel potência 81CV - materiais na operação. Af_06/2015</t>
  </si>
  <si>
    <t>90975</t>
  </si>
  <si>
    <t>Compressor de ar rebocável, vazão 748pcm, pressão efetiva de trabalho 102psi, motor diesel, potência 210CV - depreciação. Af_06/2015</t>
  </si>
  <si>
    <t>90976</t>
  </si>
  <si>
    <t>Compressor de ar rebocável, vazão 748pcm, pressão efetiva de trabalho 102psi, motor diesel, potência 210CV - juros. Af_06/2015</t>
  </si>
  <si>
    <t>90977</t>
  </si>
  <si>
    <t>Compressor de ar rebocável, vazão 748pcm, pressão efetiva de trabalho 102psi, motor diesel, potência 210CV - manutenção. Af_06/2015</t>
  </si>
  <si>
    <t>90978</t>
  </si>
  <si>
    <t>Compressor de ar rebocável, vazão 748pcm, pressão efetiva de trabalho 102psi, motor diesel, potência 210CV - materiais na operação. Af_06/2015</t>
  </si>
  <si>
    <t>90992</t>
  </si>
  <si>
    <t>Compressor de ar rebocável, vazão 400pcm, pressão de trabalho 102psi, motor a diesel potência 110CV - depreciação. Af_06/2015</t>
  </si>
  <si>
    <t>90993</t>
  </si>
  <si>
    <t>Compressor de ar rebocável, vazão 400pcm, pressão de trabalho 102psi, motor a diesel potência 110CV - juros. Af_06/2015</t>
  </si>
  <si>
    <t>90994</t>
  </si>
  <si>
    <t>Compressor de ar rebocável, vazão 400pcm, pressão de trabalho 102psi, motor a diesel potência 110CV - manutenção. Af_06/2015</t>
  </si>
  <si>
    <t>90995</t>
  </si>
  <si>
    <t>Compressor de ar rebocável, vazão 400pcm, pressão de trabalho 102psi, motor a diesel potência 110CV - materiais na operação. Af_06/2015</t>
  </si>
  <si>
    <t>91021</t>
  </si>
  <si>
    <t>Perfuratriz hidráulica sobre caminhão com trado curto acoplado, profundidade máxima de 20m, diâmetro máximo de 1.500mm, potência instalada de 137HP, mesa rotativa com torque máximo de 30kNm impostos e seguros. Af_06/2015</t>
  </si>
  <si>
    <t>91026</t>
  </si>
  <si>
    <t>Caminhão trucado (c/ terceiro eixo) eletrônico - potência 231CV - peso bruto total = 22.000kg - dist. entre eixos 5.170mm - inclui carroceria fixa aberta de madeira - depreciação. Af_06/2015</t>
  </si>
  <si>
    <t>91027</t>
  </si>
  <si>
    <t>Caminhão trucado (c/ terceiro eixo) eletrônico - potência 231CV - peso bruto total = 22.000kg - dist. entre eixos 5.170mm - inclui carroceria fixa aberta de madeira - juros. Af_06/2015</t>
  </si>
  <si>
    <t>91028</t>
  </si>
  <si>
    <t>Caminhão trucado (c/ terceiro eixo) eletrônico - potência 231CV - peso bruto total = 22.000kg - dist. entre eixos 5.170mm - inclui carroceria fixa aberta de madeira - impostos e seguros. Af_06/2015</t>
  </si>
  <si>
    <t>91029</t>
  </si>
  <si>
    <t>Caminhão trucado (c/ terceiro eixo) eletrônico - potência 231CV - peso bruto total = 22.000kg - dist. entre eixos 5.170mm - inclui carroceria fixa aberta de madeira - manutenção. Af_06/2015</t>
  </si>
  <si>
    <t>91030</t>
  </si>
  <si>
    <t>Caminhão trucado (c/ terceiro eixo) eletrônico - potência 231CV - peso bruto total = 22.000kg - dist. entre eixos 5.170mm - inclui carroceria fixa aberta de madeira - materiais na operação. Af_06/2015</t>
  </si>
  <si>
    <t>91273</t>
  </si>
  <si>
    <t>Placa vibratória reversível com motor 4 tempos a gasolina, força centrífuga de 25kN (2.500kgf), potência 5,5CV - depreciação. Af_08/2015</t>
  </si>
  <si>
    <t>91274</t>
  </si>
  <si>
    <t>Placa vibratória reversível com motor 4 tempos a gasolina, força centrífuga de 25kN (2.500kgf), potência 5,5CV - juros. Af_08/2015</t>
  </si>
  <si>
    <t>91275</t>
  </si>
  <si>
    <t>Placa vibratória reversível com motor 4 tempos a gasolina, força centrífuga de 25kN (2.500kgf), potência 5,5CV - manutenção. Af_08/2015</t>
  </si>
  <si>
    <t>91276</t>
  </si>
  <si>
    <t>Placa vibratória reversível com motor 4 tempos a gasolina, força centrífuga de 25kN (2.500kgf), potência 5,5CV - materiais na operação. Af_08/2015</t>
  </si>
  <si>
    <t>91279</t>
  </si>
  <si>
    <t>Cortadora de piso com motor 4 tempos a gasolina, potência de 13HP, com disco de corte diamantado segmentado para concreto, diâmetro de 350mm, furo de 1 (14x1) - depreciação. Af_08/2015</t>
  </si>
  <si>
    <t>91280</t>
  </si>
  <si>
    <t>Cortadora de piso com motor 4 tempos a gasolina, potência de 13HP, com disco de corte diamantado segmentado para concreto, diâmetro de 350mm, furo de 1 (14x1) - juros. Af_08/2015</t>
  </si>
  <si>
    <t>91281</t>
  </si>
  <si>
    <t>Cortadora de piso com motor 4 tempos a gasolina, potência de 13HP, com disco de corte diamantado segmentado para concreto, diâmetro de 350mm, furo de 1 (14x1) - manutenção. Af_08/2015</t>
  </si>
  <si>
    <t>91282</t>
  </si>
  <si>
    <t>Cortadora de piso com motor 4 tempos a gasolina, potência de 13HP, com disco de corte diamantado segmentado para concreto, diâmetro de 350mm, furo de 1 (14x1) - materiais na operação. Af_08/2015</t>
  </si>
  <si>
    <t>91354</t>
  </si>
  <si>
    <t>Caminhão toco, peso bruto total 14.300kg, carga útil máxima 9.590kg, distância entre eixos 4,76m, potência 185CV (não inclui carroceria) - depreciação. Af_06/2014</t>
  </si>
  <si>
    <t>91355</t>
  </si>
  <si>
    <t>Caminhão toco, peso bruto total 14.300kg, carga útil máxima 9.590kg, distância entre eixos 4,76m, potência 185CV (não inclui carroceria) - juros. Af_06/2014</t>
  </si>
  <si>
    <t>91356</t>
  </si>
  <si>
    <t>Caminhão toco, peso bruto total 14.300kg, carga útil máxima 9.590kg, distância entre eixos 4,76m, potência 185CV (não inclui carroceria) - impostos e seguros. Af_06/2014</t>
  </si>
  <si>
    <t>91359</t>
  </si>
  <si>
    <t>Caminhão pipa 6.000L, peso bruto total 13.000kg, distância entre eixos 4,80m, potência 189CV inclusive tanque de aço para transporte de água, capacidade 6m³ - depreciação. Af_06/2014</t>
  </si>
  <si>
    <t>91360</t>
  </si>
  <si>
    <t>Caminhão pipa 6.000L, peso bruto total 13.000kg, distância entre eixos 4,80m, potência 189CV inclusive tanque de aço para transporte de água, capacidade 6m³ - juros. Af_06/2014</t>
  </si>
  <si>
    <t>91361</t>
  </si>
  <si>
    <t>Caminhão pipa 6.000L, peso bruto total 13.000kg, distância entre eixos 4,80m, potência 189CV inclusive tanque de aço para transporte de água, capacidade 6m³ - impostos e seguros. Af_06/2014</t>
  </si>
  <si>
    <t>91367</t>
  </si>
  <si>
    <t>Caminhão basculante 6m³, peso bruto total 16.000kg, carga útil máxima 13.071kg, distância entre eixos 4,80m, potência 230CV inclusive caçamba metálica - depreciação. Af_06/2014</t>
  </si>
  <si>
    <t>91368</t>
  </si>
  <si>
    <t>Caminhão basculante 6m³, peso bruto total 16.000kg, carga útil máxima 13.071kg, distância entre eixos 4,80m, potência 230CV inclusive caçamba metálica - juros. Af_06/2014</t>
  </si>
  <si>
    <t>91369</t>
  </si>
  <si>
    <t>Caminhão basculante 6m³, peso bruto total 16.000kg, carga útil máxima 13.071kg, distância entre eixos 4,80m, potência 230CV inclusive caçamba metálica - impostos e seguros. Af_06/2014</t>
  </si>
  <si>
    <t>91375</t>
  </si>
  <si>
    <t>Caminhão toco, peso bruto total 16.000kg, carga útil máxima de 10.685kg, distância entre eixos 4,80m, potência 189CV excl. carroceria - depreciação. Af_06/2014</t>
  </si>
  <si>
    <t>91376</t>
  </si>
  <si>
    <t>Caminhão toco, peso bruto total 16.000kg, carga útil máxima de 10.685kg, distância entre eixos 4,80m, potência 189CV excl. carroceria - juros. Af_06/2014</t>
  </si>
  <si>
    <t>91377</t>
  </si>
  <si>
    <t>Caminhão toco, peso bruto total 16.000kg, carga útil máxima de 10.685kg, distância entre eixos 4,80m, potência 189CV excl. carroceria - impostos e seguros. Af_06/2014</t>
  </si>
  <si>
    <t>91380</t>
  </si>
  <si>
    <t>Caminhão basculante 10m³, trucado cabine simples, peso bruto total 23.000kg, carga útil máxima 15.935kg, distância entre eixos 4,80m, potência 230CV inclusive caçamba metálica - depreciação. Af_06/2014</t>
  </si>
  <si>
    <t>91381</t>
  </si>
  <si>
    <t>Caminhão basculante 10m³, trucado cabine simples, peso bruto total 23.000kg, carga útil máxima 15.935kg, distância entre eixos 4,80m, potência 230CV inclusive caçamba metálica - juros. Af_06/2014</t>
  </si>
  <si>
    <t>91382</t>
  </si>
  <si>
    <t>Caminhão basculante 10m³, trucado cabine simples, peso bruto total 23.000kg, carga útil máxima 15.935kg, distância entre eixos 4,80m, potência 230CV inclusive caçamba metálica - impostos e seguros. Af_06/2014</t>
  </si>
  <si>
    <t>91383</t>
  </si>
  <si>
    <t>Caminhão basculante 10m³, trucado cabine simples, peso bruto total 23.000kg, carga útil máxima 15.935kg, distância entre eixos 4,80m, potência 230CV inclusive caçamba metálica - manutenção. Af_06/2014</t>
  </si>
  <si>
    <t>91384</t>
  </si>
  <si>
    <t>Caminhão basculante 10m³, trucado cabine simples, peso bruto total 23.000kg, carga útil máxima 15.935kg, distância entre eixos 4,80m, potência 230CV inclusive caçamba metálica - materiais na operação. Af_06/2014</t>
  </si>
  <si>
    <t>91390</t>
  </si>
  <si>
    <t>Caminhão toco, peso bruto total 14.300kg, carga útil máx. 9.710kg, dist. entre eixos 3,56m, potência 185CV, inclusive carroceria fixa aberta de madeira p/ transporte geral de carga seca, dimen. aprox. 2,50x6,50x0,50m - depreciação. Af_06/2014</t>
  </si>
  <si>
    <t>91391</t>
  </si>
  <si>
    <t>Caminhão toco, peso bruto total 14.300kg, carga útil máx. 9.710kg, dist. entre eixos 3,56m, potência 185CV, inclusive carroceria fixa aberta de madeira p/ transporte geral de carga seca, dimen. aprox. 2,50x6,50x0,50m - juros. Af_06/2014</t>
  </si>
  <si>
    <t>91392</t>
  </si>
  <si>
    <t>Caminhão toco, peso bruto total 14.300kg, carga útil máx. 9.710kg, dist. entre eixos 3,56m, potência 185CV, inclusive carroceria fixa aberta de madeira p/ transporte geral de carga seca, dimen. aprox. 2,50x6,50x0,50m - impostos e seguros. Af_06/2014</t>
  </si>
  <si>
    <t>91396</t>
  </si>
  <si>
    <t>Caminhão pipa 10.000L trucado, peso bruto total 23.000kg, carga útil máxima 15.935kg, distância entre eixos 4,8m, potência 230CV, inclusive tanque de aço para transporte de água - depreciação. Af_06/2014</t>
  </si>
  <si>
    <t>91397</t>
  </si>
  <si>
    <t>Caminhão pipa 10.000L trucado, peso bruto total 23.000kg, carga útil máxima 15.935kg, distância entre eixos 4,8m, potência 230CV, inclusive tanque de aço para transporte de água - juros. Af_06/2014</t>
  </si>
  <si>
    <t>91398</t>
  </si>
  <si>
    <t>Caminhão pipa 10.000L trucado, peso bruto total 23.000kg, carga útil máxima 15.935kg, distância entre eixos 4,8m, potência 230CV, inclusive tanque de aço para transporte de água - impostos e seguros. Af_06/2014</t>
  </si>
  <si>
    <t>91402</t>
  </si>
  <si>
    <t>Caminhão basculante 6m³ toco, peso bruto total 16.000kg, carga útil máxima 11.130kg, distância entre eixos 5,36m, potência 185CV, inclusive caçamba metálica - impostos e seguros. Af_06/2014</t>
  </si>
  <si>
    <t>91466</t>
  </si>
  <si>
    <t>Guindauto hidráulico, capacidade máxima de carga 6.200kg, momento máximo de carga 11,7Tm, alcance máximo horizontal 9,70m, inclusive caminhão toco peso bruto total 16.000kg, potência de 189CV - impostos e seguros. Af_08/2015</t>
  </si>
  <si>
    <t>91467</t>
  </si>
  <si>
    <t>Guindauto hidráulico, capacidade máxima de carga 6.200kg, momento máximo de carga 11,7Tm, alcance máximo horizontal 9,70m, inclusive caminhão toco peso bruto total 16.000kg, potência de 189CV - materiais na operação. Af_08/2015</t>
  </si>
  <si>
    <t>91468</t>
  </si>
  <si>
    <t>Espargidor de asfalto pressurizado, tanque 6m³ com isolação térmica, aquecido com 2 maçaricos, com barra espargidora 3,60m, montado sobre caminhão toco, peso bruto total 14.300kg, potência 185CV - depreciação. Af_08/2015</t>
  </si>
  <si>
    <t>91469</t>
  </si>
  <si>
    <t>Espargidor de asfalto pressurizado, tanque 6m³ com isolação térmica, aquecido com 2 maçaricos, com barra espargidora 3,60m, montado sobre caminhão toco, peso bruto total 14.300kg, potência 185CV - juros. Af_08/2015</t>
  </si>
  <si>
    <t>91484</t>
  </si>
  <si>
    <t>Espargidor de asfalto pressurizado, tanque 6m³ com isolação térmica, aquecido com 2 maçaricos, com barra espargidora 3,60m, montado sobre caminhão toco, peso bruto total 14.300kg, potência 185CV - impostos e seguros. Af_08/2015</t>
  </si>
  <si>
    <t>91485</t>
  </si>
  <si>
    <t>Espargidor de asfalto pressurizado, tanque 6m³ com isolação térmica, aquecido com 2 maçaricos, com barra espargidora 3,60m, montado sobre caminhão toco, peso bruto total 14.300kg, potência 185CV - materiais na operação. Af_08/2015</t>
  </si>
  <si>
    <t>91529</t>
  </si>
  <si>
    <t>Compactador de solos de percussão (soquete) com motor a gasolina 4 tempos, potência 4CV - depreciação. Af_08/2015</t>
  </si>
  <si>
    <t>91530</t>
  </si>
  <si>
    <t>Compactador de solos de percussão (soquete) com motor a gasolina 4 tempos, potência 4CV - juros. Af_08/2015</t>
  </si>
  <si>
    <t>91531</t>
  </si>
  <si>
    <t>Compactador de solos de percussão (soquete) com motor a gasolina 4 tempos, potência 4CV - manutenção. Af_08/2015</t>
  </si>
  <si>
    <t>91532</t>
  </si>
  <si>
    <t>Compactador de solos de percussão (soquete) com motor a gasolina 4 tempos, potência 4CV - materiais na operação. Af_08/2015</t>
  </si>
  <si>
    <t>91629</t>
  </si>
  <si>
    <t>Guindauto hidráulico, capacidade máxima de carga 6.500kg, momento máximo de carga 5,8Tm, alcance máximo horizontal 7,60m, inclusive caminhão toco peso bruto total 9.700kg, potência de 160CV - depreciação. Af_08/2015</t>
  </si>
  <si>
    <t>91630</t>
  </si>
  <si>
    <t>Guindauto hidráulico, capacidade máxima de carga 6.500kg, momento máximo de carga 5,8Tm, alcance máximo horizontal 7,60m, inclusive caminhão toco peso bruto total 9.700kg, potência de 160CV - juros. Af_08/2015</t>
  </si>
  <si>
    <t>91631</t>
  </si>
  <si>
    <t>Guindauto hidráulico, capacidade máxima de carga 6.500kg, momento máximo de carga 5,8Tm, alcance máximo horizontal 7,60m, inclusive caminhão toco peso bruto total 9.700kg, potência de 160CV impostos e seguros. Af_08/2015</t>
  </si>
  <si>
    <t>91632</t>
  </si>
  <si>
    <t>Guindauto hidráulico, capacidade máxima de carga 6.500kg, momento máximo de carga 5,8Tm, alcance máximo horizontal 7,60m, inclusive caminhão toco peso bruto total 9.700kg, potência de 160CV - manutenção. Af_08/2015</t>
  </si>
  <si>
    <t>91633</t>
  </si>
  <si>
    <t>Guindauto hidráulico, capacidade máxima de carga 6.500kg, momento máximo de carga 5,8Tm, alcance máximo horizontal 7,60m, inclusive caminhão toco peso bruto total 9.700kg, potência de 160CV - materiais na operação. Af_08/2015</t>
  </si>
  <si>
    <t>91640</t>
  </si>
  <si>
    <t>Caminhão de transporte de material asfáltico 30.000L, com cavalo mecânico de capacidade máxima de tração combinado de 66.000kg, potência 360CV, inclusive tanque de asfalto com serpentina - depreciação. Af_08/2015</t>
  </si>
  <si>
    <t>91641</t>
  </si>
  <si>
    <t>Caminhão de transporte de material asfáltico 30.000L, com cavalo mecânico de capacidade máxima de tração combinado de 66.000kg, potência 360CV, inclusive tanque de asfalto com serpentina - juros. Af_08/2015</t>
  </si>
  <si>
    <t>91642</t>
  </si>
  <si>
    <t>Caminhão de transporte de material asfáltico 30.000L, com cavalo mecânico de capacidade máxima de tração combinado de 66.000kg, potência 360CV, inclusive tanque de asfalto com serpentina impostos e seguros. Af_08/2015</t>
  </si>
  <si>
    <t>91643</t>
  </si>
  <si>
    <t>Caminhão de transporte de material asfáltico 30.000L, com cavalo mecânico de capacidade máxima de tração combinado de 66.000kg, potência 360CV, inclusive tanque de asfalto com serpentina - manutenção. Af_08/2015</t>
  </si>
  <si>
    <t>91644</t>
  </si>
  <si>
    <t>Caminhão de transporte de material asfáltico 30.000L, com cavalo mecânico de capacidade máxima de tração combinado de 66.000kg, potência 360CV,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</si>
  <si>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</si>
  <si>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</si>
  <si>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</si>
  <si>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</si>
  <si>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</si>
  <si>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</si>
  <si>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</si>
  <si>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</si>
  <si>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</si>
  <si>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rebocável, capacidade 1,9m³, largura de trabalho 3,66m - depreciação. Af_11/2015</t>
  </si>
  <si>
    <t>92041</t>
  </si>
  <si>
    <t>Distribuidor de agregados rebocável, capacidade 1,9m³, largura de trabalho 3,66m - juros. Af_11/2015</t>
  </si>
  <si>
    <t>92042</t>
  </si>
  <si>
    <t>Distribuidor de agregados rebocável, capacidade 1,9m³, largura de trabalho 3,66m - manutenção. Af_11/2015</t>
  </si>
  <si>
    <t>92101</t>
  </si>
  <si>
    <t>Caminhão para equipamento de limpeza a sucção com caminhão trucado de peso bruto total 23.000kg, carga útil máxima 15.935kg, distância entre eixos 4,80m, potência 230CV, inclusive limpadora a sucção, tanque 12.000L - depreciação. Af_11/2015</t>
  </si>
  <si>
    <t>92102</t>
  </si>
  <si>
    <t>Caminhão para equipamento de limpeza a sucção com caminhão trucado de peso bruto total 23.000 kg, carga útil máxima 15.935kg, distância entre eixos 4,80m, potência 230CV, inclusive limpadora a sucção, tanque 12.000L - juros. Af_11/2015</t>
  </si>
  <si>
    <t>92103</t>
  </si>
  <si>
    <t>Caminhão para equipamento de limpeza a sucção com caminhão trucado de peso bruto total 23.000kg, carga útil máxima 15.935kg, distância entre eixos 4,80m, potência 230CV, inclusive limpadora a sucção, tanque 12.000L impostos e seguros. Af_11/2015</t>
  </si>
  <si>
    <t>92104</t>
  </si>
  <si>
    <t>Caminhão para equipamento de limpeza a sucção com caminhão trucado de peso bruto total 23.000kg, carga útil máxima 15.935kg, distância entre eixos 4,80m, potência 230CV, inclusive limpadora a sucção, tanque 12.000L - manutenção. Af_11/2015</t>
  </si>
  <si>
    <t>92105</t>
  </si>
  <si>
    <t>Caminhão para equipamento de limpeza a sucção com caminhão trucado de peso bruto total 23.000kg, carga útil máxima 15.935kg, distância entre eixos 4,80m, potência 230CV, inclusive limpadora a sucção, tanque 12.000L materiais na operação. Af_11/2015</t>
  </si>
  <si>
    <t>92108</t>
  </si>
  <si>
    <t>Peneira rotativa com motor elétrico trifásico de 2CV, cilindro de 1m x 0,60m, com furos de 3,17mm - depreciação. Af_11/2015</t>
  </si>
  <si>
    <t>92109</t>
  </si>
  <si>
    <t>Peneira rotativa com motor elétrico trifásico de 2CV, cilindro de 1m x 0,60m, com furos de 3,17mm - juros. Af_11/2015</t>
  </si>
  <si>
    <t>92110</t>
  </si>
  <si>
    <t>Peneira rotativa com motor elétrico trifásico de 2CV, cilindro de 1m x 0,60m, com furos de 3,17mm - manutenção. Af_11/2015</t>
  </si>
  <si>
    <t>92111</t>
  </si>
  <si>
    <t>Peneira rotativa com motor elétrico trifásico de 2CV, cilindro de 1m x 0,60m, com furos de 3,17mm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</si>
  <si>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</si>
  <si>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</si>
  <si>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</si>
  <si>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</si>
  <si>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</si>
  <si>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</si>
  <si>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</si>
  <si>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180CV, cabine dupla, 4x4 - depreciação. Af_11/2015</t>
  </si>
  <si>
    <t>92134</t>
  </si>
  <si>
    <t>Caminhonete com motor a diesel, potência 180CV, cabine dupla, 4x4 - juros. Af_11/2015</t>
  </si>
  <si>
    <t>92135</t>
  </si>
  <si>
    <t>Caminhonete com motor a diesel, potência 180CV, cabine dupla, 4x4 impostos e seguros. Af_11/2015</t>
  </si>
  <si>
    <t>92136</t>
  </si>
  <si>
    <t>Caminhonete com motor a diesel, potência 180CV, cabine dupla, 4x4 - manutenção. Af_11/2015</t>
  </si>
  <si>
    <t>92137</t>
  </si>
  <si>
    <t>Caminhonete com motor a diesel, potência 180CV, cabine dupla, 4x4 materiais na operação. Af_11/2015</t>
  </si>
  <si>
    <t>92140</t>
  </si>
  <si>
    <t>Caminhonete cabine simples com motor 1.6 flex, câmbio manual, potência 101/104CV, 2 portas - depreciação. Af_11/2015</t>
  </si>
  <si>
    <t>92141</t>
  </si>
  <si>
    <t>Caminhonete cabine simples com motor 1.6 flex, câmbio manual, potência 101/104CV, 2 portas - juros. Af_11/2015</t>
  </si>
  <si>
    <t>92142</t>
  </si>
  <si>
    <t>Caminhonete cabine simples com motor 1.6 flex, câmbio manual, potência 101/104CV, 2 portas impostos e seguros. Af_11/2015</t>
  </si>
  <si>
    <t>92143</t>
  </si>
  <si>
    <t>Caminhonete cabine simples com motor 1.6 flex, câmbio manual, potência 101/104CV, 2 portas - manutenção. Af_11/2015</t>
  </si>
  <si>
    <t>92144</t>
  </si>
  <si>
    <t>Caminhonete cabine simples com motor 1.6 flex, câmbio manual, potência 101/104CV, 2 portas materiais na operação. Af_11/2015</t>
  </si>
  <si>
    <t>92237</t>
  </si>
  <si>
    <t>Caminhão de transporte de material asfáltico 20.000L, com cavalo mecânico de capacidade máxima de tração combinado de 45.000kg, potência 330CV, inclusive tanque de asfalto com maçarico - depreciação. Af_12/2015</t>
  </si>
  <si>
    <t>92238</t>
  </si>
  <si>
    <t>Caminhão de transporte de material asfáltico 20.000L, com cavalo mecânico de capacidade máxima de tração combinado de 45.000kg, potência 330CV, inclusive tanque de asfalto com maçarico - juros. Af_12/2015</t>
  </si>
  <si>
    <t>92239</t>
  </si>
  <si>
    <t>Caminhão de transporte de material asfáltico 20.000L, com cavalo mecânico de capacidade máxima de tração combinado de 45.000kg, potência 330CV, inclusive tanque de asfalto com maçarico - impostos e seguros. Af_12/2015</t>
  </si>
  <si>
    <t>92240</t>
  </si>
  <si>
    <t>Caminhão de transporte de material asfáltico 20.000L, com cavalo mecânico de capacidade máxima de tração combinado de 45.000kg, potência 330CV, inclusive tanque de asfalto com maçarico - manutenção. Af_12/2015</t>
  </si>
  <si>
    <t>92241</t>
  </si>
  <si>
    <t>Caminhão de transporte de material asfáltico 20.000L, com cavalo mecânico de capacidade máxima de tração combinado de 45.000kg, potência 330CV, inclusive tanque de asfalto com maçarico - materiais na operação.af_12/2015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</si>
  <si>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</si>
  <si>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</si>
  <si>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</si>
  <si>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</si>
  <si>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</si>
  <si>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</si>
  <si>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</si>
  <si>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</si>
  <si>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</si>
  <si>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14CV - depreciação. Af_12/2015</t>
  </si>
  <si>
    <t>92957</t>
  </si>
  <si>
    <t>Máquina extrusora de concreto para guias e sarjetas, motor a diesel, potência 14CV - juros. Af_12/2015</t>
  </si>
  <si>
    <t>92958</t>
  </si>
  <si>
    <t>Máquina extrusora de concreto para guias e sarjetas, motor a diesel, potência 14CV - manutenção. Af_12/2015</t>
  </si>
  <si>
    <t>92959</t>
  </si>
  <si>
    <t>Máquina extrusora de concreto para guias e sarjetas, motor a diesel, potência 14CV - materiais na operação. Af_12/2015</t>
  </si>
  <si>
    <t>92963</t>
  </si>
  <si>
    <t>Martelo perfurador pneumático manual, haste 25x75mm, 21kg - depreciação. Af_12/2015</t>
  </si>
  <si>
    <t>92964</t>
  </si>
  <si>
    <t>Martelo perfurador pneumático manual, haste 25x75mm, 21kg - juros. Af_12/2015</t>
  </si>
  <si>
    <t>92965</t>
  </si>
  <si>
    <t>Martelo perfurador pneumático manual, haste 25x75mm, 21kg - manutenção. Af_12/2015</t>
  </si>
  <si>
    <t>93220</t>
  </si>
  <si>
    <t>Perfuratriz com torre metálica para execução de estaca hélice contínua, profundidade máxima de 32m, diâmetro máximo de 1.000mm, potência instalada de 350HP, mesa rotativa com torque máximo de 263kNm - depreciação. Af_01/2016</t>
  </si>
  <si>
    <t>93221</t>
  </si>
  <si>
    <t>Perfuratriz com torre metálica para execução de estaca hélice contínua, profundidade máxima de 32m, diâmetro máximo de 1.000mm, potência instalada de 350HP, mesa rotativa com torque máximo de 263kNm - juros.af_01/2016</t>
  </si>
  <si>
    <t>93222</t>
  </si>
  <si>
    <t>Perfuratriz com torre metálica para execução de estaca hélice contínua, profundidade máxima de 32m, diâmetro máximo de 1.000mm, potência instalada de 350HP, mesa rotativa com torque máximo de 263kNm - manutenção. Af_01/2016</t>
  </si>
  <si>
    <t>93223</t>
  </si>
  <si>
    <t>Perfuratriz com torre metálica para execução de estaca hélice contínua, profundidade máxima de 32m, diâmetro máximo de 1.000mm, potência instalada de 350HP, mesa rotativa com torque máximo de 263kNm materiais na operação. Af_01/2016</t>
  </si>
  <si>
    <t>93229</t>
  </si>
  <si>
    <t>Betoneira capacidade nominal 400L, capacidade de mistura 310L, motora gasolina potência 5,5HP, sem carregador - depreciação. Af_02/2016</t>
  </si>
  <si>
    <t>93230</t>
  </si>
  <si>
    <t>Betoneira capacidade nominal 400L, capacidade de mistura 310L, motora gasolina potência 5,5HP, sem carregador - juros. Af_02/2016</t>
  </si>
  <si>
    <t>93231</t>
  </si>
  <si>
    <t>Betoneira capacidade nominal 400L, capacidade de mistura 310L, motora gasolina potência 5,5HP, sem carregador - manutenção. Af_02/2016</t>
  </si>
  <si>
    <t>93232</t>
  </si>
  <si>
    <t>Betoneira capacidade nominal 400L, capacidade de mistura 310L, motora gasolina potência 5,5HP, sem carregador - materiais na operação. Af_02/2016</t>
  </si>
  <si>
    <t>93235</t>
  </si>
  <si>
    <t>Grupo gerador estacionário, motor diesel potência 170kVA - juros. Af_02/2016</t>
  </si>
  <si>
    <t>93236</t>
  </si>
  <si>
    <t>Rolo compactador de pneus estático, pressão variável, potência 99HP, peso sem/com lastro 9,45 / 21,0T, largura de rolagem 2,265m - juros. Af_02/2016</t>
  </si>
  <si>
    <t>93238</t>
  </si>
  <si>
    <t>Rolo compactador vibratório rebocável, cilindro de aço liso, potência de tração de 65CV, peso 4,7T, impacto dinâmico 18,3T, largura de trabalho 1,67m - juros. Af_02/2016</t>
  </si>
  <si>
    <t>93239</t>
  </si>
  <si>
    <t>Rolo compactador vibratório pé de carneiro, operado por controle remoto, potência 12,5kW, peso operacional 1,675T, largura de trabalho 0,85m - juros. Af_02/2016</t>
  </si>
  <si>
    <t>93240</t>
  </si>
  <si>
    <t>Rolo compactador vibratório pé de carneiro, operado por controle remoto, potência 12,5kW, peso operacional 1,675T, largura de trabalho 0,85m - materiais na operação. Af_02/2016</t>
  </si>
  <si>
    <t>93241</t>
  </si>
  <si>
    <t>Rolo compactador vibratório tandem, cilindros lisos de aço para solo/asfalto, potência 45HP, peso máximo operacional 4T - juros. Af_02/2016</t>
  </si>
  <si>
    <t>93267</t>
  </si>
  <si>
    <t>Grua ascensional, lança de 30m, capacidade de 1,0T a 30m, altura até 39m - depreciação. Af_03/2016</t>
  </si>
  <si>
    <t>93269</t>
  </si>
  <si>
    <t>Grua ascensional, lança de 30m, capacidade de 1,0T a 30m, altura até 39m - juros. Af_03/2016</t>
  </si>
  <si>
    <t>93270</t>
  </si>
  <si>
    <t>Grua ascensional, lança de 30m, capacidade de 1,0T a 30m, altura até 39m - manutenção. Af_03/2016</t>
  </si>
  <si>
    <t>93271</t>
  </si>
  <si>
    <t>Grua ascensional, lança de 30m, capacidade de 1,0T a 30m, altura até 39m - materiais na operação. Af_03/2016</t>
  </si>
  <si>
    <t>93277</t>
  </si>
  <si>
    <t>Guincho elétrico de coluna, capacidade 400kg, com moto freio, motor trifásico de 1,25CV - depreciação. Af_03/2016</t>
  </si>
  <si>
    <t>93278</t>
  </si>
  <si>
    <t>Guincho elétrico de coluna, capacidade 400kg, com moto freio, motor trifásico de 1,25CV - juros. Af_03/2016</t>
  </si>
  <si>
    <t>93279</t>
  </si>
  <si>
    <t>Guincho elétrico de coluna, capacidade 400kg, com moto freio, motor trifásico de 1,25CV - manutenção. Af_03/2016</t>
  </si>
  <si>
    <t>93280</t>
  </si>
  <si>
    <t>Guincho elétrico de coluna, capacidade 400kg, com moto freio, motor trifásico de 1,25CV - materiais na operação. Af_03/2016</t>
  </si>
  <si>
    <t>93283</t>
  </si>
  <si>
    <t>Guindaste hidráulico autropopelido, com lança telescópica 40m, capacidade máxima 60T, potência 260kW - depreciação. Af_03/2016</t>
  </si>
  <si>
    <t>93284</t>
  </si>
  <si>
    <t>Guindaste hidráulico autropopelido, com lança telescópica 40m, capacidade máxima 60T, potência 260kW - juros. Af_03/2016</t>
  </si>
  <si>
    <t>93285</t>
  </si>
  <si>
    <t>Guindaste hidráulico autropopelido, com lança telescópica 40m, capacidade máxima 60T, potência 260kW - manutenção. Af_03/2016</t>
  </si>
  <si>
    <t>93286</t>
  </si>
  <si>
    <t>Guindaste hidráulico autropopelido, com lança telescópica 40m, capacidade máxima 60T, potência 260kW - materiais na operação. Af_03/2016</t>
  </si>
  <si>
    <t>93296</t>
  </si>
  <si>
    <t>Guindaste hidráulico autropopelido, com lança telescópica 40m, capacidade máxima 60T, potência 260kW - impostos e seguros. Af_03/2016</t>
  </si>
  <si>
    <t>93397</t>
  </si>
  <si>
    <t>Guindauto hidráulico, capacidade máxima de carga 3.300kg, momento máximo de carga 5,8Tm, alcance máximo horizontal 7,60m, inclusive caminhão toco pbt 16.000kg, potência de 189CV - depreciação. Af_03/2016</t>
  </si>
  <si>
    <t>93398</t>
  </si>
  <si>
    <t>Guindauto hidráulico, capacidade máxima de carga 3.300kg, momento máximo de carga 5,8Tm, alcance máximo horizontal 7,60m, inclusive caminhão toco pbt 16.000kg, potência de 189CV - juros. Af_03/2016</t>
  </si>
  <si>
    <t>93399</t>
  </si>
  <si>
    <t>Guindauto hidráulico, capacidade máxima de carga 3.300kg, momento máximo de carga 5,8Tm, alcance máximo horizontal 7,60m, inclusive caminhão toco pbt 16.000kg, potência de 189CV impostos e seguros. Af_03/2016</t>
  </si>
  <si>
    <t>93400</t>
  </si>
  <si>
    <t>Guindauto hidráulico, capacidade máxima de carga 3.300kg, momento máximo de carga 5,8Tm, alcance máximo horizontal 7,60m, inclusive caminhão toco pbt 16.000kg, potência de 189CV - manutenção. Af_03/2016</t>
  </si>
  <si>
    <t>93401</t>
  </si>
  <si>
    <t>Guindauto hidráulico, capacidade máxima de carga 3.300kg, momento máximo de carga 5,8Tm, alcance máximo horizontal 7,60m, inclusive caminhão toco pbt 16.000kg, potência de 189CV - materiais na operação. Af_03/2016</t>
  </si>
  <si>
    <t>93402</t>
  </si>
  <si>
    <t>Guindauto hidráulico, capacidade máxima de carga 3.300kg, momento máximo de carga 5,8Tm, alcance máximo horizontal 7,60m, inclusive caminhão toco pbt 16.000kg, potência de 189CV - chp diurno. Af_03/2016</t>
  </si>
  <si>
    <t>93403</t>
  </si>
  <si>
    <t>Guindauto hidráulico, capacidade máxima de carga 3.300kg, momento máximo de carga 5,8Tm, alcance máximo horizontal 7,60m, inclusive caminhão toco pbt 16.000kg, potência de 189CV - chi diurno. Af_03/2016</t>
  </si>
  <si>
    <t>93404</t>
  </si>
  <si>
    <t>Máquina jato de pressão portátil para jateamento, controle automático remoto, câmara de 1 saída, capacidade 280L, diâmetro 670mm, bico de jato curto venturi de 5/16, mangueira de 1 com compressor de ar rebocável vazão 189 pcm e motor diesel de 63CV - depreciação. Af_03/2016</t>
  </si>
  <si>
    <t>93405</t>
  </si>
  <si>
    <t>Máquina jato de pressão portátil para jateamento, controle automático remoto, câmara de 1 saída, capacidade 280L, diâmetro 670mm, bico de jato curto venturi de 5/16, mangueira de 1 com compressor de ar rebocável vazão 189 pcm e motor diesel de 63CV - juros. Af_03/2016</t>
  </si>
  <si>
    <t>93406</t>
  </si>
  <si>
    <t>Máquina jato de pressão portátil para jateamento, controle automático remoto, câmara de 1 saída, capacidade 280L, diâmetro 670mm, bico de jato curto venturi de 5/16, mangueira de 1 com compressor de ar rebocável vazão 189 pcm e motor diesel de 63CV - manutenção. Af_03/2016</t>
  </si>
  <si>
    <t>93407</t>
  </si>
  <si>
    <t>Máquina jato de pressão portátil para jateamento, controle automático remoto, câmara de 1 saída, capacidade 280L, diâmetro 670mm, bico de jato curto venturi de 5/16, mangueira de 1 com compressor de ar rebocável vazão 189 pcm e motor diesel de 63CV - materiais na operação. Af_03/2016</t>
  </si>
  <si>
    <t>93408</t>
  </si>
  <si>
    <t>Máquina jato de pressão portátil para jateamento, controle automático remoto, câmara de 1 saída, capacidade 280L, diâmetro 670mm, bico de jato curto venturi de 5/16, mangueira de 1 com compressor de ar rebocável vazão 189 pcm e motor diesel de 63CV - chp diurno. Af_03/2016</t>
  </si>
  <si>
    <t>93409</t>
  </si>
  <si>
    <t>Máquina jato de pressão portátil para jateamento, controle automático remoto, câmara de 1 saída, capacidade 280L, diâmetro 670mm, bico de jato curto venturi de 5/16, mangueira de 1 com compressor de ar rebocável vazão 189 pcm e motor diesel de 63CV - chi diurno. Af_03/2016</t>
  </si>
  <si>
    <t>93411</t>
  </si>
  <si>
    <t>Gerador portátil monofásico, potência 5.500VA, motor a gasolina, potência do motor 13CV - depreciação. Af_03/2016</t>
  </si>
  <si>
    <t>93412</t>
  </si>
  <si>
    <t>Gerador portátil monofásico, potência 5.500VA, motor a gasolina, potência do motor 13CV - juros. Af_03/2016</t>
  </si>
  <si>
    <t>93413</t>
  </si>
  <si>
    <t>Gerador portátil monofásico, potência 5.500VA, motor a gasolina, potência do motor 13CV - manutenção. Af_03/2016</t>
  </si>
  <si>
    <t>93414</t>
  </si>
  <si>
    <t>Gerador portátil monofásico, potência 5.500VA, motor a gasolina, potência do motor 13CV - materiais na operação. Af_03/2016</t>
  </si>
  <si>
    <t>93417</t>
  </si>
  <si>
    <t>Grupo gerador rebocável, potência 66kVA, motor a diesel - depreciação. Af_03/2016</t>
  </si>
  <si>
    <t>93418</t>
  </si>
  <si>
    <t>Grupo gerador rebocável, potência 66kVA, motor a diesel - juros. Af_03/2016</t>
  </si>
  <si>
    <t>93419</t>
  </si>
  <si>
    <t>Grupo gerador rebocável, potência 66kVA, motor a diesel - manutenção.af_03/2016</t>
  </si>
  <si>
    <t>93420</t>
  </si>
  <si>
    <t>Grupo gerador rebocável, potência 66kVA, motor a diesel - materiais na operação. Af_03/2016</t>
  </si>
  <si>
    <t>93423</t>
  </si>
  <si>
    <t>Grupo gerador estacionário, potência 150kVA, motor a diesel- depreciação. Af_03/2016</t>
  </si>
  <si>
    <t>93424</t>
  </si>
  <si>
    <t>Grupo gerador estacionário, potência 150kVA, motor a diesel- juros. Af_03/2016</t>
  </si>
  <si>
    <t>93425</t>
  </si>
  <si>
    <t>Grupo gerador estacionário, potência 150kVA, motor a diesel- manutenção. Af_03/2016</t>
  </si>
  <si>
    <t>93426</t>
  </si>
  <si>
    <t>Grupo gerador estacionário, potência 150kVA,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</si>
  <si>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</si>
  <si>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</si>
  <si>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</si>
  <si>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</si>
  <si>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</si>
  <si>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</si>
  <si>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</si>
  <si>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</si>
  <si>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</si>
  <si>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30CV - depreciação. Af_03/2016</t>
  </si>
  <si>
    <t>93436</t>
  </si>
  <si>
    <t>Usina de asfalto à frio, capacidade de 40 a 60 ton/hora, elétrica potência 30CV - juros. Af_03/2016</t>
  </si>
  <si>
    <t>93437</t>
  </si>
  <si>
    <t>Usina de asfalto à frio, capacidade de 40 a 60 ton/hora, elétrica potência 30CV - manutenção. Af_03/2016</t>
  </si>
  <si>
    <t>93438</t>
  </si>
  <si>
    <t>Usina de asfalto à frio, capacidade de 40 a 60 ton/hora, elétrica potência 30CV - materiais na operação. Af_03/2016</t>
  </si>
  <si>
    <t>Cobertura</t>
  </si>
  <si>
    <t>0073</t>
  </si>
  <si>
    <t>Madeiramento</t>
  </si>
  <si>
    <t>55960</t>
  </si>
  <si>
    <t>Imunização de madeiramento para cobertura utilizando cupinicida incolor</t>
  </si>
  <si>
    <t>72085</t>
  </si>
  <si>
    <t>Recolocação de ripas em madeiramento de telhado, considerando reaproveitamento de material</t>
  </si>
  <si>
    <t>72086</t>
  </si>
  <si>
    <t>Recolocação de madeiramento do telhado - caibros, considerando reaproveitamento de material</t>
  </si>
  <si>
    <t>72088</t>
  </si>
  <si>
    <t>Recolocação de ferragens em madeiramento de telhado, considerando reaproveitamento de material</t>
  </si>
  <si>
    <t>92259</t>
  </si>
  <si>
    <t>Instalação de tesoura (inteira ou meia), biapoiada, em madeira não aparelhada, para vãos maiores ou iguais a 3,0m e menores que 6,0m. Af_12/2015</t>
  </si>
  <si>
    <t>92260</t>
  </si>
  <si>
    <t>Instalação de tesoura (inteira ou meia), biapoiada, em madeira não aparelhada, para vãos maiores ou iguais a 6,0m e menores que 8,0m. Af_12/2015</t>
  </si>
  <si>
    <t>92261</t>
  </si>
  <si>
    <t>Instalação de tesoura (inteira ou meia), biapoiada, em madeira não aparelhada, para vãos maiores ou iguais a 8,0m e menores que 10,0m. Af_12/2015</t>
  </si>
  <si>
    <t>92262</t>
  </si>
  <si>
    <t>Instalação de tesoura (inteira ou meia), biapoiada, em madeira não aparelhada, para vãos maiores ou iguais a 10,0m e menores que 12,0m. Af_12/2015</t>
  </si>
  <si>
    <t>92539</t>
  </si>
  <si>
    <t>Trama de madeira composta por ripas, caibros e terças para telhados de até 2 águas para telha de encaixe de cerâmica ou de concreto. Af_12/2015</t>
  </si>
  <si>
    <t>92540</t>
  </si>
  <si>
    <t>Trama de madeira composta por ripas, caibros e terças para telhados demais que 2 águas para telha de encaixe de cerâmica ou de concreto. Af_12/2015</t>
  </si>
  <si>
    <t>92541</t>
  </si>
  <si>
    <t>Trama de madeira composta por ripas, caibros e terças para telhados de até 2 águas para telha cerâmica capa-canal. Af_12/2015</t>
  </si>
  <si>
    <t>92542</t>
  </si>
  <si>
    <t>Trama de madeira composta por ripas, caibros e terças para telhados demais que 2 águas para telha cerâmica capa-canal. Af_12/2015</t>
  </si>
  <si>
    <t>92543</t>
  </si>
  <si>
    <t>Trama de madeira composta por terças para telhados de até 2 águas para telha ondulada de fibrocimento, metálica, plástica ou termoacústica. Af_12/2015</t>
  </si>
  <si>
    <t>92544</t>
  </si>
  <si>
    <t>Trama de madeira composta por terças para telhados de até 2 águas para telha estrutural de fibrocimento. Af_12/2015</t>
  </si>
  <si>
    <t>92545</t>
  </si>
  <si>
    <t>Fabricação e instalação de tesoura inteira em madeira não aparelhada, vão de 3m, para telha cerâmica ou de concreto. Af_12/2015</t>
  </si>
  <si>
    <t>92546</t>
  </si>
  <si>
    <t>Fabricação e instalação de tesoura inteira em madeira não aparelhada, vão de 4m, para telha cerâmica ou de concreto. Af_12/2015</t>
  </si>
  <si>
    <t>92547</t>
  </si>
  <si>
    <t>Fabricação e instalação de tesoura inteira em madeira não aparelhada, vão de 5m, para telha cerâmica ou de concreto. Af_12/2015</t>
  </si>
  <si>
    <t>92548</t>
  </si>
  <si>
    <t>Fabricação e instalação de tesoura inteira em madeira não aparelhada, vão de 6m, para telha cerâmica ou de concreto. Af_12/2015</t>
  </si>
  <si>
    <t>92549</t>
  </si>
  <si>
    <t>Fabricação e instalação de tesoura inteira em madeira não aparelhada, vão de 7m, para telha cerâmica ou de concreto. Af_12/2015</t>
  </si>
  <si>
    <t>92550</t>
  </si>
  <si>
    <t>Fabricação e instalação de tesoura inteira em madeira não aparelhada, vão de 8m, para telha cerâmica ou de concreto. Af_12/2015</t>
  </si>
  <si>
    <t>92551</t>
  </si>
  <si>
    <t>Fabricação e instalação de tesoura inteira em madeira não aparelhada, vão de 9m, para telha cerâmica ou de concreto. Af_12/2015</t>
  </si>
  <si>
    <t>92552</t>
  </si>
  <si>
    <t>Fabricação e instalação de tesoura inteira em madeira não aparelhada, vão de 10m, para telha cerâmica ou de concreto. Af_12/2015</t>
  </si>
  <si>
    <t>92553</t>
  </si>
  <si>
    <t>Fabricação e instalação de tesoura inteira em madeira não aparelhada, vão de 11m, para telha cerâmica ou de concreto. Af_12/2015</t>
  </si>
  <si>
    <t>92554</t>
  </si>
  <si>
    <t>Fabricação e instalação de tesoura inteira em madeira não aparelhada, vão de 12m, para telha cerâmica ou de concreto. Af_12/2015</t>
  </si>
  <si>
    <t>92555</t>
  </si>
  <si>
    <t>Fabricação e instalação de tesoura inteira em madeira não aparelhada, vão de 3m, para telha ondulada de fibrocimento, metálica, plástica ou termoacústica. Af_12/2015</t>
  </si>
  <si>
    <t>92556</t>
  </si>
  <si>
    <t>Fabricação e instalação de tesoura inteira em madeira não aparelhada, vão de 4m, para telha ondulada de fibrocimento, metálica, plástica ou termoacústica. Af_12/2015</t>
  </si>
  <si>
    <t>92557</t>
  </si>
  <si>
    <t>Fabricação e instalação de tesoura inteira em madeira não aparelhada, vão de 5m, para telha ondulada de fibrocimento, metálica, plástica ou termoacústica. Af_12/2015</t>
  </si>
  <si>
    <t>92558</t>
  </si>
  <si>
    <t>Fabricação e instalação de tesoura inteira em madeira não aparelhada, vão de 6m, para telha ondulada de fibrocimento, metálica, plástica ou termoacústica. Af_12/2015</t>
  </si>
  <si>
    <t>92559</t>
  </si>
  <si>
    <t>Fabricação e instalação de tesoura inteira em madeira não aparelhada, vão de 7m, para telha ondulada de fibrocimento, metálica, plástica ou termoacústica. Af_12/2015</t>
  </si>
  <si>
    <t>92560</t>
  </si>
  <si>
    <t>Fabricação e instalação de tesoura inteira em madeira não aparelhada, vão de 8m, para telha ondulada de fibrocimento, metálica, plástica ou termoacústica. Af_12/2015</t>
  </si>
  <si>
    <t>92561</t>
  </si>
  <si>
    <t>Fabricação e instalação de tesoura inteira em madeira não aparelhada, vão de 9m, para telha ondulada de fibrocimento, metálica, plástica ou termoacústica. Af_12/2015</t>
  </si>
  <si>
    <t>92562</t>
  </si>
  <si>
    <t>Fabricação e instalação de tesoura inteira em madeira não aparelhada, vão de 10m, para telha ondulada de fibrocimento, metálica, plástica ou termoacústica. Af_12/2015</t>
  </si>
  <si>
    <t>92563</t>
  </si>
  <si>
    <t>Fabricação e instalação de tesoura inteira em madeira não aparelhada, vão de 11m, para telha ondulada de fibrocimento, metálica, plástica ou termoacústica. Af_12/2015</t>
  </si>
  <si>
    <t>92564</t>
  </si>
  <si>
    <t>Fabricação e instalação de tesoura inteira em madeira não aparelhada, vão de 12m, para telha ondulada de fibrocimento, metálica, plástica ou termoacústica. Af_12/2015</t>
  </si>
  <si>
    <t>92565</t>
  </si>
  <si>
    <t>Fabricação e instalação de estrutura pontaleteada de madeira não aparelhada para telhados com até 2 águas e para telha cerâmica ou de concreto. Af_12/2015</t>
  </si>
  <si>
    <t>92566</t>
  </si>
  <si>
    <t>Fabricação e instalação de estrutura pontaleteada de madeira não aparelhada para telhados com até 2 águas e para telha ondulada de fibrocimento, metálica, plástica ou termoacústica. Af_12/2015</t>
  </si>
  <si>
    <t>92567</t>
  </si>
  <si>
    <t>Fabricação e instalação de estrutura pontaleteada de madeira não aparelhada para telhados com mais que 2 águas e para telha cerâmica ou de concreto. Af_12/2015</t>
  </si>
  <si>
    <t>0074</t>
  </si>
  <si>
    <t>Telhamento com telha cerâmica</t>
  </si>
  <si>
    <t>72089</t>
  </si>
  <si>
    <t>Recolocação de telhas cerâmicas tipo francesa, considerando reaproveitamento de material</t>
  </si>
  <si>
    <t>72091</t>
  </si>
  <si>
    <t>Recolocação de telhas cerâmicas tipo plan, considerando reaproveitamento de material</t>
  </si>
  <si>
    <t>72101</t>
  </si>
  <si>
    <t>Revisão geral de telhados de telhas cerâmicas</t>
  </si>
  <si>
    <t>72103</t>
  </si>
  <si>
    <t>Recolocação de cumeeiras cerâmicas com argamassa traço 1:2:8 (cimento, cal e areia), considerando aproveitamento do material</t>
  </si>
  <si>
    <t>73938</t>
  </si>
  <si>
    <t>Cobertura telha cerâmica</t>
  </si>
  <si>
    <t>73938/001</t>
  </si>
  <si>
    <t>Cobertura em telha cerâmica tipo colonial, com argamassa traço 1:3 (cimento e areia)</t>
  </si>
  <si>
    <t>73938/002</t>
  </si>
  <si>
    <t>Cobertura em telha cerâmica tipo plan, excluindo madeiramento</t>
  </si>
  <si>
    <t>73938/003</t>
  </si>
  <si>
    <t>Cobertura em telha cerâmica tipo francesa ou marselha, excluindo madeiramento</t>
  </si>
  <si>
    <t>73938/004</t>
  </si>
  <si>
    <t>Cobertura em telha cerâmica tipo canal, com argamassa traço 1:3 (cimento e areia) e arame recozido</t>
  </si>
  <si>
    <t>73938/005</t>
  </si>
  <si>
    <t>Cobertura em telha cerâmica tipo paulista, com argamassa traço 1:3 (cimento e areia) e arame recozido</t>
  </si>
  <si>
    <t>73938/006</t>
  </si>
  <si>
    <t>Cordao de arremate em beirais com telha cerâmica embocada traço 1:2:8 (cimento, cal e areia)</t>
  </si>
  <si>
    <t>73938/007</t>
  </si>
  <si>
    <t>Embocamento de ultima fiada de telha plan, colonial ou paulista, com argamassa traço 1:2:8 (cimento, cal e areia)</t>
  </si>
  <si>
    <t>76450</t>
  </si>
  <si>
    <t>76450/001</t>
  </si>
  <si>
    <t>Cobertura em telha cerâmica tipo paulistinha (trapezoidal), com argamassa traço 1:3 (cimento e areia) e arame recozido</t>
  </si>
  <si>
    <t>84033</t>
  </si>
  <si>
    <t>Cobertura com telha colonial, excluindo madeiramento</t>
  </si>
  <si>
    <t>0075</t>
  </si>
  <si>
    <t>Telhamento com telha de fibrocimento</t>
  </si>
  <si>
    <t>72092</t>
  </si>
  <si>
    <t>Recolocação de telhas onduladas com massa para vedação, considerando reaproveitamento de material</t>
  </si>
  <si>
    <t>72093</t>
  </si>
  <si>
    <t>Recolocação de telha de fibrocimento estrutural largura útil 49cm ou 44cm, considerando o reaproveitamento do material a exceção do conjunto de arruelas de vedação</t>
  </si>
  <si>
    <t>72094</t>
  </si>
  <si>
    <t>Recolocação de telha de fibrocimento estrutural largura útil 90cm, considerando o reaproveitamento do material a exceção do conjunto de arruelas de vedação</t>
  </si>
  <si>
    <t>73633</t>
  </si>
  <si>
    <t>Cobertura com telha de fibrocimento estrutural largura útil 90cm, incluso acessórios de fixação e vedação</t>
  </si>
  <si>
    <t>73634</t>
  </si>
  <si>
    <t>Cobertura com telha de fibrocimento estrutural largura útil 49cm ou 44cm, incluso acessórios de fixação e vedação, excluindo madeiramento</t>
  </si>
  <si>
    <t>74088</t>
  </si>
  <si>
    <t>Telhamento c/ telha de fibrocimento</t>
  </si>
  <si>
    <t>74088/001</t>
  </si>
  <si>
    <t>Telhamento com telha de fibrocimento ondulada, espessura 6mm, incluso juntas de vedação e acessórios de fixação, excluindo madeiramento</t>
  </si>
  <si>
    <t>84035</t>
  </si>
  <si>
    <t>Cobertura com telha de fibrocimento ondulada, espessura 8mm, incluindo acessórios, excluindo madeiramento</t>
  </si>
  <si>
    <t>84036</t>
  </si>
  <si>
    <t>Cobertura com telha de fibrocimento ondulada, espessura 4mm, inclusos acessórios de fixação, excluindo madeiramento</t>
  </si>
  <si>
    <t>84037</t>
  </si>
  <si>
    <t>Cobertura com telha de fibrocimento ondulada, espessura 6mm, com cumeeira universal, inclusas juntas de dilatação e acessórios de fixação, excluindo madeiramento</t>
  </si>
  <si>
    <t>0076</t>
  </si>
  <si>
    <t>Telhamento com telha metálica</t>
  </si>
  <si>
    <t>73866</t>
  </si>
  <si>
    <t>Estrutura de aço</t>
  </si>
  <si>
    <t>73866/001</t>
  </si>
  <si>
    <t>Estrutura para cobertura tipo Fink, em alumínio anodizado, vão de 20m, espaçamento das tesouras de 5m até 6,5m</t>
  </si>
  <si>
    <t>73866/002</t>
  </si>
  <si>
    <t>Estrutura para cobertura tipo Fink, em alumínio anodizado, vão de 30m, espaçamento das tesouras de 5m até 6,5m</t>
  </si>
  <si>
    <t>73866/003</t>
  </si>
  <si>
    <t>Estrutura para cobertura tipo Fink, em alumínio anodizado, vão de 40m, espaçamento das tesouras de 5m até 6,5m</t>
  </si>
  <si>
    <t>73866/004</t>
  </si>
  <si>
    <t>Estrutura para cobertura em arco, em alumínio anodizado, vão de 20m, espaçamento de 5m até 6,5m</t>
  </si>
  <si>
    <t>73866/005</t>
  </si>
  <si>
    <t>Estrutura para cobertura em arco, em alumínio anodizado, vão de 30m, espaçamento de 5m até 6,5m</t>
  </si>
  <si>
    <t>73866/006</t>
  </si>
  <si>
    <t>Estrutura para cobertura em arco, em alumínio anodizado, vão de 40m, espaçamento de 5m até 6,5m</t>
  </si>
  <si>
    <t>73866/007</t>
  </si>
  <si>
    <t>Estrutura para cobertura tipo Shed, em alumínio anodizado, vão de 20m, espaçamento das tesouras de 5m até 6,5m</t>
  </si>
  <si>
    <t>73866/008</t>
  </si>
  <si>
    <t>Estrutura para cobertura tipo Shed, em alumínio anodizado, vão de 30m, espaçamento das tesouras de 5m até 6,5m</t>
  </si>
  <si>
    <t>73866/009</t>
  </si>
  <si>
    <t>Estrutura para cobertura tipo Shed, em alumínio anodizado, vão de 40m, espaçamento das tesouras de 5m até 6,5m</t>
  </si>
  <si>
    <t>73867</t>
  </si>
  <si>
    <t>Estrutura espacial</t>
  </si>
  <si>
    <t>73867/001</t>
  </si>
  <si>
    <t>Estrutura tipo espacial em alumínio anodizado, vão de 20m</t>
  </si>
  <si>
    <t>73867/002</t>
  </si>
  <si>
    <t>Estrutura tipo espacial em alumínio anodizado, vão de 30m</t>
  </si>
  <si>
    <t>73867/003</t>
  </si>
  <si>
    <t>Estrutura tipo espacial em alumínio anodizado, vão de 40m</t>
  </si>
  <si>
    <t>73867/004</t>
  </si>
  <si>
    <t>Estrutura tipo espacial em alumínio anodizado, vão de 50m</t>
  </si>
  <si>
    <t>75220</t>
  </si>
  <si>
    <t>Cumeeira em perfil ondulado de alumínio</t>
  </si>
  <si>
    <t>75381</t>
  </si>
  <si>
    <t>Telha metálica</t>
  </si>
  <si>
    <t>75381/001</t>
  </si>
  <si>
    <t>Cobertura com telha de chapa de aço zincado, ondulada, espessura de 0,5mm</t>
  </si>
  <si>
    <t>84038</t>
  </si>
  <si>
    <t>Cobertura com telha ondulada de alumínio, espessura de 0,5mm</t>
  </si>
  <si>
    <t>84039</t>
  </si>
  <si>
    <t>Cobertura com telha ondulada de alumínio, espessura de 0,7mm</t>
  </si>
  <si>
    <t>84040</t>
  </si>
  <si>
    <t>Cobertura com telha de aço zincado, trapezoidal, espessura de 0,5mm, incluindo acessórios</t>
  </si>
  <si>
    <t>0078</t>
  </si>
  <si>
    <t>Madeiramento / telhamento c/ telhas fibrocimento</t>
  </si>
  <si>
    <t>84041</t>
  </si>
  <si>
    <t>Cobertura com telha plástica transparente inclusive fixação</t>
  </si>
  <si>
    <t>0079</t>
  </si>
  <si>
    <t>Cumeeira cerâmica</t>
  </si>
  <si>
    <t>6058</t>
  </si>
  <si>
    <t>Cumeeira com telha cerâmica embocada com argamassa traço 1:2:8 (cimento, cal e areia)</t>
  </si>
  <si>
    <t>73930</t>
  </si>
  <si>
    <t>Arremate telha cerâmica embocada c/ argamassa cimento/areia/saibro 1:2:3</t>
  </si>
  <si>
    <t>73930/001</t>
  </si>
  <si>
    <t>Cordão de arremate com telha cerâmica tipo canal embocada com argamassa traço 1:3 (cimento e areia)</t>
  </si>
  <si>
    <t>0080</t>
  </si>
  <si>
    <t>Cumeeira de fibrocimento</t>
  </si>
  <si>
    <t>73744</t>
  </si>
  <si>
    <t>73744/001</t>
  </si>
  <si>
    <t>Cumeeira para telha de fibrocimento estrutural, incluso acessórios para fixação e vedação</t>
  </si>
  <si>
    <t>74045</t>
  </si>
  <si>
    <t>Cumeeira fibrocimento</t>
  </si>
  <si>
    <t>74045/001</t>
  </si>
  <si>
    <t>Cumeeira universal para telha de fibrocimento ondulada espessura 6mm, incluso juntas de vedação e acessórios de fixação</t>
  </si>
  <si>
    <t>74045/002</t>
  </si>
  <si>
    <t>Cumeeira tipo Shed para telha de fibrocimento ondulada, incluso juntas de vedação e acessórios de fixação</t>
  </si>
  <si>
    <t>0081</t>
  </si>
  <si>
    <t>Calha de concreto</t>
  </si>
  <si>
    <t>84042</t>
  </si>
  <si>
    <t>Calha de concreto, 40x15cm espessura de 8cm, preparado em betoneira e cimentado liso executado com argamassa traço 1:4 (cimento e areia media não peneirada), preparo manual</t>
  </si>
  <si>
    <t>84043</t>
  </si>
  <si>
    <t>Calha de concreto, 30x15cm, espessura 8cm preparada em betoneira com cimentado liso executado com argamassa traço 1:4 (cimento e areia media não peneirada), preparo manual</t>
  </si>
  <si>
    <t>0083</t>
  </si>
  <si>
    <t>Calha de PVC, peças e acessórios</t>
  </si>
  <si>
    <t>84044</t>
  </si>
  <si>
    <t>Calha de beiral, semicircular de PVC, diâmetro 125mm, incluindo cabeceiras, emendas, bocais, suportes e vedações, excluindo condutores - fornecimento e colocação</t>
  </si>
  <si>
    <t>84045</t>
  </si>
  <si>
    <t>Condutor para calha de beiral, de PVC, diâmetro 88mm, incluindo conexões e braçadeiras - fornecimento e colocação</t>
  </si>
  <si>
    <t>0084</t>
  </si>
  <si>
    <t>Calha metálica</t>
  </si>
  <si>
    <t>72104</t>
  </si>
  <si>
    <t>Calha em chapa de aço galvanizado n.24, desenvolvimento de 33cm</t>
  </si>
  <si>
    <t>72105</t>
  </si>
  <si>
    <t>Calha em chapa de aço galvanizado n.24, desenvolvimento de 50cm</t>
  </si>
  <si>
    <t>84046</t>
  </si>
  <si>
    <t>Calha de chapa galvanizada n.26, com desenvolvimento de 10cm</t>
  </si>
  <si>
    <t>0086</t>
  </si>
  <si>
    <t>Rufo metálico</t>
  </si>
  <si>
    <t>72106</t>
  </si>
  <si>
    <t>Rufo em chapa de aço galvanizado n.24, desenvolvimento de 16cm</t>
  </si>
  <si>
    <t>72107</t>
  </si>
  <si>
    <t>Rufo em chapa de aço galvanizado n.24, desenvolvimento de 25cm</t>
  </si>
  <si>
    <t>0087</t>
  </si>
  <si>
    <t>Rufo / espigão / rincão diversos</t>
  </si>
  <si>
    <t>73868</t>
  </si>
  <si>
    <t>Rufos para coberturas em telhas fibrocimento</t>
  </si>
  <si>
    <t>73868/001</t>
  </si>
  <si>
    <t>Rufo em fibrocimento, incluso acessórios de fixação e vedação</t>
  </si>
  <si>
    <t>0088</t>
  </si>
  <si>
    <t>Rufo em concreto</t>
  </si>
  <si>
    <t>68058</t>
  </si>
  <si>
    <t>Rufo em concreto armado, largura 40cm e espessura 7cm</t>
  </si>
  <si>
    <t>74098</t>
  </si>
  <si>
    <t>Algeroz em concreto armado (rufo de concreto)</t>
  </si>
  <si>
    <t>74098/001</t>
  </si>
  <si>
    <t>Rufo em concreto armado, largura 40cm, espessura 3cm</t>
  </si>
  <si>
    <t>0252</t>
  </si>
  <si>
    <t>Telhamento com telha de fibra de vidro</t>
  </si>
  <si>
    <t>41619</t>
  </si>
  <si>
    <t>Cobertura com telha de fibra de vidro ondulada colorida, espessura 6mm, inclusos acessórios de fixação</t>
  </si>
  <si>
    <t>0291</t>
  </si>
  <si>
    <t>Estrutura metálica</t>
  </si>
  <si>
    <t>72110</t>
  </si>
  <si>
    <t>Estrutura metálica em tesouras ou treliças, vão livre de 12m, fornecimento e montagem, não sendo considerados os fechamentos metálicos, as colunas, os serviços gerais em alvenaria e concreto, as telhas de cobertura e a pintura de acabamento</t>
  </si>
  <si>
    <t>72111</t>
  </si>
  <si>
    <t>Estrutura metálica em tesouras ou treliças, vão livre de 15m, fornecimento e montagem, não sendo considerados os fechamentos metálicos, as colunas, os serviços gerais em alvenaria e concreto, as telhas de cobertura e a pintura de acabamento</t>
  </si>
  <si>
    <t>72112</t>
  </si>
  <si>
    <t>Estrutura metálica em tesouras ou treliças, vão livre de 20m, fornecimento e montagem, não sendo considerados os fechamentos metálicos, as colunas, os serviços gerais em alvenaria e concreto, as telhas de cobertura e a pintura de acabamento</t>
  </si>
  <si>
    <t>72113</t>
  </si>
  <si>
    <t>Estrutura metálica em tesouras ou treliças, vão livre de 25m, fornecimento e montagem, não sendo considerados os fechamentos metálicos, as colunas, os serviços gerais em alvenaria e concreto, as telhas de cobertura e a pintura de acabamento</t>
  </si>
  <si>
    <t>72114</t>
  </si>
  <si>
    <t>Estrutura metálica em tesouras ou treliças, vão livre de 30m, fornecimento e montagem, não sendo considerados os fechamentos metálicos, as colunas, os serviços gerais em alvenaria e concreto, as telhas de cobertura e a pintura de acabamento</t>
  </si>
  <si>
    <t>73970</t>
  </si>
  <si>
    <t>Estruturas metálicas diversas</t>
  </si>
  <si>
    <t>73970/001</t>
  </si>
  <si>
    <t>Estrutura metálica em aço estrutural perfil I 12 x 5 1/4"</t>
  </si>
  <si>
    <t>73970/002</t>
  </si>
  <si>
    <t>Estrutura metálica em aço estrutural perfil I 6 x 3 3/8"</t>
  </si>
  <si>
    <t>92255</t>
  </si>
  <si>
    <t>Instalação de tesoura (inteira ou meia), sobre laje, em aço, para vãos maiores ou iguais a 3,0m e menores que 6,0m. Af_12/2015</t>
  </si>
  <si>
    <t>92256</t>
  </si>
  <si>
    <t>Instalação de tesoura (inteira ou meia), sobre laje, em aço, para vãos maiores ou iguais a 6,0m e menores que 8,0m. Af_12/2015</t>
  </si>
  <si>
    <t>92257</t>
  </si>
  <si>
    <t>Instalação de tesoura (inteira ou meia), sobre laje, em aço, para vãos maiores ou iguais a 8,0m e menores que 10,0m. Af_12/2015</t>
  </si>
  <si>
    <t>92258</t>
  </si>
  <si>
    <t>Instalação de tesoura (inteira ou meia), sobre laje, em aço, para vãos maiores ou iguais a 10,0m e menores que 12,0m. Af_12/2015</t>
  </si>
  <si>
    <t>92568</t>
  </si>
  <si>
    <t>Trama de aço composta por ripas, caibros e terças para telhados de até2 águas para telha de encaixe de cerâmica ou de concreto. Af_12/2015</t>
  </si>
  <si>
    <t>92569</t>
  </si>
  <si>
    <t>Trama de aço composta por ripas e caibros para telhados de até 2 águas para telha de encaixe de cerâmica ou de concreto. Af_12/2015</t>
  </si>
  <si>
    <t>92570</t>
  </si>
  <si>
    <t>Trama de aço composta por ripas para telhados de até 2 águas para telha de encaixe de cerâmica ou de concreto. Af_12/2015</t>
  </si>
  <si>
    <t>92571</t>
  </si>
  <si>
    <t>Trama de aço composta por ripas, caibros e terças para telhados de mais de 2 águas para telha de encaixe de cerâmica ou de concreto. Af_12/2015</t>
  </si>
  <si>
    <t>92572</t>
  </si>
  <si>
    <t>Trama de aço composta por ripas e caibros para telhados de mais de 2 águas para telha de encaixe de cerâmica ou de concreto. Af_12/2015</t>
  </si>
  <si>
    <t>92573</t>
  </si>
  <si>
    <t>Trama de aço composta por ripas para telhados de mais de 2 águas para telha de encaixe de cerâmica ou de concreto. Af_12/2015</t>
  </si>
  <si>
    <t>92574</t>
  </si>
  <si>
    <t>Trama de aço composta por ripas, caibros e terças para telhados de até 2 águas para telha cerâmica capa-canal. Af_12/2015</t>
  </si>
  <si>
    <t>92575</t>
  </si>
  <si>
    <t>Trama de aço composta por ripas e caibros para telhados de até 2 águas para telha cerâmica capa-canal. Af_12/2015</t>
  </si>
  <si>
    <t>92576</t>
  </si>
  <si>
    <t>Trama de aço composta por ripas para telhados de até 2 águas para telha cerâmica capa-canal. Af_12/2015</t>
  </si>
  <si>
    <t>92577</t>
  </si>
  <si>
    <t>Trama de aço composta por ripas, caibros e terças para telhados de mais de 2 águas para telha cerâmica capa-canal. Af_12/2015</t>
  </si>
  <si>
    <t>92578</t>
  </si>
  <si>
    <t>Trama de aço composta por ripas e caibros para telhados de mais de 2 águas para telha cerâmica capa-canal. Af_12/2015</t>
  </si>
  <si>
    <t>92579</t>
  </si>
  <si>
    <t>Trama de aço composta por ripas para telhados de mais de 2 águas para telha cerâmica capa-canal. Af_12/2015</t>
  </si>
  <si>
    <t>92580</t>
  </si>
  <si>
    <t>Trama de aço composta por terças para telhados de até 2 águas para telha ondulada de fibrocimento, metálica, plástica ou termoacústica. Af_12/2015</t>
  </si>
  <si>
    <t>92581</t>
  </si>
  <si>
    <t>Trama de aço composta por terças para telhados de até 2 águas para telha estrutural de fibrocimento. Af_12/2015</t>
  </si>
  <si>
    <t>92582</t>
  </si>
  <si>
    <t>Fabricação e instalação de tesoura inteira em aço, vão de 3m, para telha cerâmica ou de concreto. Af_12/2015</t>
  </si>
  <si>
    <t>92584</t>
  </si>
  <si>
    <t>Fabricação e instalação de tesoura inteira em aço, vão de 4m, para telha cerâmica ou de concreto. Af_12/2015</t>
  </si>
  <si>
    <t>92586</t>
  </si>
  <si>
    <t>Fabricação e instalação de tesoura inteira em aço, vão de 5m, para telha cerâmica ou de concreto. Af_12/2015</t>
  </si>
  <si>
    <t>92588</t>
  </si>
  <si>
    <t>Fabricação e instalação de tesoura inteira em aço, vão de 6m, para telha cerâmica ou de concreto. Af_12/2015</t>
  </si>
  <si>
    <t>92590</t>
  </si>
  <si>
    <t>Fabricação e instalação de tesoura inteira em aço, vão de 7m, para telha cerâmica ou de concreto. Af_12/2015</t>
  </si>
  <si>
    <t>92592</t>
  </si>
  <si>
    <t>Fabricação e instalação de tesoura inteira em aço, vão de 8m, para telha cerâmica ou de concreto. Af_12/2015</t>
  </si>
  <si>
    <t>92593</t>
  </si>
  <si>
    <t>Fabricação e instalação de tesoura inteira em aço, para vãos de 3 a 12m e para qualquer tipo de telha. Af_12/2015</t>
  </si>
  <si>
    <t>92594</t>
  </si>
  <si>
    <t>Fabricação e instalação de tesoura inteira em aço, vão de 9m, para telha cerâmica ou de concreto. Af_12/2015</t>
  </si>
  <si>
    <t>92596</t>
  </si>
  <si>
    <t>Fabricação e instalação de tesoura inteira em aço, vão de 10m, para telha cerâmica ou de concreto. Af_12/2015</t>
  </si>
  <si>
    <t>92598</t>
  </si>
  <si>
    <t>Fabricação e instalação de tesoura inteira em aço, vão de 11m, para telha cerâmica ou de concreto. Af_12/2015</t>
  </si>
  <si>
    <t>92600</t>
  </si>
  <si>
    <t>Fabricação e instalação de tesoura inteira em aço, vão de 12m, para telha cerâmica ou de concreto. Af_12/2015</t>
  </si>
  <si>
    <t>92602</t>
  </si>
  <si>
    <t>Fabricação e instalação de tesoura inteira em aço, vão de 3m, para telha ondulada de fibrocimento, metálica, plástica ou termoacústica. Af_12/2015</t>
  </si>
  <si>
    <t>92604</t>
  </si>
  <si>
    <t>Fabricação e instalação de tesoura inteira em aço, vão de 4m, para telha ondulada de fibrocimento, metálica, plástica ou termoacústica. Af_12/2015</t>
  </si>
  <si>
    <t>92606</t>
  </si>
  <si>
    <t>Fabricação e instalação de tesoura inteira em aço, vão de 5m, para telha ondulada de fibrocimento, metálica, plástica ou termoacústica. Af_12/2015</t>
  </si>
  <si>
    <t>92608</t>
  </si>
  <si>
    <t>Fabricação e instalação de tesoura inteira em aço, vão de 6m, para telha ondulada de fibrocimento, metálica, plástica ou termoacústica. Af_12/2015</t>
  </si>
  <si>
    <t>92610</t>
  </si>
  <si>
    <t>Fabricação e instalação de tesoura inteira em aço, vão de 7m, para telha ondulada de fibrocimento, metálica, plástica ou termoacústica. Af_12/2015</t>
  </si>
  <si>
    <t>92612</t>
  </si>
  <si>
    <t>Fabricação e instalação de tesoura inteira em aço, vão de 8m, para telha ondulada de fibrocimento, metálica, plástica ou termoacústica. Af_12/2015</t>
  </si>
  <si>
    <t>92614</t>
  </si>
  <si>
    <t>Fabricação e instalação de tesoura inteira em aço, vão de 9m, para telha ondulada de fibrocimento, metálica, plástica ou termoacústica. Af_12/2015</t>
  </si>
  <si>
    <t>92616</t>
  </si>
  <si>
    <t>Fabricação e instalação de tesoura inteira em aço, vão de 10m, para telha ondulada de fibrocimento, metálica, plástica ou termoacústica. Af_12/2015</t>
  </si>
  <si>
    <t>92618</t>
  </si>
  <si>
    <t>Fabricação e instalação de tesoura inteira em aço, vão de 11m, para telha ondulada de fibrocimento, metálica, plástica ou termoacústica. Af_12/2015</t>
  </si>
  <si>
    <t>92620</t>
  </si>
  <si>
    <t>Fabricação e instalação de tesoura inteira em aço, vão de 12m, para telha ondulada de fibrocimento, metálica, plástica ou termoacústica. Af_12/2015</t>
  </si>
  <si>
    <t>0302</t>
  </si>
  <si>
    <t>Telhamento com telha de vidro</t>
  </si>
  <si>
    <t>84047</t>
  </si>
  <si>
    <t>Cobertura em telha de vidro tipo francesa</t>
  </si>
  <si>
    <t>Drenagem / obras de contenção / poços de visita e caixas</t>
  </si>
  <si>
    <t>0026</t>
  </si>
  <si>
    <t>Esgotamento com bomba</t>
  </si>
  <si>
    <t>73891</t>
  </si>
  <si>
    <t>Esgotamento com bombas</t>
  </si>
  <si>
    <t>73891/001</t>
  </si>
  <si>
    <t>Esgotamento com moto-bomba autoescovante</t>
  </si>
  <si>
    <t>0027</t>
  </si>
  <si>
    <t>Rebaixamento do lençol freático</t>
  </si>
  <si>
    <t>73882</t>
  </si>
  <si>
    <t>Meia cana de concreto</t>
  </si>
  <si>
    <t>73882/001</t>
  </si>
  <si>
    <t>Calha em concreto simples, em meia cana, diâmetro 200mm</t>
  </si>
  <si>
    <t>73882/002</t>
  </si>
  <si>
    <t>Calha em concreto simples, meia cana de concreto, diâmetro 300mm</t>
  </si>
  <si>
    <t>73882/003</t>
  </si>
  <si>
    <t>Calha em concreto simples, em meia cana de concreto, diâmetro 400mm</t>
  </si>
  <si>
    <t>73882/004</t>
  </si>
  <si>
    <t>Calha em concreto simples, em meia cana de concreto, diâmetro 500mm</t>
  </si>
  <si>
    <t>73882/005</t>
  </si>
  <si>
    <t>Calha em concreto simples, em meia cana de concreto, diâmetro 600mm</t>
  </si>
  <si>
    <t>83660</t>
  </si>
  <si>
    <t>Esgotamento manual de água de chuva ou lençol freático escavado</t>
  </si>
  <si>
    <t>0028</t>
  </si>
  <si>
    <t>Drenos</t>
  </si>
  <si>
    <t>73816</t>
  </si>
  <si>
    <t>Drenagem subterrânea</t>
  </si>
  <si>
    <t>73816/001</t>
  </si>
  <si>
    <t>Execução de dreno com tubos de PVC corrugado flexível perfurado - DN 100mm</t>
  </si>
  <si>
    <t>73816/002</t>
  </si>
  <si>
    <t>Execução de dreno vertical com pedrisco, diâmetro 200mm</t>
  </si>
  <si>
    <t>73881</t>
  </si>
  <si>
    <t>Dreno com manta geotextil</t>
  </si>
  <si>
    <t>73881/001</t>
  </si>
  <si>
    <t>Execução de dreno com manta geotextil 200g/m²</t>
  </si>
  <si>
    <t>73881/002</t>
  </si>
  <si>
    <t>Execução de dreno com manta geotextil 300g/m²</t>
  </si>
  <si>
    <t>73881/003</t>
  </si>
  <si>
    <t>Execução de dreno com manta geotextil 400g/m²</t>
  </si>
  <si>
    <t>73883</t>
  </si>
  <si>
    <t>Dreno francês c/ material filtrante</t>
  </si>
  <si>
    <t>73883/001</t>
  </si>
  <si>
    <t>Execução de dreno francês com areia media</t>
  </si>
  <si>
    <t>73883/002</t>
  </si>
  <si>
    <t>Execução de dreno francês com brita n.2</t>
  </si>
  <si>
    <t>73883/003</t>
  </si>
  <si>
    <t>Execução de dreno francês com cascalho</t>
  </si>
  <si>
    <t>73902</t>
  </si>
  <si>
    <t>Camada drenante com brita</t>
  </si>
  <si>
    <t>73902/001</t>
  </si>
  <si>
    <t>Camada drenante com brita n.3</t>
  </si>
  <si>
    <t>73968</t>
  </si>
  <si>
    <t>Colocação de manta - mma</t>
  </si>
  <si>
    <t>73968/001</t>
  </si>
  <si>
    <t>Manta impermeabilizante a base de asfalto - fornecimento e instalação</t>
  </si>
  <si>
    <t>73969</t>
  </si>
  <si>
    <t>Drenos de chorume em tubos drenantes - mma</t>
  </si>
  <si>
    <t>73969/001</t>
  </si>
  <si>
    <t>Execução de drenos de chorume em tubos drenantes de concreto, diam=200mm, envoltos em brita e geotextil</t>
  </si>
  <si>
    <t>74017</t>
  </si>
  <si>
    <t>Execução de drenos de chorume em tubos drenantes</t>
  </si>
  <si>
    <t>74017/001</t>
  </si>
  <si>
    <t>Execução de drenos de chorume em tubos drenantes, PVC, diam=100mm, envoltos em brita e geotextil</t>
  </si>
  <si>
    <t>74017/002</t>
  </si>
  <si>
    <t>Execução de drenos de chorume em tubos drenantes, PVC, diam=150mm, envoltos em brita e geotextil</t>
  </si>
  <si>
    <t>75029</t>
  </si>
  <si>
    <t>Tubulação em PVC corrugado rígido perfurado p/ drenagem</t>
  </si>
  <si>
    <t>75029/001</t>
  </si>
  <si>
    <t>Tubo PVC corrugado rígido perfurado DN 150 para drenagem - fornecimento e instalação</t>
  </si>
  <si>
    <t>83651</t>
  </si>
  <si>
    <t>Tubo PVC corrugado perfurado 100mm c/ junta elástica para drenagem.</t>
  </si>
  <si>
    <t>83656</t>
  </si>
  <si>
    <t>Colchão drenante c/ 30cm pedra britada n.3 / filtro transição manta geotextil 100% polipropileno ou poliester incl. fornec/coloc mat</t>
  </si>
  <si>
    <t>83658</t>
  </si>
  <si>
    <t>Execução dreno profundo, com corte trapezoidal em solo, de 70x80x150cm excl tubo incl. material execução, com selo enchimento material drenante e escavação</t>
  </si>
  <si>
    <t>83661</t>
  </si>
  <si>
    <t>Execução de dreno profundo, corte em solo, com tubo poroso D=0,20m</t>
  </si>
  <si>
    <t>83662</t>
  </si>
  <si>
    <t>Execução de dreno cego</t>
  </si>
  <si>
    <t>83664</t>
  </si>
  <si>
    <t>Execução de dreno de tubo de concreto simples poroso D=0,20m (0,5m x 0,5m) para galerias de águas pluviais</t>
  </si>
  <si>
    <t>83665</t>
  </si>
  <si>
    <t>Fornecimento e instalação de manta bidim RT-14</t>
  </si>
  <si>
    <t>83667</t>
  </si>
  <si>
    <t>Camada drenante com areia media</t>
  </si>
  <si>
    <t>83668</t>
  </si>
  <si>
    <t>Camada drenante com brita n.2</t>
  </si>
  <si>
    <t>83669</t>
  </si>
  <si>
    <t>Fornecimento / instalação manta bidim RT-16</t>
  </si>
  <si>
    <t>83670</t>
  </si>
  <si>
    <t>Tubo PVC DN 75mm para drenagem - fornecimento e instalação</t>
  </si>
  <si>
    <t>83671</t>
  </si>
  <si>
    <t>Tubo PVC DN 100mm para drenagem - fornecimento e instalação</t>
  </si>
  <si>
    <t>83675</t>
  </si>
  <si>
    <t>Tubo concreto simples DN 200mm para drenagem - fornecimento e instalação, inclusive escavação manual 1m³/m.</t>
  </si>
  <si>
    <t>83676</t>
  </si>
  <si>
    <t>Tubo concreto simples DN 300mm para drenagem - fornecimento e instalação inclusive escavação manual 1m³/m</t>
  </si>
  <si>
    <t>83677</t>
  </si>
  <si>
    <t>Tubo concreto simples DN 400mm para drenagem - fornecimento e instalação inclusive escavação manual 1,5m³/m</t>
  </si>
  <si>
    <t>83678</t>
  </si>
  <si>
    <t>Tubo concreto simples DN 500mm para drenagem - fornecimento e instalação inclusive escavação manual 2m³/m</t>
  </si>
  <si>
    <t>83679</t>
  </si>
  <si>
    <t>Tubo PVC D=2" com material drenante para dreno / barbacã - fornecimento e instalação</t>
  </si>
  <si>
    <t>83680</t>
  </si>
  <si>
    <t>Tubo PVC D=3" com material drenante para dreno / barbacã - fornecimento e instalação</t>
  </si>
  <si>
    <t>83681</t>
  </si>
  <si>
    <t>Tubo PVC D=4" com material drenante para dreno / barbacã - fornecimento e instalação</t>
  </si>
  <si>
    <t>83682</t>
  </si>
  <si>
    <t>Camada vertical drenante c/ pedra britada n.1 e 2</t>
  </si>
  <si>
    <t>83683</t>
  </si>
  <si>
    <t>Camada horizontal drenante c/ pedra britada 1 e 2</t>
  </si>
  <si>
    <t>83729</t>
  </si>
  <si>
    <t>Fornecimento/instalação de manta bidim RT-31</t>
  </si>
  <si>
    <t>83739</t>
  </si>
  <si>
    <t>Fornecimento/instalação de manta bidim RT-10</t>
  </si>
  <si>
    <t>0029</t>
  </si>
  <si>
    <t>Enrocamentos</t>
  </si>
  <si>
    <t>6454</t>
  </si>
  <si>
    <t>Fornecimento e lançamento de pedra de mão</t>
  </si>
  <si>
    <t>73611</t>
  </si>
  <si>
    <t>Enrocamento com pedra argamassada traço 1:4 com pedra de mão</t>
  </si>
  <si>
    <t>73697</t>
  </si>
  <si>
    <t>Enrocamento manual, sem arrumação do material</t>
  </si>
  <si>
    <t>73698</t>
  </si>
  <si>
    <t>Enrocamento manual, com arrumação do material</t>
  </si>
  <si>
    <t>0030</t>
  </si>
  <si>
    <t>Ensecadeiras</t>
  </si>
  <si>
    <t>73890</t>
  </si>
  <si>
    <t>Ensecadeira de madeira</t>
  </si>
  <si>
    <t>73890/001</t>
  </si>
  <si>
    <t>Ensecadeira de madeira com parede simples</t>
  </si>
  <si>
    <t>73890/002</t>
  </si>
  <si>
    <t>Ensecadeira de madeira com parede dupla</t>
  </si>
  <si>
    <t>0031</t>
  </si>
  <si>
    <t>Gabiões</t>
  </si>
  <si>
    <t>92743</t>
  </si>
  <si>
    <t>Muro de gabião, enchimento com pedra de mão tipo rachão, de gravidade, com gaiolas de comprimento igual a 2 metros, altura do muro de até 4 metros - fornecimento e execução. Af_12/2015</t>
  </si>
  <si>
    <t>92744</t>
  </si>
  <si>
    <t>Muro de gabião, enchimento com pedra de mão tipo rachão, de gravidade, com gaiolas de comprimento igual a 5 metros, altura do muro de até 4 metros - fornecimento e execução. Af_12/2015</t>
  </si>
  <si>
    <t>92745</t>
  </si>
  <si>
    <t>Muro de gabião, enchimento com pedra de mão tipo rachão, de gravidade, com gaiolas de comprimento igual a 2 metros, altura do muro acima de 4 e até 6 metros - fornecimento e execução. Af_12/2015</t>
  </si>
  <si>
    <t>92746</t>
  </si>
  <si>
    <t>Muro de gabião, enchimento com pedra de mão tipo rachão, de gravidade, com gaiolas de comprimento igual a 5 metros, altura do muro acima de 4 e até 6 metros - fornecimento e execução. Af_12/2015</t>
  </si>
  <si>
    <t>92747</t>
  </si>
  <si>
    <t>Muro de gabião, enchimento com pedra de mão tipo rachão, de gravidade, com gaiolas de comprimento igual a 2 metros, altura do muro acima de 6 e até 10 metros - fornecimento e execução. Af_12/2015</t>
  </si>
  <si>
    <t>92748</t>
  </si>
  <si>
    <t>Muro de gabião, enchimento com pedra de mão tipo rachão, de gravidade, com gaiolas de comprimento igual a 5 metros, altura do muro maior que 6 até 10 metros - fornecimento e execução. Af_12/2015</t>
  </si>
  <si>
    <t>92749</t>
  </si>
  <si>
    <t>Muro de gabião, enchimento com pedra de mão tipo rachão, com solo reforçado, altura do muro de até 4 metros - fornecimento e execução. Af_12/2015</t>
  </si>
  <si>
    <t>92750</t>
  </si>
  <si>
    <t>Muro de gabião, enchimento com pedra de mão tipo rachão, com solo reforçado, altura do muro acima de 4 e até 12 metros - fornecimento e execução. Af_12/2015</t>
  </si>
  <si>
    <t>92751</t>
  </si>
  <si>
    <t>Muro de gabião, enchimento com pedra de mão tipo rachão, com solo reforçado, altura do muro acima de 12 e até 20 metros - fornecimento e execução. Af_12/2015</t>
  </si>
  <si>
    <t>92752</t>
  </si>
  <si>
    <t>Muro de gabião, enchimento com pedra de mão tipo rachão, com solo reforçado, altura do muro acima de 20 e até 28 metros - fornecimento e execução. Af_12/2015</t>
  </si>
  <si>
    <t>92753</t>
  </si>
  <si>
    <t>Muro de gabião, enchimento com resíduo de construção e demolição, de gravidade, com gaiola trapezoidal de comprimento igual a 2 metros, altura do muro de até 2 metros - fornecimento e execução. Af_12/2015</t>
  </si>
  <si>
    <t>92754</t>
  </si>
  <si>
    <t>Muro de gabião, enchimento com resíduo de construção e demolição, de gravidade, com gaiola trapezoidal de comprimento igual a 2 metros, altura do muro acima de 2 e até 4 metros -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</si>
  <si>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</si>
  <si>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</si>
  <si>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</si>
  <si>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</si>
  <si>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</si>
  <si>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</si>
  <si>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</si>
  <si>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</si>
  <si>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0032</t>
  </si>
  <si>
    <t>Muros de arrimo</t>
  </si>
  <si>
    <t>73843</t>
  </si>
  <si>
    <t>Muro de arrimo de concreto</t>
  </si>
  <si>
    <t>73843/001</t>
  </si>
  <si>
    <t>Muro de arrimo de concreto ciclópico com 30% de pedra de mão</t>
  </si>
  <si>
    <t>73844</t>
  </si>
  <si>
    <t>Muro de arrimo de alvenaria</t>
  </si>
  <si>
    <t>73844/001</t>
  </si>
  <si>
    <t>Muro de arrimo de alvenaria de pedra argamassada</t>
  </si>
  <si>
    <t>73844/002</t>
  </si>
  <si>
    <t>Muro de arrimo de alvenaria de tijolos</t>
  </si>
  <si>
    <t>73846</t>
  </si>
  <si>
    <t>Muro de arrimo celular</t>
  </si>
  <si>
    <t>73846/001</t>
  </si>
  <si>
    <t>Muro de arrimo celular peças pré-moldadas concreto excl. formas incl. confecção das peças montagem e compactação do solo de enchimento.</t>
  </si>
  <si>
    <t>73846/002</t>
  </si>
  <si>
    <t>Muro de arrimo celular peças pré-moldadas concreto excl. materiais e formas incl. confecção peças montagem e compactação do solo (enchimento)</t>
  </si>
  <si>
    <t>91069</t>
  </si>
  <si>
    <t>Execução de revestimento de concreto projetado com espessura de 7cm, armado com tela, inclinação menor que 90°, aplicação contínua, utilizando equipamento de projeção com 6m³/h de capacidade. Af_01/2016</t>
  </si>
  <si>
    <t>91070</t>
  </si>
  <si>
    <t>Execução de revestimento de concreto projetado com espessura de 10cm, armado com tela, inclinação menor que 90°, aplicação contínua, utilizando equipamento de projeção com 6m³/h de capacidade. Af_01/2016</t>
  </si>
  <si>
    <t>91071</t>
  </si>
  <si>
    <t>Execução de revestimento de concreto projetado com espessura de 7cm, armado com tela, inclinação de 90°, aplicação contínua, utilizando equipamento de projeção com 6m³/h de capacidade. Af_01/2016</t>
  </si>
  <si>
    <t>91072</t>
  </si>
  <si>
    <t>Execução de revestimento de concreto projetado com espessura de 10cm, armado com tela, inclinação de 90°, aplicação contínua, utilizando equipamento de projeção com 6m³/h de capacidade. Af_01/2016</t>
  </si>
  <si>
    <t>91073</t>
  </si>
  <si>
    <t>Execução de revestimento de concreto projetado com espessura de 7cm, armado com tela, inclinação menor que 90°, aplicação contínua, utilizando equipamento de projeção com 3m³/h de capacidade. Af_01/2016</t>
  </si>
  <si>
    <t>91074</t>
  </si>
  <si>
    <t>Execução de revestimento de concreto projetado com espessura de 10cm, armado com tela, inclinação menor que 90°, aplicação contínua, utilizando equipamento de projeção com 3m³/h de capacidade. Af_01/2016</t>
  </si>
  <si>
    <t>91075</t>
  </si>
  <si>
    <t>Execução de revestimento de concreto projetado com espessura de 7cm, armado com tela, inclinação de 90°, aplicação contínua, utilizando equipamento de projeção com 3m³/h de capacidade. Af_01/2016</t>
  </si>
  <si>
    <t>91076</t>
  </si>
  <si>
    <t>Execução de revestimento de concreto projetado com espessura de 10cm, armado com tela, inclinação de 90°, aplicação contínua, utilizando equipamento de projeção com 3m³/h de capacidade. Af_01/2016</t>
  </si>
  <si>
    <t>91077</t>
  </si>
  <si>
    <t>Execução de revestimento de concreto projetado com espessura de 7cm, armado com fibras de aço, inclinação menor que 90°, aplicação contínua, utilizando equipamento de projeção com 6m³/h de capacidade. Af_01/2016</t>
  </si>
  <si>
    <t>91078</t>
  </si>
  <si>
    <t>Execução de revestimento de concreto projetado com espessura de 10cm, armado com fibras de aço, inclinação menor que 90°, aplicação contínua, utilizando equipamento de projeção com 6m³/h de capacidade. Af_01/2016</t>
  </si>
  <si>
    <t>91079</t>
  </si>
  <si>
    <t>Execução de revestimento de concreto projetado com espessura de 7cm, armado com fibras de aço, inclinação de 90°, aplicação contínua, utilizando equipamento de projeção com 6m³/h de capacidade. Af_01/2016</t>
  </si>
  <si>
    <t>91080</t>
  </si>
  <si>
    <t>Execução de revestimento de concreto projetado com espessura de 10cm, armado com fibras de aço, inclinação de 90°, aplicação contínua, utilizando equipamento de projeção com 6m³/h de capacidade. Af_01/2016</t>
  </si>
  <si>
    <t>91081</t>
  </si>
  <si>
    <t>Execução de revestimento de concreto projetado com espessura de 7cm, armado com fibras de aço, inclinação menor que 90°, aplicação contínua, utilizando equipamento de projeção com 3m³/h de capacidade. Af_01/2016</t>
  </si>
  <si>
    <t>91082</t>
  </si>
  <si>
    <t>Execução de revestimento de concreto projetado com espessura de 10cm, armado com fibras de aço, inclinação menor que 90°, aplicação contínua, utilizando equipamento de projeção com 3m³/h de capacidade. Af_01/2016</t>
  </si>
  <si>
    <t>91083</t>
  </si>
  <si>
    <t>Execução de revestimento de concreto projetado com espessura de 7cm, armado com fibras de aço, inclinação de 90°, aplicação contínua, utilizando equipamento de projeção com 3m³/h de capacidade. Af_01/2016</t>
  </si>
  <si>
    <t>91084</t>
  </si>
  <si>
    <t>Execução de revestimento de concreto projetado com espessura de 10cm, armado com fibras de aço, inclinação de 90°, aplicação contínua, utilizando equipamento de projeção com 3m³/h de capacidade. Af_01/2016</t>
  </si>
  <si>
    <t>91086</t>
  </si>
  <si>
    <t>Execução de revestimento de concreto projetado com espessura de 7cm, armado com tela, inclinação menor que 90°, aplicação descontínua, utilizando equipamento de projeção com 6m³/h de capacidade. Af_01/2016</t>
  </si>
  <si>
    <t>91087</t>
  </si>
  <si>
    <t>Execução de revestimento de concreto projetado com espessura de 10cm, armado com tela, inclinação menor que 90°, aplicação descontínua, utilizando equipamento de projeção com 6m³/h de capacidade. Af_01/2016</t>
  </si>
  <si>
    <t>91088</t>
  </si>
  <si>
    <t>Execução de revestimento de concreto projetado com espessura de 7cm, armado com tela, inclinação de 90°, aplicação descontínua, utilizando equipamento de projeção com 6m³/h de capacidade. Af_01/2016</t>
  </si>
  <si>
    <t>91089</t>
  </si>
  <si>
    <t>Execução de revestimento de concreto projetado com espessura de 10cm, armado com tela, inclinação de 90°, aplicação descontínua, utilizando equipamento de projeção com 6m³/h de capacidade. Af_01/2016</t>
  </si>
  <si>
    <t>91090</t>
  </si>
  <si>
    <t>Execução de revestimento de concreto projetado com espessura de 7cm, armado com tela, inclinação menor que 90°, aplicação descontínua, utilizando equipamento de projeção com 3m³/h de capacidade. Af_01/2016</t>
  </si>
  <si>
    <t>91091</t>
  </si>
  <si>
    <t>Execução de revestimento de concreto projetado com espessura de 10cm, armado com tela, inclinação menor que 90°, aplicação descontínua, utilizando equipamento de projeção com 3m³/h de capacidade. Af_01/2016</t>
  </si>
  <si>
    <t>91092</t>
  </si>
  <si>
    <t>Execução de revestimento de concreto projetado com espessura de 7cm, armado com tela, inclinação de 90°, aplicação descontínua, utilizando equipamento de projeção com 3m³/h de capacidade. Af_01/2016</t>
  </si>
  <si>
    <t>91093</t>
  </si>
  <si>
    <t>Execução de revestimento de concreto projetado com espessura de 10cm, armado com tela, inclinação de 90°, aplicação descontínua, utilizando equipamento de projeção com 3m³/h de capacidade. Af_01/2016</t>
  </si>
  <si>
    <t>91094</t>
  </si>
  <si>
    <t>Execução de revestimento de concreto projetado com espessura de 7cm, armado com fibras de aço, inclinação menor que 90°, aplicação descontínua, utilizando equipamento de projeção com 6m³/h de capacidade. Af_01/2016</t>
  </si>
  <si>
    <t>91095</t>
  </si>
  <si>
    <t>Execução de revestimento de concreto projetado com espessura de 10cm, armado com fibras de aço, inclinação menor que 90°, aplicação descontínua, utilizando equipamento de projeção com 6m³/h de capacidade. Af_01/2016</t>
  </si>
  <si>
    <t>91096</t>
  </si>
  <si>
    <t>Execução de revestimento de concreto projetado com espessura de 7cm, armado com fibras de aço, inclinação de 90°, aplicação descontínua, utilizando equipamento de projeção com 6m³/h de capacidade. Af_01/2016</t>
  </si>
  <si>
    <t>91097</t>
  </si>
  <si>
    <t>Execução de revestimento de concreto projetado com espessura de 10cm, armado com fibras de aço, inclinação de 90°, aplicação descontínua, utilizando equipamento de projeção com 6m³/h de capacidade. Af_01/2016</t>
  </si>
  <si>
    <t>91098</t>
  </si>
  <si>
    <t>Execução de revestimento de concreto projetado com espessura de 7cm, armado com fibras de aço, inclinação menor que 90°, aplicação descontínua, utilizando equipamento de projeção com 3m³/h de capacidade. Af_01/2016</t>
  </si>
  <si>
    <t>91099</t>
  </si>
  <si>
    <t>Execução de revestimento de concreto projetado com espessura de 10cm, armado com fibras de aço, inclinação menor que 90°, aplicação descontínua, utilizando equipamento de projeção com 3m³/h de capacidade. Af_01/2016</t>
  </si>
  <si>
    <t>91100</t>
  </si>
  <si>
    <t>Execução de revestimento de concreto projetado com espessura de 7cm, armado com fibras de aço, inclinação de 90°, aplicação descontínua, utilizando equipamento de projeção com 3m³/h de capacidade. Af_01/2016</t>
  </si>
  <si>
    <t>91101</t>
  </si>
  <si>
    <t>Execução de revestimento de concreto projetado com espessura de 10cm, armado com fibras de aço, inclinação de 90°, aplicação descontínua, utilizando equipamento de projeção com 3m³/h de capacidade. Af_01/2016</t>
  </si>
  <si>
    <t>93952</t>
  </si>
  <si>
    <t>Execução de grampo para solo grampeado com comprimento menor ou igual a 4m, diâmetro de 10cm, perfuração com equipamento manual e armadura com diâmetro de 16mm. Af_05/2016</t>
  </si>
  <si>
    <t>93953</t>
  </si>
  <si>
    <t>Execução de grampo para solo grampeado com comprimento maior que 4m e menor ou igual a 6m, diâmetro de 10cm, perfuração com equipamento manual e armadura com diâmetro de 16mm. Af_05/2016</t>
  </si>
  <si>
    <t>93954</t>
  </si>
  <si>
    <t>Execução de grampo para solo grampeado com comprimento maior que 6m e menor ou igual a 8m, diâmetro de 10cm, perfuração com equipamento manual e armadura com diâmetro de 16mm. Af_05/2016</t>
  </si>
  <si>
    <t>93955</t>
  </si>
  <si>
    <t>Execução de grampo para solo grampeado com comprimento maior que 8m e menor ou igual a 10m, diâmetro de 10cm, perfuração com equipamento manual e armadura com diâmetro de 16mm. Af_05/2016</t>
  </si>
  <si>
    <t>93956</t>
  </si>
  <si>
    <t>Execução de grampo para solo grampeado com comprimento maior que 10m, diâmetro de 10cm, perfuração com equipamento manual e armadura com diâmetro de 16mm. Af_05/2016</t>
  </si>
  <si>
    <t>93957</t>
  </si>
  <si>
    <t>Execução de grampo para solo grampeado com comprimento menor ou igual a 4m, diâmetro de 10cm, perfuração com equipamento manual e armadura com diâmetro de 20mm. Af_05/2016</t>
  </si>
  <si>
    <t>93958</t>
  </si>
  <si>
    <t>Execução de grampo para solo grampeado com comprimento maior que 4m e menor ou igual a 6m, diâmetro de 10cm, perfuração com equipamento manual e armadura com diâmetro de 20mm. Af_05/2016</t>
  </si>
  <si>
    <t>93959</t>
  </si>
  <si>
    <t>Execução de grampo para solo grampeado com comprimento maior que 6m e menor ou igual a 8m, diâmetro de 10cm, perfuração com equipamento manual e armadura com diâmetro de 20mm. Af_05/2016</t>
  </si>
  <si>
    <t>93960</t>
  </si>
  <si>
    <t>Execução de grampo para solo grampeado com comprimento maior que 8m e menor ou igual a 10m, diâmetro de 10cm, perfuração com equipamento manual e armadura com diâmetro de 20mm. Af_05/2016</t>
  </si>
  <si>
    <t>93961</t>
  </si>
  <si>
    <t>Execução de grampo para solo grampeado com comprimento maior que 10m,diâmetro de 10cm, perfuração com equipamento manual e armadura com diâmetro de 20mm. Af_05/2016</t>
  </si>
  <si>
    <t>93962</t>
  </si>
  <si>
    <t>Execução de grampo para solo grampeado com comprimento menor ou igual a 4m, diâmetro de 7cm, perfuração com equipamento manual e armadura com diâmetro de 16mm. Af_05/2016</t>
  </si>
  <si>
    <t>93963</t>
  </si>
  <si>
    <t>Execução de grampo para solo grampeado com comprimento maior que 4m e menor ou igual a 6m, diâmetro de 7cm, perfuração com equipamento manual e armadura com diâmetro de 16mm. Af_05/2016</t>
  </si>
  <si>
    <t>93964</t>
  </si>
  <si>
    <t>Execução de grampo para solo grampeado com comprimento maior que 6m e menor ou igual a 8m, diâmetro de 7cm, perfuração com equipamento manual e armadura com diâmetro de 16mm. Af_05/2016</t>
  </si>
  <si>
    <t>93965</t>
  </si>
  <si>
    <t>Execução de grampo para solo grampeado com comprimento maior que 8m e menor ou igual a 10m, diâmetro de 7cm, perfuração com equipamento manual e armadura com diâmetro de 16mm. Af_05/2016</t>
  </si>
  <si>
    <t>93966</t>
  </si>
  <si>
    <t>Execução de grampo para solo grampeado com comprimento maior que 10m, diâmetro de 7cm, perfuração com equipamento manual e armadura com diâmetro de 16mm. Af_05/2016</t>
  </si>
  <si>
    <t>93967</t>
  </si>
  <si>
    <t>Execução de grampo para solo grampeado com comprimento menor ou igual a 4m, diâmetro de 7cm, perfuração com equipamento manual e armadura com diâmetro de 20mm. Af_05/2016</t>
  </si>
  <si>
    <t>93968</t>
  </si>
  <si>
    <t>Execução de grampo para solo grampeado com comprimento maior que 4m e menor ou igual a 6m, diâmetro de 7cm, perfuração com equipamento manual e armadura com diâmetro de 20mm. Af_05/2016</t>
  </si>
  <si>
    <t>93969</t>
  </si>
  <si>
    <t>Execução de grampo para solo grampeado com comprimento maior que 6m e menor ou igual a 8m, diâmetro de 7cm, perfuração com equipamento manual e armadura com diâmetro de 20mm. Af_05/2016</t>
  </si>
  <si>
    <t>93970</t>
  </si>
  <si>
    <t>Execução de grampo para solo grampeado com comprimento maior que 8m menor ou igual a 10m, diâmetro de 7cm, perfuração com equipamento manual e armadura com diâmetro de 20mm. Af_05/2016</t>
  </si>
  <si>
    <t>93971</t>
  </si>
  <si>
    <t>Execução de grampo para solo grampeado com comprimento maior que 10m, diâmetro de 7cm, perfuração com equipamento manual e armadura com diâmetro de 20mm. Af_05/2016</t>
  </si>
  <si>
    <t>0035</t>
  </si>
  <si>
    <t>Calhas de drenagem / alas de galerias (estrut. de lançamento)</t>
  </si>
  <si>
    <t>83684</t>
  </si>
  <si>
    <t>Calha trapezoidal 90x30cm, com espessura de 7cm (volume de concreto = 0,064m³/m)</t>
  </si>
  <si>
    <t>83685</t>
  </si>
  <si>
    <t>Calha trapezoidal 140x35cm, com espessura de 7cm (volume de concreto = 1,109m³/m)</t>
  </si>
  <si>
    <t>83686</t>
  </si>
  <si>
    <t>Calha triangular 100x30cm, com espessura de 7cm (volume de concreto = 0,075m³/m)</t>
  </si>
  <si>
    <t>83687</t>
  </si>
  <si>
    <t>Calha triangular 70x20cm, com espessura de 7cm (volume de concreto = 0,053m³/m)</t>
  </si>
  <si>
    <t>83688</t>
  </si>
  <si>
    <t>Canaleta em alvenaria com tijolo de 1/2 vez, dimensões 30x15cm (LxA), com impermeabilizante na argamassa</t>
  </si>
  <si>
    <t>83689</t>
  </si>
  <si>
    <t>Calha em meio tubo de concreto simples, com D=30cm</t>
  </si>
  <si>
    <t>83690</t>
  </si>
  <si>
    <t>Dissipador de energia em pedra argamassada espessura 6cm incl. materiais e colocação medido p/ volume de pedra argamassada</t>
  </si>
  <si>
    <t>0036</t>
  </si>
  <si>
    <t>Poços de visita/bocas de lobo/cx. de passagem/cx. Diversas</t>
  </si>
  <si>
    <t>73799</t>
  </si>
  <si>
    <t>Fornecimento / assent grelhas FoFo p/ caixas de ralo</t>
  </si>
  <si>
    <t>73799/001</t>
  </si>
  <si>
    <t>Grelha em ferro fundido, dimensões 30x90cm, 85kg para cx ralo, fornecida e assentada com argamassa 1:4 cimento:areia.</t>
  </si>
  <si>
    <t>73856</t>
  </si>
  <si>
    <t>Boca para bueiro tubular de concreto simples</t>
  </si>
  <si>
    <t>73856/001</t>
  </si>
  <si>
    <t>Boca p/bueiro simples tubular D=0,40m em concreto ciclópico, incluindo formas, escavação, reaterro e materiais, excluindo material reaterro jazida e transporte</t>
  </si>
  <si>
    <t>73856/002</t>
  </si>
  <si>
    <t>Boca para bueiro simples tubular, diâmetro=0,60m, em concreto ciclópico, incluindo formas, escavação, reaterro e materiais, excluindo material reaterro jazida e transporte.</t>
  </si>
  <si>
    <t>73856/003</t>
  </si>
  <si>
    <t>Boca para bueiro simples tubular, diâmetro=0,80m, em concreto ciclópico, incluindo formas, escavação, reaterro e materiais, excluindo material reaterro jazida e transporte.</t>
  </si>
  <si>
    <t>73856/004</t>
  </si>
  <si>
    <t>Boca para bueiro simples tubular, diâmetro=1,00m, em concreto ciclópico, incluindo formas, escavação, reaterro e materiais, excluindo material reaterro jazida e transporte.</t>
  </si>
  <si>
    <t>73856/005</t>
  </si>
  <si>
    <t>Boca para bueiro simples tubular, diâmetro=1,20m, em concreto ciclópico, incluindo formas, escavação, reaterro e materiais, excluindo material reaterro jazida e transporte.</t>
  </si>
  <si>
    <t>73856/006</t>
  </si>
  <si>
    <t>Boca para bueiro duplo tubular, diâmetro=0,40m, em concreto ciclópico, incluindo formas, escavação, reaterro e materiais, excluindo material reaterro jazida e transporte.</t>
  </si>
  <si>
    <t>73856/007</t>
  </si>
  <si>
    <t>Boca para bueiro duplo tubular, diâmetro=0,60m, em concreto ciclópico, incluindo formas, escavação, reaterro e materiais, excluindo material reaterro jazida e transporte.</t>
  </si>
  <si>
    <t>73856/008</t>
  </si>
  <si>
    <t>Boca para bueiro duplo tubular, diâmetro=0,80m, em concreto ciclópico, incluindo formas, escavação, reaterro e materiais, excluindo material reaterro jazida e transporte.</t>
  </si>
  <si>
    <t>73856/009</t>
  </si>
  <si>
    <t>Boca para bueiro duplo tubular, diâmetro=1,00m, em concreto ciclópico, incluindo formas, escavação, reaterro e materiais, excluindo material reaterro jazida e transporte.</t>
  </si>
  <si>
    <t>73856/010</t>
  </si>
  <si>
    <t>Boca para bueiro duplo tubular, diâmetro=1,20m, em concreto ciclópico, incluindo formas, escavação, reaterro e materiais, excluindo material reaterro jazida e transporte.</t>
  </si>
  <si>
    <t>73856/011</t>
  </si>
  <si>
    <t>Boca para bueiro triplo tubular, diâmetro=0,40m, em concreto ciclópico, incluindo formas, escavação, reaterro e materiais, excluindo material reaterro jazida e transporte.</t>
  </si>
  <si>
    <t>73856/012</t>
  </si>
  <si>
    <t>Boca para bueiro triplo tubular, diâmetro=0,60m, em concreto ciclópico, incluindo formas, escavação, reaterro e materiais, excluindo material reaterro jazida e transporte.</t>
  </si>
  <si>
    <t>73856/013</t>
  </si>
  <si>
    <t>Boca para bueiro triplo tubular, diâmetro=0,80m, em concreto ciclópico, incluindo formas, escavação, reaterro e materiais, excluindo material reaterro jazida e transporte.</t>
  </si>
  <si>
    <t>73856/014</t>
  </si>
  <si>
    <t>Boca para bueiro triplo tubular, diâmetro=1,00m, em concreto ciclópico, incluindo formas, escavação, reaterro e materiais, excluindo material reaterro jazida e transporte.</t>
  </si>
  <si>
    <t>73856/015</t>
  </si>
  <si>
    <t>Boca para bueiro triplo tubular, diâmetro=1,20m, em concreto ciclópico, incluindo formas, escavação, reaterro e materiais, excluindo material reaterro jazida e transporte.</t>
  </si>
  <si>
    <t>73963</t>
  </si>
  <si>
    <t>Poço de visita anel concreto p/ coletor esgoto sanitário</t>
  </si>
  <si>
    <t>73963/001</t>
  </si>
  <si>
    <t>Poço de visita para rede de esg. sanit., em anéis de concreto, diâmetro=60cm, prof=80cm, incluindo degrau, excluindo tampão ferro fundido.</t>
  </si>
  <si>
    <t>73963/002</t>
  </si>
  <si>
    <t>Poço de visita para rede de esg. sanit., em anéis de concreto, diâmetro=60cm, prof=100cm, incluindo degrau, excluindo tampão ferro fundido.</t>
  </si>
  <si>
    <t>73963/003</t>
  </si>
  <si>
    <t>Poço de visita para rede de esg. sanit., em anéis de concreto, diâmetro=60cm, prof=60cm, incluindo degrau, excluindo tampão ferro fundido.</t>
  </si>
  <si>
    <t>73963/004</t>
  </si>
  <si>
    <t>Poço de visita para rede de esg. sanit., em anéis de concreto, diâmetro=60cm e 110cm, prof=105cm, incluindo degrau, excluindo tampão ferro fundido.</t>
  </si>
  <si>
    <t>73963/005</t>
  </si>
  <si>
    <t>Poço de visita para rede de esg. sanit., em anéis de concreto, diâmetro=60cm e 110cm, prof=120cm, incluindo degrau, excluindo tampão ferro fundido.</t>
  </si>
  <si>
    <t>73963/006</t>
  </si>
  <si>
    <t>Poço de visita para rede de esg. sanit., em anéis de concreto, diâmetro=60cm e 110cm, prof=140cm, incluindo degrau, excluindo tampão ferro fundido.</t>
  </si>
  <si>
    <t>73963/007</t>
  </si>
  <si>
    <t>Poço de visita para rede de esg. sanit., em anéis de concreto, diâmetro=60cm e 110cm, prof=150cm, incluindo degrau, excluindo tampão ferro fundido.</t>
  </si>
  <si>
    <t>73963/008</t>
  </si>
  <si>
    <t>Poço de visita para rede de esg. sanit., em anéis de concreto, diâmetro=60cm e 110cm, prof=160cm, incluindo degrau, excluindo tampão ferro fundido.</t>
  </si>
  <si>
    <t>73963/009</t>
  </si>
  <si>
    <t>Poço de visita para rede de esg. sanit., em anéis de concreto, diâmetro=110cm, prof=170cm, incluindo degrau, excluindo tampão ferro fundido.</t>
  </si>
  <si>
    <t>73963/010</t>
  </si>
  <si>
    <t>Poço de visita para rede de esg. sanit., em anéis de concreto, diâmetro=60cm e 110cm, prof=200cm, incluindo degrau, excluindo tampão ferro fundido.</t>
  </si>
  <si>
    <t>73963/011</t>
  </si>
  <si>
    <t>Poço de visita para rede de esg. sanit., em anéis de concreto, diâmetro=60cm e 110cm, prof=230cm, incluindo degrau, excluindo tampão ferro fundido.</t>
  </si>
  <si>
    <t>73963/012</t>
  </si>
  <si>
    <t>Poço de visita para rede de esg. sanit., em anéis de concreto, diâmetro=60cm e 110cm, prof=260cm, incluindo degrau, excluindo tampão ferro fundido.</t>
  </si>
  <si>
    <t>73963/013</t>
  </si>
  <si>
    <t>Poço de visita para rede de esg. sanit., em anéis de concreto, diâmetro=60cm e 110cm, prof=290cm, incluindo degrau, excluindo tampão ferro fundido.</t>
  </si>
  <si>
    <t>73963/014</t>
  </si>
  <si>
    <t>Poço de visita para rede de esg. sanit., em anéis de concreto, diâmetro=60cm e 110cm, prof=320cm, incluindo degrau, excluindo tampão ferro fundido.</t>
  </si>
  <si>
    <t>73963/015</t>
  </si>
  <si>
    <t>Poço de visita para rede de esg. sanit., em anéis de concreto, diâmetro=60cm e 110cm, prof=350cm, incluindo degrau, excluindo tampão ferro fundido.</t>
  </si>
  <si>
    <t>73963/016</t>
  </si>
  <si>
    <t>Poço de visita para rede de esg. sanit., em anéis de concreto, diâmetro=60cm e 110cm, prof=380cm, incluindo degrau, excluindo tampão ferro fundido.</t>
  </si>
  <si>
    <t>73963/017</t>
  </si>
  <si>
    <t>Poço de visita para rede de esg. sanit., em anéis de concreto, diâmetro=60cm e 110cm, prof=410cm, incluindo degrau, excluindo tampão ferro fundido.</t>
  </si>
  <si>
    <t>73963/018</t>
  </si>
  <si>
    <t>Poço de visita para rede de esg. sanit., em anéis de concreto, diâmetro=60cm e 110cm, prof=440cm, incluindo degrau, excluindo tampão ferro fundido.</t>
  </si>
  <si>
    <t>73963/019</t>
  </si>
  <si>
    <t>Poço de visita para rede de esg. sanit., em anéis de concreto, diâmetro=60cm e 110cm, prof=470cm, incluindo degrau, excluindo tampão ferro fundido.</t>
  </si>
  <si>
    <t>73963/020</t>
  </si>
  <si>
    <t>Poço de visita para rede de esg. sanit., em anéis de concreto, diâmetro=60cm e 110cm, prof=500cm, incluindo degrau, excluindo tampão ferro fundido.</t>
  </si>
  <si>
    <t>73963/021</t>
  </si>
  <si>
    <t>Poço de visita para rede de esg. sanit., em anéis de concreto, diâmetro=60cm e 110cm, prof=530cm, incluindo degrau, excluindo tampão ferro fundido.</t>
  </si>
  <si>
    <t>73963/022</t>
  </si>
  <si>
    <t>Poço de visita para rede de esg. sanit., em anéis de concreto, diâmetro=60cm e 110cm, prof=560cm, incluindo degrau, excluindo tampão ferro fundido.</t>
  </si>
  <si>
    <t>73963/023</t>
  </si>
  <si>
    <t>Poço de visita para rede de esg. sanit., em anéis de concreto, diâmetro=60cm e 110cm, prof=590cm, incluindo degrau, excluindo tampão ferro fundido.</t>
  </si>
  <si>
    <t>73963/024</t>
  </si>
  <si>
    <t>Poço de visita para rede de esg. sanit., em anéis de concreto, diâmetro=60cm e 110cm, prof=690cm, incluindo degrau, excluindo tampão ferro fundido.</t>
  </si>
  <si>
    <t>73963/025</t>
  </si>
  <si>
    <t>Poço de visita para rede de esg. sanit., em anéis de concreto, diâmetro=60cm e 110cm, prof=650cm, incluindo degrau, excluindo tampão ferro fundido.</t>
  </si>
  <si>
    <t>73963/026</t>
  </si>
  <si>
    <t>Poço de visita para rede de esg. sanit., em anéis de concreto, diâmetro=60cm e 110cm, prof=680cm, incluindo degrau, excluindo tampão ferro fundido.</t>
  </si>
  <si>
    <t>73963/027</t>
  </si>
  <si>
    <t>Poço de visita para rede de esg. sanit., em anéis de concreto, diâmetro=60cm e 110cm, prof=710cm, incluindo degrau, excluindo tampão ferro fundido.</t>
  </si>
  <si>
    <t>73963/028</t>
  </si>
  <si>
    <t>Poço de visita esg sanit anel conc pré-moldada prof=1,20m c/ tampão FoFo tipo médio (ad) D=60cm 125 kg/degraus ff/rejuntamento anéis/revest liso calha interna c/ arg cim/areia 1:4. base/banqueta em concr Fck=10MPa</t>
  </si>
  <si>
    <t>73963/029</t>
  </si>
  <si>
    <t>Poço de visita esg sanit anel conc pré-moldada prof=1,40m c/ tampão FoFo tipo médio (ad) D=60cm 125 kg/degraus ff/rejuntamento anéis/revest liso calha interna c/ arg cim/areia 1:4. base/banqueta em concr Fck=10MPa</t>
  </si>
  <si>
    <t>73963/030</t>
  </si>
  <si>
    <t>Poço de visita esg sanit anel conc pré-moldada prof=1,50m c/ tampão FoFo tipo médio (ad) D=60cm 125 kg/degraus ff/rejuntamento anéis/revest liso calha interna c/ arg cim/areia 1:4. base/banqueta em concr Fck=10MPa</t>
  </si>
  <si>
    <t>73963/031</t>
  </si>
  <si>
    <t>Poço de visita esg sanit anel conc pré-moldada prof=1,60m c/ tampão FoFo tipo médio (ad) D=60cm 125kg/degraus ff/rejuntamento anéis/revest liso calha interna c/ arg cim/areia 1:4. base/banqueta em concr Fck=10MPa</t>
  </si>
  <si>
    <t>73963/032</t>
  </si>
  <si>
    <t>Poço de visita esg sanit anel conc pré-moldada prof=1,70m c/ tampão FoFo tipo médio (ad) D=60cm 125kg/degraus ff/rejuntamento anéis/revest liso calha interna c/ arg cim/areia 1:4. base/banqueta em concr Fck=10MPa</t>
  </si>
  <si>
    <t>73963/033</t>
  </si>
  <si>
    <t>Poço de visita esg sanit anel conc pré-moldada prof=2,00m c/ tampão FoFo tipo médio (ad) D=60cm 125kg/degraus ff/rejuntamento anéis/revest liso calha interna c/ arg cim/areia 1:4. base/banqueta em concr Fck=10MPa</t>
  </si>
  <si>
    <t>73963/034</t>
  </si>
  <si>
    <t>Poço de visita esg sanit anel conc pre mold prof=2,30m c/ tampão FoFo tipo médio (ad) D=60cm 125kg/degraus ff/rejuntamento anéis/revest liso calha interna c/ arg cim/areia 1:4. base/banqueta em concr Fck=10MPa</t>
  </si>
  <si>
    <t>73963/035</t>
  </si>
  <si>
    <t>Poço de visita esg sanit anel conc pré-moldada prof=2,60m c/ tampão FoFo tipo médio (ad) D=60cm 125kg/degraus ff/rejuntamento anéis/revest liso calha interna c/ arg cim/areia 1:4. base/banqueta em concr Fck=10MPa</t>
  </si>
  <si>
    <t>73963/036</t>
  </si>
  <si>
    <t>Poço de visita esg sanit anel conc pré-moldada prof=2,90m c/ tampão FoFo tipo médio (ad) D=60cm 125kg/degraus ff/rejuntamento anéis/revest liso calha interna c/ arg cim/areia 1:4. base/banqueta em concr Fck=10MPa</t>
  </si>
  <si>
    <t>73963/037</t>
  </si>
  <si>
    <t>Poço de visita esg sanit anel conc pré-moldada prof=3,20m c/ tampão FoFo tipo médio (ad) D=60cm 125kg/degraus ff/rejuntamento anéis/revest liso calha interna c/ arg cim/areia 1:4. base/banqueta em concr Fck=10MPa</t>
  </si>
  <si>
    <t>73963/038</t>
  </si>
  <si>
    <t>Poço de visita esg sanit anel conc pré-moldada prof=3,50m c/ tampão FoFo tipo médio (ad) D=60cm 125kg/degraus ff/rejuntamento anéis/revest liso calha interna c/ arg cim/areia 1:4. base/banqueta em concr Fck=10MPa</t>
  </si>
  <si>
    <t>73963/039</t>
  </si>
  <si>
    <t>Poço de visita esg sanit anel conc pré-moldada prof=3,80m c/ tampão FoFo tipo médio (ad) D=60cm 125kg/degraus ff/rejuntamento anéis/revest liso calha interna c/ arg cim/areia 1:4. base/banqueta em concr Fck=10MPa</t>
  </si>
  <si>
    <t>73963/040</t>
  </si>
  <si>
    <t>Poço de visita esg sanit anel conc pré-moldada prof=4,10m c/ tampão FoFo tipo médio (ad) D=60cm 125kg/degraus ff/rejuntamento anéis/revest liso calha interna c/ arg cim/areia 1:4. base/banqueta em concr Fck=10MPa</t>
  </si>
  <si>
    <t>73963/041</t>
  </si>
  <si>
    <t>Poço de visita esg sanit anel conc pre mold prof=4,40m c/ tampão FoFo tipo médio (ad) D=60cm 125kg/degraus ff/rejuntamento anéis/revest liso calha interna c/ arg cim/areia 1:4. base/banqueta em concr Fck=10MPa</t>
  </si>
  <si>
    <t>73963/042</t>
  </si>
  <si>
    <t>Poço de visita esg sanit anel conc pré-moldada prof=4,70m c/ tampão FoFo tipo médio (ad) D=60cm 125kg/degraus ff/rejuntamento anéis/revest liso calha interna c/ arg cim/areia 1:4. base/banqueta em concr Fck=10MPa</t>
  </si>
  <si>
    <t>73963/043</t>
  </si>
  <si>
    <t>Poço de visita esg sanit anel conc pré-moldada prof=5,00m c/ tampão FoFo tipo médio (ad) D=60cm 125kg/degraus ff/rejuntamento anéis/revest liso calha interna c/ arg cim/areia 1:4. base/banqueta em concr Fck=10MPa</t>
  </si>
  <si>
    <t>73963/044</t>
  </si>
  <si>
    <t>Poço de visita esg sanit anel conc pré-moldada prof=0,80m c/ tampão FoFo tipo médio (ad) D=60cm 125kg/degraus ff/rejuntamento anéis/revest liso calha interna c/ arg cim/areia 1:4. base/banqueta em concr Fck=10MPa</t>
  </si>
  <si>
    <t>73963/045</t>
  </si>
  <si>
    <t>Poço de visita para rede de esg. sanit., em anéis de concreto, diâmetro=60cm e 110cm, prof=240cm, incluindo degrau, excluindo tampão ferro fundido.</t>
  </si>
  <si>
    <t>73963/046</t>
  </si>
  <si>
    <t>Poço de visita para rede de esg. sanit., em anéis de concreto, diâmetro=60cm e 110cm, prof=250cm, incluindo degrau, excluindo tampão ferro fundido.</t>
  </si>
  <si>
    <t>73963/047</t>
  </si>
  <si>
    <t>Poço de visita para rede de esg. sanit., em anéis de concreto, diâmetro=60cm e 110cm, prof=280cm, incluindo degrau, excluindo tampão ferro fundido.</t>
  </si>
  <si>
    <t>73963/048</t>
  </si>
  <si>
    <t>Poço de visita para rede de esg. sanit., em anéis de concreto, diâmetro=60cm e 110cm, prof=310cm, incluindo degrau, excluindo tampão ferro fundido.</t>
  </si>
  <si>
    <t>74124</t>
  </si>
  <si>
    <t>Poço de visita concreto armado p/ coletor águas pluviais</t>
  </si>
  <si>
    <t>74124/001</t>
  </si>
  <si>
    <t>Poço de visita ag pluv:conc arm 1x1x1,40m coletor D=40 a 50cm parede E=15cm base conc Fck=10MPa revest c/ arg cim/areia 1:4 degraus FoFo incl. forn todos materiais</t>
  </si>
  <si>
    <t>74124/002</t>
  </si>
  <si>
    <t>Poço de visita ag pluv:conc arm 1,10x1,10x1,40m coletor D=60cm parede E=15cm base conc Fck=10MPa revest c/ arg cim/areia 1:4 degraus FoFo incl. forn todos materiais</t>
  </si>
  <si>
    <t>74124/003</t>
  </si>
  <si>
    <t>Poço de visita ag pluv:conc arm 1,20x1,20x1,40m coletor D=70cm parede E=15cm base conc Fck=10MPa revest c/ arg cim/areia 1:4 degraus FoFo incl. forn todos materiais</t>
  </si>
  <si>
    <t>74124/004</t>
  </si>
  <si>
    <t>Poço de visita ag pluv:conc arm 1,30x1,30x1,40m coletor D=80cm parede E=15cm base conc Fck=10MPa revest c/ arg cim/areia 1:4 degraus FoFo incl. forn todos materiais</t>
  </si>
  <si>
    <t>74124/005</t>
  </si>
  <si>
    <t>Poço de visita concreto armado p/ag pluv 1,40x1,40x1,50m coletor D=90cm parede E=15cm base concreto Fck=10MPa revestido c/ arg cim/areia 1:4degraus FoFo incl. forn todos materiais</t>
  </si>
  <si>
    <t>74124/006</t>
  </si>
  <si>
    <t>Poço de visita ag pluv:conc arm 1,50x1,50x1,60m coletor D=1m pa rede E=15cm base conc Fck=10MPa revest c/ arg cim/areia 1:4 degraus FoFo incl. forn todos materiais</t>
  </si>
  <si>
    <t>74124/007</t>
  </si>
  <si>
    <t>Poço de visita ag pluv:conc arm 1,60x1,60x1,70m coletor D=1,10m parede E=15cm base conc Fck=10MPa revest c/ arg cim/areia 1:4 degraus FoFo incl. forn todos materiais</t>
  </si>
  <si>
    <t>74124/008</t>
  </si>
  <si>
    <t>Poço de visita ag pluv:conc arm 1,70x1,70x1,80m coletor D=1,20m parede E=15cm base conc Fck=10MPa revest c/ arg cim/areia 1:4 degraus FoFo incl. forn todos materiais</t>
  </si>
  <si>
    <t>74162</t>
  </si>
  <si>
    <t>Caixa de alvenaria p/ proteção de registro</t>
  </si>
  <si>
    <t>74162/001</t>
  </si>
  <si>
    <t>Caixa de concreto, altura = 1,00 metro, diâmetro registro &lt; 150mm</t>
  </si>
  <si>
    <t>74206</t>
  </si>
  <si>
    <t>Caixas coletoras</t>
  </si>
  <si>
    <t>74206/001</t>
  </si>
  <si>
    <t>Caixa coletora, 1,20x1,20x1,50m, com fundo e tampa de concreto e paredes em alvenaria</t>
  </si>
  <si>
    <t>74206/002</t>
  </si>
  <si>
    <t>Caixa coletora, 0,25x0,85x1,00m, com fundo e paredes em alvenaria</t>
  </si>
  <si>
    <t>74212</t>
  </si>
  <si>
    <t>Módulo tipo &gt; poço de inspeção em alvenaria compreende: - escavação em qq terreno, exceto rocha, transporte, carga, descarga e espalhamento do material excedente em bota fora.- sinalização, tapume, lastro e lajes em concreto armado, alvenaria c/ revestimento impermeabilizante, aterro compactado, aquisição e assentamento de tampão em FoFo,600mm.</t>
  </si>
  <si>
    <t>74212/001</t>
  </si>
  <si>
    <t>Poço de visita para rede de esgoto sanitário, em alvenaria, diâmetro=60cm, prof 160cm, incluindo tampão ferro fundido</t>
  </si>
  <si>
    <t>74214</t>
  </si>
  <si>
    <t>Módulo tipo &gt; PV em alvenaria p/ rede coletora compreende: - escavação em qq terreno, exceto rocha, transporte, carga, descarga e espalhamento do material excedente em bota-fora - sinalização, tapume, lastro e lajes em concreto armado, alvenaria c/ revestimento impermeabilizante, aterro compactado, aquisição e assentamento de tampão em FoFo,600mm.</t>
  </si>
  <si>
    <t>74214/001</t>
  </si>
  <si>
    <t>Poço de visita para rede de esgoto sanitário, em alvenaria, diâmetro 120cm, prof até 200cm, incluindo tampão ferro fundido</t>
  </si>
  <si>
    <t>74214/002</t>
  </si>
  <si>
    <t>Poço de visita para rede de esgoto sanitário, em alvenaria, diâmetro 120cm, prof até 400cm, incluindo tampão ferro fundido</t>
  </si>
  <si>
    <t>74224</t>
  </si>
  <si>
    <t>Poço de visita - drenagem pluvial - em concreto estrutural</t>
  </si>
  <si>
    <t>74224/001</t>
  </si>
  <si>
    <t>Poço de visita para drenagem pluvial, em concreto estrutural, dimensões internas de 90x150x80cm (larg x comp x alt), para rede de 600mm, exclusos tampão e chaminé.</t>
  </si>
  <si>
    <t>83621</t>
  </si>
  <si>
    <t>Assentamento tampão ferro fundido (FoFo), 30x90cm para caixa de ralo, c/ arg cim/areia 1:4 em volume, excl. tampão.</t>
  </si>
  <si>
    <t>83659</t>
  </si>
  <si>
    <t>Boca de lobo em alvenaria tijolo maciço, revestida c/ argamassa de cimento e areia 1:3, sobre lastro de concreto 10cm e tampa de concreto armado</t>
  </si>
  <si>
    <t>83691</t>
  </si>
  <si>
    <t>Tampão ferro fundido p/ poço de visita, 79,5kg, tipo T-100 - fornecimento e instalação</t>
  </si>
  <si>
    <t>83708</t>
  </si>
  <si>
    <t>Poço de visita em alvenaria, para rede D=0,40m, parte fixa c/ 1,00m de altura</t>
  </si>
  <si>
    <t>83709</t>
  </si>
  <si>
    <t>Poço de visita em alvenaria, para rede D=0,60m, parte fixa c/ 1,00m de altura</t>
  </si>
  <si>
    <t>83710</t>
  </si>
  <si>
    <t>Poço de visita em alvenaria, para rede D=0,80m, parte fixa c/ 1,00m de altura</t>
  </si>
  <si>
    <t>83711</t>
  </si>
  <si>
    <t>Poço de visita em alvenaria, para rede D=1,00m, parte fixa c/ 1,00m de altura e uso de retroescavadeira</t>
  </si>
  <si>
    <t>83712</t>
  </si>
  <si>
    <t>Poço de visita em alvenaria, para rede D=1,20m, parte fixa c/ 1,00m de altura e uso de escavadeira hidráulica</t>
  </si>
  <si>
    <t>83713</t>
  </si>
  <si>
    <t>Poço de visita em alvenaria, para rede D=1,50m, parte fixa c/ 1,00m de altura e uso de escavadeira hidráulica</t>
  </si>
  <si>
    <t>83714</t>
  </si>
  <si>
    <t>Acréscimo na altura do poço de visita em alvenaria para rede D=0,40m</t>
  </si>
  <si>
    <t>83715</t>
  </si>
  <si>
    <t>Chaminé p/ poço de visita em alvenaria, exclusos tampão e anel</t>
  </si>
  <si>
    <t>83716</t>
  </si>
  <si>
    <t>Grelha FoFo 30x90cm, 135kg, p/ cx ralo com assentamento de argamassa cimento/areia 1:4 - fornecimento e instalação</t>
  </si>
  <si>
    <t>0037</t>
  </si>
  <si>
    <t>Meio fio, linha d'água e sarjeta</t>
  </si>
  <si>
    <t>73763</t>
  </si>
  <si>
    <t>Sarjeta e meio fio conjugados</t>
  </si>
  <si>
    <t>73763/001</t>
  </si>
  <si>
    <t>Meio-fio e sarjeta de concreto moldado no local, usinado 15MPa, com 0,65m base x 0,30m altura, rejunte em argamassa traço 1:3,5 (cimento e areia)</t>
  </si>
  <si>
    <t>73763/002</t>
  </si>
  <si>
    <t>Meio-fio e sarjeta de concreto moldado no local, usinado 15MPa, com 0,45m base x 0,30m altura, rejunte em argamassa traço 1:3,5 (cimento e areia)</t>
  </si>
  <si>
    <t>73763/003</t>
  </si>
  <si>
    <t>Meio-fio e sarjeta conjugados de concreto 15MPa, 47cm base x 30cm altura, moldado "in loco" com extrusora</t>
  </si>
  <si>
    <t>73763/004</t>
  </si>
  <si>
    <t>Meio-fio e sarjeta conjugados de concreto 15MPa, 35cm base x 30cm altura, moldado "in loco" com extrusora</t>
  </si>
  <si>
    <t>73763/005</t>
  </si>
  <si>
    <t>Meio-fio e sarjeta conjugados de concreto 15MPa, 30cm base x 26cm altura, moldado "in loco" com extrusora</t>
  </si>
  <si>
    <t>73789</t>
  </si>
  <si>
    <t>Meio fio concreto</t>
  </si>
  <si>
    <t>73789/001</t>
  </si>
  <si>
    <t>Meio-fio de concreto moldado no local, usinado 15MPa, com 0,45m altura x 0,15m base, rejunte em argamassa traço 1:3,5 (cimento e areia)</t>
  </si>
  <si>
    <t>73789/002</t>
  </si>
  <si>
    <t>Meio-fio de concreto moldado no local, usinado 15MPa, com 0,30m altura x 0,15m base, rejunte em argamassa traço 1:3,5 (cimento e areia)</t>
  </si>
  <si>
    <t>74012</t>
  </si>
  <si>
    <t>Sarjeta - concreto estrutural</t>
  </si>
  <si>
    <t>74012/001</t>
  </si>
  <si>
    <t>Sarjeta em concreto, preparo manual, com seixo rolado, espessura = 8cm, largura = 40cm.</t>
  </si>
  <si>
    <t>74211</t>
  </si>
  <si>
    <t>Linha d’água em paralelepípedos granítico</t>
  </si>
  <si>
    <t>74211/001</t>
  </si>
  <si>
    <t>Linha d’água em paralelepípedos graníticos, rejuntados c/ arg de cimento e areia traço 1:3 sobre lastro de brita e berço de areia</t>
  </si>
  <si>
    <t>74223</t>
  </si>
  <si>
    <t>Meio-fio</t>
  </si>
  <si>
    <t>74223/001</t>
  </si>
  <si>
    <t>Meio-fio (guia) de concreto pré-moldado, dimensões 12x15x30x100cm (face superior x face inferior x altura x comprimento), rejuntado c/ argamassa 1:4cimento:areia, incluindo escavação e reaterro.</t>
  </si>
  <si>
    <t>74237</t>
  </si>
  <si>
    <t>Meio-fio com sarjeta, executado com extrusora</t>
  </si>
  <si>
    <t>74237/001</t>
  </si>
  <si>
    <t>Meio-fio com sarjeta, executado c/ extrusora (sarjeta 30x8cm meio-fio 15x10cm x h=23cm), inclui esc. e acerto faixa 0,45m</t>
  </si>
  <si>
    <t>79895</t>
  </si>
  <si>
    <t>Locação de extrusora de guias e sarjetas sem formas, motor diesel de 14CV, excl. operador (cp)</t>
  </si>
  <si>
    <t>83717</t>
  </si>
  <si>
    <t>Assentamento de meio fio pré-moldado, incluindo escavação</t>
  </si>
  <si>
    <t>83718</t>
  </si>
  <si>
    <t>Escoramento de meio fio com material local compactado manualmente, em faixa de 0,50m</t>
  </si>
  <si>
    <t>83719</t>
  </si>
  <si>
    <t>Sarjeta corte em taludes triang 1,25x0,25m esp=0,08m revestimento concreto simples incl. escavação mec acerto manual terreno fornec mat e rejuntamento</t>
  </si>
  <si>
    <t>83720</t>
  </si>
  <si>
    <t>Sarjeta corte em taludes triang 1,50x0,30m, esp=0,08m revestimento concreto simples incl. escavação mec acerto manual terreno fornec mat e rejuntamento</t>
  </si>
  <si>
    <t>83721</t>
  </si>
  <si>
    <t>Sarjeta corte taludes triang 1,85x0,35m esp=0,08m revestimento concreto simples incl. escavação mec acerto manual terreno fornec mat e rejuntamento</t>
  </si>
  <si>
    <t>83722</t>
  </si>
  <si>
    <t>Valeta prot de corte trapezoidal 0,80x2,00x0,60m esp=0,08m concreto simples incl. escavação mec acerto manual terreno fornec mat e rejuntamento</t>
  </si>
  <si>
    <t>83723</t>
  </si>
  <si>
    <t>Valeta prot de corte trapezoidal 1,00x2,20x0,60m esp=0,08m concreto simples incl. escavação mec aterro manual terreno fornec mat e rejuntamento</t>
  </si>
  <si>
    <t>Escoramento</t>
  </si>
  <si>
    <t>0023</t>
  </si>
  <si>
    <t>Escoramento de madeira em valas</t>
  </si>
  <si>
    <t>83769</t>
  </si>
  <si>
    <t>Escoramento de madeira em valas, tipo pontaleteamento</t>
  </si>
  <si>
    <t>83867</t>
  </si>
  <si>
    <t>Escoramento de valas descontinuo</t>
  </si>
  <si>
    <t>83868</t>
  </si>
  <si>
    <t>Escoramento de valas continuo</t>
  </si>
  <si>
    <t>0024</t>
  </si>
  <si>
    <t>Escoramento metálico em valas ou poços</t>
  </si>
  <si>
    <t>73877</t>
  </si>
  <si>
    <t>Escoramento de valas com pranchões metálicos e quadros utilizando longarinas de madeira de 3x5", inclusive posterior retirada</t>
  </si>
  <si>
    <t>73877/001</t>
  </si>
  <si>
    <t>Escoramento de valas com pranchões metálicos - área cravada</t>
  </si>
  <si>
    <t>73877/002</t>
  </si>
  <si>
    <t>Escoramento de valas com pranchões metálicos - área não cravada</t>
  </si>
  <si>
    <t>0025</t>
  </si>
  <si>
    <t>Escoramento misto em valas</t>
  </si>
  <si>
    <t>83770</t>
  </si>
  <si>
    <t>Escoramento continuo de valas, misto, com perfil I de 8"</t>
  </si>
  <si>
    <t>0293</t>
  </si>
  <si>
    <t>Cimbramento</t>
  </si>
  <si>
    <t>73301</t>
  </si>
  <si>
    <t>Escoramento formas até H=3,30m, com madeira de 3ª qualidade, não aparelhada, aproveitamento tábuas 3x e prumos 4x.</t>
  </si>
  <si>
    <t>83515</t>
  </si>
  <si>
    <t>Escoramento formas de H=3,30 a 3,50m, com madeira 3ª qualidade, não aparelhada, aproveitamento tábuas 3x e prumos 4x</t>
  </si>
  <si>
    <t>83516</t>
  </si>
  <si>
    <t>Escoramento formas H=3,50 a 4,00m, com madeira de 3ª qualidade, não aparelhada, aproveitamento tábuas 3x e prumos 4x.</t>
  </si>
  <si>
    <t>Esquadrias / ferragens / vidros</t>
  </si>
  <si>
    <t>0089</t>
  </si>
  <si>
    <t>Porta de madeira</t>
  </si>
  <si>
    <t>7100</t>
  </si>
  <si>
    <t>Laminado melamínico texturizado, espessura 0,8mm, para revestimento de chapa compensada de madeira, fixada com cola</t>
  </si>
  <si>
    <t>7101</t>
  </si>
  <si>
    <t>Laminado melamínico liso e fosco, para revestimento de chapa compensada de madeira, espessura 0,8mm, fixado com cola</t>
  </si>
  <si>
    <t>72142</t>
  </si>
  <si>
    <t>Retirada de folhas de porta de passagem ou janela</t>
  </si>
  <si>
    <t>72143</t>
  </si>
  <si>
    <t>Retirada de batentes de madeira</t>
  </si>
  <si>
    <t>72144</t>
  </si>
  <si>
    <t>Recolocação de folhas de porta de passagem ou janela, considerando reaproveitamento do material</t>
  </si>
  <si>
    <t>72146</t>
  </si>
  <si>
    <t>Recolocação de batentes de madeira, considerando reaproveitamento de material</t>
  </si>
  <si>
    <t>73486</t>
  </si>
  <si>
    <t>Marco madeira regional 1ª 7x3,5cm - p</t>
  </si>
  <si>
    <t>73905</t>
  </si>
  <si>
    <t>Bandeira em veneziana mad regional 1ª 100x40cm fixa c/ aduela e alizar</t>
  </si>
  <si>
    <t>73905/001</t>
  </si>
  <si>
    <t>Bandeira em madeira 1ª, 40x60cm, fixa, sem aduela e alizar, para vidro</t>
  </si>
  <si>
    <t>73905/002</t>
  </si>
  <si>
    <t>Bandeira em madeira 2ª, 40x60cm, fixa, sem aduela e alizar, para vidro</t>
  </si>
  <si>
    <t>73910</t>
  </si>
  <si>
    <t>Porta de madeira compensada lisa</t>
  </si>
  <si>
    <t>73910/008</t>
  </si>
  <si>
    <t>Porta de madeira compensada lisa para pintura, 120x210x3,5cm - 2 folhas - incluso aduela 2ª, alizar 2ª e dobradiças</t>
  </si>
  <si>
    <t>73910/009</t>
  </si>
  <si>
    <t>Porta de madeira compensada lisa para cera ou verniz, 120x210x3,5cm - 2 folhas - incluso aduela 1ª, alizar 1ª e dobradiças com anel</t>
  </si>
  <si>
    <t>74139</t>
  </si>
  <si>
    <t>Porta p/ sanitário c/ laminado, marco e ferragens</t>
  </si>
  <si>
    <t>74139/001</t>
  </si>
  <si>
    <t>Porta de madeira para banheiro, em chapa de madeira compensada, revestida com laminado texturizado, 80x160cm, incluso marco e dobradiças</t>
  </si>
  <si>
    <t>74139/002</t>
  </si>
  <si>
    <t>Porta de madeira para banheiro, em chapa de madeira compensada, revestida com laminado texturizado, 60x160cm, incluso marco e dobradiças</t>
  </si>
  <si>
    <t>84850</t>
  </si>
  <si>
    <t>Porta de madeira almofadada semi-oca 1ª, 140x210x3cm, duas folhas, incluso aduela 1ª, alizar 1ª e dobradiças com anéis</t>
  </si>
  <si>
    <t>84852</t>
  </si>
  <si>
    <t>Bandeira para vidro em madeira regional 2ª, 40x70cm, fixa sem aduela e alizar</t>
  </si>
  <si>
    <t>84855</t>
  </si>
  <si>
    <t>Alizar de madeira regional 1ª 5x2,0cm</t>
  </si>
  <si>
    <t>84856</t>
  </si>
  <si>
    <t>Alizar de madeira regional 2ª 5x2,0cm</t>
  </si>
  <si>
    <t>84859</t>
  </si>
  <si>
    <t>Alizar de madeira regional 3ª 5x2,0cm</t>
  </si>
  <si>
    <t>84861</t>
  </si>
  <si>
    <t>Marco de madeira regional 1ª 7x3,0cm</t>
  </si>
  <si>
    <t>84864</t>
  </si>
  <si>
    <t>Marco de madeira regional 2ª 7x3,0cm</t>
  </si>
  <si>
    <t>84865</t>
  </si>
  <si>
    <t>Aduela de madeira regional 3ª 13x3,0cm</t>
  </si>
  <si>
    <t>84868</t>
  </si>
  <si>
    <t>Porta de madeira almofadada semi-oca 1ª, 120x210x3cm, duas folhas, incluso aduela 1ª, alizar 1ª e dobradiças com anéis</t>
  </si>
  <si>
    <t>84871</t>
  </si>
  <si>
    <t>Aduela de madeira regional 1ª 15x3,5cm</t>
  </si>
  <si>
    <t>84874</t>
  </si>
  <si>
    <t>Alçapão em compensado de madeira cedro/virola, 60x60x2cm, com marco 7x3cm, alizar de 2ª, dobradiças em latão cromado e tarjeta cromada</t>
  </si>
  <si>
    <t>84875</t>
  </si>
  <si>
    <t>Porta de madeira maciça regional 1ª, de correr p/ vidro, com aduela e alizar de 1ª, trilho e rodízios</t>
  </si>
  <si>
    <t>84876</t>
  </si>
  <si>
    <t>Porta madeira 1ª correr p/ vidro 30mm/guarnição 15cm/alizar</t>
  </si>
  <si>
    <t>85034</t>
  </si>
  <si>
    <t>Aduela de madeira regional 2ª 15x3,0cm</t>
  </si>
  <si>
    <t>85040</t>
  </si>
  <si>
    <t>Aduela madeira regional 2ª 13x3,0cm</t>
  </si>
  <si>
    <t>85044</t>
  </si>
  <si>
    <t>Aduela madeira regional 3ª 13x3,0cm</t>
  </si>
  <si>
    <t>85065</t>
  </si>
  <si>
    <t>Aduela de madeira regional 1ª 13x3,0cm</t>
  </si>
  <si>
    <t>90800</t>
  </si>
  <si>
    <t>Aduela / marco / batente para porta de 60x210cm, padrão médio fornecimento e montagem. Af_08/2015</t>
  </si>
  <si>
    <t>90801</t>
  </si>
  <si>
    <t>Aduela / marco / batente para porta de 70x210cm, padrão médio fornecimento e montagem. Af_08/2015</t>
  </si>
  <si>
    <t>90802</t>
  </si>
  <si>
    <t>Aduela / marco / batente para porta de 80x210cm, padrão médio fornecimento e montagem. Af_08/2015</t>
  </si>
  <si>
    <t>90803</t>
  </si>
  <si>
    <t>Aduela / marco / batente para porta de 90x210cm, padrão médio fornecimento e montagem. Af_08/2015</t>
  </si>
  <si>
    <t>90804</t>
  </si>
  <si>
    <t>Aduela / marco / batente para porta de 60x210cm, fixação com argamassa, padrão médio fornecimento e instalação. Af_08/2015_p</t>
  </si>
  <si>
    <t>90805</t>
  </si>
  <si>
    <t>Aduela / marco / batente para porta de 60x210cm, fixação com argamassa somente instalação. Af_08/2015_p</t>
  </si>
  <si>
    <t>90806</t>
  </si>
  <si>
    <t>Aduela / marco / batente para porta de 70x210cm, fixação com argamassa, padrão médio fornecimento e instalação. Af_08/2015_p</t>
  </si>
  <si>
    <t>90807</t>
  </si>
  <si>
    <t>Aduela / marco / batente para porta de 70x210cm, fixação com argamassa somente instalação. Af_08/2015_p</t>
  </si>
  <si>
    <t>90816</t>
  </si>
  <si>
    <t>Aduela / marco / batente para porta de 80x210cm, fixação com argamassa, padrão médio fornecimento e instalação. Af_08/2015_p</t>
  </si>
  <si>
    <t>90817</t>
  </si>
  <si>
    <t>Aduela / marco / batente para porta de 80x210cm, fixação com argamassa somente instalação. Af_08/2015_p</t>
  </si>
  <si>
    <t>90818</t>
  </si>
  <si>
    <t>Aduela / marco / batente para porta de 90x210cm, fixação com argamassa, padrão médio fornecimento e instalação. Af_08/2015_p</t>
  </si>
  <si>
    <t>90819</t>
  </si>
  <si>
    <t>Aduela / marco / batente para porta de 90x210cm, fixação com argamassa somente instalação. Af_08/2015_p</t>
  </si>
  <si>
    <t>90820</t>
  </si>
  <si>
    <t>Porta de madeira para pintura, semi-oca (leve ou média), 60x210cm, espessura de 3,5cm, incluso dobradiças fornecimento e instalação. Af_08/2015</t>
  </si>
  <si>
    <t>90821</t>
  </si>
  <si>
    <t>Porta de madeira para pintura, semi-oca (leve ou média), 70x210cm, espessura de 3,5cm, incluso dobradiças fornecimento e instalação. Af_08/2015</t>
  </si>
  <si>
    <t>90822</t>
  </si>
  <si>
    <t>Porta de madeira para pintura, semi-oca (leve ou média), 80x210cm, espessura de 3,5cm, incluso dobradiças fornecimento e instalação. Af_08/2015</t>
  </si>
  <si>
    <t>90823</t>
  </si>
  <si>
    <t>Porta de madeira para pintura, semi-oca (leve ou média), 90x210cm, espessura de 3,5cm, incluso dobradiças fornecimento e instalação. Af_08/2015</t>
  </si>
  <si>
    <t>90826</t>
  </si>
  <si>
    <t>Alizar / guarnição de 5x1,5cm para porta de 60x210cm fixado com pregos, padrão médio - fornecimento e instalação. Af_08/2015_p</t>
  </si>
  <si>
    <t>90827</t>
  </si>
  <si>
    <t>Alizar / guarnição de 5x1,5cm para porta de 70x210cm fixado com pregos, padrão médio -fornecimento e instalação. Af_08/2015_p</t>
  </si>
  <si>
    <t>90828</t>
  </si>
  <si>
    <t>Alizar / guarnição de 5x1,5cm para porta de 80x210cm fixado com pregos, padrão médio - fornecimento e instalação. Af_06/2015_p</t>
  </si>
  <si>
    <t>90829</t>
  </si>
  <si>
    <t>Alizar / guarnição de 5x1,5cm para porta de 90x210cm fixado com pregos, padrão médio - fornecimento e instalação. Af_08/2015_p</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</si>
  <si>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</si>
  <si>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</si>
  <si>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</si>
  <si>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</si>
  <si>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90841</t>
  </si>
  <si>
    <t>Kit de porta de madeira para pintura, semi-oca (leve ou média), padrão médio, 60x210cm, espessura de 3,5cm, itens inclusos: dobradiças, montagem e instalação do batente, fechadura com execução do furo fornecimento e instalação. Af_08/2015</t>
  </si>
  <si>
    <t>90842</t>
  </si>
  <si>
    <t>Kit de porta de madeira para pintura, semi-oca (leve ou média), padrão médio, 70x210cm, espessura de 3,5cm, itens inclusos: dobradiças, montagem e instalação do batente, fechadura com execução do furo fornecimento e instalação. Af_08/2015</t>
  </si>
  <si>
    <t>90843</t>
  </si>
  <si>
    <t>Kit de porta de madeira para pintura, semi-oca (leve ou média), padrão médio, 80x210cm, espessura de 3,5cm, itens inclusos: dobradiças, montagem e instalação do batente, fechadura com execução do furo fornecimento e instalação. Af_08/2015</t>
  </si>
  <si>
    <t>90844</t>
  </si>
  <si>
    <t>Kit de porta de madeira para pintura, semi-oca (leve ou média), padrão médio, 90x210cm, espessura de 3,5cm, itens inclusos: dobradiças, montagem e instalação do batente, fechadura com execução do furo fornecimento e instalação. Af_08/2015</t>
  </si>
  <si>
    <t>90847</t>
  </si>
  <si>
    <t>Kit de porta de madeira para pintura, semi-oca (leve ou média), padrão médio, 60x210cm, espessura de 3,5cm, itens inclusos: dobradiças, montagem e instalação do batente, sem fechadura fornecimento e instalação. Af_08/2015</t>
  </si>
  <si>
    <t>90848</t>
  </si>
  <si>
    <t>Kit de porta de madeira para pintura, semi-oca (leve ou média), padrão médio, 70x210cm, espessura de 3,5cm, itens inclusos: dobradiças, montagem e instalação do batente, sem fechadura fornecimento e instalação. Af_08/2015</t>
  </si>
  <si>
    <t>90849</t>
  </si>
  <si>
    <t>Kit de porta de madeira para pintura, semi-oca (leve ou média), padrão médio, 80x210cm, espessura de 3,5cm, itens inclusos: dobradiças, montagem e instalação do batente, sem fechadura fornecimento e instalação. Af_08/2015</t>
  </si>
  <si>
    <t>90850</t>
  </si>
  <si>
    <t>Kit de porta de madeira para pintura, semi-oca (leve ou média), padrão médio, 90x210cm, espessura de 3,5cm, itens inclusos: dobradiças, montagem e instalação do batente, sem fechadura fornecimento e instalação. Af_08/2015</t>
  </si>
  <si>
    <t>91009</t>
  </si>
  <si>
    <t>Porta de madeira para verniz, semi-oca (leve ou média), 60x210cm, espessura de 3,5cm, incluso dobradiças fornecimento e instalação. Af_08/2015</t>
  </si>
  <si>
    <t>91010</t>
  </si>
  <si>
    <t>Porta de madeira para verniz, semi-oca (leve ou média), 70x210cm, espessura de 3,5cm, incluso dobradiças fornecimento e instalação. Af_08/2015</t>
  </si>
  <si>
    <t>91011</t>
  </si>
  <si>
    <t>Porta de madeira para verniz, semi-oca (leve ou média), 80x210cm, espessura de 3,5cm, incluso dobradiças fornecimento e instalação. Af_08/2015</t>
  </si>
  <si>
    <t>91012</t>
  </si>
  <si>
    <t>Porta de madeira para verniz, semi-oca (leve ou média), 90x210cm, espessura de 3,5cm, incluso dobradiças fornecimento e instalação. Af_08/2015</t>
  </si>
  <si>
    <t>91013</t>
  </si>
  <si>
    <t>Kit de porta de madeira para verniz, semi-oca (leve ou média), padrão médio, 60x210cm, espessura de 3,5cm, itens inclusos: dobradiças, montagem e instalação do batente, sem fechadura fornecimento e instalação. Af_08/2015</t>
  </si>
  <si>
    <t>91014</t>
  </si>
  <si>
    <t>Kit de porta de madeira para verniz, semi-oca (leve ou média), padrão médio, 70x210cm, espessura de 3,5cm, itens inclusos: dobradiças, montagem e instalação do batente, sem fechadura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</si>
  <si>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</si>
  <si>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</si>
  <si>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</si>
  <si>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Af_06/2015</t>
  </si>
  <si>
    <t>91286</t>
  </si>
  <si>
    <t>Aduela / marco / batente para porta de 60x210cm, padrão popular fornecimento e montagem. Af_08/2015</t>
  </si>
  <si>
    <t>91287</t>
  </si>
  <si>
    <t>Aduela / marco / batente para porta de 70x210cm, padrão popular fornecimento e montagem. Af_08/2015</t>
  </si>
  <si>
    <t>91288</t>
  </si>
  <si>
    <t>Aduela / marco / batente para porta de 80x210cm, padrão popular fornecimento e montagem. Af_08/2015</t>
  </si>
  <si>
    <t>91290</t>
  </si>
  <si>
    <t>Aduela / marco / batente para porta de 90x210cm, padrão popular fornecimento e montagem. Af_08/2015</t>
  </si>
  <si>
    <t>91291</t>
  </si>
  <si>
    <t>Aduela / marco / batente para porta de 60x210cm, fixação com argamassa, padrão popular fornecimento e instalação. Af_08/2015_p</t>
  </si>
  <si>
    <t>91292</t>
  </si>
  <si>
    <t>Aduela / marco / batente para porta de 70x210cm, fixação com argamassa, padrão popular fornecimento e instalação. Af_08/2015_p</t>
  </si>
  <si>
    <t>91293</t>
  </si>
  <si>
    <t>Aduela / marco / batente para porta de 80x210cm, fixação com argamassa, padrão popular fornecimento e instalação. Af_08/2015_p</t>
  </si>
  <si>
    <t>91294</t>
  </si>
  <si>
    <t>Aduela / marco / batente para porta de 90x210cm, fixação com argamassa, padrão popular fornecimento e instalação. Af_08/2015_p</t>
  </si>
  <si>
    <t>91295</t>
  </si>
  <si>
    <t>Porta de madeira almofadada, semi-oca (leve ou média), 60x210cm, espessura de 3cm, incluso dobradiças fornecimento e instalação. Af_08/2015</t>
  </si>
  <si>
    <t>91296</t>
  </si>
  <si>
    <t>Porta de madeira almofadada, semi-oca (leve ou média), 70x210cm, espessura de 3cm, incluso dobradiças fornecimento e instalação. Af_08/2015</t>
  </si>
  <si>
    <t>91297</t>
  </si>
  <si>
    <t>Porta de madeira almofadada, semi-oca (leve ou média), 80x210cm, espessura de 3,5cm, incluso dobradiças fornecimento e instalação. Af_08/2015</t>
  </si>
  <si>
    <t>91298</t>
  </si>
  <si>
    <t>Porta de madeira tipo veneziana, semi-oca (leve ou média), 80x210cm, espessura de 3cm, incluso dobradiças fornecimento e instalação. Af_08/2015</t>
  </si>
  <si>
    <t>91299</t>
  </si>
  <si>
    <t>Porta de madeira, tipo mexicana, semi-oca (pesada ou superpesada), 80x210cm, espessura de 3,5cm, incluso dobradiças fornecimento e instalação. Af_08/2015</t>
  </si>
  <si>
    <t>91300</t>
  </si>
  <si>
    <t>Alizar / guarnição de 5x1,5cm para porta de 60x210cm fixado com pregos, padrão popular fornecimento e instalação. Af_08/2015</t>
  </si>
  <si>
    <t>91301</t>
  </si>
  <si>
    <t>Alizar / guarnição de 5x1,5cm para porta de 70x210cm fixado com pregos, padrão popular fornecimento e instalação. Af_08/2015</t>
  </si>
  <si>
    <t>91302</t>
  </si>
  <si>
    <t>Alizar / guarnição de 5x1,5cm para porta de 80x210cm fixado com pregos, padrão popular fornecimento e instalação. Af_08/2015</t>
  </si>
  <si>
    <t>91303</t>
  </si>
  <si>
    <t>Alizar / guarnição de 5x1,5cm para porta de 90x210cm fixado com pregos, padrão popular - fornecimento e instalação. Af_08/2015_p</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</si>
  <si>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</si>
  <si>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</si>
  <si>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</si>
  <si>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</si>
  <si>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</si>
  <si>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</si>
  <si>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</si>
  <si>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</si>
  <si>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</si>
  <si>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fornecimento e instalação. Af_08/2015</t>
  </si>
  <si>
    <t>91313</t>
  </si>
  <si>
    <t>Kit de porta de madeira para pintura, semi-oca (leve ou média), padrão popular, 70x210cm, espessura de 3,5cm, itens inclusos: dobradiças, montagem e instalação do batente, fechadura com execução do furo fornecimento e instalação. Af_08/2015</t>
  </si>
  <si>
    <t>91314</t>
  </si>
  <si>
    <t>Kit de porta de madeira para pintura, semi-oca (leve ou média), padrão popular, 80x210cm, espessura de 3,5cm, itens inclusos: dobradiças, montagem e instalação do batente, fechadura com execução do furo fornecimento e instalação. Af_08/2015</t>
  </si>
  <si>
    <t>91315</t>
  </si>
  <si>
    <t>Kit de porta de madeira para pintura, semi-oca (leve ou média), padrão popular, 90x210cm, espessura de 3,5cm, itens inclusos: dobradiças, montagem e instalação do batente, fechadura com execução do furo fornecimento e instalação. Af_08/2015</t>
  </si>
  <si>
    <t>91318</t>
  </si>
  <si>
    <t>Kit de porta de madeira para pintura, semi-oca (leve ou média), padrão popular, 60x210cm, espessura de 3,5cm, itens inclusos: dobradiças, montagem e instalação do batente, sem fechadura fornecimento e instalação. Af_08/2015</t>
  </si>
  <si>
    <t>91319</t>
  </si>
  <si>
    <t>Kit de porta de madeira para pintura, semi-oca (leve ou média), padrão popular, 70x210cm, espessura de 3,5cm, itens inclusos: dobradiças, montagem e instalação do batente, sem fechadura fornecimento e instalação. Af_08/2015</t>
  </si>
  <si>
    <t>91320</t>
  </si>
  <si>
    <t>Kit de porta de madeira para pintura, semi-oca (leve ou média), padrão popular, 80x210cm, espessura de 3,5cm, itens inclusos: dobradiças, montagem e instalação do batente, sem fechadura fornecimento e instalação. Af_08/2015</t>
  </si>
  <si>
    <t>91321</t>
  </si>
  <si>
    <t>Kit de porta de madeira para pintura, semi-oca (leve ou média), padrão popular, 90x210cm, espessura de 3,5cm, itens inclusos: dobradiças, montagem e instalação do batente, sem fechadura fornecimento e instalação. Af_08/2015</t>
  </si>
  <si>
    <t>91324</t>
  </si>
  <si>
    <t>Kit de porta de madeira para verniz, semi-oca (leve ou média), padrão popular, 60x210cm, espessura de 3,5cm, itens inclusos: dobradiças, montagem e instalação do batente, sem fechadura fornecimento e instalação. Af_08/2015</t>
  </si>
  <si>
    <t>91325</t>
  </si>
  <si>
    <t>Kit de porta de madeira para verniz, semi-oca (leve ou média), padrão popular, 70x210cm, espessura de 3,5cm, itens inclusos: dobradiças, montagem e instalação do batente, sem fechadura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</si>
  <si>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</si>
  <si>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</si>
  <si>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</si>
  <si>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</si>
  <si>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</si>
  <si>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almofadada, semi-oca (leve ou média), padrão médio 60x210cm, espessura de 3cm, itens inclusos: dobradiças, montagem e instalação do batente, sem fechadura - fornecimento e instalação. Af_08/2015</t>
  </si>
  <si>
    <t>91329</t>
  </si>
  <si>
    <t>Kit de porta de madeira almofadada, semi-oca (leve ou média), padrão popular, 60x210cm, espessura de 3cm, itens inclusos: dobradiças, montagem e instalação do batente, sem fechadura - fornecimento e instalação. Af_08/2015</t>
  </si>
  <si>
    <t>91330</t>
  </si>
  <si>
    <t>Kit de porta de madeira almofadada, semi-oca (leve ou média), padrão médio, 70x210cm, espessura de 3cm, itens inclusos: dobradiças, montagem e instalação do batente, sem fechadura - fornecimento e instalação. Af_08/2015</t>
  </si>
  <si>
    <t>91331</t>
  </si>
  <si>
    <t>Kit de porta de madeira almofadada, semi-oca (leve ou média), padrão popular, 70x210cm, espessura de 3cm, itens inclusos: dobradiças, montagem e instalação do batente, sem fechadura - fornecimento e instalação. Af_08/2015</t>
  </si>
  <si>
    <t>91332</t>
  </si>
  <si>
    <t>Kit de porta de madeira almofadada, semi-oca (leve ou média), padrão médio, 80x210cm, espessura de 3,5cm, itens inclusos: dobradiças, montagem e instalação do batente, sem fechadura - fornecimento e instalação. Af_08/2015</t>
  </si>
  <si>
    <t>91333</t>
  </si>
  <si>
    <t>Kit de porta de madeira almofadada, semi-oca (leve ou média), padrão popular, 80x210cm, espessura de 3,5cm, itens inclusos: dobradiças, montagem e instalação do batente, sem fechadura - fornecimento e instalação. Af_08/2015</t>
  </si>
  <si>
    <t>91334</t>
  </si>
  <si>
    <t>Kit de porta de madeira tipo veneziana, semi-oca (leve ou média), padrão médio, 80x210cm, espessura de 3cm, itens inclusos: dobradiças, montagem e instalação do batente, sem fechadura - fornecimento e instalação. Af_08/2015</t>
  </si>
  <si>
    <t>91335</t>
  </si>
  <si>
    <t>Kit de porta de madeira tipo veneziana, semi-oca (leve ou média), padrão popular, 80x210cm, espessura de 3cm, itens inclusos: dobradiças, montagem e instalação do batente, sem fechadura - fornecimento e instalação. Af_08/2015</t>
  </si>
  <si>
    <t>91336</t>
  </si>
  <si>
    <t>Kit de porta de madeira tipo mexicana, semi-oca (leve ou média), padrão médio, 80x210cm, espessura de 3cm, itens inclusos: dobradiças, montagem e instalação do batente, sem fechadura - fornecimento e instalação. Af_08/2015</t>
  </si>
  <si>
    <t>91337</t>
  </si>
  <si>
    <t>Kit de porta de madeira tipo mexicana, semi-oca (leve ou média), padrão popular, 80x210cm, espessura de 3cm, itens inclusos: dobradiças, montagem e instalação do batente, sem fechadura - fornecimento e instalação. Af_08/2015</t>
  </si>
  <si>
    <t>0090</t>
  </si>
  <si>
    <t>Janela de madeira</t>
  </si>
  <si>
    <t>73813</t>
  </si>
  <si>
    <t>73813/001</t>
  </si>
  <si>
    <t>Janela de madeira almofadada 1ª, 1,5x1,5m, de abrir, incluso guarnições e dobradiças</t>
  </si>
  <si>
    <t>84842</t>
  </si>
  <si>
    <t>Janela de madeira para vidro, de correr, sem bandeira, inclusas guarnições sem ferragens</t>
  </si>
  <si>
    <t>84843</t>
  </si>
  <si>
    <t>Janela de madeira para vidro, de correr, com bandeira, inclusas guarnições sem ferragens</t>
  </si>
  <si>
    <t>84844</t>
  </si>
  <si>
    <t>Janela de madeira tipo guilhotina, de abrir, inclusas guarnições sem ferragens</t>
  </si>
  <si>
    <t>84845</t>
  </si>
  <si>
    <t>Janela de madeira tipo veneziana, de abrir, inclusas guarnições sem ferragens</t>
  </si>
  <si>
    <t>84846</t>
  </si>
  <si>
    <t>Janela de madeira tipo veneziana / vidro, de abrir, inclusas guarnições sem ferragens</t>
  </si>
  <si>
    <t>84847</t>
  </si>
  <si>
    <t>Janela de madeira almofadada, de abrir, inclusas guarnições sem ferragens</t>
  </si>
  <si>
    <t>84848</t>
  </si>
  <si>
    <t>Janela de madeira tipo veneziana / guilhotina, de abrir, inclusas guarnições sem ferragens</t>
  </si>
  <si>
    <t>84849</t>
  </si>
  <si>
    <t>Caixa madeira 57x43cm com guarnição 13cm p/ fechamento de ar condicional</t>
  </si>
  <si>
    <t>84851</t>
  </si>
  <si>
    <t>Treliça de madeira, ripas 4x1,5cm e requadros 7,5x7,5cm</t>
  </si>
  <si>
    <t>0092</t>
  </si>
  <si>
    <t>Porta e/ou tampa de ferro</t>
  </si>
  <si>
    <t>40678</t>
  </si>
  <si>
    <t>Porta em ferro quadriculado para abrigo de medidores e botijões, de abrir, com guarnições</t>
  </si>
  <si>
    <t>72140</t>
  </si>
  <si>
    <t>Porta de ferro para lixeira, de abrir, tipo chapa, 70x210cm, com guarnições</t>
  </si>
  <si>
    <t>73933</t>
  </si>
  <si>
    <t>Porta de ferro de abrir</t>
  </si>
  <si>
    <t>73933/001</t>
  </si>
  <si>
    <t>Porta de ferro, de abrir, tipo grade com chapa, 87x210cm, com guarnições</t>
  </si>
  <si>
    <t>73933/002</t>
  </si>
  <si>
    <t>Porta de ferro, de abrir, tipo chapa lisa, com guarnições</t>
  </si>
  <si>
    <t>73933/003</t>
  </si>
  <si>
    <t>Porta de ferro tipo veneziana, de abrir, sem bandeira sem ferragens</t>
  </si>
  <si>
    <t>73933/004</t>
  </si>
  <si>
    <t>Porta de ferro de abrir tipo barra chata, com requadro e guarnição completa</t>
  </si>
  <si>
    <t>74073</t>
  </si>
  <si>
    <t>Alçapão de ferro</t>
  </si>
  <si>
    <t>74073/001</t>
  </si>
  <si>
    <t>Alçapão em ferro 60x60cm, incluso ferragens</t>
  </si>
  <si>
    <t>74073/002</t>
  </si>
  <si>
    <t>Alçapão em ferro 70x70cm, incluso ferragens</t>
  </si>
  <si>
    <t>74136</t>
  </si>
  <si>
    <t>Porta de aço de enrolar</t>
  </si>
  <si>
    <t>74136/001</t>
  </si>
  <si>
    <t>Porta de aço de enrolar tipo grade, chapa 16</t>
  </si>
  <si>
    <t>74136/002</t>
  </si>
  <si>
    <t>Porta de aço chapa 24, de enrolar, vazada tijolinho ou equivalente com retângulo ou círculo, acabamento galvanizado natural</t>
  </si>
  <si>
    <t>74136/003</t>
  </si>
  <si>
    <t>Porta de aço chapa 24, de enrolar, raiada, larga com acabamento galvanizado natural</t>
  </si>
  <si>
    <t>84854</t>
  </si>
  <si>
    <t>Batente ferro 1 x 1/8"</t>
  </si>
  <si>
    <t>0093</t>
  </si>
  <si>
    <t>Janela de ferro</t>
  </si>
  <si>
    <t>6103</t>
  </si>
  <si>
    <t>Janela basculante de ferro em cantoneira 5/8" x 1/8", linha popular</t>
  </si>
  <si>
    <t>6104</t>
  </si>
  <si>
    <t>Janela basculante em chapa dobrada de aço</t>
  </si>
  <si>
    <t>6126</t>
  </si>
  <si>
    <t>Janela de correr em chapa de aço, com duas folhas, para vidro</t>
  </si>
  <si>
    <t>72148</t>
  </si>
  <si>
    <t>Retirada de batentes metálicos</t>
  </si>
  <si>
    <t>72149</t>
  </si>
  <si>
    <t>Recolocação de batentes metálicos, considerando reaproveitamento do material</t>
  </si>
  <si>
    <t>73940</t>
  </si>
  <si>
    <t>Janela de correr, em chapa dobrada, aço com adição de cobre pré-zincado</t>
  </si>
  <si>
    <t>73940/001</t>
  </si>
  <si>
    <t>Janela de correr em chapa de aço dobrada, quatro folhas, sem divisão horizontal, para vidro, 1,50x1,20m</t>
  </si>
  <si>
    <t>73945</t>
  </si>
  <si>
    <t>Janela de ferro, de correr, para vidro</t>
  </si>
  <si>
    <t>73945/001</t>
  </si>
  <si>
    <t>Janela de chapa dobrada de aço com adição de cobre pré-zincado de correr 2 folhas para vidro, excluindo vidros</t>
  </si>
  <si>
    <t>73961</t>
  </si>
  <si>
    <t>Janela maxim air</t>
  </si>
  <si>
    <t>73961/001</t>
  </si>
  <si>
    <t>Janela maxim ar em chapa dobrada</t>
  </si>
  <si>
    <t>73984</t>
  </si>
  <si>
    <t>Janela de ferro, de correr (sem vidro e pintura)</t>
  </si>
  <si>
    <t>73984/001</t>
  </si>
  <si>
    <t>Janela de correr em chapa de aço dobrada, quatro folhas, com divisão horizontal, para vidro, 1,50x1,20m</t>
  </si>
  <si>
    <t>73984/002</t>
  </si>
  <si>
    <t>Janela de correr em ferro tipo veneziana, duas folhas, linha popular</t>
  </si>
  <si>
    <t>84858</t>
  </si>
  <si>
    <t>Janela de correr em chapa de aço dobrada 2,00x1,20m, 4 folhas, para vidro, com divisão horizontal</t>
  </si>
  <si>
    <t>84860</t>
  </si>
  <si>
    <t>Janela de correr em chapa de aço dobrada 2,00x1,20m, 4 folhas, para vidro, sem divisão horizontal</t>
  </si>
  <si>
    <t>0094</t>
  </si>
  <si>
    <t>Grade de ferro</t>
  </si>
  <si>
    <t>73932</t>
  </si>
  <si>
    <t>Grade de ferro, barra chata</t>
  </si>
  <si>
    <t>73932/001</t>
  </si>
  <si>
    <t>Grade de ferro em barra chata 3/16"</t>
  </si>
  <si>
    <t>0095</t>
  </si>
  <si>
    <t>Guarda-corpo de ferro</t>
  </si>
  <si>
    <t>73631</t>
  </si>
  <si>
    <t>Guarda-corpo em tubo de aço galvanizado 1 1/2"</t>
  </si>
  <si>
    <t>74195</t>
  </si>
  <si>
    <t>Guarda-corpo</t>
  </si>
  <si>
    <t>74195/001</t>
  </si>
  <si>
    <t>Guarda-corpo com corrimão em ferro barra chata 3/16"</t>
  </si>
  <si>
    <t>0097</t>
  </si>
  <si>
    <t>Escadas/corrimãos</t>
  </si>
  <si>
    <t>73665</t>
  </si>
  <si>
    <t>Escada tipo marinheiro em aço CA-50 9,52mm incluso pintura com fundo anticorrosivo tipo zarcão</t>
  </si>
  <si>
    <t>73669</t>
  </si>
  <si>
    <t>Corrimão em madeira 1ª 2,5x30cm</t>
  </si>
  <si>
    <t>74072</t>
  </si>
  <si>
    <t>Corrimão de ferro</t>
  </si>
  <si>
    <t>74072/001</t>
  </si>
  <si>
    <t>Corrimão em tubo aço galvanizado 3/4" com braçadeira</t>
  </si>
  <si>
    <t>Corrimão em tubo aço galvanizado 2 1/2" com braçadeira</t>
  </si>
  <si>
    <t>74072/003</t>
  </si>
  <si>
    <t>Corrimão em tubo aço galvanizado 1 1/4" com braçadeira</t>
  </si>
  <si>
    <t>74103</t>
  </si>
  <si>
    <t>Escada marinheiro em ferro CA-50, D=1/2" (12.5mm), L=0,3m, sem proteção, incluindo pintura anti-corrosiva (inclusive fornecimento e instalação)</t>
  </si>
  <si>
    <t>74103/001</t>
  </si>
  <si>
    <t>Escada tipo marinheiro em aço CA-50 12,5mm, incluso pintura com fundo anticorrosivo tipo zarcão</t>
  </si>
  <si>
    <t>74194</t>
  </si>
  <si>
    <t>Escada marinheiro</t>
  </si>
  <si>
    <t>74194/001</t>
  </si>
  <si>
    <t>Escada tipo marinheiro em tubo aço galvanizado 1 1/2" 5 degraus</t>
  </si>
  <si>
    <t>84862</t>
  </si>
  <si>
    <t>Guarda-corpo com corrimão em tubo de aço galvanizado 1 1/2"</t>
  </si>
  <si>
    <t>84863</t>
  </si>
  <si>
    <t>Guarda-corpo com corrimão em tubo de aço galvanizado 3/4"</t>
  </si>
  <si>
    <t>0098</t>
  </si>
  <si>
    <t>Porta e/ou tampa de alumínio</t>
  </si>
  <si>
    <t>68050</t>
  </si>
  <si>
    <t>Porta de correr em alumínio, com duas folhas para vidro, incluso guarnição e vidro liso incolor</t>
  </si>
  <si>
    <t>90838</t>
  </si>
  <si>
    <t>Porta corta-fogo 90x210x4cm - fornecimento e instalação. Af_08/2015</t>
  </si>
  <si>
    <t>91338</t>
  </si>
  <si>
    <t>Porta de alumínio de abrir com guarnição, fixação com parafusos - fornecimento e instalação. Af_08/2015</t>
  </si>
  <si>
    <t>91339</t>
  </si>
  <si>
    <t>Porta em aço de abrir com postigo para vidro e guarnição, fixação com parafusos - fornecimento e instalação. Af_08/2015</t>
  </si>
  <si>
    <t>91340</t>
  </si>
  <si>
    <t>Porta em aço de abrir com travessas para vidro e guarnição, fixação com parafusos - fornecimento e instalação. Af_08/2015</t>
  </si>
  <si>
    <t>91341</t>
  </si>
  <si>
    <t>Porta em alumínio de abrir tipo veneziana com guarnição, fixação com parafusos - fornecimento e instalação. Af_08/2015</t>
  </si>
  <si>
    <t>0099</t>
  </si>
  <si>
    <t>Guarda-corpo / grade de alumínio</t>
  </si>
  <si>
    <t>73737</t>
  </si>
  <si>
    <t>Gradil alumínio p/ varanda</t>
  </si>
  <si>
    <t>73737/001</t>
  </si>
  <si>
    <t>Gradil de alumínio anodizado tipo barra chata para varandas, altura 0,4m</t>
  </si>
  <si>
    <t>73737/002</t>
  </si>
  <si>
    <t>Gradil de alumínio anodizado tipo barra chata para varandas, altura 1,0m</t>
  </si>
  <si>
    <t>73737/003</t>
  </si>
  <si>
    <t>Gradil de alumínio anodizado tipo barra chata para varandas, altura 1,2m</t>
  </si>
  <si>
    <t>85096</t>
  </si>
  <si>
    <t>Gradil de alumínio anodizado tipo barra chata</t>
  </si>
  <si>
    <t>0100</t>
  </si>
  <si>
    <t>Ferragens para portas</t>
  </si>
  <si>
    <t>73736</t>
  </si>
  <si>
    <t>Fornecimento e assentamento de ferragens</t>
  </si>
  <si>
    <t>73736/001</t>
  </si>
  <si>
    <t>Dobradiça tipo vai e vem em latão polido 3"</t>
  </si>
  <si>
    <t>74068</t>
  </si>
  <si>
    <t>Conjunto ferragens cilindro 330 / roseta 303 / maçaneta tipo alavanca latão cromado La Fonte</t>
  </si>
  <si>
    <t>74068/004</t>
  </si>
  <si>
    <t>Fechadura de embutir completa, para portas externas 2 folhas, padrão de acabamento popular e fecho de embutir tipo unha com alavanca de latão cromado 22cm</t>
  </si>
  <si>
    <t>74068/005</t>
  </si>
  <si>
    <t>Fechadura de sobrepor em ferro pintado com maçaneta para portas externas</t>
  </si>
  <si>
    <t>74070</t>
  </si>
  <si>
    <t>Conjunto ferragem Gorges completa linha media</t>
  </si>
  <si>
    <t>74070/002</t>
  </si>
  <si>
    <t>Fechadura de embutir completa, para portas internas 2 folhas, padrão de acabamento popular e fecho de embutir tipo unha com alavanca de latão cromado 22cm</t>
  </si>
  <si>
    <t>84866</t>
  </si>
  <si>
    <t>Fechadura de embutir reforçada completa, de segurança, com cilindro, para porta externa, acabamento padrão médio</t>
  </si>
  <si>
    <t>84878</t>
  </si>
  <si>
    <t>Tranqueta de latão cromado para fechadura de porta de banheiro com roseta de latão cromado sem fechadura e maçaneta</t>
  </si>
  <si>
    <t>84879</t>
  </si>
  <si>
    <t>Fechadura (somente a máquina, sem espelho e sem maca neta), para porta banheiro, com roseta de latão cromado e jogo de tranqueta em latão cromado</t>
  </si>
  <si>
    <t>84880</t>
  </si>
  <si>
    <t>Fechadura bico de papagaio para porta de correr interna, chave bipartida, acabamento padrão médio</t>
  </si>
  <si>
    <t>84884</t>
  </si>
  <si>
    <t>Fechadura cilindro central tubular, 70mm, com maçaneta de latão cromado ou inox, para aplicação em ambientes comerciais de alto tráfego e/ou maior necessidade de segurança.</t>
  </si>
  <si>
    <t>84885</t>
  </si>
  <si>
    <t>Jogo de ferragens cromadas para porta de vidro temperado, uma folha, composto de dobradiças superior e inferior, trinco, fechadura, contra fechadura com capuchinho sem mola e puxador</t>
  </si>
  <si>
    <t>84886</t>
  </si>
  <si>
    <t>Mola hidráulica de piso para porta de vidro temperado</t>
  </si>
  <si>
    <t>84887</t>
  </si>
  <si>
    <t>Maçaneta tipo alavanca, padrão médio</t>
  </si>
  <si>
    <t>84889</t>
  </si>
  <si>
    <t>Puxador central para esquadria de alumínio</t>
  </si>
  <si>
    <t>0101</t>
  </si>
  <si>
    <t>Ferragens para janelas</t>
  </si>
  <si>
    <t>84890</t>
  </si>
  <si>
    <t>Roldana fixa dupla de latão com rolamento para porta ou janela de correr</t>
  </si>
  <si>
    <t>84891</t>
  </si>
  <si>
    <t>Cremona em latão cromado ou polido, completa, com vara H=1,50m</t>
  </si>
  <si>
    <t>84892</t>
  </si>
  <si>
    <t>Levantador em latão fundido cromado e borboleta em ferro cromado, para janela tipo guilhotina</t>
  </si>
  <si>
    <t>84893</t>
  </si>
  <si>
    <t>Puxador tubular de centro em latão cromado para janelas</t>
  </si>
  <si>
    <t>84894</t>
  </si>
  <si>
    <t>Puxador concha em latão cromado ou polido para porta ou janela de correr, com furo para chave, 4x10cm</t>
  </si>
  <si>
    <t>84895</t>
  </si>
  <si>
    <t>Puxador concha em latão cromado ou polido para porta ou janela de correr, 3x9cm</t>
  </si>
  <si>
    <t>84896</t>
  </si>
  <si>
    <t>Carranca de ferro cromado 40mm para janela de abrir</t>
  </si>
  <si>
    <t>84897</t>
  </si>
  <si>
    <t>Trilho quadrado de alumínio 1/4" para rodízios</t>
  </si>
  <si>
    <t>84898</t>
  </si>
  <si>
    <t>Trilho U de alumínio, 40x40mm e roldana fixa dupla de latão com rolamento para porta ou janela de correr</t>
  </si>
  <si>
    <t>84899</t>
  </si>
  <si>
    <t>Fecho chato de sobrepor em ferro zincado/níquel galvanizado ou polido 5"</t>
  </si>
  <si>
    <t>0102</t>
  </si>
  <si>
    <t>Ferragens diversas</t>
  </si>
  <si>
    <t>74046</t>
  </si>
  <si>
    <t>Tarjeta</t>
  </si>
  <si>
    <t>74046/001</t>
  </si>
  <si>
    <t>Tarjeta de ferro cromado de sobrepor 2"</t>
  </si>
  <si>
    <t>74046/002</t>
  </si>
  <si>
    <t>Tarjeta tipo livre/ocupado para porta de banheiro</t>
  </si>
  <si>
    <t>74047</t>
  </si>
  <si>
    <t>Dobradiça</t>
  </si>
  <si>
    <t>74047/001</t>
  </si>
  <si>
    <t>Dobradiça em ferro cromado 3 x 3", sem anéis</t>
  </si>
  <si>
    <t>74047/002</t>
  </si>
  <si>
    <t>Dobradiça em aço zincado 3 x 3", sem anéis</t>
  </si>
  <si>
    <t>74047/003</t>
  </si>
  <si>
    <t>Dobradiça em latão cromado 3 x 3", com anéis</t>
  </si>
  <si>
    <t>74047/004</t>
  </si>
  <si>
    <t>Dobradiça em latão cromado 3 x 2 1/2"</t>
  </si>
  <si>
    <t>74047/007</t>
  </si>
  <si>
    <t>Dobradiça em ferro cromado 3 x 2 1/2", sem anéis</t>
  </si>
  <si>
    <t>74084</t>
  </si>
  <si>
    <t>Porta cadeado</t>
  </si>
  <si>
    <t>74084/001</t>
  </si>
  <si>
    <t>Porta cadeado zincado oxidado preto com cadeado de aço grafitado oxidado envernizado 45mm</t>
  </si>
  <si>
    <t>84950</t>
  </si>
  <si>
    <t>Fecho embutir tipo unha 40cm c/ colocação</t>
  </si>
  <si>
    <t>84952</t>
  </si>
  <si>
    <t>Fecho embutir tipo unha 22cm c/ colocação</t>
  </si>
  <si>
    <t>84955</t>
  </si>
  <si>
    <t>Fechadura cromada com cilindro para armários</t>
  </si>
  <si>
    <t>0103</t>
  </si>
  <si>
    <t>Vidros / espelhos</t>
  </si>
  <si>
    <t>72116</t>
  </si>
  <si>
    <t>Vidro liso comum transparente, espessura 3mm</t>
  </si>
  <si>
    <t>72117</t>
  </si>
  <si>
    <t>Vidro liso comum transparente, espessura 4mm</t>
  </si>
  <si>
    <t>72118</t>
  </si>
  <si>
    <t>Vidro temperado incolor, espessura 6mm, fornecimento e instalação, inclusive massa para vedação</t>
  </si>
  <si>
    <t>72119</t>
  </si>
  <si>
    <t>Vidro temperado incolor, espessura 8mm, fornecimento e instalação, inclusive massa para vedação</t>
  </si>
  <si>
    <t>72120</t>
  </si>
  <si>
    <t>Vidro temperado incolor, espessura 10mm, fornecimento e instalação, inclusive massa para vedação</t>
  </si>
  <si>
    <t>72121</t>
  </si>
  <si>
    <t>Vidro temperado colorido verde, espessura 10mm, fornecimento e instalação, inclusive massa para vedação</t>
  </si>
  <si>
    <t>72122</t>
  </si>
  <si>
    <t>Vidro fantasia tipo canelado, espessura 4mm</t>
  </si>
  <si>
    <t>72123</t>
  </si>
  <si>
    <t>Vidro aramado, espessura 7mm</t>
  </si>
  <si>
    <t>73838</t>
  </si>
  <si>
    <t>Porta de vidro temperado</t>
  </si>
  <si>
    <t>73838/001</t>
  </si>
  <si>
    <t>Porta de vidro temperado, 0,9x2,10m, espessura 10mm, inclusive acessórios</t>
  </si>
  <si>
    <t>74125</t>
  </si>
  <si>
    <t>Espelho c/moldura</t>
  </si>
  <si>
    <t>74125/001</t>
  </si>
  <si>
    <t>Espelho cristal espessura 4mm, com moldura de madeira</t>
  </si>
  <si>
    <t>74125/002</t>
  </si>
  <si>
    <t>Espelho cristal espessura 4mm, com moldura em alumínio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</si>
  <si>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</si>
  <si>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</si>
  <si>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</si>
  <si>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</si>
  <si>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</si>
  <si>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</si>
  <si>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</si>
  <si>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</si>
  <si>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</si>
  <si>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</si>
  <si>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</si>
  <si>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fixação, sem moldura</t>
  </si>
  <si>
    <t>0105</t>
  </si>
  <si>
    <t>Portões de madeira / ferro / alumínio</t>
  </si>
  <si>
    <t>68054</t>
  </si>
  <si>
    <t>Portão de ferro em chapa galvanizada plana 14 GSG</t>
  </si>
  <si>
    <t>74100</t>
  </si>
  <si>
    <t>PE-A.43 - portão de ferro com ferragens sem pintura</t>
  </si>
  <si>
    <t>74100/001</t>
  </si>
  <si>
    <t>Portão de ferro com vara 1/2", com requadro</t>
  </si>
  <si>
    <t>74238</t>
  </si>
  <si>
    <t>Fabricação e instalação de portão para entrada de veículos - mma</t>
  </si>
  <si>
    <t>74238/002</t>
  </si>
  <si>
    <t>Portão em tela arame galvanizado n.12 malha 2" e moldura em tubos de aço com duas folhas de abrir, incluso ferragens</t>
  </si>
  <si>
    <t>85188</t>
  </si>
  <si>
    <t>Portão em tubo de aço galvanizado DIN 2440/NBR 5580, painel único, dimensões 1,0x1,6m, inclusive cadeado</t>
  </si>
  <si>
    <t>85189</t>
  </si>
  <si>
    <t>Portão em tubo de aço galvanizado DIN 2440/NBR 5580, painel único, dimensões 4,0x1,2m, inclusive cadeado</t>
  </si>
  <si>
    <t>0222</t>
  </si>
  <si>
    <t>Janela de alumínio</t>
  </si>
  <si>
    <t>68052</t>
  </si>
  <si>
    <t>Janela basculante de alumínio</t>
  </si>
  <si>
    <t>73809</t>
  </si>
  <si>
    <t>Janela de alumínio, tipo correr ou maxim ar, convencional, inclusive assentamento</t>
  </si>
  <si>
    <t>73809/001</t>
  </si>
  <si>
    <t>Janela de alumínio tipo maxim ar, incluso guarnições e vidro fantasia</t>
  </si>
  <si>
    <t>74067</t>
  </si>
  <si>
    <t>Janela de alumínio, de correr</t>
  </si>
  <si>
    <t>74067/001</t>
  </si>
  <si>
    <t>Janela de correr em alumínio, com quatro folhas para vidro, duas fixas e duas moveis, incluso guarnição e vidro liso incolor</t>
  </si>
  <si>
    <t>74067/002</t>
  </si>
  <si>
    <t>Janela de correr em alumínio, folhas para vidro, com bandeira, incluso guarnição e vidro liso incolor</t>
  </si>
  <si>
    <t>85010</t>
  </si>
  <si>
    <t>Caixilho fixo, de alumínio, para vidro</t>
  </si>
  <si>
    <t>85014</t>
  </si>
  <si>
    <t>Caixilho fixo, de alumínio, com tela de metal fio 12 malha 3x3cm</t>
  </si>
  <si>
    <t>0304</t>
  </si>
  <si>
    <t>Perfil / cantoneira / barra</t>
  </si>
  <si>
    <t>73908</t>
  </si>
  <si>
    <t>Cantoneira de alumínio</t>
  </si>
  <si>
    <t>73908/001</t>
  </si>
  <si>
    <t>Cantoneira de alumínio 2"x2", para proteção de quina de parede</t>
  </si>
  <si>
    <t>73908/002</t>
  </si>
  <si>
    <t>Cantoneira de alumínio 1"x1, para proteção de quina de parede</t>
  </si>
  <si>
    <t>85015</t>
  </si>
  <si>
    <t>Cantoneira de madeira 3,0x3,0x1,0cm</t>
  </si>
  <si>
    <t>85016</t>
  </si>
  <si>
    <t>Cantoneira de madeira com laminado melaminico fosco 3,0x3,0x1,0cm</t>
  </si>
  <si>
    <t>Fundações e estruturas</t>
  </si>
  <si>
    <t>0038</t>
  </si>
  <si>
    <t>Tubulões</t>
  </si>
  <si>
    <t>73713</t>
  </si>
  <si>
    <t>Arrasamento de tubulão de concreto D=1,00 a 1,20m (inclui encarregado).</t>
  </si>
  <si>
    <t>73761</t>
  </si>
  <si>
    <t>Arrasamento de tubulão de concreto armado</t>
  </si>
  <si>
    <t>73761/001</t>
  </si>
  <si>
    <t>Arrasamento de tubulão de concreto D=0,80m.</t>
  </si>
  <si>
    <t>73761/002</t>
  </si>
  <si>
    <t>Arrasamento de tubulão de concreto D=1,25 a 1,40m.</t>
  </si>
  <si>
    <t>73761/003</t>
  </si>
  <si>
    <t>Arrasamento de tubulão de concreto D=1,45 a 1,60m.</t>
  </si>
  <si>
    <t>73761/004</t>
  </si>
  <si>
    <t>Arrasamento de tubulão de concreto D=1,65 a 2,00m.</t>
  </si>
  <si>
    <t>73761/005</t>
  </si>
  <si>
    <t>Arrasamento de tubulão de concreto D=2,10 a 2,50m.</t>
  </si>
  <si>
    <t>79475</t>
  </si>
  <si>
    <t>Escavação manual campo aberto p/ tubulão - fuste e/ou base (para todas as profundidades)</t>
  </si>
  <si>
    <t>0039</t>
  </si>
  <si>
    <t>Estacas</t>
  </si>
  <si>
    <t>72819</t>
  </si>
  <si>
    <t>Estaca a trado (broca) diâmetro 30cm em concreto armado moldada in-loco 20MPa</t>
  </si>
  <si>
    <t>72820</t>
  </si>
  <si>
    <t>Corte e preparo em cabeça de estaca</t>
  </si>
  <si>
    <t>74156</t>
  </si>
  <si>
    <t>Brocas (estacas a trado) moldada in-loco</t>
  </si>
  <si>
    <t>74156/001</t>
  </si>
  <si>
    <t>Estaca a trado (broca) D=25cm c/concreto Fck=15MPa + 20kg aço/m³ mold. in-loco</t>
  </si>
  <si>
    <t>74156/002</t>
  </si>
  <si>
    <t>Estaca a trado (broca) diâmetro=25cm, em concreto moldado in loco, 15MPa, sem armação.</t>
  </si>
  <si>
    <t>74156/003</t>
  </si>
  <si>
    <t>Estaca a trado (broca) diâmetro=20cm, em concreto moldado in loco, 15MPa, sem armação.</t>
  </si>
  <si>
    <t>89198</t>
  </si>
  <si>
    <t>Estaca pré-moldada de concreto, seção quadrada, capacidade de 25 toneladas, comprimento total cravado até 5m, bate-estacas por gravidade sobre rolos. Af_03/2016</t>
  </si>
  <si>
    <t>89199</t>
  </si>
  <si>
    <t>Estaca pré-moldada de concreto, seção quadrada, capacidade de 50 toneladas, comprimento total cravado até 5m, bate-estacas por gravidade sobre rolos. Af_03/2016</t>
  </si>
  <si>
    <t>89200</t>
  </si>
  <si>
    <t>Estaca pré-moldada de concreto centrifugado, seção circular, capacidade de 100 toneladas, comprimento total cravado até 5m, bate-estacas por gravidade sobre rolos. Af_03/2016</t>
  </si>
  <si>
    <t>89201</t>
  </si>
  <si>
    <t>Estaca pré-moldada de concreto, seção quadrada, capacidade de 25 toneladas, comprimento total cravado acima de 5m até 12m, bate-estacas por gravidade sobre rolos. Af_03/2016</t>
  </si>
  <si>
    <t>89202</t>
  </si>
  <si>
    <t>Estaca pré-moldada de concreto, seção quadrada, capacidade de 50 toneladas, comprimento total cravado acima de 5m até 12m, bate-estacas por gravidade sobre rolos. Af_03/2016</t>
  </si>
  <si>
    <t>89203</t>
  </si>
  <si>
    <t>Estaca pré-moldada de concreto centrifugado, seção circular, capacidade de 100 toneladas, comprimento total cravado acima de 5m até 12m, bate-estacas por gravidade sobre rolos. Af_03/2016</t>
  </si>
  <si>
    <t>89204</t>
  </si>
  <si>
    <t>Estaca pré-moldada de concreto, seção quadrada, capacidade de 25 toneladas comprimento total cravado acima de 12m, bate-estacas por gravidade sobre rolos. Af_03/2016</t>
  </si>
  <si>
    <t>89205</t>
  </si>
  <si>
    <t>Estaca pré-moldada de concreto, seção quadrada, capacidade de 50 toneladas, comprimento total cravado acima de 12m, bate-estacas por gravidade sobre rolos. Af_03/2016</t>
  </si>
  <si>
    <t>89206</t>
  </si>
  <si>
    <t>Estaca pré-moldada de concreto centrifugado, seção circular, capacidade de 100 toneladas, comprimento total cravado acima de 12m, bate-estacas por gravidade sobre rolos. Af_03/2016</t>
  </si>
  <si>
    <t>90808</t>
  </si>
  <si>
    <t>Estaca hélice contínua, diâmetro de 30cm, comprimento total até 15m, perfuratriz com torque de 170kNm. Af_02/2015</t>
  </si>
  <si>
    <t>90809</t>
  </si>
  <si>
    <t>Estaca hélice contínua, diâmetro de 30cm, comprimento total acima de 15m até 20m, perfuratriz com torque de 170kNm. Af_02/2015</t>
  </si>
  <si>
    <t>90810</t>
  </si>
  <si>
    <t>Estaca hélice contínua, diâmetro de 50cm, comprimento total até 15m, perfuratriz com torque de 170kNm. Af_02/2015</t>
  </si>
  <si>
    <t>90811</t>
  </si>
  <si>
    <t>Estaca hélice contínua, diâmetro de 50cm, comprimento total acima de 15m até 30m, perfuratriz com torque de 170kNm. Af_02/2015</t>
  </si>
  <si>
    <t>90812</t>
  </si>
  <si>
    <t>Estaca hélice contínua, diâmetro de 70cm, comprimento total até 15m, perfuratriz com torque de 170kNm. Af_02/2015</t>
  </si>
  <si>
    <t>90813</t>
  </si>
  <si>
    <t>Estaca hélice contínua, diâmetro de 70cm, comprimento total acima de 15m até 30m, perfuratriz com torque de 170kNm. Af_02/2015</t>
  </si>
  <si>
    <t>90814</t>
  </si>
  <si>
    <t>Estaca hélice contínua, diâmetro de 80cm, comprimento total até 30m, perfuratriz com torque de 170kNm. Af_02/2015</t>
  </si>
  <si>
    <t>90815</t>
  </si>
  <si>
    <t>Estaca hélice contínua, diâmetro de 90cm, comprimento total até 30m, perfuratriz com torque de 263kN.m. Af_02/2015</t>
  </si>
  <si>
    <t>90877</t>
  </si>
  <si>
    <t>Estaca escavada mecanicamente, sem fluido estabilizante, com 25cm de diâmetro, até 9m de comprimento, concreto lançado por caminhão betoneira. Af_02/2015</t>
  </si>
  <si>
    <t>90878</t>
  </si>
  <si>
    <t>Estaca escavada mecanicamente, sem fluido estabilizante, com 25cm de diâmetro, acima de 9m de comprimento, concreto lançado por caminhão betoneira. Af_02/2015</t>
  </si>
  <si>
    <t>90880</t>
  </si>
  <si>
    <t>Estaca escavada mecanicamente, sem fluido estabilizante, com 25cm de diâmetro, até 9m de comprimento, concreto lançado manualmente. Af_02/2015</t>
  </si>
  <si>
    <t>90881</t>
  </si>
  <si>
    <t>Estaca escavada mecanicamente, sem fluido estabilizante, com 25cm de diâmetro, acima de 9m de comprimento, concreto lançado manualmente. Af_02/2015</t>
  </si>
  <si>
    <t>90883</t>
  </si>
  <si>
    <t>Estaca escavada mecanicamente, sem fluido estabilizante, com 40cm de diâmetro, até 9m de comprimento, concreto lançado por caminhão betoneira. Af_02/2015</t>
  </si>
  <si>
    <t>90884</t>
  </si>
  <si>
    <t>Estaca escavada mecanicamente, sem fluido estabilizante, com 40cm de diâmetro, acima de 9m até 15m de comprimento, concreto lançado por caminhão betoneira. Af_02/2015</t>
  </si>
  <si>
    <t>90885</t>
  </si>
  <si>
    <t>Estaca escavada mecanicamente, sem fluido estabilizante, com 40cm de diâmetro, acima de 15m de comprimento, concreto lançado por caminhão betoneira. Af_02/2015</t>
  </si>
  <si>
    <t>90886</t>
  </si>
  <si>
    <t>Estaca escavada mecanicamente, sem fluido estabilizante, com 60cm de diâmetro, até 9m de comprimento, concreto lançado por caminhão betoneira. Af_02/2015</t>
  </si>
  <si>
    <t>90887</t>
  </si>
  <si>
    <t>Estaca escavada mecanicamente, sem fluido estabilizante, com 60cm de diâmetro, acima de 9m até 15m de comprimento, concreto lançado por caminhão betoneira. Af_02/2015</t>
  </si>
  <si>
    <t>90888</t>
  </si>
  <si>
    <t>Estaca escavada mecanicamente, sem fluido estabilizante, com 60cm de diâmetro, acima de 15m de comprimento, concreto lançado por caminhão betoneira. Af_02/2015</t>
  </si>
  <si>
    <t>90889</t>
  </si>
  <si>
    <t>Estaca escavada mecanicamente, sem fluido estabilizante, com 60cm de diâmetro, até 9m de comprimento, concreto lançado por bomba lança. Af_02/2015</t>
  </si>
  <si>
    <t>90890</t>
  </si>
  <si>
    <t>Estaca escavada mecanicamente, sem fluido estabilizante, com 60cm de diâmetro, acima de 9m até 15m de comprimento, concreto lançado por bomba lança. Af_02/2015</t>
  </si>
  <si>
    <t>90891</t>
  </si>
  <si>
    <t>Estaca escavada mecanicamente, sem fluido estabilizante, com 60cm de diâmetro, acima de 15m de comprimento, concreto lançado por bomba lança. Af_02/2015</t>
  </si>
  <si>
    <t>0040</t>
  </si>
  <si>
    <t>Lastros / fundações diversas</t>
  </si>
  <si>
    <t>73692</t>
  </si>
  <si>
    <t>Lastro de areia media</t>
  </si>
  <si>
    <t>74164</t>
  </si>
  <si>
    <t>Lastro de pedra britada e fundações em baldrame</t>
  </si>
  <si>
    <t>74164/004</t>
  </si>
  <si>
    <t>Lastro de brita</t>
  </si>
  <si>
    <t>83532</t>
  </si>
  <si>
    <t>Lastro de concreto, preparo mecânico</t>
  </si>
  <si>
    <t>83534</t>
  </si>
  <si>
    <t>Lastro de concreto, preparo mecânico, incluso aditivo impermeabilizante</t>
  </si>
  <si>
    <t>0041</t>
  </si>
  <si>
    <t>Formas / cimbramentos / escoramentos</t>
  </si>
  <si>
    <t>Forma tábua para concreto em fundação c/ reaproveitamento 5x</t>
  </si>
  <si>
    <t>5970</t>
  </si>
  <si>
    <t>Forma tábua para concreto em fundação, c/ reaproveitamento 2x.</t>
  </si>
  <si>
    <t>74007</t>
  </si>
  <si>
    <t>Formas para concreto, incluindo os serviços de escoramento, montagem, desmontagem, para concreto não estrutural</t>
  </si>
  <si>
    <t>74007/001</t>
  </si>
  <si>
    <t>Forma tábua p/ concreto em fundação c/ reaproveitamento 10x.</t>
  </si>
  <si>
    <t>74074</t>
  </si>
  <si>
    <t>Forma pinho 3ª p/ concreto em fundação reaprov 2 vezes - corte/montagem/escoramento/desforma</t>
  </si>
  <si>
    <t>74074/004</t>
  </si>
  <si>
    <t>Forma tábua p/ concreto em fundação s/reaproveitamento</t>
  </si>
  <si>
    <t>74076</t>
  </si>
  <si>
    <t>Forma pinho 3ª p/ fundação radier reaprov 10 vezes - corte/montagem/escoramento/desforma</t>
  </si>
  <si>
    <t>74076/001</t>
  </si>
  <si>
    <t>Forma tábua p/ concreto em fundação radier c/ reaproveitamento 3x.</t>
  </si>
  <si>
    <t>74076/002</t>
  </si>
  <si>
    <t>Forma tábua p/ concreto em fundação radier c/ reaproveitamento 5x.</t>
  </si>
  <si>
    <t>74076/003</t>
  </si>
  <si>
    <t>Forma tábua p/ concreto em fundação radier c/ reaproveitamento 10x.</t>
  </si>
  <si>
    <t>90996</t>
  </si>
  <si>
    <t>Formas manuseáveis para paredes de concreto moldadas in loco, de edificações de múltiplos pavimento, em platibanda. Af_06/2015</t>
  </si>
  <si>
    <t>90997</t>
  </si>
  <si>
    <t>Formas manuseáveis para paredes de concreto moldadas in loco, de edificações de múltiplos pavimentos, em faces internas de paredes. Af_06/2015</t>
  </si>
  <si>
    <t>90998</t>
  </si>
  <si>
    <t>Formas manuseáveis para paredes de concreto moldadas in loco, de edificações de múltiplos pavimentos, em lajes. Af_06/2015</t>
  </si>
  <si>
    <t>91000</t>
  </si>
  <si>
    <t>Formas manuseáveis para paredes de concreto moldadas in loco, de edificações de múltiplos pavimentos, em panos de fachada com vãos. Af_06/2015</t>
  </si>
  <si>
    <t>91002</t>
  </si>
  <si>
    <t>Formas manuseáveis para paredes de concreto moldadas in loco, de edificações de múltiplos pavimentos, em panos de fachada sem vãos. Af_06/2015</t>
  </si>
  <si>
    <t>91003</t>
  </si>
  <si>
    <t>Formas manuseáveis para paredes de concreto moldadas in loco, de edificações de múltiplos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</si>
  <si>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</si>
  <si>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</si>
  <si>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</si>
  <si>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</si>
  <si>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</si>
  <si>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</si>
  <si>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</si>
  <si>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</si>
  <si>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</si>
  <si>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</si>
  <si>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</si>
  <si>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Fabricação de forma para pilares e estruturas similares, em chapa de madeira compensada resinada, E=17mm. Af_12/2015</t>
  </si>
  <si>
    <t>92264</t>
  </si>
  <si>
    <t>Fabricação de forma para pilares e estruturas similares, em chapa de madeira compensada plastificada, E=18mm. Af_12/2015</t>
  </si>
  <si>
    <t>92265</t>
  </si>
  <si>
    <t>Fabricação de forma para vigas, em chapa de madeira compensada resinada, E=17mm. Af_12/2015</t>
  </si>
  <si>
    <t>92266</t>
  </si>
  <si>
    <t>Fabricação de forma para vigas, em chapa de madeira compensada plastificada, E=18mm. Af_12/2015</t>
  </si>
  <si>
    <t>92267</t>
  </si>
  <si>
    <t>Fabricação de forma para lajes, em chapa de madeira compensada resinada, E=17mm. Af_12/2015</t>
  </si>
  <si>
    <t>92268</t>
  </si>
  <si>
    <t>Fabricação de forma para lajes, em chapa de madeira compensada plastificada, E=18mm. Af_12/2015</t>
  </si>
  <si>
    <t>92269</t>
  </si>
  <si>
    <t>Fabricação de forma para pilares e estruturas similares, em madeira serrada, E=25mm. Af_12/2015</t>
  </si>
  <si>
    <t>92270</t>
  </si>
  <si>
    <t>Fabricação de forma para vigas, com madeira serrada, E=25mm. Af_12/2015</t>
  </si>
  <si>
    <t>92271</t>
  </si>
  <si>
    <t>Fabricação de forma para lajes, em madeira serrada, E=25mm. Af_12/2015</t>
  </si>
  <si>
    <t>92272</t>
  </si>
  <si>
    <t>Fabricação de escoras de viga do tipo garfo, em madeira. Af_12/2015</t>
  </si>
  <si>
    <t>92273</t>
  </si>
  <si>
    <t>Fabricação de escoras do tipo pontalete, em madeira. Af_12/2015</t>
  </si>
  <si>
    <t>92408</t>
  </si>
  <si>
    <t>Montagem e desmontagem de forma de pilares retangulares e estruturas similares com área média das seções menor ou igual a 0,25m², pé-direito simples, em madeira serrada, 1 utilização. Af_12/2015</t>
  </si>
  <si>
    <t>92409</t>
  </si>
  <si>
    <t>Montagem e desmontagem de forma de pilares retangulares e estruturas similares com área média das seções maior que 0,25m², pé-direito simples, em madeira serrada, 1 utilização. Af_12/2015</t>
  </si>
  <si>
    <t>92410</t>
  </si>
  <si>
    <t>Montagem e desmontagem de forma de pilares retangulares e estruturas similares com área média das seções menor ou igual a 0,25m², pé-direito simples, em madeira serrada, 2 utilizações. Af_12/2015</t>
  </si>
  <si>
    <t>92411</t>
  </si>
  <si>
    <t>Montagem e desmontagem de forma de pilares retangulares e estruturas similares com área média das seções maior que 0,25m², pé-direito simples, em madeira serrada, 2 utilizações. Af_12/2015</t>
  </si>
  <si>
    <t>92412</t>
  </si>
  <si>
    <t>Montagem e desmontagem de forma de pilares retangulares e estruturas similares com área média das seções menor ou igual a 0,25m², pé-direito simples, em madeira serrada, 4 utilizações. Af_12/2015</t>
  </si>
  <si>
    <t>92413</t>
  </si>
  <si>
    <t>Montagem e desmontagem de forma de pilares retangulares e estruturas similares com área média das seções maior que 0,25m², pé-direito simples, em madeira serrada, 4 utilizações. Af_12/2015</t>
  </si>
  <si>
    <t>92414</t>
  </si>
  <si>
    <t>Montagem e desmontagem de forma de pilares retangulares e estruturas similares com área média das seções menor ou igual a 0,25m², pé-direito simples, em chapa de madeira compensada resinada, 2 utilizações. Af_12/2015</t>
  </si>
  <si>
    <t>92415</t>
  </si>
  <si>
    <t>Montagem e desmontagem de forma de pilares retangulares e estruturas similares com área média das seções maior que 0,25m², pé-direito simples, em chapa de madeira compensada resinada, 2 utilizações. Af_12/2015</t>
  </si>
  <si>
    <t>92416</t>
  </si>
  <si>
    <t>Montagem e desmontagem de forma de pilares retangulares e estruturas similares com área média das seções menor ou igual a 0,25m², pé-direito duplo, em chapa de madeira compensada resinada, 2 utilizações. Af_12/2015</t>
  </si>
  <si>
    <t>92417</t>
  </si>
  <si>
    <t>Montagem e desmontagem de forma de pilares retangulares e estruturas similares com área média das seções maior que 0,25m², pé-direito duplo, em chapa de madeira compensada resinada, 2 utilizações. Af_12/2015</t>
  </si>
  <si>
    <t>92418</t>
  </si>
  <si>
    <t>Montagem e desmontagem de forma de pilares retangulares e estruturas similares com área média das seções menor ou igual a 0,25m², pé-direito simples, em chapa de madeira compensada resinada, 4 utilizações. Af_12/2015</t>
  </si>
  <si>
    <t>92419</t>
  </si>
  <si>
    <t>Montagem e desmontagem de forma de pilares retangulares e estruturas similares com área média das seções maior que 0,25m², pé-direito simples, em chapa de madeira compensada resinada, 4 utilizações. Af_12/2015</t>
  </si>
  <si>
    <t>92420</t>
  </si>
  <si>
    <t>Montagem e desmontagem de forma de pilares retangulares e estruturas similares com área média das seções menor ou igual a 0,25m², pé-direito duplo, em chapa de madeira compensada resinada, 4 utilizações. Af_12/2015</t>
  </si>
  <si>
    <t>92421</t>
  </si>
  <si>
    <t>Montagem e desmontagem de forma de pilares retangulares e estruturas similares com área média das seções maior que 0,25m², pé-direito duplo, em chapa de madeira compensada resinada, 4 utilizações. Af_12/2015</t>
  </si>
  <si>
    <t>92422</t>
  </si>
  <si>
    <t>Montagem e desmontagem de forma de pilares retangulares e estruturas similares com área média das seções menor ou igual a 0,25m², pé-direito simples, em chapa de madeira compensada resinada, 6 utilizações. Af_12/2015</t>
  </si>
  <si>
    <t>92423</t>
  </si>
  <si>
    <t>Montagem e desmontagem de forma de pilares retangulares e estruturas similares com área média das seções maior que 0,25m², pé-direito simples, em chapa de madeira compensada resinada, 6 utilizações. Af_12/2015</t>
  </si>
  <si>
    <t>92424</t>
  </si>
  <si>
    <t>Montagem e desmontagem de forma de pilares retangulares e estruturas similares com área média das seções menor ou igual a 0,25m², pé-direito duplo, em chapa de madeira compensada resinada, 6 utilizações. Af_12/2015</t>
  </si>
  <si>
    <t>92425</t>
  </si>
  <si>
    <t>Montagem e desmontagem de forma de pilares retangulares e estruturas similares com área média das seções maior que 0,25m², pé-direito duplo, em chapa de madeira compensada resinada, 6 utilizações. Af_12/2015</t>
  </si>
  <si>
    <t>92426</t>
  </si>
  <si>
    <t>Montagem e desmontagem de forma de pilares retangulares e estruturas similares com área média das seções menor ou igual a 0,25m², pé-direito simples, em chapa de madeira compensada resinada, 8 utilizações. Af_12/2015</t>
  </si>
  <si>
    <t>92427</t>
  </si>
  <si>
    <t>Montagem e desmontagem de forma de pilares retangulares e estruturas similares com área média das seções maior que 0,25m², pé-direito simples, em chapa de madeira compensada resinada, 8 utilizações. Af_12/2015</t>
  </si>
  <si>
    <t>92428</t>
  </si>
  <si>
    <t>Montagem e desmontagem de forma de pilares retangulares e estruturas similares com área média das seções menor ou igual a 0,25m², pé-direito duplo, em chapa de madeira compensada resinada, 8 utilizações. Af_12/2015</t>
  </si>
  <si>
    <t>92429</t>
  </si>
  <si>
    <t>Montagem e desmontagem de forma de pilares retangulares e estruturas similares com área média das seções maior que 0,25m², pé-direito duplo, em chapa de madeira compensada resinada, 8 utilizações. Af_12/2015</t>
  </si>
  <si>
    <t>92430</t>
  </si>
  <si>
    <t>Montagem e desmontagem de forma de pilares retangulares e estruturas similares com área média das seções menor ou igual a 0,25m², pé-direito simples, em chapa de madeira compensada plastificada, 10 utilizações. Af_12/2015</t>
  </si>
  <si>
    <t>92431</t>
  </si>
  <si>
    <t>Montagem e desmontagem de forma de pilares retangulares e estruturas similares com área média das seções maior que 0,25m², pé-direito simples, em chapa de madeira compensada plastificada, 10 utilizações. Af_12/2015</t>
  </si>
  <si>
    <t>92432</t>
  </si>
  <si>
    <t>Montagem e desmontagem de forma de pilares retangulares e estruturas similares com área média das seções menor ou igual a 0,25m², pé-direito duplo, em chapa de madeira compensada plastificada, 10 utilizações. Af_12/2015</t>
  </si>
  <si>
    <t>92433</t>
  </si>
  <si>
    <t>Montagem e desmontagem de forma de pilares retangulares e estruturas similares com área média das seções maior que 0,25m², pé-direito duplo, em chapa de madeira compensada plastificada, 10 utilizações. Af_12/2015</t>
  </si>
  <si>
    <t>92434</t>
  </si>
  <si>
    <t>Montagem e desmontagem de forma de pilares retangulares e estruturas similares com área média das seções menor ou igual a 0,25m², pé-direito simples, em chapa de madeira compensada plastificada, 12 utilizações. Af_12/2015</t>
  </si>
  <si>
    <t>92435</t>
  </si>
  <si>
    <t>Montagem e desmontagem de forma de pilares retangulares e estruturas similares com área média das seções maior que 0,25m², pé-direito simples, em chapa de madeira compensada plastificada, 12 utilizações. Af_12/2015</t>
  </si>
  <si>
    <t>92436</t>
  </si>
  <si>
    <t>Montagem e desmontagem de forma de pilares retangulares e estruturas similares com área média das seções menor ou igual a 0,25m², pé-direito duplo, em chapa de madeira compensada plastificada, 12 utilizações. Af_12/2015</t>
  </si>
  <si>
    <t>92437</t>
  </si>
  <si>
    <t>Montagem e desmontagem de forma de pilares retangulares e estruturas similares com área média das seções maior que 0,25m², pé-direito duplo, em chapa de madeira compensada plastificada, 12 utilizações. Af_12/2015</t>
  </si>
  <si>
    <t>92438</t>
  </si>
  <si>
    <t>Montagem e desmontagem de forma de pilares retangulares e estruturas similares com área média das seções menor ou igual a 0,25m², pé-direito simples, em chapa de madeira compensada plastificada, 14 utilizações. Af_12/2015</t>
  </si>
  <si>
    <t>92439</t>
  </si>
  <si>
    <t>Montagem e desmontagem de forma de pilares retangulares e estruturas similares com área média das seções maior que 0,25m², pé-direito simples, em chapa de madeira compensada plastificada, 14 utilizações. Af_12/2015</t>
  </si>
  <si>
    <t>92440</t>
  </si>
  <si>
    <t>Montagem e desmontagem de forma de pilares retangulares e estruturas similares com área média das seções menor ou igual a 0,25m², pé-direito duplo, em chapa de madeira compensada plastificada, 14 utilizações. Af_12/2015</t>
  </si>
  <si>
    <t>92441</t>
  </si>
  <si>
    <t>Montagem e desmontagem de forma de pilares retangulares e estruturas similares com área média das seções maior que 0,25m², pé-direito duplo, em chapa de madeira compensada plastificada, 14 utilizações. Af_12/2015</t>
  </si>
  <si>
    <t>92442</t>
  </si>
  <si>
    <t>Montagem e desmontagem de forma de pilares retangulares e estruturas similares com área média das seções menor ou igual a 0,25m², pé-direito simples, em chapa de madeira compensada plastificada, 18 utilizações. Af_12/2015</t>
  </si>
  <si>
    <t>92443</t>
  </si>
  <si>
    <t>Montagem e desmontagem de forma de pilares retangulares e estruturas similares com área média das seções maior que 0,25m², pé-direito simples, em chapa de madeira compensada plastificada, 18 utilizações. Af_12/2015</t>
  </si>
  <si>
    <t>92444</t>
  </si>
  <si>
    <t>Montagem e desmontagem de forma de pilares retangulares e estruturas similares com área média das seções menor ou igual a 0,25m², pé-direito duplo, em chapa de madeira compensada plastificada, 18 utilizações. Af_12/2015</t>
  </si>
  <si>
    <t>92445</t>
  </si>
  <si>
    <t>Montagem e desmontagem de forma de pilares retangulares e estruturas similares com área média das seções maior que 0,25m², pé-direito duplo, em chapa de madeira compensada plastificada, 18 utilizações. Af_12/2015</t>
  </si>
  <si>
    <t>92446</t>
  </si>
  <si>
    <t>Montagem e desmontagem de forma de viga, escoramento com pontalete de madeira, pé-direito simples, em madeira serrada, 1 utilização. Af_12/2015</t>
  </si>
  <si>
    <t>92447</t>
  </si>
  <si>
    <t>Montagem e desmontagem de forma de viga, escoramento com pontalete de madeira, pé-direito simples, em madeira serrada, 2 utilizações. Af_12/2015</t>
  </si>
  <si>
    <t>92448</t>
  </si>
  <si>
    <t>Montagem e desmontagem de forma de viga, escoramento com pontalete de madeira, pé-direito simples, em madeira serrada, 4 utilizações. Af_12/2015</t>
  </si>
  <si>
    <t>92449</t>
  </si>
  <si>
    <t>Montagem e desmontagem de forma de viga, escoramento com garfo de madeira, pé-direito duplo, em chapa de madeira resinada, 2 utilizações. Af_12/2015</t>
  </si>
  <si>
    <t>92450</t>
  </si>
  <si>
    <t>Montagem e desmontagem de forma de viga, escoramento metálico, pé-direito duplo, em chapa de madeira resinada, 2 utilizações. Af_12/2015</t>
  </si>
  <si>
    <t>92451</t>
  </si>
  <si>
    <t>Montagem e desmontagem de forma de viga, escoramento com garfo de madeira, pé-direito simples, em chapa de madeira resinada, 2 utilizações. Af_12/2015</t>
  </si>
  <si>
    <t>92452</t>
  </si>
  <si>
    <t>Montagem e desmontagem de forma de viga, escoramento metálico, pé-direito simples, em chapa de madeira resinada, 2 utilizações. Af_12/2015</t>
  </si>
  <si>
    <t>92453</t>
  </si>
  <si>
    <t>Montagem e desmontagem de forma de viga, escoramento com garfo de madeira, pé-direito duplo, em chapa de madeira resinada, 4 utilizações. Af_12/2015</t>
  </si>
  <si>
    <t>92454</t>
  </si>
  <si>
    <t>Montagem e desmontagem de forma de viga, escoramento metálico, pé-direito duplo, em chapa de madeira resinada, 4 utilizações. Af_12/2015</t>
  </si>
  <si>
    <t>92455</t>
  </si>
  <si>
    <t>Montagem e desmontagem de forma de viga, escoramento com garfo de madeira, pé-direito simples, em chapa de madeira resinada, 4 utilizações. Af_12/2015</t>
  </si>
  <si>
    <t>92456</t>
  </si>
  <si>
    <t>Montagem e desmontagem de forma de viga, escoramento metálico, pé-direito simples, em chapa de madeira resinada, 4 utilizações. Af_12/2015</t>
  </si>
  <si>
    <t>92457</t>
  </si>
  <si>
    <t>Montagem e desmontagem de forma de viga, escoramento com garfo de madeira, pé-direito duplo, em chapa de madeira resinada, 6 utilizações. Af_12/2015</t>
  </si>
  <si>
    <t>92458</t>
  </si>
  <si>
    <t>Montagem e desmontagem de forma de viga, escoramento metálico, pé-direito duplo, em chapa de madeira resinada, 6 utilizações. Af_12/2015</t>
  </si>
  <si>
    <t>92459</t>
  </si>
  <si>
    <t>Montagem e desmontagem de forma de viga, escoramento com garfo de madeira, pé-direito simples, em chapa de madeira resinada, 6 utilizações. Af_12/2015</t>
  </si>
  <si>
    <t>92460</t>
  </si>
  <si>
    <t>Montagem e desmontagem de forma de viga, escoramento metálico, pé-direito simples, em chapa de madeira resinada, 6 utilizações. Af_12/2015</t>
  </si>
  <si>
    <t>92461</t>
  </si>
  <si>
    <t>Montagem e desmontagem de forma de viga, escoramento com garfo de madeira, pé-direito duplo, em chapa de madeira resinada, 8 utilizações. Af_12/2015</t>
  </si>
  <si>
    <t>92462</t>
  </si>
  <si>
    <t>Montagem e desmontagem de forma de viga, escoramento metálico, pé-direito duplo, em chapa de madeira resinada, 8 utilizações. Af_12/2015</t>
  </si>
  <si>
    <t>92463</t>
  </si>
  <si>
    <t>Montagem e desmontagem de forma de viga, escoramento com garfo de madeira, pé-direito simples, em chapa de madeira resinada, 8 utilizações. Af_12/2015</t>
  </si>
  <si>
    <t>92464</t>
  </si>
  <si>
    <t>Montagem e desmontagem de forma de viga, escoramento metálico, pé-direito simples, em chapa de madeira resinada, 8 utilizações. Af_12/2015</t>
  </si>
  <si>
    <t>92465</t>
  </si>
  <si>
    <t>Montagem e desmontagem de forma de viga, escoramento com garfo de madeira, pé-direito duplo, em chapa de madeira plastificada, 10 utilizações. Af_12/2015</t>
  </si>
  <si>
    <t>92466</t>
  </si>
  <si>
    <t>Montagem e desmontagem de forma de viga, escoramento metálico, pé-direito duplo, em chapa de madeira plastificada, 10 utilizações. Af_12/2015</t>
  </si>
  <si>
    <t>92467</t>
  </si>
  <si>
    <t>Montagem e desmontagem de forma de viga, escoramento com garfo de madeira, pé-direito simples, em chapa de madeira plastificada, 10 utilizações. Af_12/2015</t>
  </si>
  <si>
    <t>92468</t>
  </si>
  <si>
    <t>Montagem e desmontagem de forma de viga, escoramento metálico, pé-direito simples, em chapa de madeira plastificada, 10 utilizações. Af_12/2015</t>
  </si>
  <si>
    <t>92469</t>
  </si>
  <si>
    <t>Montagem e desmontagem de forma de viga, escoramento com garfo de madeira, pé-direito duplo, em chapa de madeira plastificada, 12 utilizações. Af_12/2015</t>
  </si>
  <si>
    <t>92470</t>
  </si>
  <si>
    <t>Montagem e desmontagem de forma de viga, escoramento metálico, pé-direito duplo, em chapa de madeira plastificada, 12 utilizações. Af_12/2015</t>
  </si>
  <si>
    <t>92471</t>
  </si>
  <si>
    <t>Montagem e desmontagem de forma de viga, escoramento com garfo de madeira, pé-direito simples, em chapa de madeira plastificada, 12 utilizações. Af_12/2015</t>
  </si>
  <si>
    <t>92472</t>
  </si>
  <si>
    <t>Montagem e desmontagem de forma de viga, escoramento metálico, pé-direito simples, em chapa de madeira plastificada, 12 utilizações. Af_12/2015</t>
  </si>
  <si>
    <t>92473</t>
  </si>
  <si>
    <t>Montagem e desmontagem de forma de viga, escoramento com garfo de madeira, pé-direito duplo, em chapa de madeira plastificada, 14 utilizações. Af_12/2015</t>
  </si>
  <si>
    <t>92474</t>
  </si>
  <si>
    <t>Montagem e desmontagem de forma de viga, escoramento metálico, pé-direito duplo, em chapa de madeira plastificada, 14 utilizações. Af_12/2015</t>
  </si>
  <si>
    <t>92475</t>
  </si>
  <si>
    <t>Montagem e desmontagem de forma de viga, escoramento com garfo de madeira, pé-direito simples, em chapa de madeira plastificada, 14 utilizações. Af_12/2015</t>
  </si>
  <si>
    <t>92476</t>
  </si>
  <si>
    <t>Montagem e desmontagem de forma de viga, escoramento metálico, pé-direito simples, em chapa de madeira plastificada, 14 utilizações. Af_12/2015</t>
  </si>
  <si>
    <t>92477</t>
  </si>
  <si>
    <t>Montagem e desmontagem de forma de viga, escoramento com garfo de madeira, pé-direito duplo, em chapa de madeira plastificada, 18 utilizações. Af_12/2015</t>
  </si>
  <si>
    <t>92478</t>
  </si>
  <si>
    <t>Montagem e desmontagem de forma de viga, escoramento metálico, pé-direito duplo, em chapa de madeira plastificada, 18 utilizações. Af_12/2015</t>
  </si>
  <si>
    <t>92479</t>
  </si>
  <si>
    <t>Montagem e desmontagem de forma de viga, escoramento com garfo de madeira, pé-direito simples, em chapa de madeira plastificada, 18 utilizações. Af_12/2015</t>
  </si>
  <si>
    <t>92480</t>
  </si>
  <si>
    <t>Montagem e desmontagem de forma de viga, escoramento metálico, pé-direito simples, em chapa de madeira plastificada, 18 utilizações. Af_12/2015</t>
  </si>
  <si>
    <t>92481</t>
  </si>
  <si>
    <t>Montagem e desmontagem de forma de laje maciça com área média menor ou igual a 20m², pé-direito simples, em madeira serrada, 1 utilização. Af_12/2015</t>
  </si>
  <si>
    <t>92482</t>
  </si>
  <si>
    <t>Montagem e desmontagem de forma de laje maciça com área média maior que 20m², pé-direito simples, em madeira serrada, 1 utilização. Af_12/2015</t>
  </si>
  <si>
    <t>92483</t>
  </si>
  <si>
    <t>Montagem e desmontagem de forma de laje maciça com área média menor ou igual a 20m², pé-direito simples, em madeira serrada, 2 utilizações. Af_12/2015</t>
  </si>
  <si>
    <t>92484</t>
  </si>
  <si>
    <t>Montagem e desmontagem de forma de laje maciça com área média maior que 20m², pé-direito simples, em madeira serrada, 2 utilizações. Af_12/2015</t>
  </si>
  <si>
    <t>92485</t>
  </si>
  <si>
    <t>Montagem e desmontagem de forma de laje maciça com área média menor ou igual a 20m², pé-direito simples, em madeira serrada, 4 utilizações. Af_12/2015</t>
  </si>
  <si>
    <t>92486</t>
  </si>
  <si>
    <t>Montagem e desmontagem de forma de laje maciça com área média maior que 20m², pé-direito simples, em madeira serrada, 4 utilizações. Af_12/2015</t>
  </si>
  <si>
    <t>92487</t>
  </si>
  <si>
    <t>Montagem e desmontagem de forma de laje nervurada com cubeta e assoalho com área média menor ou igual a 20m², pé-direito duplo, em chapa de madeira compensada resinada, 8 utilizações. Af_12/2015</t>
  </si>
  <si>
    <t>92488</t>
  </si>
  <si>
    <t>Montagem e desmontagem de forma de laje nervurada com cubeta e assoalho com área média maior que 20m², pé-direito duplo, em chapa de madeira compensada resinada, 8 utilizações. Af_12/2015</t>
  </si>
  <si>
    <t>92489</t>
  </si>
  <si>
    <t>Montagem e desmontagem de forma de laje nervurada com cubeta e assoalho com área média menor ou igual a 20m², pé-direito simples, em chapa de madeira compensada resinada, 8 utilizações. Af_12/2015</t>
  </si>
  <si>
    <t>92490</t>
  </si>
  <si>
    <t>Montagem e desmontagem de forma de laje nervurada com cubeta e assoalho com área média maior que 20m², pé-direito simples, em chapa de madeira compensada resinada, 8 utilizações. Af_12/2015</t>
  </si>
  <si>
    <t>92491</t>
  </si>
  <si>
    <t>Montagem e desmontagem de forma de laje nervurada com cubeta e assoalho com área média menor ou igual a 20m², pé-direito duplo, em chapa de madeira compensada resinada, 10 utilizações. Af_12/2015</t>
  </si>
  <si>
    <t>92492</t>
  </si>
  <si>
    <t>Montagem e desmontagem de forma de laje nervurada com cubeta e assoalho com área média maior que 20m², pé-direito duplo, em chapa de madeira compensada resinada, 10 utilizações. Af_12/2015</t>
  </si>
  <si>
    <t>92493</t>
  </si>
  <si>
    <t>Montagem e desmontagem de forma de laje nervurada com cubeta e assoalho com área média menor ou igual a 20m², pé-direito simples, em chapa de madeira compensada resinada, 10 utilizações. Af_12/2015</t>
  </si>
  <si>
    <t>92494</t>
  </si>
  <si>
    <t>Montagem e desmontagem de forma de laje nervurada com cubeta e assoalho com área média maior que 20m², pé-direito simples, em chapa de madeira compensada resinada, 10 utilizações. Af_12/2015</t>
  </si>
  <si>
    <t>92495</t>
  </si>
  <si>
    <t>Montagem e desmontagem de forma de laje nervurada com cubeta e assoalho com área média menor ou igual a 20m², pé-direito duplo, em chapa de madeira compensada resinada, 12 utilizações. Af_12/2015</t>
  </si>
  <si>
    <t>92496</t>
  </si>
  <si>
    <t>Montagem e desmontagem de forma de laje nervurada com cubeta e assoalho com área média maior que 20m², pé-direito duplo, em chapa de madeira compensada resinada, 12 utilizações. Af_12/2015</t>
  </si>
  <si>
    <t>92497</t>
  </si>
  <si>
    <t>Montagem e desmontagem de forma de laje nervurada com cubeta e assoalho com área média menor ou igual a 20m², pé-direito simples, em chapa de madeira compensada resinada, 12 utilizações. Af_12/2015</t>
  </si>
  <si>
    <t>92498</t>
  </si>
  <si>
    <t>Montagem e desmontagem de forma de laje nervurada com cubeta e assoalho com área média maior que 20m², pé-direito simples, em chapa de madeira compensada resinada, 12 utilizações. Af_12/2015</t>
  </si>
  <si>
    <t>92499</t>
  </si>
  <si>
    <t>Montagem e desmontagem de forma de laje nervurada com cubeta e assoalho com área média menor ou igual a 20m², pé-direito duplo, em chapa de madeira compensada resinada, 14 utilizações. Af_12/2015</t>
  </si>
  <si>
    <t>92500</t>
  </si>
  <si>
    <t>Montagem e desmontagem de forma de laje nervurada com cubeta e assoalho com área média maior que 20m², pé-direito duplo, em chapa de madeira compensada resinada, 14 utilizações. Af_12/2015</t>
  </si>
  <si>
    <t>92501</t>
  </si>
  <si>
    <t>Montagem e desmontagem de forma de laje nervurada com cubeta e assoalho com área média menor ou igual a 20m², pé-direito simples, em chapa de madeira compensada resinada, 14 utilizações. Af_12/2015</t>
  </si>
  <si>
    <t>92502</t>
  </si>
  <si>
    <t>Montagem e desmontagem de forma de laje nervurada com cubeta e assoalho com área média maior que 20m², pé-direito simples, em chapa de madeira compensada resinada, 14 utilizações. Af_12/2015</t>
  </si>
  <si>
    <t>92503</t>
  </si>
  <si>
    <t>Montagem e desmontagem de forma de laje nervurada com cubeta e assoalho com área média menor ou igual a 20m², pé-direito duplo, em chapa de madeira compensada resinada, 18 utilizações. Af_12/2015</t>
  </si>
  <si>
    <t>92504</t>
  </si>
  <si>
    <t>Montagem e desmontagem de forma de laje nervurada com cubeta e assoalho com área média maior que 20m², pé-direito duplo, em chapa de madeira compensada resinada, 18 utilizações. Af_12/2015</t>
  </si>
  <si>
    <t>92505</t>
  </si>
  <si>
    <t>Montagem e desmontagem de forma de laje nervurada com cubeta e assoalho com área média menor ou igual a 20m², pé-direito simples, em chapa de madeira compensada resinada, 18 utilizações. Af_12/2015</t>
  </si>
  <si>
    <t>92506</t>
  </si>
  <si>
    <t>Montagem e desmontagem de forma de laje nervurada com cubeta e assoalho com área média maior que 20m², pé-direito simples, em chapa de madeira compensada resinada, 18 utilizações. Af_12/2015</t>
  </si>
  <si>
    <t>92507</t>
  </si>
  <si>
    <t>Montagem e desmontagem de forma de laje maciça com área média menor ou igual a 20m², pé-direito duplo, em chapa de madeira compensada resinada, 2 utilizações. Af_12/2015</t>
  </si>
  <si>
    <t>92508</t>
  </si>
  <si>
    <t>Montagem e desmontagem de forma de laje maciça com área média maior que 20m², pé-direito duplo, em chapa de madeira compensada resinada, 2 utilizações. Af_12/2015</t>
  </si>
  <si>
    <t>92509</t>
  </si>
  <si>
    <t>Montagem e desmontagem de forma de laje maciça com área média menor ou igual a 20m², pé-direito simples, em chapa de madeira compensada resinada, 2 utilizações. Af_12/2015</t>
  </si>
  <si>
    <t>92510</t>
  </si>
  <si>
    <t>Montagem e desmontagem de forma de laje maciça com área média maior que 20m², pé-direito simples, em chapa de madeira compensada resinada, 2 utilizações. Af_12/2015</t>
  </si>
  <si>
    <t>92511</t>
  </si>
  <si>
    <t>Montagem e desmontagem de forma de laje maciça com área média menor ou igual a 20m², pé-direito duplo, em chapa de madeira compensada resinada, 4 utilizações. Af_12/2015</t>
  </si>
  <si>
    <t>92512</t>
  </si>
  <si>
    <t>Montagem e desmontagem de forma de laje maciça com área média maior que 20m², pé-direito duplo, em chapa de madeira compensada resinada, 4 utilizações. Af_12/2015</t>
  </si>
  <si>
    <t>92513</t>
  </si>
  <si>
    <t>Montagem e desmontagem de forma de laje maciça com área média menor ou igual a 20m², pé-direito simples, em chapa de madeira compensada resinada, 4 utilizações. Af_12/2015</t>
  </si>
  <si>
    <t>92514</t>
  </si>
  <si>
    <t>Montagem e desmontagem de forma de laje maciça com área média maior que 20m², pé-direito simples, em chapa de madeira compensada resinada, 4 utilizações. Af_12/2015</t>
  </si>
  <si>
    <t>92515</t>
  </si>
  <si>
    <t>Montagem e desmontagem de forma de laje maciça com área média maior que 20m², pé-direito duplo, em chapa de madeira compensada resinada, 6 utilizações. Af_12/2015</t>
  </si>
  <si>
    <t>92516</t>
  </si>
  <si>
    <t>Montagem e desmontagem de forma de laje maciça com área média menor ou igual a 20m², pé-direito duplo, em chapa de madeira compensada resinada, 6 utilizações. Af_12/2015</t>
  </si>
  <si>
    <t>92517</t>
  </si>
  <si>
    <t>Montagem e desmontagem de forma de laje maciça com área média menor ou igual a 20m², pé-direito simples, em chapa de madeira compensada resinada, 6 utilizações. Af_12/2015</t>
  </si>
  <si>
    <t>92518</t>
  </si>
  <si>
    <t>Montagem e desmontagem de forma de laje maciça com área média maior que 20m², pé-direito simples, em chapa de madeira compensada resinada, 6 utilizações. Af_12/2015</t>
  </si>
  <si>
    <t>92519</t>
  </si>
  <si>
    <t>Montagem e desmontagem de forma de laje maciça com área média menor ou igual a 20m², pé-direito duplo, em chapa de madeira compensada resinada, 8 utilizações. Af_12/2015</t>
  </si>
  <si>
    <t>92520</t>
  </si>
  <si>
    <t>Montagem e desmontagem de forma de laje maciça com área média maior que 20m², pé-direito duplo, em chapa de madeira compensada resinada, 8 utilizações. Af_12/2015</t>
  </si>
  <si>
    <t>92521</t>
  </si>
  <si>
    <t>Montagem e desmontagem de forma de laje maciça com área média menor ou igual a 20m², pé-direito simples, em chapa de madeira compensada resinada, 8 utilizações. Af_12/2015</t>
  </si>
  <si>
    <t>92522</t>
  </si>
  <si>
    <t>Montagem e desmontagem de forma de laje maciça com área média maior que 20m², pé-direito simples, em chapa de madeira compensada resinada,8 utilizações. Af_12/2015</t>
  </si>
  <si>
    <t>92523</t>
  </si>
  <si>
    <t>Montagem e desmontagem de forma de laje maciça com área média menor ou igual a 20m², pé-direito duplo, em chapa de madeira compensada plastificada, 10 utilizações. Af_12/2015</t>
  </si>
  <si>
    <t>92524</t>
  </si>
  <si>
    <t>Montagem e desmontagem de forma de laje maciça com área média maior que 20m², pé-direito duplo, em chapa de madeira compensada plastificada, 10 utilizações. Af_12/2015</t>
  </si>
  <si>
    <t>92525</t>
  </si>
  <si>
    <t>Montagem e desmontagem de forma de laje maciça com área média menor ou igual a 20m², pé-direito simples, em chapa de madeira compensada plastificada, 10 utilizações. Af_12/2015</t>
  </si>
  <si>
    <t>92526</t>
  </si>
  <si>
    <t>Montagem e desmontagem de forma de laje maciça com área média maior que 20m², pé-direito simples, em chapa de madeira compensada plastificada, 10 utilizações. Af_12/2015</t>
  </si>
  <si>
    <t>92527</t>
  </si>
  <si>
    <t>Montagem e desmontagem de forma de laje maciça com área média menor ou igual a 20m², pé-direito duplo, em chapa de madeira compensada plastificada, 12 utilizações. Af_12/2015</t>
  </si>
  <si>
    <t>92528</t>
  </si>
  <si>
    <t>Montagem e desmontagem de forma de laje maciça com área média maior que 20m², pé-direito duplo, em chapa de madeira compensada plastificada, 12 utilizações. Af_12/2015</t>
  </si>
  <si>
    <t>92529</t>
  </si>
  <si>
    <t>Montagem e desmontagem de forma de laje maciça com área média menor ou igual a 20m², pé-direito simples, em chapa de madeira compensada plastificada, 12 utilizações. Af_12/2015</t>
  </si>
  <si>
    <t>92530</t>
  </si>
  <si>
    <t>Montagem e desmontagem de forma de laje maciça com área média maior que 20m², pé-direito simples, em chapa de madeira compensada plastificada, 12 utilizações. Af_12/2015</t>
  </si>
  <si>
    <t>92531</t>
  </si>
  <si>
    <t>Montagem e desmontagem de forma de laje maciça com área média menor ou igual a 20m², pé-direito duplo, em chapa de madeira compensada plastificada, 14 utilizações. Af_12/2015</t>
  </si>
  <si>
    <t>92532</t>
  </si>
  <si>
    <t>Montagem e desmontagem de forma de laje maciça com área média maior que 20m², pé-direito duplo, em chapa de madeira compensada plastificada, 14 utilizações. Af_12/2015</t>
  </si>
  <si>
    <t>92533</t>
  </si>
  <si>
    <t>Montagem e desmontagem de forma de laje maciça com área média menor ou igual a 20m², pé-direito simples, em chapa de madeira compensada plastificada, 14 utilizações. Af_12/2015</t>
  </si>
  <si>
    <t>92534</t>
  </si>
  <si>
    <t>Montagem e desmontagem de forma de laje maciça com área média maior que 20m², pé-direito simples, em chapa de madeira compensada plastificada, 14 utilizações. Af_12/2015</t>
  </si>
  <si>
    <t>92535</t>
  </si>
  <si>
    <t>Montagem e desmontagem de forma de laje maciça com área média menor ou igual a 20m², pé-direito duplo, em chapa de madeira compensada plastificada, 18 utilizações. Af_12/2015</t>
  </si>
  <si>
    <t>92536</t>
  </si>
  <si>
    <t>Montagem e desmontagem de forma de laje maciça com área média maior que 20m², pé-direito duplo, em chapa de madeira compensada plastificada, 18 utilizações. Af_12/2015</t>
  </si>
  <si>
    <t>92537</t>
  </si>
  <si>
    <t>Montagem e desmontagem de forma de laje maciça com área média menor ou igual a 20m², pé-direito simples, em chapa de madeira compensada plastificada, 18 utilizações. Af_12/2015</t>
  </si>
  <si>
    <t>92538</t>
  </si>
  <si>
    <t>Montagem e desmontagem de forma de laje maciça com área média maior que 20m², pé-direito simples, em chapa de madeira compensada plastificada, 18 utilizações. Af_12/2015</t>
  </si>
  <si>
    <t>0042</t>
  </si>
  <si>
    <t>Armaduras</t>
  </si>
  <si>
    <t>73771</t>
  </si>
  <si>
    <t>Tirantes</t>
  </si>
  <si>
    <t>73771/001</t>
  </si>
  <si>
    <t>Protensão de tirantes de barra de aço CA-50 excl. materiais</t>
  </si>
  <si>
    <t>73990</t>
  </si>
  <si>
    <t>Armação CA-50 p/ 1,0m³ de concreto</t>
  </si>
  <si>
    <t>73990/001</t>
  </si>
  <si>
    <t>Armação aço CA-50 p/ 1,0m³ de concreto</t>
  </si>
  <si>
    <t>73994</t>
  </si>
  <si>
    <t>Armação em tela soldada</t>
  </si>
  <si>
    <t>73994/001</t>
  </si>
  <si>
    <t>Armação em tela de aço soldada nervurada Q-138, aço CA-60, 4,2mm, malha 10x10cm</t>
  </si>
  <si>
    <t>79504</t>
  </si>
  <si>
    <t>79504/001</t>
  </si>
  <si>
    <t>Tirantes p/ protensão e ancoragem em rocha c/ 6 fios aço duro 8mm.</t>
  </si>
  <si>
    <t>79504/002</t>
  </si>
  <si>
    <t>Tirantes p/ protensão e ancoragem em rocha c/ 8 fios aço duro 8mm.</t>
  </si>
  <si>
    <t>79504/003</t>
  </si>
  <si>
    <t>Tirantes p/ protensão e ancoragem em rocha c/ 10 fios aço duro 8mm.</t>
  </si>
  <si>
    <t>79504/004</t>
  </si>
  <si>
    <t>Tirantes p/ protensão e ancoragem em rocha c/ 12 fios aço duro 8mm.</t>
  </si>
  <si>
    <t>79504/005</t>
  </si>
  <si>
    <t>Tirante protendido p/ ancoragem em solo c/ 6 fios aço duro 8mm, inclusive proteção anticorrosiva.</t>
  </si>
  <si>
    <t>79504/006</t>
  </si>
  <si>
    <t>Tirantes p/ protensão e ancoragem em solo trecho livre c/ 8 fios aço duro 8mm, inclusive proteção anticorrosiva.</t>
  </si>
  <si>
    <t>79504/007</t>
  </si>
  <si>
    <t>Tirantes p/ protensão e ancoragem em solo trecho livre c/ 10 fios aço duro 8mm, inclusive proteção anticorrosiva.</t>
  </si>
  <si>
    <t>79504/008</t>
  </si>
  <si>
    <t>Tirantes p/ protensão e ancoragem em solo trecho livre c/ 16 fios aço duro 8mm, inclusive proteção anticorrosiva.</t>
  </si>
  <si>
    <t>79504/009</t>
  </si>
  <si>
    <t>Tirantes p/ protensão e ancoragem em solo trecho ancor c/ 6 fios aço duro 8mm, inclusive proteção anticorrosiva.</t>
  </si>
  <si>
    <t>79504/010</t>
  </si>
  <si>
    <t>Tirantes p/ protensão e ancoragem em solo trecho ancor c/ 8 fios aço duro 8mm, inclusive proteção anticorrosiva.</t>
  </si>
  <si>
    <t>79504/011</t>
  </si>
  <si>
    <t>Tirantes p/ protensão e ancoragem em solo trecho ancor c/ 10 fios aço duro 8mm.</t>
  </si>
  <si>
    <t>79504/012</t>
  </si>
  <si>
    <t>Tirantes p/ protensão e ancoragem em solo trecho ancor c/ 16 fios aço duro 8mm.</t>
  </si>
  <si>
    <t>85662</t>
  </si>
  <si>
    <t>Armação em tela de aço soldada nervurada Q-92, aço CA-60, 4,2mm, malha 15x15cm</t>
  </si>
  <si>
    <t>89996</t>
  </si>
  <si>
    <t>Armação vertical de alvenaria estrutural, diâmetro de 10,0mm. Af_01/2015</t>
  </si>
  <si>
    <t>89997</t>
  </si>
  <si>
    <t>Armação vertical de alvenaria estrutural, diâmetro de 12,5mm. Af_01/2015</t>
  </si>
  <si>
    <t>89998</t>
  </si>
  <si>
    <t>Armação de cinta de alvenaria estrutural, diâmetro de 10,0mm. Af_01/2015</t>
  </si>
  <si>
    <t>89999</t>
  </si>
  <si>
    <t>Armação de verga e contraverga de alvenaria estrutural, diâmetro de 8,0mm. Af_01/2015</t>
  </si>
  <si>
    <t>90000</t>
  </si>
  <si>
    <t>Armação de verga e contraverga de alvenaria estrutural, diâmetro de 10,0mm. Af_01/2015</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</si>
  <si>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</si>
  <si>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</si>
  <si>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</si>
  <si>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</si>
  <si>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91595</t>
  </si>
  <si>
    <t>Armação do sistema de paredes de concreto, executada em paredes de edificações térreas, tela Q-61. Af_06/2015</t>
  </si>
  <si>
    <t>91596</t>
  </si>
  <si>
    <t>Armação do sistema de paredes de concreto, executada como armadura positiva de lajes, tela Q-138. Af_06/2015</t>
  </si>
  <si>
    <t>91597</t>
  </si>
  <si>
    <t>Armação do sistema de paredes de concreto, executada como armadura negativa de lajes, tela T-196. Af_06/2015</t>
  </si>
  <si>
    <t>91598</t>
  </si>
  <si>
    <t>Armação do sistema de paredes de concreto, executada como armadura positiva de lajes, tela Q-113. Af_06/2015</t>
  </si>
  <si>
    <t>91599</t>
  </si>
  <si>
    <t>Armação do sistema de paredes de concreto, executada como armadura negativa de lajes, tela L-159. Af_06/2015</t>
  </si>
  <si>
    <t>91600</t>
  </si>
  <si>
    <t>Armação do sistema de paredes de concreto, executada em platibandas, tela Q-92. Af_06/2015</t>
  </si>
  <si>
    <t>91601</t>
  </si>
  <si>
    <t>Armação do sistema de paredes de concreto, executada como reforço em edificações, vergalhão de 6,3mm de diâmetro. Af_06/2015</t>
  </si>
  <si>
    <t>91602</t>
  </si>
  <si>
    <t>Armação do sistema de paredes de concreto, executada como reforço em edificações, vergalhão de 8,0mm de diâmetro. Af_06/2015</t>
  </si>
  <si>
    <t>91603</t>
  </si>
  <si>
    <t>Armação do sistema de paredes de concreto, executada como reforço em edificações, vergalhão de 10,0mm de diâmetro. Af_06/2015</t>
  </si>
  <si>
    <t>92759</t>
  </si>
  <si>
    <t>Armação de pilar ou viga de uma estrutura convencional de concreto armado em um edifício de múltiplos pavimentos utilizando aço CA-60 de 5,0mm - montagem. Af_12/2015</t>
  </si>
  <si>
    <t>92760</t>
  </si>
  <si>
    <t>Armação de pilar ou viga de uma estrutura convencional de concreto armado em um edifício de múltiplos pavimentos utilizando aço CA-50 de 6,3mm - montagem. Af_12/2015</t>
  </si>
  <si>
    <t>92761</t>
  </si>
  <si>
    <t>Armação de pilar ou viga de uma estrutura convencional de concreto armado em um edifício de múltiplos pavimentos utilizando aço CA-50 de 8,0mm - montagem. Af_12/2015</t>
  </si>
  <si>
    <t>92762</t>
  </si>
  <si>
    <t>Armação de pilar ou viga de uma estrutura convencional de concreto armado em um edifício de múltiplos pavimentos utilizando aço CA-50 de 10,0mm - montagem. Af_12/2015</t>
  </si>
  <si>
    <t>92763</t>
  </si>
  <si>
    <t>Armação de pilar ou viga de uma estrutura convencional de concreto armado em um edifício de múltiplos pavimentos utilizando aço CA-50 de 12,5mm - montagem. Af_12/2015</t>
  </si>
  <si>
    <t>92764</t>
  </si>
  <si>
    <t>Armação de pilar ou viga de uma estrutura convencional de concreto armado em um edifício de múltiplos pavimentos utilizando aço CA-50 de 16,0mm - montagem. Af_12/2015</t>
  </si>
  <si>
    <t>92765</t>
  </si>
  <si>
    <t>Armação de pilar ou viga de uma estrutura convencional de concreto armado em um edifício de múltiplos pavimentos utilizando aço CA-50 de 20,0mm - montagem. Af_12/2015</t>
  </si>
  <si>
    <t>92766</t>
  </si>
  <si>
    <t>Armação de pilar ou viga de uma estrutura convencional de concreto armado em um edifício de múltiplos pavimentos utilizando aço CA-50 de 25,0mm - montagem. Af_12/2015</t>
  </si>
  <si>
    <t>92767</t>
  </si>
  <si>
    <t>Armação de laje de uma estrutura convencional de concreto armado em um edifício de múltiplos pavimentos utilizando aço CA-60 de 4,2mm - montagem. Af_12/2015_p</t>
  </si>
  <si>
    <t>92768</t>
  </si>
  <si>
    <t>Armação de laje de uma estrutura convencional de concreto armado em um edifício de múltiplos pavimentos utilizando aço CA-60 de 5,0mm - montagem. Af_12/2015_p</t>
  </si>
  <si>
    <t>92769</t>
  </si>
  <si>
    <t>Armação de laje de uma estrutura convencional de concreto armado em um edifício de múltiplos pavimentos utilizando aço CA-50 de 6,3mm - montagem. Af_12/2015_p</t>
  </si>
  <si>
    <t>92770</t>
  </si>
  <si>
    <t>Armação de laje de uma estrutura convencional de concreto armado em um edifício de múltiplos pavimentos utilizando aço CA-50 de 8,0mm - montagem. Af_12/2015_p</t>
  </si>
  <si>
    <t>92771</t>
  </si>
  <si>
    <t>Armação de laje de uma estrutura convencional de concreto armado em um edifício de múltiplos pavimentos utilizando aço CA-50 de 10,0mm - montagem. Af_12/2015_p</t>
  </si>
  <si>
    <t>92772</t>
  </si>
  <si>
    <t>Armação de laje de uma estrutura convencional de concreto armado em um edifício de múltiplos pavimentos utilizando aço CA-50 de 12,5mm - montagem. Af_12/2015_p</t>
  </si>
  <si>
    <t>92773</t>
  </si>
  <si>
    <t>Armação de laje de uma estrutura convencional de concreto armado em um edifício de múltiplos pavimentos utilizando aço CA-50 de 16,0mm - montagem. Af_12/2015_p</t>
  </si>
  <si>
    <t>92774</t>
  </si>
  <si>
    <t>Armação de laje de uma estrutura convencional de concreto armado em um edifício de múltiplos pavimentos utilizando aço CA-50 de 20,0mm - montagem. Af_12/2015_p</t>
  </si>
  <si>
    <t>92775</t>
  </si>
  <si>
    <t>Armação de pilar ou viga de uma estrutura convencional de concreto armado em uma edificação térrea ou sobrado utilizando aço CA-60 de 5,0mm - montagem. Af_12/2015</t>
  </si>
  <si>
    <t>92776</t>
  </si>
  <si>
    <t>Armação de pilar ou viga de uma estrutura convencional de concreto armado em uma edificação térrea ou sobrado utilizando aço CA-50 de 6,3mm - montagem. Af_12/2015</t>
  </si>
  <si>
    <t>92777</t>
  </si>
  <si>
    <t>Armação de pilar ou viga de uma estrutura convencional de concreto armado em uma edificação térrea ou sobrado utilizando aço CA-50 de 8,0mm - montagem. Af_12/2015</t>
  </si>
  <si>
    <t>92778</t>
  </si>
  <si>
    <t>Armação de pilar ou viga de uma estrutura convencional de concreto armado em uma edificação térrea ou sobrado utilizando aço CA-50 de 10,0mm - montagem. Af_12/2015</t>
  </si>
  <si>
    <t>92779</t>
  </si>
  <si>
    <t>Armação de pilar ou viga de uma estrutura convencional de concreto armado em uma edificação térrea ou sobrado utilizando aço CA-50 de 12,5mm - montagem. Af_12/2015</t>
  </si>
  <si>
    <t>92780</t>
  </si>
  <si>
    <t>Armação de pilar ou viga de uma estrutura convencional de concreto armado em uma edificação térrea ou sobrado utilizando aço CA-50 de 16,0mm - montagem. Af_12/2015</t>
  </si>
  <si>
    <t>92781</t>
  </si>
  <si>
    <t>Armação de pilar ou viga de uma estrutura convencional de concreto armado em uma edificação térrea ou sobrado utilizando aço CA-50 de 20,0mm - montagem. Af_12/2015</t>
  </si>
  <si>
    <t>92782</t>
  </si>
  <si>
    <t>Armação de pilar ou viga de uma estrutura convencional de concreto armado em uma edificação térrea ou sobrado utilizando aço CA-50 de 25,0mm - montagem. Af_12/2015</t>
  </si>
  <si>
    <t>92783</t>
  </si>
  <si>
    <t>Armação de laje de uma estrutura convencional de concreto armado em uma edificação térrea ou sobrado utilizando aço CA-60 de 4,2mm - montagem. Af_12/2015_p</t>
  </si>
  <si>
    <t>92784</t>
  </si>
  <si>
    <t>Armação de laje de uma estrutura convencional de concreto armado em uma edificação térrea ou sobrado utilizando aço CA-60 de 5,0mm - montagem. Af_12/2015_p</t>
  </si>
  <si>
    <t>92785</t>
  </si>
  <si>
    <t>Armação de laje de uma estrutura convencional de concreto armado em uma edificação térrea ou sobrado utilizando aço CA-50 de 6,3mm - montagem. Af_12/2015_p</t>
  </si>
  <si>
    <t>92786</t>
  </si>
  <si>
    <t>Armação de laje de uma estrutura convencional de concreto armado em uma edificação térrea ou sobrado utilizando aço CA-50 de 8,0mm - montagem. Af_12/2015_p</t>
  </si>
  <si>
    <t>92787</t>
  </si>
  <si>
    <t>Armação de laje de uma estrutura convencional de concreto armado em uma edificação térrea ou sobrado utilizando aço CA-50 de 10,0mm - montagem. Af_12/2015_p</t>
  </si>
  <si>
    <t>92788</t>
  </si>
  <si>
    <t>Armação de laje de uma estrutura convencional de concreto armado em uma edificação térrea ou sobrado utilizando aço CA-50 de 12,5mm - montagem. Af_12/2015_p</t>
  </si>
  <si>
    <t>92789</t>
  </si>
  <si>
    <t>Armação de laje de uma estrutura convencional de concreto armado em uma edificação térrea ou sobrado utilizando aço CA-50 de 16,0mm - montagem. Af_12/2015_p</t>
  </si>
  <si>
    <t>92790</t>
  </si>
  <si>
    <t>Armação de laje de uma estrutura convencional de concreto armado em uma edificação térrea ou sobrado utilizando aço CA-50 de 20,0mm - montagem. Af_12/2015_p</t>
  </si>
  <si>
    <t>92791</t>
  </si>
  <si>
    <t>Corte e dobra de aço CA-60, diâmetro de 5,0mm, utilizado em estruturas diversas, exceto lajes. Af_12/2015</t>
  </si>
  <si>
    <t>92792</t>
  </si>
  <si>
    <t>Corte e dobra de aço CA-50, diâmetro de 6,3mm, utilizado em estruturas diversas, exceto lajes. Af_12/2015</t>
  </si>
  <si>
    <t>92793</t>
  </si>
  <si>
    <t>Corte e dobra de aço CA-50, diâmetro de 8,0mm, utilizado em estruturas diversas, exceto lajes. Af_12/2015</t>
  </si>
  <si>
    <t>92794</t>
  </si>
  <si>
    <t>Corte e dobra de aço CA-50, diâmetro de 10,0mm, utilizado em estruturas diversas, exceto lajes. Af_12/2015</t>
  </si>
  <si>
    <t>92795</t>
  </si>
  <si>
    <t>Corte e dobra de aço CA-50, diâmetro de 12,5mm, utilizado em estruturas diversas, exceto lajes. Af_12/2015</t>
  </si>
  <si>
    <t>92796</t>
  </si>
  <si>
    <t>Corte e dobra de aço CA-50, diâmetro de 16,0mm, utilizado em estruturas diversas, exceto lajes. Af_12/2015</t>
  </si>
  <si>
    <t>92797</t>
  </si>
  <si>
    <t>Corte e dobra de aço CA-50, diâmetro de 20,0mm, utilizado em estruturas diversas, exceto lajes. Af_12/2015</t>
  </si>
  <si>
    <t>92798</t>
  </si>
  <si>
    <t>Corte e dobra de aço CA-50, diâmetro de 25,0mm, utilizado em estruturas diversas, exceto lajes. Af_12/2015</t>
  </si>
  <si>
    <t>92799</t>
  </si>
  <si>
    <t>Corte e dobra de aço CA-60, diâmetro de 4,2mm, utilizado em laje. Af_12/2015</t>
  </si>
  <si>
    <t>92800</t>
  </si>
  <si>
    <t>Corte e dobra de aço CA-60, diâmetro de 5,0mm, utilizado em laje. Af_12/2015</t>
  </si>
  <si>
    <t>92801</t>
  </si>
  <si>
    <t>Corte e dobra de aço CA-50, diâmetro de 6,3mm, utilizado em laje. Af_12/2015</t>
  </si>
  <si>
    <t>92802</t>
  </si>
  <si>
    <t>Corte e dobra de aço CA-50, diâmetro de 8,0mm, utilizado em laje. Af_12/2015</t>
  </si>
  <si>
    <t>92803</t>
  </si>
  <si>
    <t>Corte e dobra de aço CA-50, diâmetro de 10,0mm, utilizado em laje. Af_12/2015</t>
  </si>
  <si>
    <t>92804</t>
  </si>
  <si>
    <t>Corte e dobra de aço CA-50, diâmetro de 12,5mm, utilizado em laje. Af_12/2015</t>
  </si>
  <si>
    <t>92805</t>
  </si>
  <si>
    <t>Corte e dobra de aço CA-50, diâmetro de 16,0mm, utilizado em laje. Af_12/2015</t>
  </si>
  <si>
    <t>92806</t>
  </si>
  <si>
    <t>Corte e dobra de aço CA-50, diâmetro de 20,0mm, utilizado em laje. Af_12/2015</t>
  </si>
  <si>
    <t>92875</t>
  </si>
  <si>
    <t>Corte e dobra de aço CA-25, diâmetro de 6,3mm. Af_12/2015</t>
  </si>
  <si>
    <t>92876</t>
  </si>
  <si>
    <t>Corte e dobra de aço CA-25, diâmetro de 8,0mm. Af_12/2015</t>
  </si>
  <si>
    <t>92877</t>
  </si>
  <si>
    <t>Corte e dobra de aço CA-25, diâmetro de 10,0mm. Af_12/2015</t>
  </si>
  <si>
    <t>92878</t>
  </si>
  <si>
    <t>Corte e dobra de aço CA-25, diâmetro de 12,5mm. Af_12/2015</t>
  </si>
  <si>
    <t>92879</t>
  </si>
  <si>
    <t>Corte e dobra de aço CA-25, diâmetro de 16,0mm. Af_12/2015</t>
  </si>
  <si>
    <t>92880</t>
  </si>
  <si>
    <t>Corte e dobra de aço CA-25, diâmetro de 20,0mm. Af_12/2015</t>
  </si>
  <si>
    <t>92881</t>
  </si>
  <si>
    <t>Corte e dobra de aço CA-25, diâmetro de 25,0mm. Af_12/2015</t>
  </si>
  <si>
    <t>92882</t>
  </si>
  <si>
    <t>Armação utilizando aço CA-25 de 6,3mm - montagem. Af_12/2015</t>
  </si>
  <si>
    <t>92883</t>
  </si>
  <si>
    <t>Armação utilizando aço CA-25 de 8,0mm - montagem. Af_12/2015</t>
  </si>
  <si>
    <t>92884</t>
  </si>
  <si>
    <t>Armação utilizando aço CA-25 de 10,0mm - montagem. Af_12/2015</t>
  </si>
  <si>
    <t>92885</t>
  </si>
  <si>
    <t>Armação utilizando aço CA-25 de 12,5mm - montagem. Af_12/2015</t>
  </si>
  <si>
    <t>92886</t>
  </si>
  <si>
    <t>Armação utilizando aço CA-25 de 16,0mm - montagem. Af_12/2015</t>
  </si>
  <si>
    <t>92887</t>
  </si>
  <si>
    <t>Armação utilizando aço CA-25 de 20,0mm - montagem. Af_12/2015</t>
  </si>
  <si>
    <t>92888</t>
  </si>
  <si>
    <t>Armação utilizando aço CA-25 de 25,0mm - montagem. Af_12/2015</t>
  </si>
  <si>
    <t>92915</t>
  </si>
  <si>
    <t>Armação de fundações e estruturas de concreto armado, exceto vigas, pilares e lajes (de edifícios de múltiplos pavimentos, edificação térrea ou sobrado), utilizando aço CA-60 de 5,0mm - montagem. Af_12/2015</t>
  </si>
  <si>
    <t>92916</t>
  </si>
  <si>
    <t>Armação de fundações e estruturas de concreto armado, exceto vigas, pilares e lajes (de edifícios de múltiplos pavimentos, edificação térrea ou sobrado), utilizando aço CA-50 de 6,3mm - montagem. Af_12/2015</t>
  </si>
  <si>
    <t>92917</t>
  </si>
  <si>
    <t>Armação de fundações e estruturas de concreto armado, exceto vigas, pilares e lajes (de edifícios de múltiplos pavimentos, edificação térrea ou sobrado), utilizando aço CA-50 de 8,0mm - montagem. Af_12/2015</t>
  </si>
  <si>
    <t>92919</t>
  </si>
  <si>
    <t>Armação de fundações e estruturas de concreto armado, exceto vigas, pilares e lajes (de edifícios de múltiplos pavimentos, edificação térrea ou sobrado), utilizando aço CA-50 de 10,0mm - montagem. Af_12/2015</t>
  </si>
  <si>
    <t>92921</t>
  </si>
  <si>
    <t>Armação de fundações e estruturas de concreto armado, exceto vigas, pilares e lajes (de edifícios de múltiplos pavimentos, edificação térrea ou sobrado), utilizando aço CA-50 de 12,5mm - montagem. Af_12/2015</t>
  </si>
  <si>
    <t>92922</t>
  </si>
  <si>
    <t>Armação de fundações e estruturas de concreto armado, exceto vigas, pilares e lajes (de edifícios de múltiplos pavimentos, edificação térrea ou sobrado), utilizando aço CA-50 de 16,0mm - montagem. Af_12/2015</t>
  </si>
  <si>
    <t>92923</t>
  </si>
  <si>
    <t>Armação de fundações e estruturas de concreto armado, exceto vigas, pilares e lajes (de edifícios de múltiplos pavimentos, edificação térrea ou sobrado), utilizando aço CA-50 de 20,0mm - montagem. Af_12/2015</t>
  </si>
  <si>
    <t>92924</t>
  </si>
  <si>
    <t>Armação de fundações e estruturas de concreto armado, exceto vigas, pilares e lajes (de edifícios de múltiplos pavimentos, edificação térrea ou sobrado), utilizando aço CA-50 de 25,0mm - montagem. Af_12/2015</t>
  </si>
  <si>
    <t>0043</t>
  </si>
  <si>
    <t>Concretos</t>
  </si>
  <si>
    <t>5652</t>
  </si>
  <si>
    <t>Concreto não estrutural, consumo 150kg/m³, preparo com betoneira, sem lançamento</t>
  </si>
  <si>
    <t>6042</t>
  </si>
  <si>
    <t>Concreto não estrutural, consumo 210kg/m³, preparo com betoneira, sem lançamento</t>
  </si>
  <si>
    <t>6045</t>
  </si>
  <si>
    <t>Concreto Fck=15MPa, preparo com betoneira, sem lançamento</t>
  </si>
  <si>
    <t>40780</t>
  </si>
  <si>
    <t>Regularização de superfície de conc. aparente</t>
  </si>
  <si>
    <t>73972</t>
  </si>
  <si>
    <t>Concreto c/ preparo mecânico (betoneira) na obra</t>
  </si>
  <si>
    <t>73972/001</t>
  </si>
  <si>
    <t>Concreto Fck=25MPa, virado em betoneira, sem lançamento</t>
  </si>
  <si>
    <t>Concreto Fck=20MPa, virado em betoneira, sem lançamento</t>
  </si>
  <si>
    <t>73983</t>
  </si>
  <si>
    <t>Concreto armado Fck=15MPa (prep.na obra c/ betoneira), inclusive impermeabilizante (estruturas)</t>
  </si>
  <si>
    <t>73983/001</t>
  </si>
  <si>
    <t>Concreto Fck=15MPa, virado em betoneira, sem lançamento, com impermeabilizante</t>
  </si>
  <si>
    <t>74004</t>
  </si>
  <si>
    <t>Concretos-inclui fornecimento, lançamento nas formas, adensamento, desempeno e preparo das juntas de concretagem.</t>
  </si>
  <si>
    <t>74004/003</t>
  </si>
  <si>
    <t>Concreto Grout, preparado no local, lançado e adensado</t>
  </si>
  <si>
    <t>74115</t>
  </si>
  <si>
    <t>Concreto para lastro</t>
  </si>
  <si>
    <t>74115/001</t>
  </si>
  <si>
    <t>Execução de lastro em concreto (1:2,5:6), preparo manual</t>
  </si>
  <si>
    <t>74138</t>
  </si>
  <si>
    <t>Concreto bombeado</t>
  </si>
  <si>
    <t>74138/001</t>
  </si>
  <si>
    <t>Concreto usinado bombeado Fck=15MPa, inclusive lançamento e adensamento</t>
  </si>
  <si>
    <t>74157</t>
  </si>
  <si>
    <t>Lançamento manual de concreto</t>
  </si>
  <si>
    <t>74157/004</t>
  </si>
  <si>
    <t>Lançamento / aplicação manual de concreto em fundações</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</si>
  <si>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</si>
  <si>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</si>
  <si>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</si>
  <si>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</si>
  <si>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</si>
  <si>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</si>
  <si>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</si>
  <si>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Fgk=15MPa; traço 1:0,04:2,0:2,4 (cimento / cal / areia grossa / brita 0) preparo mecânico com betoneira 400L. Af_02/2015</t>
  </si>
  <si>
    <t>90279</t>
  </si>
  <si>
    <t>Graute Fgk=20MPa; traço 1:0,04:1,6:1,9 (cimento / cal / areia grossa / brita 0) preparo mecânico com betoneira 400L. Af_02/2015</t>
  </si>
  <si>
    <t>90280</t>
  </si>
  <si>
    <t>Graute Fgk=25MPa; traço 1:0,02:1,2:1,5 (cimento / cal / areia grossa / brita 0) preparo mecânico com betoneira 400L. Af_02/2015</t>
  </si>
  <si>
    <t>90281</t>
  </si>
  <si>
    <t>Graute Fgk=30MPa; traço 1:0,02:0,8:1,1 (cimento / cal / areia grossa / brita 0) preparo mecânico com betoneira 400L. Af_02/2015</t>
  </si>
  <si>
    <t>90282</t>
  </si>
  <si>
    <t>Graute Fgk=15MPa; traço 1:2,0:2,4 (cimento / areia grossa / brita 0 / aditivo) preparo mecânico com betoneira 400L. Af_02/2015</t>
  </si>
  <si>
    <t>90283</t>
  </si>
  <si>
    <t>Graute Fgk=20MPa; traço 1:1,6:1,9 (cimento / areia grossa / brita 0 / aditivo) preparo mecânico com betoneira 400L. Af_02/2015</t>
  </si>
  <si>
    <t>90284</t>
  </si>
  <si>
    <t>Graute Fgk=25MPa; traço 1:1,2:1,5 (cimento / areia grossa / brita 0 / aditivo) preparo mecânico com betoneira 400L. Af_02/2015</t>
  </si>
  <si>
    <t>90285</t>
  </si>
  <si>
    <t>Graute Fgk=30MPa; traço 1:0,8:1,1 (cimento / areia grossa / brita 0 / aditivo) preparo mecânico com betoneira 400L. Af_02/2015</t>
  </si>
  <si>
    <t>90853</t>
  </si>
  <si>
    <t>Concretagem de lajes em edificações unifamiliares feitas com sistema de formas manuseáveis com concreto usinado bombeável, Fck 20MPa, lançado com bomba lança - lançamento, adensamento e acabamento. Af_06/2015</t>
  </si>
  <si>
    <t>90854</t>
  </si>
  <si>
    <t>Concretagem de paredes em edificações unifamiliares feitas com sistema de formas manuseáveis com concreto usinado bombeável, Fck 20MPa, lançado com bomba lança - lançamento, adensamento e acabamento. Af_06/2015</t>
  </si>
  <si>
    <t>90855</t>
  </si>
  <si>
    <t>Concretagem de platibanda em edificações unifamiliares feitas com sistema de formas manuseáveis com concreto usinado bombeável, Fck 20MPa, lançado com bomba lança - lançamento, adensamento e acabamento. Af_06/2015</t>
  </si>
  <si>
    <t>90856</t>
  </si>
  <si>
    <t>Concretagem de lajes em edificações multifamiliares feitas com sistema de formas manuseáveis com concreto usinado bombeável, Fck 20MPa, lançado com bomba lança - lançamento, adensamento e acabamento. Af_06/2015</t>
  </si>
  <si>
    <t>90857</t>
  </si>
  <si>
    <t>Concretagem de paredes em edificações multifamiliares feitas com sistema de formas manuseáveis com concreto usinado bombeável, Fck 20MPa, lançado com bomba lança - lançamento, adensamento e acabamento. Af_06/2015</t>
  </si>
  <si>
    <t>90858</t>
  </si>
  <si>
    <t>Concretagem de platibanda em edificações multifamiliares feitas com sistema de formas manuseáveis com concreto usinado bombeável, Fck 20MPa, lançado com bomba lança - lançamento, adensamento e acabamento. Af_06/2015</t>
  </si>
  <si>
    <t>90859</t>
  </si>
  <si>
    <t>Concretagem de platibanda em edificações unifamiliares feitas com sistema de formas manuseáveis com concreto usinado autoadensável, Fck 20MPa, lançado com bomba lança - lançamento e acabamento. Af_06/2015</t>
  </si>
  <si>
    <t>90860</t>
  </si>
  <si>
    <t>Concretagem de platibanda em edificações multifamiliares feitas com sistema de formas manuseáveis com concreto usinado autoadensável, Fck 20MPa, lançado com bomba lança - lançamento e acabamento. Af_06/2015</t>
  </si>
  <si>
    <t>90861</t>
  </si>
  <si>
    <t>Concretagem de edificações (paredes e lajes) feitas com sistema de formas manuseáveis com concreto usinado bombeável, Fck 20MPa, lançado com bomba lança - lançamento, adensamento e acabamento. Af_06/2015</t>
  </si>
  <si>
    <t>90862</t>
  </si>
  <si>
    <t>Concretagem de edificações (paredes e lajes) feitas com sistema de formas manuseáveis com concreto usinado autoadensável, Fck 20MPa, lançado com bomba lança - lançamento e acabamento. Af_06/2015</t>
  </si>
  <si>
    <t>92718</t>
  </si>
  <si>
    <t>Concretagem de pilares, Fck=25MPa, com uso de baldes em edificação com seção média de pilares menor ou igual a 0,25m² - lançamento, adensamento e acabamento. Af_12/2015</t>
  </si>
  <si>
    <t>92719</t>
  </si>
  <si>
    <t>Concretagem de pilares, Fck=25MPa, com uso de grua em edificação com seção média de pilares menor ou igual a 0,25m² - lançamento, adensamento e acabamento. Af_12/2015</t>
  </si>
  <si>
    <t>92720</t>
  </si>
  <si>
    <t>Concretagem de pilares, Fck=25MPa, com uso de bomba em edificação com seção média de pilares menor ou igual a 0,25m² - lançamento, adensamento e acabamento. Af_12/2015</t>
  </si>
  <si>
    <t>92721</t>
  </si>
  <si>
    <t>Concretagem de pilares, Fck=25MPa, com uso de grua em edificação com seção média de pilares maior que 0,25m² - lançamento, adensamento e acabamento. Af_12/2015</t>
  </si>
  <si>
    <t>92722</t>
  </si>
  <si>
    <t>Concretagem de pilares, Fck=25MPa, com uso de bomba em edificação com seção média de pilares maior que 0,25m² - lançamento, adensamento e acabamento. Af_12/2015</t>
  </si>
  <si>
    <t>92723</t>
  </si>
  <si>
    <t>Concretagem de vigas e lajes, Fck=20MPa, para lajes pré-moldadas com uso de bomba em edificação com área média de lajes menor ou igual a 20m² - lançamento, adensamento e acabamento. Af_12/2015</t>
  </si>
  <si>
    <t>92724</t>
  </si>
  <si>
    <t>Concretagem de vigas e lajes, Fck=20MPa, para lajes pré-moldadas com uso de bomba em edificação com área média de lajes maior que 20m² - lançamento, adensamento e acabamento. Af_12/2015</t>
  </si>
  <si>
    <t>92725</t>
  </si>
  <si>
    <t>Concretagem de vigas e lajes, Fck=20MPa, para lajes maciças ou nervuradas com uso de bomba em edificação com área média de lajes menor ou igual a 20m² - lançamento, adensamento e acabamento. Af_12/2015</t>
  </si>
  <si>
    <t>92726</t>
  </si>
  <si>
    <t>Concretagem de vigas e lajes, Fck=20MPa, para lajes maciças ou nervuradas com uso de bomba em edificação com área média de lajes maior que 20m² - lançamento, adensamento e acabamento. Af_12/2015</t>
  </si>
  <si>
    <t>92727</t>
  </si>
  <si>
    <t>Concretagem de vigas e lajes, Fck=20MPa, para lajes pré-moldadas com jericas em elevador de cabo em edificação de multipavimentos até 16 andares, com área média de lajes menor ou igual a 20m² - lançamento, adensamento e acabamento. Af_12/2015</t>
  </si>
  <si>
    <t>92728</t>
  </si>
  <si>
    <t>Concretagem de vigas e lajes, Fck=20MPa, para lajes pré-moldadas com jericas em elevador de cabo em edificação de multipavimentos até 16 andares, com área média de lajes maior que 20m² - lançamento, adensamento e acabamento. Af_12/2015</t>
  </si>
  <si>
    <t>92729</t>
  </si>
  <si>
    <t>Concretagem de vigas e lajes, Fck=20MPa, para lajes maciças ou nervuradas com jericas em elevador de cabo em edificação de multipavimentos até 16 andares, com área média de lajes menor ou igual a 20m² - lançamento, adensamento e acabamento. Af_12/2015</t>
  </si>
  <si>
    <t>92730</t>
  </si>
  <si>
    <t>Concretagem de vigas e lajes, Fck=20MPa, para lajes maciças ou nervuradas com jericas em elevador de cabo em edificação de multipavimentos até 16 andares, com área média de lajes maior que 20m² - lançamento, adensamento e acabamento. Af_12/2015</t>
  </si>
  <si>
    <t>92731</t>
  </si>
  <si>
    <t>Concretagem de vigas e lajes, Fck=20MPa, para lajes pré-moldadas com jericas em cremalheira em edificação de multipavimentos até 16 andares, com área média de lajes menor ou igual a 20m² - lançamento, adensamento e acabamento. Af_12/2015</t>
  </si>
  <si>
    <t>92732</t>
  </si>
  <si>
    <t>Concretagem de vigas e lajes, Fck=20MPa, para lajes pré-moldadas com jericas em cremalheira em edificação de multipavimentos até 16 andares, com área média de lajes maior que 20m² - lançamento, adensamento e acabamento. Af_12/2015</t>
  </si>
  <si>
    <t>92733</t>
  </si>
  <si>
    <t>Concretagem de vigas e lajes, Fck=20MPa, para lajes maciças ou nervuradas com jericas em cremalheira em edificação de multipavimentos até 16 andares, com área média de lajes menor ou igual a 20m² - lançamento, adensamento e acabamento. Af_12/2015</t>
  </si>
  <si>
    <t>92734</t>
  </si>
  <si>
    <t>Concretagem de vigas e lajes, Fck=20MPa, para lajes maciças ou nervuradas com jericas em cremalheira em edificação de multipavimentos até 16 andares, com área média de lajes maior que 20m² - lançamento, adensamento e acabamento. Af_12/2015</t>
  </si>
  <si>
    <t>92735</t>
  </si>
  <si>
    <t>Concretagem de vigas e lajes, Fck=20MPa, para lajes premoldadas com grua de caçamba de 350L em edificação de multipavimentos até 16 andares, com área média de lajes menor ou igual a 20m² - lançamento, adensamento e acabamento. Af_12/2015</t>
  </si>
  <si>
    <t>92736</t>
  </si>
  <si>
    <t>Concretagem de vigas e lajes, Fck=20MPa, para lajes premoldadas com grua de caçamba de 350L em edificação de multipavimentos até 16 andares, com área média de lajes maior que 20m² - lançamento, adensamento e acabamento. Af_12/2015</t>
  </si>
  <si>
    <t>92739</t>
  </si>
  <si>
    <t>Concretagem de vigas e lajes, Fck=20MPa, para lajes maciças ou nervuradas com grua de caçamba de 500L em edificação de multipavimentos até 16 andares, com área média de lajes menor ou igual a 20m² - lançamento, adensamento e acabamento. Af_12/2015</t>
  </si>
  <si>
    <t>92740</t>
  </si>
  <si>
    <t>Concretagem de vigas e lajes, Fck=20MPa, para lajes maciças ou nervuradas com grua de caçamba de 500L em edificação de multipavimentos até 16 andares, com área média de lajes maior que 20m² - lançamento, adensamento e acabamento. Af_12/2015</t>
  </si>
  <si>
    <t>92741</t>
  </si>
  <si>
    <t>Concretagem de vigas e lajes, Fck=20MPa, para qualquer tipo de laje com baldes em edificação térrea, com área média de lajes menor ou iguala 20m² - lançamento, adensamento e acabamento. Af_12/2015</t>
  </si>
  <si>
    <t>92742</t>
  </si>
  <si>
    <t>Concretagem de vigas e lajes, Fck=20MPa, para qualquer tipo de laje com baldes em edificação de multipavimentos até 04 andares, com área média de lajes menor ou igual a 20m² - lançamento, adensamento e acabamento. Af_12/2015</t>
  </si>
  <si>
    <t>Lançamento com uso de baldes, adensamento e acabamento de concreto em estruturas. Af_12/2015</t>
  </si>
  <si>
    <t>92874</t>
  </si>
  <si>
    <t>Lançamento com uso de bomba, adensamento e acabamento de concreto em estruturas. Af_12/2015</t>
  </si>
  <si>
    <t>0044</t>
  </si>
  <si>
    <t>Laje pré-fabricada</t>
  </si>
  <si>
    <t>74141</t>
  </si>
  <si>
    <t>Laje pré-moldada</t>
  </si>
  <si>
    <t>74141/001</t>
  </si>
  <si>
    <t>Laje pré-moldada beta 11 p/ 1kN/m² vãos 4,4m incl vigotas tijolos armadura negativa capeamento 3cm concreto 20MPa escoramento material e mão de obra.</t>
  </si>
  <si>
    <t>74141/002</t>
  </si>
  <si>
    <t>Laje pré-moldada beta 12 p/ 3,5kN/m² vão 4,1m incl. vigotas tijolos armadura negativa capeamento 3cm concreto 15MPa escoramento materiais e mão de obra.</t>
  </si>
  <si>
    <t>74141/003</t>
  </si>
  <si>
    <t>Laje pré-moldada beta 16 p/ 3,5kN/m² vão 5,2m incl. vigotas tijolos armadura negativa capeamento 3cm concreto 15MPa escoramento material e mão de obra.</t>
  </si>
  <si>
    <t>74141/004</t>
  </si>
  <si>
    <t>Laje pré-moldada beta 20 p/ 3,5kN/m² vão 6,2m incl. vigotas tijolos armadura negativa capeamento 3cm concreto 15MPa escoramento material e mão de obra.</t>
  </si>
  <si>
    <t>74202</t>
  </si>
  <si>
    <t>74202/001</t>
  </si>
  <si>
    <t>Laje pré-moldada p/ forro, sobrecarga 100kg/m², vãos até 3,50m / E=8cm, c/ lajotas e cap. c/ conc Fck=20MPa, 3cm, inter-eixo 38cm, c/ escoramento (reapr. 3x) e ferragem negativa</t>
  </si>
  <si>
    <t>74202/002</t>
  </si>
  <si>
    <t>Laje pré-moldada p/ piso, sobrecarga 200kg/m², vãos até 3,50m / E=8cm, c/ lajotas e cap. c/ conc Fck=20MPa, 4cm, inter-eixo 38cm, c/ escoramento (reapr. 3x) e ferragem negativa</t>
  </si>
  <si>
    <t>0247</t>
  </si>
  <si>
    <t>Embasamentos</t>
  </si>
  <si>
    <t>6122</t>
  </si>
  <si>
    <t>Embasamento c/ pedra argamassada utilizando arg. cim/areia 1:4</t>
  </si>
  <si>
    <t>73817</t>
  </si>
  <si>
    <t>Embasamento de material granular</t>
  </si>
  <si>
    <t>73817/001</t>
  </si>
  <si>
    <t>Embasamento de material granular - pó de pedra</t>
  </si>
  <si>
    <t>73817/002</t>
  </si>
  <si>
    <t>Embasamento de material granular - rachão</t>
  </si>
  <si>
    <t>74078</t>
  </si>
  <si>
    <t>Agulhamento de pedra marroada no fundo de valas</t>
  </si>
  <si>
    <t>74078/001</t>
  </si>
  <si>
    <t>Agulhamento fundo de valas c/ maço 30kg pedra de mão H=10cm</t>
  </si>
  <si>
    <t>74078/002</t>
  </si>
  <si>
    <t>Agulhamento fundo de valas c/ maço 30kg pedra de mão H=5cm</t>
  </si>
  <si>
    <t>83518</t>
  </si>
  <si>
    <t>Alvenaria embasamento E=20cm bloco concreto</t>
  </si>
  <si>
    <t>83519</t>
  </si>
  <si>
    <t>Alvenaria embasamento tijolo cerâmico furado 10x20x20cm</t>
  </si>
  <si>
    <t>0286</t>
  </si>
  <si>
    <t>Adesivos para estruturas</t>
  </si>
  <si>
    <t>68328</t>
  </si>
  <si>
    <t>Junta de dilatação com isopor 10mm</t>
  </si>
  <si>
    <t>73898</t>
  </si>
  <si>
    <t>Junta elástica</t>
  </si>
  <si>
    <t>73898/001</t>
  </si>
  <si>
    <t>Junta de dilatação elástica (PVC) O-220/6 pressão até 30mca</t>
  </si>
  <si>
    <t>74121</t>
  </si>
  <si>
    <t>Junta de dilatação</t>
  </si>
  <si>
    <t>74121/001</t>
  </si>
  <si>
    <t>Junta de dilatação para impermeabilização, com selante elástico mono componente a base de poliuretano, dimensões 1x1cm.</t>
  </si>
  <si>
    <t>79471</t>
  </si>
  <si>
    <t>Pintura adesiva p/ concreto, a base de resina epoxi (Sikadur 32 )</t>
  </si>
  <si>
    <t>83499</t>
  </si>
  <si>
    <t>Junta de dilatação e vedação tipo Jeene, incluso corte e remoção do pavimento</t>
  </si>
  <si>
    <t>0296</t>
  </si>
  <si>
    <t>Cintas e vergas</t>
  </si>
  <si>
    <t>93182</t>
  </si>
  <si>
    <t>Verga pré-moldada para janelas com até 1,5m de vão. Af_03/2016</t>
  </si>
  <si>
    <t>93183</t>
  </si>
  <si>
    <t>Verga pré-moldada para janelas com mais de 1,5m de vão. Af_03/2016</t>
  </si>
  <si>
    <t>93184</t>
  </si>
  <si>
    <t>Verga pré-moldada para portas com até 1,5m de vão. Af_03/2016</t>
  </si>
  <si>
    <t>93185</t>
  </si>
  <si>
    <t>Verga pré-moldada para portas com mais de 1,5m de vão. Af_03/2016</t>
  </si>
  <si>
    <t>93186</t>
  </si>
  <si>
    <t>Verga moldada in loco em concreto para janelas com até 1,5m de vão. Af_03/2016</t>
  </si>
  <si>
    <t>93187</t>
  </si>
  <si>
    <t>Verga moldada in loco em concreto para janelas com mais de 1,5m de vão. Af_03/2016</t>
  </si>
  <si>
    <t>93188</t>
  </si>
  <si>
    <t>Verga moldada in loco em concreto para portas com até 1,5m de vão. Af_03/2016</t>
  </si>
  <si>
    <t>93189</t>
  </si>
  <si>
    <t>Verga moldada in loco em concreto para portas com mais de 1,5m de vão. Af_03/2016</t>
  </si>
  <si>
    <t>93190</t>
  </si>
  <si>
    <t>Verga moldada in loco com utilização de blocos canaleta para janelas com até 1,5m de vão. Af_03/2016</t>
  </si>
  <si>
    <t>93191</t>
  </si>
  <si>
    <t>Verga moldada in loco com utilização de blocos canaleta para janelas com mais de 1,5m de vão. Af_03/2016</t>
  </si>
  <si>
    <t>93192</t>
  </si>
  <si>
    <t>Verga moldada in loco com utilização de blocos canaleta para portas com até 1,5m de vão. Af_03/2016</t>
  </si>
  <si>
    <t>93193</t>
  </si>
  <si>
    <t>Verga moldada in loco com utilização de blocos canaleta para portas com mais de 1,5m de vão. Af_03/2016</t>
  </si>
  <si>
    <t>93194</t>
  </si>
  <si>
    <t>Contraverga pré-moldada para vãos de até 1,5m de comprimento. Af_03/2016</t>
  </si>
  <si>
    <t>93195</t>
  </si>
  <si>
    <t>Contraverga pré-moldada para vãos de mais de 1,5m de comprimento. Af_03/2016</t>
  </si>
  <si>
    <t>93196</t>
  </si>
  <si>
    <t>Contraverga moldada in loco em concreto para vãos de até 1,5m de comprimento. Af_03/2016</t>
  </si>
  <si>
    <t>93197</t>
  </si>
  <si>
    <t>Contraverga moldada in loco em concreto para vãos de mais de 1,5m de comprimento. Af_03/2016</t>
  </si>
  <si>
    <t>93198</t>
  </si>
  <si>
    <t>Contraverga moldada in loco com utilização de blocos canaleta para vãos de até 1,5m de comprimento. Af_03/2016</t>
  </si>
  <si>
    <t>93199</t>
  </si>
  <si>
    <t>Contraverga moldada in loco com utilização de blocos canaleta para vãos de mais de 1,5m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</si>
  <si>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</si>
  <si>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</si>
  <si>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</si>
  <si>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</si>
  <si>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</si>
  <si>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</si>
  <si>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93204</t>
  </si>
  <si>
    <t>Cinta de amarração de alvenaria moldada in loco em concreto. Af_03/2016</t>
  </si>
  <si>
    <t>93205</t>
  </si>
  <si>
    <t>Cinta de amarração de alvenaria moldada in loco com utilização de blocos canaleta. Af_03/2016</t>
  </si>
  <si>
    <t>0301</t>
  </si>
  <si>
    <t>Estruturas diversas</t>
  </si>
  <si>
    <t>71623</t>
  </si>
  <si>
    <t>Chapim de concreto aparente com acabamento desempenado, forma de compensado plastificado (madeirit) de 14x10cm, fundido no local.</t>
  </si>
  <si>
    <t>74144</t>
  </si>
  <si>
    <t>Pilar e suporte caixa d'água em madeira 1ª casas HP</t>
  </si>
  <si>
    <t>74144/002</t>
  </si>
  <si>
    <t>Suporte apoio caixa d'água barrotes madeira de 1ª</t>
  </si>
  <si>
    <t>83513</t>
  </si>
  <si>
    <t>Fornecimento de perfil simples I ou H até 8" inclusive perdas</t>
  </si>
  <si>
    <t>83514</t>
  </si>
  <si>
    <t>Fornecimento de perfil simples I ou H 8 a 12" inclusive perdas</t>
  </si>
  <si>
    <t>84153</t>
  </si>
  <si>
    <t>Aparelho de apoio neoprene não fretado (1,4kg/dm³)</t>
  </si>
  <si>
    <t>84154</t>
  </si>
  <si>
    <t>Aparelho apoio neoprene fretado</t>
  </si>
  <si>
    <t>85233</t>
  </si>
  <si>
    <t>Escada em concreto armado, Fck=15MPa, moldada in loco</t>
  </si>
  <si>
    <t>Impermeabilizações e proteções diversas</t>
  </si>
  <si>
    <t>0138</t>
  </si>
  <si>
    <t>Impermeabilização com argamassa</t>
  </si>
  <si>
    <t>5968</t>
  </si>
  <si>
    <t>Impermeabilização de superfície com argamassa de cimento e areia (media), traço 1:3, com aditivo impermeabilizante, E=2cm.</t>
  </si>
  <si>
    <t>6130</t>
  </si>
  <si>
    <t>Impermeabilização de superfície com argamassa de cimento e areia (grossa), traço 1:4, com aditivo impermeabilizante, E=2,5cm</t>
  </si>
  <si>
    <t>74000</t>
  </si>
  <si>
    <t>Impermeabilização rígida c/ arg. cim/areia + impermeabilizante</t>
  </si>
  <si>
    <t>74000/001</t>
  </si>
  <si>
    <t>Impermeabilização de superfície com argamassa de cimento e areia (grossa), traço 1:3, com aditivo impermeabilizante, E=2,5cm.</t>
  </si>
  <si>
    <t>83731</t>
  </si>
  <si>
    <t>Impermeabilização de superfície com argamassa de cimento e areia, traço 1:3, com aditivo impermeabilizante, E=3cm</t>
  </si>
  <si>
    <t>83732</t>
  </si>
  <si>
    <t>Impermeabilização de superfície com argamassa de cimento e areia, traço 1:3, com aditivo impermeabilizante, E=1,5cm</t>
  </si>
  <si>
    <t>83733</t>
  </si>
  <si>
    <t>Impermeabilização de superfície com argamassa de cimento e areia (grossa), traço 1:4, com aditivo impermeabilizante, E=2cm</t>
  </si>
  <si>
    <t>0140</t>
  </si>
  <si>
    <t>Impermeabilização com aditivo</t>
  </si>
  <si>
    <t>83735</t>
  </si>
  <si>
    <t>Impermeabilização de superfície com cimento impermeabilizante de pega ultra-rápida, traço 1:1, E=0,5cm</t>
  </si>
  <si>
    <t>0141</t>
  </si>
  <si>
    <t>Impermeabilização com manta</t>
  </si>
  <si>
    <t>68053</t>
  </si>
  <si>
    <t>Fornecimento/instalação lona plástica preta, para impermeabilização, espessura 150 micras.</t>
  </si>
  <si>
    <t>73753</t>
  </si>
  <si>
    <t>Impermeabilização de terraços e lajes</t>
  </si>
  <si>
    <t>73753/001</t>
  </si>
  <si>
    <t>Impermeabilização de superfície com manta asfáltica protegida com filme de alumínio gofrado (de espessura 0,8mm), inclusa aplicação de emulsão asfáltica, E=3mm.</t>
  </si>
  <si>
    <t>74033</t>
  </si>
  <si>
    <t>Estabilização de solo com geomembrana</t>
  </si>
  <si>
    <t>74033/001</t>
  </si>
  <si>
    <t>Impermeabilização de superfície com geomembrana (manta termoplástica lisa) tipo PEAD, E=2mm.</t>
  </si>
  <si>
    <t>83737</t>
  </si>
  <si>
    <t>Impermeabilização de superfície com manta asfáltica (com polímeros tipo APP), E=3mm</t>
  </si>
  <si>
    <t>83738</t>
  </si>
  <si>
    <t>Impermeabilização de superfície com manta asfáltica (com polímeros tipo APP), E=4mm</t>
  </si>
  <si>
    <t>0142</t>
  </si>
  <si>
    <t>Impermeabilização com feltro</t>
  </si>
  <si>
    <t>83740</t>
  </si>
  <si>
    <t>Impermeabilização com véu de poliester</t>
  </si>
  <si>
    <t>0144</t>
  </si>
  <si>
    <t>Impermeabilização com cimento cristalizado</t>
  </si>
  <si>
    <t>73929</t>
  </si>
  <si>
    <t>Cimento especial cristalizante Denverlit c/ emulsão adesiva Denverfix Denver-1 demão p/ subsolo / baldrames / galerias / jardineiras / etc</t>
  </si>
  <si>
    <t>73929/001</t>
  </si>
  <si>
    <t>Impermeabilização de superfície com cimento especial cristalizante com adesivo liquido de alta performance a base de resina acrílica, uma demão.</t>
  </si>
  <si>
    <t>73929/003</t>
  </si>
  <si>
    <t>Impermeabilização de superfície com emulsão acrílica e selador.</t>
  </si>
  <si>
    <t>73929/004</t>
  </si>
  <si>
    <t>Impermeabilização de estruturas enterradas com cimento cristalizante e emulsão adesiva, até 7m de profundidade.</t>
  </si>
  <si>
    <t>0145</t>
  </si>
  <si>
    <t>Impermeabilização betuminosa c/ emulsão asfáltica e acrílica</t>
  </si>
  <si>
    <t>6225</t>
  </si>
  <si>
    <t>Impermeabilização de calhas / lajes descobertas, com emulsão asfáltica com elastômeros, 3 demãos</t>
  </si>
  <si>
    <t>72075</t>
  </si>
  <si>
    <t>Impermeabilização de superfície com revestimento bicomponente semi flexível.</t>
  </si>
  <si>
    <t>73762</t>
  </si>
  <si>
    <t>73762/001</t>
  </si>
  <si>
    <t>Impermeabilização de superfície com asfalto elastomérico, inclusos primer e véu de poliester.</t>
  </si>
  <si>
    <t>73762/002</t>
  </si>
  <si>
    <t>Impermeabilização de superfície com emulsão acrílica sobre cimento cristalizante, incluso véu de fibra de vidro.</t>
  </si>
  <si>
    <t>73762/003</t>
  </si>
  <si>
    <t>Impermeabilização de superfície com emulsão acrílica estilenada com tela sobre cimento cristalizante, incluso emulsão adesiva de base acrílica.</t>
  </si>
  <si>
    <t>73762/004</t>
  </si>
  <si>
    <t>Impermeabilização de superfície com asfalto elastomérico, inclusos primer e véu de fibra de vidro.</t>
  </si>
  <si>
    <t>74066</t>
  </si>
  <si>
    <t>Impermeabilização flexível</t>
  </si>
  <si>
    <t>74066/001</t>
  </si>
  <si>
    <t>Impermeabilização de superfície, com impermeabilizante flexível a base de elastômero.</t>
  </si>
  <si>
    <t>74066/002</t>
  </si>
  <si>
    <t>Impermeabilização de superfície, com impermeabilizante flexível a base acrílica.</t>
  </si>
  <si>
    <t>74097</t>
  </si>
  <si>
    <t>Impermeabilização calhas / lajes descobertas</t>
  </si>
  <si>
    <t>74097/001</t>
  </si>
  <si>
    <t>Impermeabilização de superfície, com asfalto elastomérico.</t>
  </si>
  <si>
    <t>74106</t>
  </si>
  <si>
    <t>Impermeabilização de fundações / baldrames / muros de arrimo / alicerces e revest. em contato c/ solo - utiliz. tinta betuminosa tipo neutrolin / 2 demãos</t>
  </si>
  <si>
    <t>74106/001</t>
  </si>
  <si>
    <t>Impermeabilização de estruturas enterradas, com tinta asfáltica, duas demãos.</t>
  </si>
  <si>
    <t>83741</t>
  </si>
  <si>
    <t>Impermeabilização de superfície com emulsão asfáltica com elastômero, inclusos primer e véu de poliester</t>
  </si>
  <si>
    <t>83742</t>
  </si>
  <si>
    <t>Impermeabilização de superfície com emulsão asfáltica a base d'água</t>
  </si>
  <si>
    <t>83743</t>
  </si>
  <si>
    <t>Junta de dilatação para impermeabilização, com asfalto oxidado aplicado a quente, dimensões 2x2cm</t>
  </si>
  <si>
    <t>0146</t>
  </si>
  <si>
    <t>Impermeabilização com pintura</t>
  </si>
  <si>
    <t>73872</t>
  </si>
  <si>
    <t>Impermeabilização com resina epoxi</t>
  </si>
  <si>
    <t>73872/001</t>
  </si>
  <si>
    <t>Impermeabilização com pintura a base de resina epoxi alcatrão, uma demão.</t>
  </si>
  <si>
    <t>73872/002</t>
  </si>
  <si>
    <t>Impermeabilização com pintura a base de resina epoxi alcatrão, duas demãos.</t>
  </si>
  <si>
    <t>0147</t>
  </si>
  <si>
    <t>Impermeabilização com mastique</t>
  </si>
  <si>
    <t>72124</t>
  </si>
  <si>
    <t>Impermeabilização de superfície com mastique elástico a base de silicone, por volume.</t>
  </si>
  <si>
    <t>74025</t>
  </si>
  <si>
    <t>Conservação de calhas de concreto - PAR</t>
  </si>
  <si>
    <t>74025/001</t>
  </si>
  <si>
    <t>Impermeabilização de superfície com mastique betuminoso a frio, por metro.</t>
  </si>
  <si>
    <t>74190</t>
  </si>
  <si>
    <t>Impermeabilização de lajes</t>
  </si>
  <si>
    <t>74190/001</t>
  </si>
  <si>
    <t>Impermeabilização de superfície com mastique betuminoso a frio, por área.</t>
  </si>
  <si>
    <t>0150</t>
  </si>
  <si>
    <t>Proteção de superfície com argamassa</t>
  </si>
  <si>
    <t>83744</t>
  </si>
  <si>
    <t>Proteção mecânica de superfície com argamassa de cimento e areia, traço 1:7, E=3cm</t>
  </si>
  <si>
    <t>83745</t>
  </si>
  <si>
    <t>Proteção mecânica de superfície com argamassa de cimento e areia, traço 1:4, E=0,5cm</t>
  </si>
  <si>
    <t>83746</t>
  </si>
  <si>
    <t>Proteção mecânica de superfície com argamassa de cimento e areia, traço 1:4, E=2cm</t>
  </si>
  <si>
    <t>83747</t>
  </si>
  <si>
    <t>Proteção mecânica de superfície com argamassa de cimento e areia, traço 1:7, E=1,5cm</t>
  </si>
  <si>
    <t>83748</t>
  </si>
  <si>
    <t>Proteção mecânica de superfície com argamassa de cimento e areia, traço 1:3, E=2cm</t>
  </si>
  <si>
    <t>83749</t>
  </si>
  <si>
    <t>Proteção mecânica de superfície com argamassa de cimento e areia, traço 1:3, E=2,5cm</t>
  </si>
  <si>
    <t>83750</t>
  </si>
  <si>
    <t>Proteção mecânica de superfície com argamassa de cimento e areia, traço 1:3, E=3cm</t>
  </si>
  <si>
    <t>83751</t>
  </si>
  <si>
    <t>Proteção mecânica de superfície com argamassa de cimento e areia, traço 1:4, E=1,5cm</t>
  </si>
  <si>
    <t>83752</t>
  </si>
  <si>
    <t>Proteção mecânica de superfície com argamassa de cimento e areia, traço 1:6, E=1,5cm</t>
  </si>
  <si>
    <t>83753</t>
  </si>
  <si>
    <t>Proteção mecânica de superfície com argamassa de cimento e areia, traço 1:3, junta batida, E=3cm</t>
  </si>
  <si>
    <t>83754</t>
  </si>
  <si>
    <t>Proteção mecânica de superfície com argamassa de cimento e areia, traço 1:6, E=2cm</t>
  </si>
  <si>
    <t>Instalação elétrica / eletrificação e iluminação externa</t>
  </si>
  <si>
    <t>0165</t>
  </si>
  <si>
    <t>Eletrodutos / calhas para leito de cabos</t>
  </si>
  <si>
    <t>72308</t>
  </si>
  <si>
    <t>Eletroduto de aço galvanizado eletrolítico DN 20mm (3/4"), tipo leve, inclusive conexões - fornecimento e instalação</t>
  </si>
  <si>
    <t>72309</t>
  </si>
  <si>
    <t>Eletroduto de aço galvanizado eletrolítico DN 25mm (1"), tipo leve, inclusive conexões - fornecimento e instalação</t>
  </si>
  <si>
    <t>72310</t>
  </si>
  <si>
    <t>Eletroduto de aço galvanizado eletrolítico DN 40mm (1 1/2"), tipo semi-pesado, inclusive conexões - fornecimento e instalação</t>
  </si>
  <si>
    <t>72311</t>
  </si>
  <si>
    <t>Eletroduto de aço galvanizado eletrolítico DN 50mm (2"), tipo semi-pesado, inclusive conexões - fornecimento e instalação</t>
  </si>
  <si>
    <t>72312</t>
  </si>
  <si>
    <t>Eletroduto de aço galvanizado eletrolítico DN 62mm (2 1/2"), tipo semi-pesado, inclusive conexões - fornecimento e instalação</t>
  </si>
  <si>
    <t>72316</t>
  </si>
  <si>
    <t>Eletroduto de aço galvanizado eletrolítico DN 75mm (3"), tipo semi-pesado, inclusive conexões - fornecimento e instalação</t>
  </si>
  <si>
    <t>72925</t>
  </si>
  <si>
    <t>Eletroduto metálico flexível DN 25mm fabricado com fita de aço zincado, revestido externamente com PVC preto, inclusive conexões, fornecimento e instalação</t>
  </si>
  <si>
    <t>72926</t>
  </si>
  <si>
    <t>Eletroduto metálico flexível DN 40mm fabricado com fita de aço zincado, revestido externamente com PVC preto, inclusive conexões, fornecimento e instalação</t>
  </si>
  <si>
    <t>73627</t>
  </si>
  <si>
    <t>Eletroduto de aço galvanizado eletrolítico DN 16mm (1/2"), tipo leve, inclusive conexões - fornecimento e instalação</t>
  </si>
  <si>
    <t>73798</t>
  </si>
  <si>
    <t>Dutos de poliester de alta densidade (PEAD)</t>
  </si>
  <si>
    <t>73798/001</t>
  </si>
  <si>
    <t>Duto espiral flexível singelo PEAD D=50mm (2") revestido com PVC com fio guia de aço galvanizado, lançado direto no solo, incl. conexões</t>
  </si>
  <si>
    <t>73798/003</t>
  </si>
  <si>
    <t>Duto espiral flexível singelo PEAD D=75mm (3") revestido com PVC com fio guia de aço galvanizado, lançado direto no solo, incl. conexões</t>
  </si>
  <si>
    <t>83409</t>
  </si>
  <si>
    <t>Eletroduto flexível aço galv tipo conduíte D=1/2" (16mm) - fornecimento e instalação</t>
  </si>
  <si>
    <t>83410</t>
  </si>
  <si>
    <t>Eletroduto flexível aço galv tipo conduíte D=1" (25mm) - fornecimento e instalação</t>
  </si>
  <si>
    <t>83411</t>
  </si>
  <si>
    <t>Eletroduto flexível aço galv tipo conduíte D=1 1/4" (32mm) - fornecimento e instalação</t>
  </si>
  <si>
    <t>83412</t>
  </si>
  <si>
    <t>Eletroduto flexível aço galv tipo conduíte D=1 1/2" (40mm) - fornecimento e instalação</t>
  </si>
  <si>
    <t>83413</t>
  </si>
  <si>
    <t>Eletroduto flexível aço galv tipo conduíte D=2" (50mm) - fornecimento e instalação</t>
  </si>
  <si>
    <t>83414</t>
  </si>
  <si>
    <t>Eletroduto flexível aço galv tipo conduíte D=2 1/2" (65mm) - fornecimento e instalação</t>
  </si>
  <si>
    <t>83415</t>
  </si>
  <si>
    <t>Eletroduto flexível aço galv tipo conduíte D=3" (75mm) - fornecimento e instalação</t>
  </si>
  <si>
    <t>91831</t>
  </si>
  <si>
    <t>Eletroduto flexível corrugado, PVC, DN 20mm (1/2"), para circuitos terminais, instalado em forro - fornecimento e instalação. Af_12/2015</t>
  </si>
  <si>
    <t>91834</t>
  </si>
  <si>
    <t>Eletroduto flexível corrugado, PVC, DN 25mm (3/4"), para circuitos terminais, instalado em forro - fornecimento e instalação. Af_12/2015</t>
  </si>
  <si>
    <t>91836</t>
  </si>
  <si>
    <t>Eletroduto flexível corrugado, PVC, DN 32mm (1"), para circuitos terminais, instalado em forro - fornecimento e instalação. Af_12/2015</t>
  </si>
  <si>
    <t>91842</t>
  </si>
  <si>
    <t>Eletroduto flexível corrugado, PVC, DN 20mm (1/2"), para circuitos terminais, instalado em laje - fornecimento e instalação. Af_12/2015</t>
  </si>
  <si>
    <t>91844</t>
  </si>
  <si>
    <t>Eletroduto flexível corrugado, PVC, DN 25mm (3/4"), para circuitos terminais, instalado em laje - fornecimento e instalação. Af_12/2015</t>
  </si>
  <si>
    <t>91846</t>
  </si>
  <si>
    <t>Eletroduto flexível corrugado, PVC, DN 32mm (1"), para circuitos terminais, instalado em laje - fornecimento e instalação. Af_12/2015</t>
  </si>
  <si>
    <t>91852</t>
  </si>
  <si>
    <t>Eletroduto flexível corrugado, PVC, DN 20mm (1/2"), para circuitos terminais, instalado em parede - fornecimento e instalação. Af_12/2015</t>
  </si>
  <si>
    <t>91854</t>
  </si>
  <si>
    <t>Eletroduto flexível corrugado, PVC, DN 25mm (3/4"), para circuitos terminais, instalado em parede - fornecimento e instalação. Af_12/2015</t>
  </si>
  <si>
    <t>91856</t>
  </si>
  <si>
    <t>Eletroduto flexível corrugado, PVC, DN 32mm (1"), para circuitos terminais, instalado em parede - fornecimento e instalação. Af_12/2015</t>
  </si>
  <si>
    <t>91862</t>
  </si>
  <si>
    <t>Eletroduto rígido roscável, PVC, DN 20mm (1/2"), para circuitos terminais, instalado em forro - fornecimento e instalação. Af_12/2015</t>
  </si>
  <si>
    <t>91863</t>
  </si>
  <si>
    <t>Eletroduto rígido roscável, PVC, DN 25mm (3/4"), para circuitos terminais, instalado em forro - fornecimento e instalação. Af_12/2015</t>
  </si>
  <si>
    <t>91864</t>
  </si>
  <si>
    <t>Eletroduto rígido roscável, PVC, DN 32mm (1"), para circuitos terminais, instalado em forro - fornecimento e instalação. Af_12/2015</t>
  </si>
  <si>
    <t>91865</t>
  </si>
  <si>
    <t>Eletroduto rígido roscável, PVC, DN 40mm (1 1/4"), para circuitos terminais, instalado em forro - fornecimento e instalação. Af_12/2015</t>
  </si>
  <si>
    <t>91866</t>
  </si>
  <si>
    <t>Eletroduto rígido roscável, PVC, DN 20mm (1/2"), para circuitos terminais, instalado em laje - fornecimento e instalação. Af_12/2015</t>
  </si>
  <si>
    <t>91867</t>
  </si>
  <si>
    <t>Eletroduto rígido roscável, PVC, DN 25mm (3/4"), para circuitos terminais, instalado em laje - fornecimento e instalação. Af_12/2015</t>
  </si>
  <si>
    <t>91868</t>
  </si>
  <si>
    <t>Eletroduto rígido roscável, PVC, DN 32mm (1"), para circuitos terminais, instalado em laje - fornecimento e instalação. Af_12/2015</t>
  </si>
  <si>
    <t>91869</t>
  </si>
  <si>
    <t>Eletroduto rígido roscável, PVC, DN 40mm (1 1/4"), para circuitos terminais, instalado em laje - fornecimento e instalação. Af_12/2015</t>
  </si>
  <si>
    <t>91870</t>
  </si>
  <si>
    <t>Eletroduto rígido roscável, PVC, DN 20mm (1/2"), para circuitos terminais, instalado em parede - fornecimento e instalação. Af_12/2015</t>
  </si>
  <si>
    <t>91871</t>
  </si>
  <si>
    <t>Eletroduto rígido roscável, PVC, DN 25mm (3/4"), para circuitos terminais, instalado em parede - fornecimento e instalação. Af_12/2015</t>
  </si>
  <si>
    <t>91872</t>
  </si>
  <si>
    <t>Eletroduto rígido roscável, PVC, DN 32mm (1"), para circuitos terminais, instalado em parede - fornecimento e instalação. Af_12/2015</t>
  </si>
  <si>
    <t>91873</t>
  </si>
  <si>
    <t>Eletroduto rígido roscável, PVC, DN 40mm (1 1/4"), para circuitos terminais, instalado em parede - fornecimento e instalação. Af_12/2015</t>
  </si>
  <si>
    <t>93008</t>
  </si>
  <si>
    <t>Eletroduto rígido roscável, PVC, DN 50mm (1 1/2") - fornecimento e instalação. Af_12/2015</t>
  </si>
  <si>
    <t>93009</t>
  </si>
  <si>
    <t>Eletroduto rígido roscável, PVC, DN 60mm (2") - fornecimento e instalação. Af_12/2015</t>
  </si>
  <si>
    <t>93010</t>
  </si>
  <si>
    <t>Eletroduto rígido roscável, PVC, DN 75mm (2 1/2") - fornecimento e instalação. Af_12/2015</t>
  </si>
  <si>
    <t>93011</t>
  </si>
  <si>
    <t>Eletroduto rígido roscável, PVC, DN 85mm (3") - fornecimento e instalação. Af_12/2015</t>
  </si>
  <si>
    <t>93012</t>
  </si>
  <si>
    <t>Eletroduto rígido roscável, PVC, DN 110mm (4") - fornecimento e instalação. Af_12/2015</t>
  </si>
  <si>
    <t>0166</t>
  </si>
  <si>
    <t>Conexões</t>
  </si>
  <si>
    <t>72259</t>
  </si>
  <si>
    <t>Terminal ou conector de pressão - para cabo 10mm² - fornecimento e instalação</t>
  </si>
  <si>
    <t>72260</t>
  </si>
  <si>
    <t>Terminal ou conector de pressão - para cabo 16mm² - fornecimento e instalação</t>
  </si>
  <si>
    <t>72261</t>
  </si>
  <si>
    <t>Terminal ou conector de pressão - para cabo 25mm² - fornecimento e instalação</t>
  </si>
  <si>
    <t>72262</t>
  </si>
  <si>
    <t>Terminal ou conector de pressão - para cabo 35mm² - fornecimento e instalação</t>
  </si>
  <si>
    <t>72263</t>
  </si>
  <si>
    <t>Terminal ou conector de pressão - para cabo 50mm² - fornecimento e instalação</t>
  </si>
  <si>
    <t>72264</t>
  </si>
  <si>
    <t>Terminal ou conector de pressão - para cabo 70mm² - fornecimento e instalação</t>
  </si>
  <si>
    <t>72265</t>
  </si>
  <si>
    <t>Terminal ou conector de pressão - para cabo 95mm² - fornecimento e instalação</t>
  </si>
  <si>
    <t>72266</t>
  </si>
  <si>
    <t>Terminal ou conector de pressão - para cabo 120mm² - fornecimento e instalação</t>
  </si>
  <si>
    <t>72267</t>
  </si>
  <si>
    <t>Terminal ou conector de pressão - para cabo 150mm² - fornecimento e instalação</t>
  </si>
  <si>
    <t>72268</t>
  </si>
  <si>
    <t>Terminal ou conector de pressão - para cabo 185mm² - fornecimento e instalação</t>
  </si>
  <si>
    <t>72269</t>
  </si>
  <si>
    <t>Terminal ou conector de pressão - para cabo 240mm² - fornecimento e instalação</t>
  </si>
  <si>
    <t>72270</t>
  </si>
  <si>
    <t>Terminal ou conector de pressão - para cabo 300mm² - fornecimento e instalação</t>
  </si>
  <si>
    <t>72271</t>
  </si>
  <si>
    <t>Conector parafuso fendido split-bolt - para cabo de 16mm² - fornecimento e instalação</t>
  </si>
  <si>
    <t>72272</t>
  </si>
  <si>
    <t>Conector parafuso fendido split-bolt - para cabo de 35mm² - fornecimento e instalação</t>
  </si>
  <si>
    <t>73782</t>
  </si>
  <si>
    <t>Terminal mecânico</t>
  </si>
  <si>
    <t>73782/002</t>
  </si>
  <si>
    <t>Terminal a pressão reforçado para conexão de cabo de cobre a barra, cabo 50 e 70mm² - fornecimento e instalação</t>
  </si>
  <si>
    <t>73782/003</t>
  </si>
  <si>
    <t>Terminal a pressão reforçado para conexão de cabo de cobre a barra, cabo 95 e 120mm² - fornecimento e instalação</t>
  </si>
  <si>
    <t>73782/004</t>
  </si>
  <si>
    <t>Terminal a pressão reforçado para conexão de cabo de cobre a barra, cabo 150 e 185mm² - fornecimento e instalação</t>
  </si>
  <si>
    <t>73782/005</t>
  </si>
  <si>
    <t>Terminal a pressão reforçado para conexão de cabo de cobre a barra, cabo 16 e 25mm² - fornecimento e instalação</t>
  </si>
  <si>
    <t>83377</t>
  </si>
  <si>
    <t>Conector de parafuso fendido em liga de cobre com separador de cabos para cabo 50mm² - fornecimento e instalação</t>
  </si>
  <si>
    <t>91874</t>
  </si>
  <si>
    <t>Luva para eletroduto, PVC, roscável, DN 20mm (1/2"), para circuitos terminais, instalada em forro - fornecimento e instalação. Af_12/2015</t>
  </si>
  <si>
    <t>91875</t>
  </si>
  <si>
    <t>Luva para eletroduto, PVC, roscável, DN 25mm (3/4"), para circuitos terminais, instalada em forro - fornecimento e instalação. Af_12/2015</t>
  </si>
  <si>
    <t>91876</t>
  </si>
  <si>
    <t>Luva para eletroduto, PVC, roscável, DN 32mm (1"), para circuitos terminais, instalada em forro - fornecimento e instalação. Af_12/2015</t>
  </si>
  <si>
    <t>91877</t>
  </si>
  <si>
    <t>Luva para eletroduto, PVC, roscável, DN 40mm (1 1/4"), para circuitos terminais, instalada em forro - fornecimento e instalação. Af_12/2015</t>
  </si>
  <si>
    <t>91878</t>
  </si>
  <si>
    <t>Luva para eletroduto, PVC, roscável, DN 20mm (1/2"), para circuitos terminais, instalada em laje - fornecimento e instalação. Af_12/2015</t>
  </si>
  <si>
    <t>91879</t>
  </si>
  <si>
    <t>Luva para eletroduto, PVC, roscável, DN 25mm (3/4"), para circuitos terminais, instalada em laje - fornecimento e instalação. Af_12/2015</t>
  </si>
  <si>
    <t>91880</t>
  </si>
  <si>
    <t>Luva para eletroduto, PVC, roscável, DN 32mm (1"), para circuitos terminais, instalada em laje - fornecimento e instalação. Af_12/2015</t>
  </si>
  <si>
    <t>91881</t>
  </si>
  <si>
    <t>Luva para eletroduto, PVC, roscável, DN 40mm (1 1/4"), para circuitos terminais, instalada em laje - fornecimento e instalação. Af_12/2015</t>
  </si>
  <si>
    <t>91882</t>
  </si>
  <si>
    <t>Luva para eletroduto, PVC, roscável, DN 20mm (1/2"), para circuitos terminais, instalada em parede - fornecimento e instalação. Af_12/2015</t>
  </si>
  <si>
    <t>91884</t>
  </si>
  <si>
    <t>Luva para eletroduto, PVC, roscável, DN 25mm (3/4"), para circuitos terminais, instalada em parede - fornecimento e instalação. Af_12/2015</t>
  </si>
  <si>
    <t>91885</t>
  </si>
  <si>
    <t>Luva para eletroduto, PVC, roscável, DN 32mm (1"), para circuitos terminais, instalada em parede - fornecimento e instalação. Af_12/2015</t>
  </si>
  <si>
    <t>91886</t>
  </si>
  <si>
    <t>Luva para eletroduto, PVC, roscável, DN 40mm (1 1/4"), para circuitos terminais, instalada em parede - fornecimento e instalação. Af_12/2015</t>
  </si>
  <si>
    <t>91887</t>
  </si>
  <si>
    <t>Curva 90 graus para eletroduto, PVC, roscável, DN 20mm (1/2"), para circuitos terminais, instalada em forro - fornecimento e instalação. Af_12/2015</t>
  </si>
  <si>
    <t>91888</t>
  </si>
  <si>
    <t>Curva 135 graus para eletroduto, PVC, roscável, DN 20mm (1/2"), para circuitos terminais, instalada em forro - fornecimento e instalação. Af_12/2015</t>
  </si>
  <si>
    <t>91890</t>
  </si>
  <si>
    <t>Curva 90 graus para eletroduto, PVC, roscável, DN 25mm (3/4"), para circuitos terminais, instalada em forro - fornecimento e instalação. Af_12/2015</t>
  </si>
  <si>
    <t>91892</t>
  </si>
  <si>
    <t>Curva 180 graus para eletroduto, PVC, roscável, DN 25mm (3/4"), para circuitos terminais, instalada em forro - fornecimento e instalação. Af_12/2015</t>
  </si>
  <si>
    <t>91893</t>
  </si>
  <si>
    <t>Curva 90 graus para eletroduto, PVC, roscável, DN 32mm (1"), para circuitos terminais, instalada em forro - fornecimento e instalação. Af_12/2015</t>
  </si>
  <si>
    <t>91894</t>
  </si>
  <si>
    <t>Curva 135 graus para eletroduto, PVC, roscável, DN 32mm (1"), para circuitos terminais, instalada em forro - fornecimento e instalação. Af_12/2015</t>
  </si>
  <si>
    <t>91896</t>
  </si>
  <si>
    <t>Curva 90 graus para eletroduto, PVC, roscável, DN 40mm (1 1/4"), para circuitos terminais, instalada em forro - fornecimento e instalação. Af_12/2015</t>
  </si>
  <si>
    <t>91897</t>
  </si>
  <si>
    <t>Curva 135 graus para eletroduto, PVC, roscável, DN 40mm (1 1/4"), para circuitos terminais, instalada em forro - fornecimento e instalação. Af_12/2015</t>
  </si>
  <si>
    <t>91899</t>
  </si>
  <si>
    <t>Curva 90 graus para eletroduto, PVC, roscável, DN 20mm (1/2"), para circuitos terminais, instalada em laje - fornecimento e instalação. Af_12/2015</t>
  </si>
  <si>
    <t>91900</t>
  </si>
  <si>
    <t>Curva 135 graus para eletroduto, PVC, roscável, DN 20mm (1/2"), para circuitos terminais, instalada em laje - fornecimento e instalação. Af_12/2015</t>
  </si>
  <si>
    <t>91902</t>
  </si>
  <si>
    <t>Curva 90 graus para eletroduto, PVC, roscável, DN 25mm (3/4"), para circuitos terminais, instalada em laje - fornecimento e instalação. Af_12/2015</t>
  </si>
  <si>
    <t>91904</t>
  </si>
  <si>
    <t>Curva 180 graus para eletroduto, PVC, roscável, DN 25mm (3/4"), para circuitos terminais, instalada em laje - fornecimento e instalação. Af_12/2015</t>
  </si>
  <si>
    <t>91905</t>
  </si>
  <si>
    <t>Curva 90 graus para eletroduto, PVC, roscável, DN 32mm (1"), para circuitos terminais, instalada em laje - fornecimento e instalação. Af_12/2015</t>
  </si>
  <si>
    <t>91906</t>
  </si>
  <si>
    <t>Curva 135 graus para eletroduto, PVC, roscável, DN 32mm (1"), para circuitos terminais, instalada em laje - fornecimento e instalação. Af_12/2015</t>
  </si>
  <si>
    <t>91908</t>
  </si>
  <si>
    <t>Curva 90 graus para eletroduto, PVC, roscável, DN 40mm (1 1/4"), para circuitos terminais, instalada em laje - fornecimento e instalação. Af_12/2015</t>
  </si>
  <si>
    <t>91909</t>
  </si>
  <si>
    <t>Curva 135 graus para eletroduto, PVC, roscável, DN 40mm (1 1/4"), para circuitos terminais, instalada em laje - fornecimento e instalação. Af_12/2015</t>
  </si>
  <si>
    <t>91911</t>
  </si>
  <si>
    <t>Curva 90 graus para eletroduto, PVC, roscável, DN 20mm (1/2"), para circuitos terminais, instalada em parede - fornecimento e instalação. Af_12/2015</t>
  </si>
  <si>
    <t>91912</t>
  </si>
  <si>
    <t>Curva 135 graus para eletroduto, PVC, roscável, DN 20mm (1/2"), para circuitos terminais, instalada em parede - fornecimento e instalação. Af_12/2015</t>
  </si>
  <si>
    <t>91914</t>
  </si>
  <si>
    <t>Curva 90 graus para eletroduto, PVC, roscável, DN 25mm (3/4"), para circuitos terminais, instalada em parede - fornecimento e instalação. Af_12/2015</t>
  </si>
  <si>
    <t>91916</t>
  </si>
  <si>
    <t>Curva 180 graus para eletroduto, PVC, roscável, DN 25mm (3/4"), para circuitos terminais, instalada em parede - fornecimento e instalação. Af_12/2015</t>
  </si>
  <si>
    <t>91917</t>
  </si>
  <si>
    <t>Curva 90 graus para eletroduto, PVC, roscável, DN 32mm (1"), para circuitos terminais, instalada em parede - fornecimento e instalação. Af_12/2015</t>
  </si>
  <si>
    <t>91918</t>
  </si>
  <si>
    <t>Curva 135 graus para eletroduto, PVC, roscável, DN 32mm (1"), para circuitos terminais, instalada em parede - fornecimento e instalação. Af_12/2015</t>
  </si>
  <si>
    <t>91920</t>
  </si>
  <si>
    <t>Curva 90 graus para eletroduto, PVC, roscável, DN 40mm (1 1/4"), para circuitos terminais, instalada em parede - fornecimento e instalação. Af_12/2015</t>
  </si>
  <si>
    <t>91921</t>
  </si>
  <si>
    <t>Curva 135 graus para eletroduto, PVC, roscável, DN 40mm (1 1/4"), para circuitos terminais, instalada em parede - fornecimento e instalação. Af_12/2015</t>
  </si>
  <si>
    <t>93013</t>
  </si>
  <si>
    <t>Luva para eletroduto, PVC, roscável, DN 50mm (1 1/2") - fornecimento e instalação. Af_12/2015</t>
  </si>
  <si>
    <t>93014</t>
  </si>
  <si>
    <t>Luva para eletroduto, PVC, roscável, DN 60mm (2") - fornecimento e instalação. Af_12/2015</t>
  </si>
  <si>
    <t>93015</t>
  </si>
  <si>
    <t>Luva para eletroduto, PVC, roscável, DN 75mm (2 1/2") - fornecimento e instalação. Af_12/2015</t>
  </si>
  <si>
    <t>93016</t>
  </si>
  <si>
    <t>Luva para eletroduto, PVC, roscável, DN 85mm (3") - fornecimento e instalação. Af_12/2015</t>
  </si>
  <si>
    <t>93017</t>
  </si>
  <si>
    <t>Luva para eletroduto, PVC, roscável, DN 110mm (4") - fornecimento e instalação. Af_12/2015</t>
  </si>
  <si>
    <t>93018</t>
  </si>
  <si>
    <t>Curva 90 graus para eletroduto, PVC, roscável, DN 50mm (1 1/2") - fornecimento e instalação. Af_12/2015</t>
  </si>
  <si>
    <t>93019</t>
  </si>
  <si>
    <t>Curva 135 graus para eletroduto, PVC, roscável, DN 50mm (1 1/2") - fornecimento e instalação. Af_12/2015</t>
  </si>
  <si>
    <t>93020</t>
  </si>
  <si>
    <t>Curva 90 graus para eletroduto, PVC, roscável, DN 60mm (2") - fornecimento e instalação. Af_12/2015</t>
  </si>
  <si>
    <t>93021</t>
  </si>
  <si>
    <t>Curva 135 graus para eletroduto, PVC, roscável, DN 60mm (2") - fornecimento e instalação. Af_12/2015</t>
  </si>
  <si>
    <t>93022</t>
  </si>
  <si>
    <t>Curva 90 graus para eletroduto, PVC, roscável, DN 75mm (2 1/2") - fornecimento e instalação. Af_12/2015</t>
  </si>
  <si>
    <t>93023</t>
  </si>
  <si>
    <t>Curva 135 graus para eletroduto, PVC, roscável, DN 75mm (2 1/2") - fornecimento e instalação. Af_12/2015</t>
  </si>
  <si>
    <t>93024</t>
  </si>
  <si>
    <t>Curva 90 graus para eletroduto, PVC, roscável, DN 85mm (3") - fornecimento e instalação. Af_12/2015</t>
  </si>
  <si>
    <t>93025</t>
  </si>
  <si>
    <t>Curva 135 graus para eletroduto, PVC, roscável, DN 85mm (3") - fornecimento e instalação. Af_12/2015</t>
  </si>
  <si>
    <t>93026</t>
  </si>
  <si>
    <t>Curva 90 graus para eletroduto, PVC, roscável, DN 110mm (4") - fornecimento e instalação. Af_12/2015</t>
  </si>
  <si>
    <t>93027</t>
  </si>
  <si>
    <t>Curva 135 graus para eletroduto, PVC, roscável, DN 110mm (4") - fornecimento e instalação. Af_12/2015</t>
  </si>
  <si>
    <t>0167</t>
  </si>
  <si>
    <t>Fios/cabos</t>
  </si>
  <si>
    <t>72250</t>
  </si>
  <si>
    <t>Cabo de cobre nu 10mm² - fornecimento e instalação</t>
  </si>
  <si>
    <t>72251</t>
  </si>
  <si>
    <t>Cabo de cobre nu 16mm² - fornecimento e instalação</t>
  </si>
  <si>
    <t>72252</t>
  </si>
  <si>
    <t>Cabo de cobre nu 25mm² - fornecimento e instalação</t>
  </si>
  <si>
    <t>72253</t>
  </si>
  <si>
    <t>Cabo de cobre nu 35mm² - fornecimento e instalação</t>
  </si>
  <si>
    <t>72254</t>
  </si>
  <si>
    <t>Cabo de cobre nu 50mm² - fornecimento e instalação</t>
  </si>
  <si>
    <t>72255</t>
  </si>
  <si>
    <t>Cabo de cobre nu 70mm² - fornecimento e instalação</t>
  </si>
  <si>
    <t>72256</t>
  </si>
  <si>
    <t>Cabo de cobre nu 95mm² - fornecimento e instalação</t>
  </si>
  <si>
    <t>72257</t>
  </si>
  <si>
    <t>Cabo de cobre nu 120mm² - fornecimento e instalação</t>
  </si>
  <si>
    <t>84682</t>
  </si>
  <si>
    <t>Fio de cobre nu 4mm² - fornecimento e instalação</t>
  </si>
  <si>
    <t>91924</t>
  </si>
  <si>
    <t>Cabo de cobre flexível isolado, 1,5mm², anti-chama 450/750V, para circuitos terminais - fornecimento e instalação. Af_12/2015</t>
  </si>
  <si>
    <t>91925</t>
  </si>
  <si>
    <t>Cabo de cobre flexível isolado, 1,5mm², anti-chama 0,6/1,0kV, para circuitos terminais - fornecimento e instalação. Af_12/2015</t>
  </si>
  <si>
    <t>91926</t>
  </si>
  <si>
    <t>Cabo de cobre flexível isolado, 2,5mm², anti-chama 450/750V, para circuitos terminais - fornecimento e instalação. Af_12/2015</t>
  </si>
  <si>
    <t>91927</t>
  </si>
  <si>
    <t>Cabo de cobre flexível isolado, 2,5mm², anti-chama 0,6/1,0kV, para circuitos terminais - fornecimento e instalação. Af_12/2015</t>
  </si>
  <si>
    <t>91928</t>
  </si>
  <si>
    <t>Cabo de cobre flexível isolado, 4mm², anti-chama 450/750V, para circuitos terminais - fornecimento e instalação. Af_12/2015</t>
  </si>
  <si>
    <t>91929</t>
  </si>
  <si>
    <t>Cabo de cobre flexível isolado, 4mm², anti-chama 0,6/1,0kV, para circuitos terminais - fornecimento e instalação. Af_12/2015</t>
  </si>
  <si>
    <t>91930</t>
  </si>
  <si>
    <t>Cabo de cobre flexível isolado, 6mm², anti-chama 450/750V, para circuitos terminais - fornecimento e instalação. Af_12/2015</t>
  </si>
  <si>
    <t>91931</t>
  </si>
  <si>
    <t>Cabo de cobre flexível isolado, 6mm², anti-chama 0,6/1,0kV, para circuitos terminais - fornecimento e instalação. Af_12/2015</t>
  </si>
  <si>
    <t>91932</t>
  </si>
  <si>
    <t>Cabo de cobre flexível isolado, 10mm², anti-chama 450/750V, para circuitos terminais - fornecimento e instalação. Af_12/2015</t>
  </si>
  <si>
    <t>91933</t>
  </si>
  <si>
    <t>Cabo de cobre flexível isolado, 10mm², anti-chama 0,6/1,0kV, para circuitos terminais - fornecimento e instalação. Af_12/2015</t>
  </si>
  <si>
    <t>91934</t>
  </si>
  <si>
    <t>Cabo de cobre flexível isolado, 16mm², anti-chama 450/750V, para circuitos terminais - fornecimento e instalação. Af_12/2015</t>
  </si>
  <si>
    <t>91935</t>
  </si>
  <si>
    <t>Cabo de cobre flexível isolado, 16mm², anti-chama 0,6/1,0kV, para circuitos terminais - fornecimento e instalação. Af_12/2015</t>
  </si>
  <si>
    <t>92979</t>
  </si>
  <si>
    <t>Cabo de cobre flexível isolado, 10mm², anti-chama 450/750V, para distribuição - fornecimento e instalação. Af_12/2015</t>
  </si>
  <si>
    <t>92980</t>
  </si>
  <si>
    <t>Cabo de cobre flexível isolado, 10mm², anti-chama 0,6/1,0kV, para distribuição - fornecimento e instalação. Af_12/2015</t>
  </si>
  <si>
    <t>92981</t>
  </si>
  <si>
    <t>Cabo de cobre flexível isolado, 16mm², anti-chama 450/750V, para distribuição - fornecimento e instalação. Af_12/2015</t>
  </si>
  <si>
    <t>92982</t>
  </si>
  <si>
    <t>Cabo de cobre flexível isolado, 16mm², anti-chama 0,6/1,0kV, para distribuição - fornecimento e instalação. Af_12/2015</t>
  </si>
  <si>
    <t>92983</t>
  </si>
  <si>
    <t>Cabo de cobre flexível isolado, 25mm², anti-chama 450/750V, para distribuição - fornecimento e instalação. Af_12/2015</t>
  </si>
  <si>
    <t>92984</t>
  </si>
  <si>
    <t>Cabo de cobre flexível isolado, 25mm², anti-chama 0,6/1,0kV, para distribuição - fornecimento e instalação. Af_12/2015</t>
  </si>
  <si>
    <t>92985</t>
  </si>
  <si>
    <t>Cabo de cobre flexível isolado, 35mm², anti-chama 450/750V, para distribuição - fornecimento e instalação. Af_12/2015</t>
  </si>
  <si>
    <t>92986</t>
  </si>
  <si>
    <t>Cabo de cobre flexível isolado, 35mm², anti-chama 0,6/1,0kV, para distribuição - fornecimento e instalação. Af_12/2015</t>
  </si>
  <si>
    <t>92987</t>
  </si>
  <si>
    <t>Cabo de cobre flexível isolado, 50mm², anti-chama 450/750V, para distribuição - fornecimento e instalação. Af_12/2015</t>
  </si>
  <si>
    <t>92988</t>
  </si>
  <si>
    <t>Cabo de cobre flexível isolado, 50mm², anti-chama 0,6/1,0kV, para distribuição - fornecimento e instalação. Af_12/2015</t>
  </si>
  <si>
    <t>92989</t>
  </si>
  <si>
    <t>Cabo de cobre flexível isolado, 70mm², anti-chama 450/750V, para distribuição - fornecimento e instalação. Af_12/2015</t>
  </si>
  <si>
    <t>92990</t>
  </si>
  <si>
    <t>Cabo de cobre flexível isolado, 70mm², anti-chama 0,6/1,0kV, para distribuição - fornecimento e instalação. Af_12/2015</t>
  </si>
  <si>
    <t>92991</t>
  </si>
  <si>
    <t>Cabo de cobre flexível isolado, 95mm², anti-chama 450/750V, para distribuição - fornecimento e instalação. Af_12/2015</t>
  </si>
  <si>
    <t>92992</t>
  </si>
  <si>
    <t>Cabo de cobre flexível isolado, 95mm², anti-chama 0,6/1,0kV, para distribuição - fornecimento e instalação. Af_12/2015</t>
  </si>
  <si>
    <t>92993</t>
  </si>
  <si>
    <t>Cabo de cobre flexível isolado, 120mm², anti-chama 450/750V, para distribuição - fornecimento e instalação. Af_12/2015</t>
  </si>
  <si>
    <t>92994</t>
  </si>
  <si>
    <t>Cabo de cobre flexível isolado, 120mm², anti-chama 0,6/1,0kV, para distribuição - fornecimento e instalação. Af_12/2015</t>
  </si>
  <si>
    <t>92995</t>
  </si>
  <si>
    <t>Cabo de cobre flexível isolado, 150mm², anti-chama 450/750V, para distribuição - fornecimento e instalação. Af_12/2015</t>
  </si>
  <si>
    <t>92996</t>
  </si>
  <si>
    <t>Cabo de cobre flexível isolado, 150mm², anti-chama 0,6/1,0kV, para distribuição - fornecimento e instalação. Af_12/2015</t>
  </si>
  <si>
    <t>92997</t>
  </si>
  <si>
    <t>Cabo de cobre flexível isolado, 185mm², anti-chama 450/750V, para distribuição - fornecimento e instalação. Af_12/2015</t>
  </si>
  <si>
    <t>92998</t>
  </si>
  <si>
    <t>Cabo de cobre flexível isolado, 185mm², anti-chama 0,6/1,0kV, para distribuição - fornecimento e instalação. Af_12/2015</t>
  </si>
  <si>
    <t>92999</t>
  </si>
  <si>
    <t>Cabo de cobre flexível isolado, 240mm², anti-chama 450/750V, para distribuição - fornecimento e instalação. Af_12/2015</t>
  </si>
  <si>
    <t>93000</t>
  </si>
  <si>
    <t>Cabo de cobre flexível isolado, 240mm², anti-chama 0,6/1,0kV, para distribuição - fornecimento e instalação. Af_12/2015</t>
  </si>
  <si>
    <t>93001</t>
  </si>
  <si>
    <t>Cabo de cobre flexível isolado, 300mm², anti-chama 450/750V, para distribuição - fornecimento e instalação. Af_12/2015</t>
  </si>
  <si>
    <t>93002</t>
  </si>
  <si>
    <t>Cabo de cobre flexível isolado, 300mm², anti-chama 0,6/1,0kV, para distribuição - fornecimento e instalação. Af_12/2015</t>
  </si>
  <si>
    <t>0168</t>
  </si>
  <si>
    <t>Caixas</t>
  </si>
  <si>
    <t>73861</t>
  </si>
  <si>
    <t>Conduletes</t>
  </si>
  <si>
    <t>73861/001</t>
  </si>
  <si>
    <t>Condulete 1/2" em liga de alumínio fundido tipo B - fornecimento e instalação</t>
  </si>
  <si>
    <t>73861/002</t>
  </si>
  <si>
    <t>Condulete 3/4" em liga de alumínio fundido tipo B - fornecimento e instalação</t>
  </si>
  <si>
    <t>73861/003</t>
  </si>
  <si>
    <t>Condulete 1" em liga de alumínio fundido tipo B - fornecimento e instalação</t>
  </si>
  <si>
    <t>73861/004</t>
  </si>
  <si>
    <t>Condulete 1/2" em liga de alumínio fundido tipo C - fornecimento e instalação</t>
  </si>
  <si>
    <t>73861/005</t>
  </si>
  <si>
    <t>Condulete 3/4" em liga de alumínio fundido tipo C - fornecimento e instalação</t>
  </si>
  <si>
    <t>73861/006</t>
  </si>
  <si>
    <t>Condulete 1" em liga de alumínio fundido tipo C - fornecimento e instalação</t>
  </si>
  <si>
    <t>73861/007</t>
  </si>
  <si>
    <t>Condulete 1/2" em liga de alumínio fundido tipo E - fornecimento e instalação</t>
  </si>
  <si>
    <t>73861/008</t>
  </si>
  <si>
    <t>Condulete 3/4" em liga de alumínio fundido tipo E - fornecimento e instalação</t>
  </si>
  <si>
    <t>73861/009</t>
  </si>
  <si>
    <t>Condulete 1" em liga de alumínio fundido tipo E - fornecimento e instalação</t>
  </si>
  <si>
    <t>73861/010</t>
  </si>
  <si>
    <t>Condulete 1/2" em liga de alumínio fundido tipo LB - fornecimento e instalação</t>
  </si>
  <si>
    <t>73861/011</t>
  </si>
  <si>
    <t>Condulete 3/4" em liga de alumínio fundido tipo LB - fornecimento e instalação</t>
  </si>
  <si>
    <t>73861/012</t>
  </si>
  <si>
    <t>Condulete 1" em liga de alumínio fundido tipo LB - fornecimento e instalação</t>
  </si>
  <si>
    <t>73861/013</t>
  </si>
  <si>
    <t>Condulete 1/2" em liga de alumínio fundido tipo LL - fornecimento e instalação</t>
  </si>
  <si>
    <t>73861/014</t>
  </si>
  <si>
    <t>Condulete 3/4" em liga de alumínio fundido tipo LL - fornecimento e instalação</t>
  </si>
  <si>
    <t>73861/015</t>
  </si>
  <si>
    <t>Condulete 1" em liga de alumínio fundido tipo LL - fornecimento e instalação</t>
  </si>
  <si>
    <t>73861/016</t>
  </si>
  <si>
    <t>Condulete 1/2" em liga de alumínio fundido tipo X - fornecimento e instalação</t>
  </si>
  <si>
    <t>73861/017</t>
  </si>
  <si>
    <t>Condulete 3/4" em liga de alumínio fundido tipo X - fornecimento e instalação</t>
  </si>
  <si>
    <t>73861/018</t>
  </si>
  <si>
    <t>Condulete 1" em liga de alumínio fundido tipo X - fornecimento e instalação</t>
  </si>
  <si>
    <t>73861/019</t>
  </si>
  <si>
    <t>Condulete 1/2" em liga de alumínio fundido tipo T - fornecimento e instalação</t>
  </si>
  <si>
    <t>73861/020</t>
  </si>
  <si>
    <t>Condulete 3/4" em liga de alumínio fundido tipo T - fornecimento e instalação</t>
  </si>
  <si>
    <t>73861/021</t>
  </si>
  <si>
    <t>Condulete 1" em liga de alumínio fundido tipo T - fornecimento e instalação</t>
  </si>
  <si>
    <t>74043</t>
  </si>
  <si>
    <t>Condulete PVC 3/4"</t>
  </si>
  <si>
    <t>74043/001</t>
  </si>
  <si>
    <t>Condulete PVC tipo B 3/4" sem tampa, fornecimento e instalação</t>
  </si>
  <si>
    <t>74043/002</t>
  </si>
  <si>
    <t>Condulete PVC tipo LL 3/4" sem tampa, fornecimento e instalação</t>
  </si>
  <si>
    <t>74043/003</t>
  </si>
  <si>
    <t>Condulete PVC tipo TB 3/4" sem tampa, fornecimento e instalação</t>
  </si>
  <si>
    <t>83443</t>
  </si>
  <si>
    <t>Caixa de passagem 20x20x25cm fundo brita com tampa</t>
  </si>
  <si>
    <t>83446</t>
  </si>
  <si>
    <t>Caixa de passagem 30x30x40cm com tampa e dreno brita</t>
  </si>
  <si>
    <t>83447</t>
  </si>
  <si>
    <t>Caixa de passagem 40x40x50cm fundo brita com tampa</t>
  </si>
  <si>
    <t>83448</t>
  </si>
  <si>
    <t>Caixa de passagem 50x50x60cm fundo brita c/ tampa</t>
  </si>
  <si>
    <t>83449</t>
  </si>
  <si>
    <t>Caixa de passagem 60x60x70cm fundo brita com tampa</t>
  </si>
  <si>
    <t>83450</t>
  </si>
  <si>
    <t>Caixa de passagem 80x80x62cm fundo brita com tampa</t>
  </si>
  <si>
    <t>83451</t>
  </si>
  <si>
    <t>Condulete em liga de alumínio tipo LR 3/4" - fornecimento e instalação</t>
  </si>
  <si>
    <t>83452</t>
  </si>
  <si>
    <t>Condulete em liga de alumínio tipo LR 1" - fornecimento e instalação</t>
  </si>
  <si>
    <t>83455</t>
  </si>
  <si>
    <t>Condulete PVC tipo B 1/2" sem tampa - fornecimento e instalação</t>
  </si>
  <si>
    <t>83456</t>
  </si>
  <si>
    <t>Condulete PVC tipo LB 1/2" sem tampa - fornecimento e instalação</t>
  </si>
  <si>
    <t>83457</t>
  </si>
  <si>
    <t>Condulete PVC tipo LB 3/4" sem tampa - fornecimento e instalação</t>
  </si>
  <si>
    <t>83458</t>
  </si>
  <si>
    <t>Condulete PVC tipo LL 1/2" sem tampa - fornecimento e instalação</t>
  </si>
  <si>
    <t>83460</t>
  </si>
  <si>
    <t>Condulete PVC tipo TA 3/4" sem tampa - fornecimento e instalação</t>
  </si>
  <si>
    <t>83461</t>
  </si>
  <si>
    <t>Condulete PVC tipo TB 1/2" sem tampa - fornecimento e instalação</t>
  </si>
  <si>
    <t>83462</t>
  </si>
  <si>
    <t>Condulete PVC tipo XA 3/4" sem tampa - fornecimento e instalação</t>
  </si>
  <si>
    <t>83471</t>
  </si>
  <si>
    <t>Condulete em alumínio fundido 2" tipo E - fornecimento e instalação</t>
  </si>
  <si>
    <t>83472</t>
  </si>
  <si>
    <t>Condulete em alumínio fundido 3" tipo E - fornecimento e instalação</t>
  </si>
  <si>
    <t>91936</t>
  </si>
  <si>
    <t>Caixa octogonal 4" x 4", PVC, instalada em laje - fornecimento e instalação. Af_12/2015</t>
  </si>
  <si>
    <t>91937</t>
  </si>
  <si>
    <t>Caixa octogonal 3" x 3", PVC, instalada em laje - fornecimento e instalação. Af_12/2015</t>
  </si>
  <si>
    <t>91939</t>
  </si>
  <si>
    <t>Caixa retangular 4" x 2" alta (2,00m do piso), PVC, instalada em parede - fornecimento e instalação. Af_12/2015</t>
  </si>
  <si>
    <t>91940</t>
  </si>
  <si>
    <t>Caixa retangular 4" x 2" média (1,30m do piso), PVC, instalada em parede - fornecimento e instalação. Af_12/2015</t>
  </si>
  <si>
    <t>91941</t>
  </si>
  <si>
    <t>Caixa retangular 4" x 2" baixa (0,30m do piso), PVC, instalada em parede - fornecimento e instalação. Af_12/2015</t>
  </si>
  <si>
    <t>91942</t>
  </si>
  <si>
    <t>Caixa retangular 4" x 4" alta (2,00m do piso), PVC, instalada em parede - fornecimento e instalação. Af_12/2015</t>
  </si>
  <si>
    <t>91943</t>
  </si>
  <si>
    <t>Caixa retangular 4" x 4" média (1,30m do piso), PVC, instalada em parede - fornecimento e instalação. Af_12/2015</t>
  </si>
  <si>
    <t>91944</t>
  </si>
  <si>
    <t>Caixa retangular 4" x 4" baixa (0,30m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</si>
  <si>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</si>
  <si>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</si>
  <si>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</si>
  <si>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</si>
  <si>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</si>
  <si>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(2,00m do piso), metálica, instalada em parede - fornecimento e instalação. Af_12/2015</t>
  </si>
  <si>
    <t>92868</t>
  </si>
  <si>
    <t>Caixa retangular 4" x 2" média (1,30m do piso), metálica, instalada em parede - fornecimento e instalação. Af_12/2015</t>
  </si>
  <si>
    <t>92869</t>
  </si>
  <si>
    <t>Caixa retangular 4" x 2" baixa (0,30m do piso), metálica, instalada em parede - fornecimento e instalação. Af_12/2015</t>
  </si>
  <si>
    <t>92870</t>
  </si>
  <si>
    <t>Caixa retangular 4" x 4" alta (2,00m do piso), metálica, instalada em parede - fornecimento e instalação. Af_12/2015</t>
  </si>
  <si>
    <t>92871</t>
  </si>
  <si>
    <t>Caixa retangular 4" x 4" média (1,30m do piso), metálica, instalada em parede - fornecimento e instalação. Af_12/2015</t>
  </si>
  <si>
    <t>92872</t>
  </si>
  <si>
    <t>Caixa retangular 4" x 4" baixa (0,30m do piso), metálica, instalada em parede - fornecimento e instalação. Af_12/2015</t>
  </si>
  <si>
    <t>0169</t>
  </si>
  <si>
    <t>Quadros / disjuntores</t>
  </si>
  <si>
    <t>68066</t>
  </si>
  <si>
    <t>Caixa de proteção para medidor monofásico, fornecimento e instalação</t>
  </si>
  <si>
    <t>72319</t>
  </si>
  <si>
    <t>Disjuntor baixa tensão tripolar a seco 800A/600V, inclusive eletrotécnico</t>
  </si>
  <si>
    <t>72341</t>
  </si>
  <si>
    <t>Contator tripolar I nominal 12A - fornecimento e instalação inclusive eletrotécnico</t>
  </si>
  <si>
    <t>72343</t>
  </si>
  <si>
    <t>Contator tripolar I nominal 22A - fornecimento e instalação inclusive eletrotécnico</t>
  </si>
  <si>
    <t>72344</t>
  </si>
  <si>
    <t>Contator tripolar I nominal 36A - fornecimento e instalação inclusive eletrotécnico</t>
  </si>
  <si>
    <t>72345</t>
  </si>
  <si>
    <t>Contator tripolar I nominal 94A - fornecimento e instalação inclusive eletrotécnico</t>
  </si>
  <si>
    <t>74052</t>
  </si>
  <si>
    <t>P/ distribuição 4 circuitos inclusive acessórios</t>
  </si>
  <si>
    <t>74052/005</t>
  </si>
  <si>
    <t>Quadro de medição geral em chapa metálica para edifícios com 16 aptos, inclusive disjuntores e aterramento</t>
  </si>
  <si>
    <t>74130</t>
  </si>
  <si>
    <t>Disjuntores</t>
  </si>
  <si>
    <t>74130/001</t>
  </si>
  <si>
    <t>Disjuntor termomagnético monopolar padrão NEMA (americano) 10 a 30A 240V, fornecimento e instalação</t>
  </si>
  <si>
    <t>74130/002</t>
  </si>
  <si>
    <t>Disjuntor termomagnético monopolar padrão NEMA (americano) 35 a 50A 240V, fornecimento e instalação</t>
  </si>
  <si>
    <t>74130/003</t>
  </si>
  <si>
    <t>Disjuntor termomagnético bipolar padrão NEMA (americano) 10 a 50A 240V, fornecimento e instalação</t>
  </si>
  <si>
    <t>74130/004</t>
  </si>
  <si>
    <t>Disjuntor termomagnético tripolar padrão NEMA (americano) 10 a 50A 240V, fornecimento e instalação</t>
  </si>
  <si>
    <t>74130/005</t>
  </si>
  <si>
    <t>Disjuntor termomagnético tripolar padrão NEMA (americano) 60 a 100A 240V, fornecimento e instalação</t>
  </si>
  <si>
    <t>74130/006</t>
  </si>
  <si>
    <t>Disjuntor termomagnético tripolar padrão NEMA (americano) 125 a 150A 240V, fornecimento e instalação</t>
  </si>
  <si>
    <t>74130/007</t>
  </si>
  <si>
    <t>Disjuntor termomagnético tripolar em caixa moldada 250A 600V, fornecimento e instalação</t>
  </si>
  <si>
    <t>74130/008</t>
  </si>
  <si>
    <t>Disjuntor termomagnético tripolar em caixa moldada 300 a 400A 600V, fornecimento e instalação</t>
  </si>
  <si>
    <t>74130/009</t>
  </si>
  <si>
    <t>Disjuntor termomagnético tripolar em caixa moldada 500 a 600A 600V, fornecimento e instalação</t>
  </si>
  <si>
    <t>74130/010</t>
  </si>
  <si>
    <t>Disjuntor termomagnético tripolar em caixa moldada 175 a 225A 240V, fornecimento e instalação</t>
  </si>
  <si>
    <t>74131</t>
  </si>
  <si>
    <t>Quadros de distribuição</t>
  </si>
  <si>
    <t>74131/001</t>
  </si>
  <si>
    <t>Quadro de distribuição de energia de embutir, em chapa metálica, para 3 disjuntores termomagnéticos monopolares sem barramento fornecimento e instalação</t>
  </si>
  <si>
    <t>74131/004</t>
  </si>
  <si>
    <t>Quadro de distribuição de energia de embutir, em chapa metálica, para 18 disjuntores termomagnéticos monopolares, com barramento trifásico e neutro, fornecimento e instalação</t>
  </si>
  <si>
    <t>74131/005</t>
  </si>
  <si>
    <t>Quadro de distribuição de energia de embutir, em chapa metálica, para 24 disjuntores termomagnéticos monopolares, com barramento trifásico e neutro, fornecimento e instalação</t>
  </si>
  <si>
    <t>74131/006</t>
  </si>
  <si>
    <t>Quadro de distribuição de energia de embutir, em chapa metálica, para 32 disjuntores termomagnéticos monopolares, com barramento trifásico e neutro, fornecimento e instalação</t>
  </si>
  <si>
    <t>74131/007</t>
  </si>
  <si>
    <t>Quadro de distribuição de energia de embutir, em chapa metálica, para 40 disjuntores termomagnéticos monopolares, com barramento trifásico e neutro, fornecimento e instalação</t>
  </si>
  <si>
    <t>74131/008</t>
  </si>
  <si>
    <t>Quadro de distribuição de energia de embutir, em chapa metálica, para 50 disjuntores termomagnéticos monopolares, com barramento trifásico e neutro, fornecimento e instalação</t>
  </si>
  <si>
    <t>83372</t>
  </si>
  <si>
    <t>Caixa de medição em alta tensão - fornecimento e instalação</t>
  </si>
  <si>
    <t>83463</t>
  </si>
  <si>
    <t>Quadro de distribuição de energia em chapa de aço galvanizado, para 12 disjuntores termomagnéticos monopolares, com barramento trifásico e neutro - fornecimento e instalação</t>
  </si>
  <si>
    <t>84402</t>
  </si>
  <si>
    <t>Quadro de distribuição de energia p/ 6 disjuntores termomagnéticos monopolares sem barramento, de embutir, em chapa metálica - fornecimento e instalação</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</si>
  <si>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</si>
  <si>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</si>
  <si>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</si>
  <si>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</si>
  <si>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</si>
  <si>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</si>
  <si>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</si>
  <si>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</si>
  <si>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</si>
  <si>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</si>
  <si>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</si>
  <si>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</si>
  <si>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</si>
  <si>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</si>
  <si>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</si>
  <si>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</si>
  <si>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</si>
  <si>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</si>
  <si>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</si>
  <si>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</si>
  <si>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</si>
  <si>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</si>
  <si>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</si>
  <si>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</si>
  <si>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</si>
  <si>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</si>
  <si>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</si>
  <si>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</si>
  <si>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</si>
  <si>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</si>
  <si>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</si>
  <si>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</si>
  <si>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</si>
  <si>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</si>
  <si>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</si>
  <si>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</si>
  <si>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</si>
  <si>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</si>
  <si>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</si>
  <si>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</si>
  <si>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93673</t>
  </si>
  <si>
    <t>Disjuntor tripolar tipo DIN, corrente nominal de 50A - fornecimento e instalação. Af_04/2016</t>
  </si>
  <si>
    <t>93677</t>
  </si>
  <si>
    <t>Disjuntor tetrapolar tipo DR, corrente nominal de 40A - fornecimento e instalação. Af_04/2016</t>
  </si>
  <si>
    <t>0170</t>
  </si>
  <si>
    <t>Interruptor / tomada</t>
  </si>
  <si>
    <t>72333</t>
  </si>
  <si>
    <t>Interruptor bipolar de embutir 20A/250V, tecla dupla c/ placa - fornecimento e instalação</t>
  </si>
  <si>
    <t>72339</t>
  </si>
  <si>
    <t>Tomada 3P+T 30A/440V sem placa - fornecimento e instalação</t>
  </si>
  <si>
    <t>83403</t>
  </si>
  <si>
    <t>Interruptor pulsador de campainha ou minuteria 2A/250V c/ caixa - fornecimento e instalação</t>
  </si>
  <si>
    <t>83465</t>
  </si>
  <si>
    <t>Interruptor intermediário (four-way) - fornecimento e instalação</t>
  </si>
  <si>
    <t>91945</t>
  </si>
  <si>
    <t>Suporte parafusado com placa de encaixe 4" x 2" alto (2,00m do piso) para ponto elétrico - fornecimento e instalação. Af_12/2015</t>
  </si>
  <si>
    <t>91946</t>
  </si>
  <si>
    <t>Suporte parafusado com placa de encaixe 4" x 2" médio (1,30m do piso) para ponto elétrico - fornecimento e instalação. Af_12/2015</t>
  </si>
  <si>
    <t>91947</t>
  </si>
  <si>
    <t>Suporte parafusado com placa de encaixe 4" x 2" baixo (0,30m do piso) para ponto elétrico - fornecimento e instalação. Af_12/2015</t>
  </si>
  <si>
    <t>91949</t>
  </si>
  <si>
    <t>Suporte parafusado com placa de encaixe 4" x 4" alto (2,00m do piso) para ponto elétrico - fornecimento e instalação. Af_12/2015</t>
  </si>
  <si>
    <t>91950</t>
  </si>
  <si>
    <t>Suporte parafusado com placa de encaixe 4" x 4" médio (1,30m do piso) para ponto elétrico - fornecimento e instalação. Af_12/2015</t>
  </si>
  <si>
    <t>91951</t>
  </si>
  <si>
    <t>Suporte parafusado com placa de encaixe 4" x 4" baixo (0,30m do piso) para ponto elétrico - fornecimento e instalação. Af_12/2015</t>
  </si>
  <si>
    <t>91952</t>
  </si>
  <si>
    <t>Interruptor simples (1 módulo), 10A/250V, sem suporte e sem placa - fornecimento e instalação. Af_12/2015</t>
  </si>
  <si>
    <t>91953</t>
  </si>
  <si>
    <t>Interruptor simples (1 módulo), 10A/250V, incluindo suporte e placa fornecimento e instalação. Af_12/2015</t>
  </si>
  <si>
    <t>91954</t>
  </si>
  <si>
    <t>Interruptor paralelo (1 módulo), 10A/250V, sem suporte e sem placa - fornecimento e instalação. Af_12/2015</t>
  </si>
  <si>
    <t>91955</t>
  </si>
  <si>
    <t>Interruptor paralelo (1 módulo), 10A/250V, incluindo suporte e placa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</si>
  <si>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</si>
  <si>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</si>
  <si>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</si>
  <si>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</si>
  <si>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</si>
  <si>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</si>
  <si>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</si>
  <si>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fornecimento e instalação. Af_12/2015</t>
  </si>
  <si>
    <t>91960</t>
  </si>
  <si>
    <t>Interruptor paralelo (2 módulos), 10A/250V, sem suporte e sem placa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</si>
  <si>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</si>
  <si>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</si>
  <si>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</si>
  <si>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</si>
  <si>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</si>
  <si>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</si>
  <si>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</si>
  <si>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</si>
  <si>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</si>
  <si>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</si>
  <si>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</si>
  <si>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</si>
  <si>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</si>
  <si>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fornecimento e instalação. Af_12/2015</t>
  </si>
  <si>
    <t>91968</t>
  </si>
  <si>
    <t>Interruptor paralelo (3 módulos), 10A/250V, sem suporte e sem placa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</si>
  <si>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</si>
  <si>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</si>
  <si>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</si>
  <si>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</si>
  <si>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</si>
  <si>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</si>
  <si>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</si>
  <si>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</si>
  <si>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</si>
  <si>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</si>
  <si>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</si>
  <si>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</si>
  <si>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</si>
  <si>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fornecimento e instalação. Af_12/2015</t>
  </si>
  <si>
    <t>91976</t>
  </si>
  <si>
    <t>Interruptor simples (6 módulos), 10A/250V, sem suporte e sem placa - fornecimento e instalação. Af_12/2015</t>
  </si>
  <si>
    <t>91977</t>
  </si>
  <si>
    <t>Interruptor simples (6 módulos), 10A/250V, incluindo suporte e placa fornecimento e instalação. Af_12/2015</t>
  </si>
  <si>
    <t>91990</t>
  </si>
  <si>
    <t>Tomada alta de embutir (1 módulo), 2P+T 10A, sem suporte e sem placa - fornecimento e instalação. Af_12/2015</t>
  </si>
  <si>
    <t>91991</t>
  </si>
  <si>
    <t>Tomada alta de embutir (1 módulo), 2P+T 20A, sem suporte e sem placa - fornecimento e instalação. Af_12/2015</t>
  </si>
  <si>
    <t>91992</t>
  </si>
  <si>
    <t>Tomada alta de embutir (1 módulo), 2P+T 10A, incluindo suporte e placa - fornecimento e instalação. Af_12/2015</t>
  </si>
  <si>
    <t>91993</t>
  </si>
  <si>
    <t>Tomada alta de embutir (1 módulo), 2P+T 20A, incluindo suporte e placa - fornecimento e instalação. Af_12/2015</t>
  </si>
  <si>
    <t>91994</t>
  </si>
  <si>
    <t>Tomada média de embutir (1 módulo), 2P+T 10A, sem suporte e sem placa- fornecimento e instalação. Af_12/2015</t>
  </si>
  <si>
    <t>91995</t>
  </si>
  <si>
    <t>Tomada média de embutir (1 módulo), 2P+T 20A, sem suporte e sem placa- fornecimento e instalação. Af_12/2015</t>
  </si>
  <si>
    <t>91996</t>
  </si>
  <si>
    <t>Tomada média de embutir (1 módulo), 2P+T 10A, incluindo suporte e placa - fornecimento e instalação. Af_12/2015</t>
  </si>
  <si>
    <t>91997</t>
  </si>
  <si>
    <t>Tomada média de embutir (1 módulo), 2P+T 20A, incluindo suporte e placa - fornecimento e instalação. Af_12/2015</t>
  </si>
  <si>
    <t>91998</t>
  </si>
  <si>
    <t>Tomada baixa de embutir (1 módulo), 2P+T 10A, sem suporte e sem placa- fornecimento e instalação. Af_12/2015</t>
  </si>
  <si>
    <t>91999</t>
  </si>
  <si>
    <t>Tomada baixa de embutir (1 módulo), 2P+T 20A, sem suporte e sem placa- fornecimento e instalação. Af_12/2015</t>
  </si>
  <si>
    <t>92000</t>
  </si>
  <si>
    <t>Tomada baixa de embutir (1 módulo), 2P+T 10A, incluindo suporte e placa - fornecimento e instalação. Af_12/2015</t>
  </si>
  <si>
    <t>92001</t>
  </si>
  <si>
    <t>Tomada baixa de embutir (1 módulo), 2P+T 20A, incluindo suporte e placa - fornecimento e instalação. Af_12/2015</t>
  </si>
  <si>
    <t>92002</t>
  </si>
  <si>
    <t>Tomada média de embutir (2 módulos), 2P+T 10A, sem suporte e sem placa - fornecimento e instalação. Af_12/2015</t>
  </si>
  <si>
    <t>92003</t>
  </si>
  <si>
    <t>Tomada média de embutir (2 módulos), 2P+T 20A, sem suporte e sem placa - fornecimento e instalação. Af_12/2015</t>
  </si>
  <si>
    <t>92004</t>
  </si>
  <si>
    <t>Tomada média de embutir (2 módulos), 2P+T 10A, incluindo suporte e placa - fornecimento e instalação. Af_12/2015</t>
  </si>
  <si>
    <t>92005</t>
  </si>
  <si>
    <t>Tomada média de embutir (2 módulos), 2P+T 20A, incluindo suporte e placa - fornecimento e instalação. Af_12/2015</t>
  </si>
  <si>
    <t>92006</t>
  </si>
  <si>
    <t>Tomada baixa de embutir (2 módulos), 2P+T 10A, sem suporte e sem placa - fornecimento e instalação. Af_12/2015</t>
  </si>
  <si>
    <t>92007</t>
  </si>
  <si>
    <t>Tomada baixa de embutir (2 módulos), 2P+T 20A, sem suporte e sem placa - fornecimento e instalação. Af_12/2015</t>
  </si>
  <si>
    <t>92008</t>
  </si>
  <si>
    <t>Tomada baixa de embutir (2 módulos), 2P+T 10A, incluindo suporte e placa - fornecimento e instalação. Af_12/2015</t>
  </si>
  <si>
    <t>92009</t>
  </si>
  <si>
    <t>Tomada baixa de embutir (2 módulos), 2P+T 20A, incluindo suporte e placa - fornecimento e instalação. Af_12/2015</t>
  </si>
  <si>
    <t>92010</t>
  </si>
  <si>
    <t>Tomada média de embutir (3 módulos), 2P+T 10A, sem suporte e sem placa - fornecimento e instalação. Af_12/2015</t>
  </si>
  <si>
    <t>92011</t>
  </si>
  <si>
    <t>Tomada média de embutir (3 módulos), 2P+T 20A, sem suporte e sem placa - fornecimento e instalação. Af_12/2015</t>
  </si>
  <si>
    <t>92012</t>
  </si>
  <si>
    <t>Tomada média de embutir (3 módulos), 2P+T 10A, incluindo suporte e placa - fornecimento e instalação. Af_12/2015</t>
  </si>
  <si>
    <t>92013</t>
  </si>
  <si>
    <t>Tomada média de embutir (3 módulos), 2P+T 20A, incluindo suporte e placa - fornecimento e instalação. Af_12/2015</t>
  </si>
  <si>
    <t>92014</t>
  </si>
  <si>
    <t>Tomada baixa de embutir (3 módulos), 2P+T 10A, sem suporte e sem placa - fornecimento e instalação. Af_12/2015</t>
  </si>
  <si>
    <t>92015</t>
  </si>
  <si>
    <t>Tomada baixa de embutir (3 módulos), 2P+T 20A, sem suporte e sem placa - fornecimento e instalação. Af_12/2015</t>
  </si>
  <si>
    <t>92016</t>
  </si>
  <si>
    <t>Tomada baixa de embutir (3 módulos), 2P+T 10A, incluindo suporte e placa - fornecimento e instalação. Af_12/2015</t>
  </si>
  <si>
    <t>92017</t>
  </si>
  <si>
    <t>Tomada baixa de embutir (3 módulos), 2P+T 20A, incluindo suporte e placa - fornecimento e instalação. Af_12/2015</t>
  </si>
  <si>
    <t>92018</t>
  </si>
  <si>
    <t>Tomada baixa de embutir (4 módulos), 2P+T 10A, sem suporte e sem placa - fornecimento e instalação. Af_12/2015</t>
  </si>
  <si>
    <t>92019</t>
  </si>
  <si>
    <t>Tomada baixa de embutir (4 módulos), 2P+T 10A, incluindo suporte e placa - fornecimento e instalação. Af_12/2015</t>
  </si>
  <si>
    <t>92020</t>
  </si>
  <si>
    <t>Tomada baixa de embutir (6 módulos), 2P+T 10A, sem suporte e sem placa - fornecimento e instalação. Af_12/2015</t>
  </si>
  <si>
    <t>92021</t>
  </si>
  <si>
    <t>Tomada baixa de embutir (6 módulos), 2P+T 10A, incluindo suporte e placa - fornecimento e instalação. Af_12/2015</t>
  </si>
  <si>
    <t>92022</t>
  </si>
  <si>
    <t>Interruptor simples (1 módulo) com 1 tomada de embutir 2P+T 10A, sem suporte e sem placa - fornecimento e instalação. Af_12/2015</t>
  </si>
  <si>
    <t>92023</t>
  </si>
  <si>
    <t>Interruptor simples (1 módulo) com 1 tomada de embutir 2P+T 10A, incluindo suporte e placa - fornecimento e instalação. Af_12/2015</t>
  </si>
  <si>
    <t>92024</t>
  </si>
  <si>
    <t>Interruptor simples (1 módulo) com 2 tomadas de embutir 2P+T 10A, sem suporte e sem placa - fornecimento e instalação. Af_12/2015</t>
  </si>
  <si>
    <t>92025</t>
  </si>
  <si>
    <t>Interruptor simples (1 módulo) com 2 tomadas de embutir 2P+T 10A, incluindo suporte e placa - fornecimento e instalação. Af_12/2015</t>
  </si>
  <si>
    <t>92026</t>
  </si>
  <si>
    <t>Interruptor simples (2 módulos) com 1 tomada de embutir 2P+T 10A, sem suporte e sem placa - fornecimento e instalação. Af_12/2015</t>
  </si>
  <si>
    <t>92027</t>
  </si>
  <si>
    <t>Interruptor simples (2 módulos) com 1 tomada de embutir 2P+T 10A, incluindo suporte e placa - fornecimento e instalação. Af_12/2015</t>
  </si>
  <si>
    <t>92028</t>
  </si>
  <si>
    <t>Interruptor paralelo (1 módulo) com 1 tomada de embutir 2P+T 10A, sem suporte e sem placa - fornecimento e instalação. Af_12/2015</t>
  </si>
  <si>
    <t>92029</t>
  </si>
  <si>
    <t>Interruptor paralelo (1 módulo) com 1 tomada de embutir 2P+T 10A, incluindo suporte e placa - fornecimento e instalação. Af_12/2015</t>
  </si>
  <si>
    <t>92030</t>
  </si>
  <si>
    <t>Interruptor paralelo (1 módulo) com 2 tomadas de embutir 2P+T 10A, sem suporte e sem placa - fornecimento e instalação. Af_12/2015</t>
  </si>
  <si>
    <t>92031</t>
  </si>
  <si>
    <t>Interruptor paralelo (1 módulo) com 2 tomadas de embutir 2P+T 10A, incluindo suporte e placa - fornecimento e instalação. Af_12/2015</t>
  </si>
  <si>
    <t>92032</t>
  </si>
  <si>
    <t>Interruptor paralelo (2 módulos) com 1 tomada de embutir 2P+T 10A, sem suporte e sem placa - fornecimento e instalação. Af_12/2015</t>
  </si>
  <si>
    <t>92033</t>
  </si>
  <si>
    <t>Interruptor paralelo (2 módulos) com 1 tomada de embutir 2P+T 10A, incluindo suporte e placa - fornecimento e instalação. Af_12/2015</t>
  </si>
  <si>
    <t>92034</t>
  </si>
  <si>
    <t>Interruptor simples (1 módulo), interruptor paralelo (1 módulo) e 1 tomada de embutir 2P+T 10A, sem suporte e sem placa - fornecimento e instalação. Af_12/2015</t>
  </si>
  <si>
    <t>92035</t>
  </si>
  <si>
    <t>Interruptor simples (1 módulo), interruptor paralelo (1 módulo) e 1 tomada de embutir 2P+T 10A, incluindo suporte e placa - fornecimento e instalação. Af_12/2015</t>
  </si>
  <si>
    <t>0171</t>
  </si>
  <si>
    <t>Luminária interna / bocal / lâmpadas</t>
  </si>
  <si>
    <t>72278</t>
  </si>
  <si>
    <t>Lâmpada vapor metálico 400W - fornecimento e instalação</t>
  </si>
  <si>
    <t>72280</t>
  </si>
  <si>
    <t>Ignitor para partida lâmpada vapor sódio alta pressão até 400W</t>
  </si>
  <si>
    <t>73953</t>
  </si>
  <si>
    <t>Luminária interna tipo calha sobrepor</t>
  </si>
  <si>
    <t>73953/001</t>
  </si>
  <si>
    <t>Luminária tipo calha, de sobrepor, com reator de partida rápida e lâmpada fluorescente 1x20W, completa, fornecimento e instalação</t>
  </si>
  <si>
    <t>73953/002</t>
  </si>
  <si>
    <t>Luminária tipo calha, de sobrepor, com reator de partida rápida e lâmpada fluorescente 2x20W, completa, fornecimento e instalação</t>
  </si>
  <si>
    <t>73953/003</t>
  </si>
  <si>
    <t>Luminária tipo calha, de sobrepor, com reator de partida rápida e lâmpada fluorescente 3x20W, completa, fornecimento e instalação</t>
  </si>
  <si>
    <t>73953/004</t>
  </si>
  <si>
    <t>Luminária tipo calha, de sobrepor, com reator de partida rápida e lâmpada fluorescente 4x20W, completa, fornecimento e instalação</t>
  </si>
  <si>
    <t>73953/005</t>
  </si>
  <si>
    <t>Luminária tipo calha, de sobrepor, com reator de partida rápida e lâmpada fluorescente 1x40W, completa, fornecimento e instalação</t>
  </si>
  <si>
    <t>73953/006</t>
  </si>
  <si>
    <t>Luminária tipo calha, de sobrepor, com reator de partida rápida e lâmpada fluorescente 2x40W, completa, fornecimento e instalação</t>
  </si>
  <si>
    <t>73953/007</t>
  </si>
  <si>
    <t>Luminária tipo calha, de sobrepor, com reator de partida rápida e lâmpada fluorescente 3x40W, completa, fornecimento e instalação</t>
  </si>
  <si>
    <t>73953/008</t>
  </si>
  <si>
    <t>Luminária tipo calha, de sobrepor, com reator de partida rápida e lâmpada fluorescente 4x40W, completa, fornecimento e instalação</t>
  </si>
  <si>
    <t>73953/009</t>
  </si>
  <si>
    <t>Luminária sobrepor tipo calha c/ reator part convenc lamp 1x20W e starterfix em laje ou forro - fornecimento e colocação</t>
  </si>
  <si>
    <t>74041</t>
  </si>
  <si>
    <t>Luminária globo</t>
  </si>
  <si>
    <t>74041/001</t>
  </si>
  <si>
    <t>Luminária globo vidro leitoso / plafonier / bocal / lâmpada fluorescente 20W</t>
  </si>
  <si>
    <t>74041/002</t>
  </si>
  <si>
    <t>Luminária globo vidro leitoso / plafonier / bocal / lâmpada fluorescente 40W</t>
  </si>
  <si>
    <t>74082</t>
  </si>
  <si>
    <t>Refletor</t>
  </si>
  <si>
    <t>74082/001</t>
  </si>
  <si>
    <t>Refletor redondo em alumínio com suporte e alça regulável para fixação, com lâmpada vapor de mercúrio 250W</t>
  </si>
  <si>
    <t>74094</t>
  </si>
  <si>
    <t>Luminária interna</t>
  </si>
  <si>
    <t>74094/001</t>
  </si>
  <si>
    <t>Luminária tipo spot para 1 lâmpada incandescente / fluorescente compacta</t>
  </si>
  <si>
    <t>83391</t>
  </si>
  <si>
    <t>Reator para lâmpada fluorescente 2x40W partida rápida fornecimento e instalação</t>
  </si>
  <si>
    <t>83392</t>
  </si>
  <si>
    <t>Reator para lâmpada fluorescente 1x20W partida rápida fornecimento e instalação</t>
  </si>
  <si>
    <t>83393</t>
  </si>
  <si>
    <t>Reator para lâmpada fluorescente 1x40W partida rápida fornecimento e instalação</t>
  </si>
  <si>
    <t>83468</t>
  </si>
  <si>
    <t>Lâmpada fluorescente 20W - fornecimento e instalação</t>
  </si>
  <si>
    <t>83469</t>
  </si>
  <si>
    <t>Lâmpada fluorescente 40W - fornecimento e instalação</t>
  </si>
  <si>
    <t>83470</t>
  </si>
  <si>
    <t>Lâmpada fluorescente tipo HO 85W - fornecimento e instalação</t>
  </si>
  <si>
    <t>93040</t>
  </si>
  <si>
    <t>Lâmpada fluorescente compacta 15W 2U, base E27 - fornecimento e instalação</t>
  </si>
  <si>
    <t>93041</t>
  </si>
  <si>
    <t>Lâmpada fluorescente espiral branca 65W, base E27 - fornecimento e instalação</t>
  </si>
  <si>
    <t>93042</t>
  </si>
  <si>
    <t>Lâmpada LED 6W bivolt branca, formato tradicional (base E27) - fornecimento e instalação</t>
  </si>
  <si>
    <t>93043</t>
  </si>
  <si>
    <t>Lâmpada LED 10W bivolt branca, formato tradicional (base E27) - fornecimento e instalação</t>
  </si>
  <si>
    <t>93044</t>
  </si>
  <si>
    <t>Lâmpada fluorescente compacta 3U branca 20W, base E27 - fornecimento e instalação</t>
  </si>
  <si>
    <t>93045</t>
  </si>
  <si>
    <t>Lâmpada fluorescente espiral branca 45W, base E27 - fornecimento e instalação</t>
  </si>
  <si>
    <t>0172</t>
  </si>
  <si>
    <t>Fornecimento de material / mão de obra p/ eletrificação e iluminação pública</t>
  </si>
  <si>
    <t>9540</t>
  </si>
  <si>
    <t>Entrada de energia elétrica aérea monofásica 50A com poste de concreto, inclusive cabeamento, caixa de proteção para medidor e aterramento.</t>
  </si>
  <si>
    <t>41598</t>
  </si>
  <si>
    <t>Entrada provisória de energia elétrica aérea trifásica 40A em poste madeira</t>
  </si>
  <si>
    <t>72941</t>
  </si>
  <si>
    <t>Aparelho sinalizador de saída de garagem, com célula fotoelétrica - fornecimento e instalação</t>
  </si>
  <si>
    <t>73624</t>
  </si>
  <si>
    <t>Suporte para transformador em poste de concreto circular</t>
  </si>
  <si>
    <t>73767</t>
  </si>
  <si>
    <t>Fornec/coloc de conectores / laço de roldana e alça p/ iluminação pública</t>
  </si>
  <si>
    <t>73767/001</t>
  </si>
  <si>
    <t>Grampo paralelo em alumínio fundido ou estrudado de 2 parafusos, para cabo de 6 a 50mm², pasta antioxidante fornec e instalação.</t>
  </si>
  <si>
    <t>73767/002</t>
  </si>
  <si>
    <t>Alça pré-formada distribuição em aço recoberto com alumínio para cabo 25mm², encapado. Fornecimento e instalação.</t>
  </si>
  <si>
    <t>73767/003</t>
  </si>
  <si>
    <t>Laco de roldana pré-formado aço recoberto de alumínio para cabo de alumínio nu bitola 25mm² - fornecimento e colocação</t>
  </si>
  <si>
    <t>73767/004</t>
  </si>
  <si>
    <t>Alça pré-formada distribuição em aço recoberto com alumínio nu para cabo 25mm², encapado. Fornecimento e instalação.</t>
  </si>
  <si>
    <t>73767/005</t>
  </si>
  <si>
    <t>Alça pré-formada serv de aço recob c/ alum nu encapado 25mm² (bitola) conf proj A4-148-CP Rioluz fornecimento e colocação</t>
  </si>
  <si>
    <t>73781</t>
  </si>
  <si>
    <t>Diversos para subestação</t>
  </si>
  <si>
    <t>73781/001</t>
  </si>
  <si>
    <t>Mufla terminal primaria unipolar uso interno para cabo 35/120mm², isolação 15/25kV em EPR - borracha de silicone. Fornecimento e instalação.</t>
  </si>
  <si>
    <t>73781/002</t>
  </si>
  <si>
    <t>Isolador de pino tipo HI-POT cilíndrico classe 15kV. Fornecimento e instalação.</t>
  </si>
  <si>
    <t>73781/003</t>
  </si>
  <si>
    <t>Isolador de suspensão (disco) tipo cavilha classe 15kV - 6''. Fornecimento e instalação.</t>
  </si>
  <si>
    <t>88543</t>
  </si>
  <si>
    <t>Armação secundaria ou Rex completa para três linhas-fornecimento e instalação.</t>
  </si>
  <si>
    <t>88544</t>
  </si>
  <si>
    <t>Armação secundaria ou Rex completa para duas linhas-fornecimento e instalação.</t>
  </si>
  <si>
    <t>88545</t>
  </si>
  <si>
    <t>Armação secundaria ou Rex completa para quatro linhas-fornecimento e instalação.</t>
  </si>
  <si>
    <t>0173</t>
  </si>
  <si>
    <t>Poste de concreto</t>
  </si>
  <si>
    <t>73783</t>
  </si>
  <si>
    <t>Poste de concreto - assentamento</t>
  </si>
  <si>
    <t>73783/001</t>
  </si>
  <si>
    <t>Poste concreto seção circular comprimento=5m carga nominal topo 100kg inclusive escavação excl. transporte - fornecimento e colocação</t>
  </si>
  <si>
    <t>73783/003</t>
  </si>
  <si>
    <t>Poste concreto seção circular comprimento=5m carga nominal topo 300kg inclusive escavação excl. transporte - fornecimento e colocação</t>
  </si>
  <si>
    <t>73783/005</t>
  </si>
  <si>
    <t>Poste concreto seção circular comprimento=7m carga nominal topo 100kg inclusive escavação excl. transporte - fornecimento e colocação</t>
  </si>
  <si>
    <t>73783/006</t>
  </si>
  <si>
    <t>Poste concreto seção circular comprimento=7m carga nominal topo 200kg inclusive escavação excl. transporte - fornecimento e colocação</t>
  </si>
  <si>
    <t>73783/008</t>
  </si>
  <si>
    <t>Poste concreto seção circular comprimento=11m e carga nominal 200kg inclusive escavação excl. transporte - fornecimento e colocação</t>
  </si>
  <si>
    <t>73783/009</t>
  </si>
  <si>
    <t>Poste concreto seção circular comprimento=11m carga nominal no topo 300kg inclusive escavação excl. transporte - fornecimento e colocação</t>
  </si>
  <si>
    <t>73783/010</t>
  </si>
  <si>
    <t>Poste concreto seção circular comprimento=11m carga nominal no topo 400kg inclusive escavação excl. transporte - fornecimento e colocação</t>
  </si>
  <si>
    <t>73783/011</t>
  </si>
  <si>
    <t>Poste concreto seção circular comprimento=14m carga nominal no topo 400kg inclusive escavação excl. transporte - fornecimento e colocação</t>
  </si>
  <si>
    <t>73783/012</t>
  </si>
  <si>
    <t>Poste concreto seção circular comprimento=7m carga nominal no topo 300kg inclusive escavação excl. transporte - fornecimento e colocação</t>
  </si>
  <si>
    <t>73783/014</t>
  </si>
  <si>
    <t>Poste concreto seção circular comprimento=9m carga nominal no topo 200kg inclusive escavação excl. transporte - fornecimento e colocação</t>
  </si>
  <si>
    <t>73783/015</t>
  </si>
  <si>
    <t>Poste concreto seção circular comprimento=9m carga nominal no topo 300kg inclusive escavação excl. transporte - fornecimento e colocação</t>
  </si>
  <si>
    <t>73783/016</t>
  </si>
  <si>
    <t>Poste concreto seção circular comprimento=9m carga nominal no topo 400kg inclusive escavação excl. transporte - fornecimento e colocação</t>
  </si>
  <si>
    <t>73783/017</t>
  </si>
  <si>
    <t>Poste concreto seção circular comprimento=10m carga nominal no topo 600kg inclusive escavação excl. transporte - fornecimento e colocação</t>
  </si>
  <si>
    <t>83394</t>
  </si>
  <si>
    <t>Poste de concreto duplo "T" H=11m e carga nominal 200kg inclusive escavação, excl. transporte - fornecimento e instalação</t>
  </si>
  <si>
    <t>83396</t>
  </si>
  <si>
    <t>Poste de concreto duplo "T" H=9m carga nominal 300kg inclusive escavação, excl. transporte - fornecimento e instalação</t>
  </si>
  <si>
    <t>83397</t>
  </si>
  <si>
    <t>Poste de concreto duplo "T" H=9m carga nominal 500kg inclusive escavação, excl. transporte - fornecimento e instalação</t>
  </si>
  <si>
    <t>83398</t>
  </si>
  <si>
    <t>Poste de concreto duplo "T" H=10m carga nominal 300kg inclusive escavação, excl. transporte - fornecimento e instalação</t>
  </si>
  <si>
    <t>0174</t>
  </si>
  <si>
    <t>Poste metálico</t>
  </si>
  <si>
    <t>73769</t>
  </si>
  <si>
    <t>Postes de aço fornecimento e assentamento</t>
  </si>
  <si>
    <t>73769/001</t>
  </si>
  <si>
    <t>Poste aço cônico continuo curvo simples sem base c/ janela 9m (inspeção) - fornecimento e instalação</t>
  </si>
  <si>
    <t>73769/002</t>
  </si>
  <si>
    <t>Poste de aço cônico contínuo curvo simples, flangeado, com janela de inspeção H=9m - fornecimento e instalação</t>
  </si>
  <si>
    <t>73769/003</t>
  </si>
  <si>
    <t>Poste de aço cônico continuo curvo duplo, flangeado, com janela de inspeção H=9m - fornecimento e instalação</t>
  </si>
  <si>
    <t>73769/004</t>
  </si>
  <si>
    <t>Poste de aço cônico continuo reto, flangeado, H=9m - fornecimento e instalação</t>
  </si>
  <si>
    <t>73855</t>
  </si>
  <si>
    <t>Chumbadores de aço</t>
  </si>
  <si>
    <t>73855/001</t>
  </si>
  <si>
    <t>Chumbador de aço para fixação de poste de aço reto ou curvo 7 a 9m com flange - fornecimento e instalação</t>
  </si>
  <si>
    <t>0175</t>
  </si>
  <si>
    <t>Luminária externa</t>
  </si>
  <si>
    <t>72281</t>
  </si>
  <si>
    <t>Reator para lâmpada vapor de mercúrio uso externo 220V/400W</t>
  </si>
  <si>
    <t>72282</t>
  </si>
  <si>
    <t>Reator para lâmpada vapor de sódio alta pressão 220V/250W - uso externo</t>
  </si>
  <si>
    <t>73831</t>
  </si>
  <si>
    <t>Lâmpadas e receptáculos</t>
  </si>
  <si>
    <t>73831/001</t>
  </si>
  <si>
    <t>Lâmpada de vapor de mercúrio de 125W - fornecimento e instalação</t>
  </si>
  <si>
    <t>73831/002</t>
  </si>
  <si>
    <t>Lâmpada de vapor de mercúrio de 250W - fornecimento e instalação</t>
  </si>
  <si>
    <t>73831/003</t>
  </si>
  <si>
    <t>Lâmpada de vapor de mercúrio de 400W/250V - fornecimento e instalação</t>
  </si>
  <si>
    <t>73831/004</t>
  </si>
  <si>
    <t>Lâmpada mista de 160W - fornecimento e instalação</t>
  </si>
  <si>
    <t>73831/005</t>
  </si>
  <si>
    <t>Lâmpada mista de 250W - fornecimento e instalação</t>
  </si>
  <si>
    <t>73831/006</t>
  </si>
  <si>
    <t>Lâmpada mista de 500W - fornecimento e instalação</t>
  </si>
  <si>
    <t>73831/007</t>
  </si>
  <si>
    <t>Lâmpada de vapor de sódio de 150Wx220V - fornecimento e instalação</t>
  </si>
  <si>
    <t>73831/008</t>
  </si>
  <si>
    <t>Lâmpada de vapor de sódio de 250Wx220V - fornecimento e instalação</t>
  </si>
  <si>
    <t>73831/009</t>
  </si>
  <si>
    <t>Lâmpada de vapor de sódio de 400Wx220V - fornecimento e instalação</t>
  </si>
  <si>
    <t>74231</t>
  </si>
  <si>
    <t>Luminária externa aberta</t>
  </si>
  <si>
    <t>74231/001</t>
  </si>
  <si>
    <t>Luminária aberta para iluminação pública, para lâmpada a vapor de mercúrio até 400W e mista até 500W, com braço em tubo de aço galv D=50mm proj hor=2.500mm e proj vert= 2.200mm, fornecimento e instalação</t>
  </si>
  <si>
    <t>74246</t>
  </si>
  <si>
    <t>Refletor para lâmpadas vapor de mercúrio, vapor de sódio, vapor metálico</t>
  </si>
  <si>
    <t>74246/001</t>
  </si>
  <si>
    <t>Refletor retangular fechado com lâmpada vapor metálico 400W</t>
  </si>
  <si>
    <t>83399</t>
  </si>
  <si>
    <t>Relé fotoelétrico p/ comando de iluminação externa 220V/1.000W - fornecimento e instalação</t>
  </si>
  <si>
    <t>83400</t>
  </si>
  <si>
    <t>Braço p/ iluminação de ruas em tubo aço galv 1" comp = 1,20m e inclinação 25 graus em relação ao plano vertical p/ fixação em poste ou parede - fornecimento e instalação</t>
  </si>
  <si>
    <t>83401</t>
  </si>
  <si>
    <t>Braço p/ iluminação de ruas, em tubo aço galv 3/4", comp = 1,5m p/ fixação em poste ou parede - fornecimento e instalação</t>
  </si>
  <si>
    <t>83402</t>
  </si>
  <si>
    <t>Abraçadeira de fixação de braços de luminárias de 4" - fornecimento e instalação</t>
  </si>
  <si>
    <t>83475</t>
  </si>
  <si>
    <t>Luminária fechada para iluminação pública com reator de partida rápida com lâmpada a vapor de mercúrio 250W - fornecimento e instalação</t>
  </si>
  <si>
    <t>83478</t>
  </si>
  <si>
    <t>Luminária fechada para iluminação pública - lâmpadas de 250/500W - fornecimento e instalação (excluindo lâmpadas)</t>
  </si>
  <si>
    <t>83479</t>
  </si>
  <si>
    <t>Luminária estanque - proteção contra água, poeira ou impactos - tipo Aquatic, Pial ou equivalente</t>
  </si>
  <si>
    <t>83480</t>
  </si>
  <si>
    <t>Reator para lâmpada vapor de mercúrio 125W uso externo</t>
  </si>
  <si>
    <t>83481</t>
  </si>
  <si>
    <t>Reator para lâmpada vapor de mercúrio 250W uso externo</t>
  </si>
  <si>
    <t>0176</t>
  </si>
  <si>
    <t>Transformadores</t>
  </si>
  <si>
    <t>73857</t>
  </si>
  <si>
    <t>Transformadores de distribuição</t>
  </si>
  <si>
    <t>73857/001</t>
  </si>
  <si>
    <t>Transformador distribuição 75kVA trifásico 60Hz classe 15kV imerso em óleo mineral fornecimento e instalação</t>
  </si>
  <si>
    <t>73857/002</t>
  </si>
  <si>
    <t>Transformador distribuição 112,5kVA trifásico 60Hz classe 15kV imerso em óleo mineral fornecimento e instalação</t>
  </si>
  <si>
    <t>73857/003</t>
  </si>
  <si>
    <t>Transformador distribuição 150kVA trifásico 60Hz classe 15kV imerso em óleo mineral fornecimento e instalação</t>
  </si>
  <si>
    <t>73857/004</t>
  </si>
  <si>
    <t>Transformador distribuição 225kVA trifásico 60Hz classe 15kV imerso em óleo mineral fornecimento e instalação</t>
  </si>
  <si>
    <t>73857/005</t>
  </si>
  <si>
    <t>Transformador distribuição 300kVA trifásico 60Hz classe 15kV imerso em óleo mineral fornecimento e instalação</t>
  </si>
  <si>
    <t>73857/006</t>
  </si>
  <si>
    <t>Transformador distribuição 500kVA trifásico 60Hz classe 15kV imerso em óleo mineral fornecimento e instalação</t>
  </si>
  <si>
    <t>73857/007</t>
  </si>
  <si>
    <t>Transformador distribuição 30kVA trifásico 60Hz classe 15kV imerso em óleo mineral fornecimento e instalação</t>
  </si>
  <si>
    <t>73857/008</t>
  </si>
  <si>
    <t>Transformador distribuição 45kVA trifásico 60Hz classe 15kV imerso em óleo mineral fornecimento e instalação</t>
  </si>
  <si>
    <t>73857/009</t>
  </si>
  <si>
    <t>Transformador distribuição 750kVA trifásico 60Hz classe 15kV imerso em óleo mineral fornecimento e instalação</t>
  </si>
  <si>
    <t>73857/010</t>
  </si>
  <si>
    <t>Transformador distribuição 1.000kVA trifásico 60Hz classe 15kV imerso em óleo mineral fornecimento e instalação</t>
  </si>
  <si>
    <t>0177</t>
  </si>
  <si>
    <t>Pontos de luz / tomadas antena TV / campainhas / interruptores</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</si>
  <si>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</si>
  <si>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</si>
  <si>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</si>
  <si>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</si>
  <si>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</si>
  <si>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</si>
  <si>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</si>
  <si>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</si>
  <si>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</si>
  <si>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</si>
  <si>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</si>
  <si>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</si>
  <si>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</si>
  <si>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</si>
  <si>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</si>
  <si>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</si>
  <si>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</si>
  <si>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</si>
  <si>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</si>
  <si>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</si>
  <si>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</si>
  <si>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</si>
  <si>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</si>
  <si>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</si>
  <si>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0178</t>
  </si>
  <si>
    <t>Geradores</t>
  </si>
  <si>
    <t>74027</t>
  </si>
  <si>
    <t>Grupo gerador 150/170 kVA - motor diesel</t>
  </si>
  <si>
    <t>74027/004</t>
  </si>
  <si>
    <t>Grupo gerador 150/170 kVA motor diesel - material na operação</t>
  </si>
  <si>
    <t>74028</t>
  </si>
  <si>
    <t>Grupo gerador 40 kVA - motor diesel</t>
  </si>
  <si>
    <t>74028/001</t>
  </si>
  <si>
    <t>Grupo gerador 40 kVA motor diesel - depreciação e juros</t>
  </si>
  <si>
    <t>74028/002</t>
  </si>
  <si>
    <t>Grupo gerador 40 kVA motor diesel - manutenção</t>
  </si>
  <si>
    <t>74028/003</t>
  </si>
  <si>
    <t>Grupo gerador 40 kVA motor diesel - material na operação</t>
  </si>
  <si>
    <t>74028/004</t>
  </si>
  <si>
    <t>Grupo gerador 40 kVA motor diesel - utilização operativa</t>
  </si>
  <si>
    <t>0243</t>
  </si>
  <si>
    <t>Sistemas de proteção / aterramento</t>
  </si>
  <si>
    <t>8260</t>
  </si>
  <si>
    <t>Instalação para-raios p/ reservatório</t>
  </si>
  <si>
    <t>68069</t>
  </si>
  <si>
    <t>Haste Copperweld 5/8" x 3,0m com conector</t>
  </si>
  <si>
    <t>68070</t>
  </si>
  <si>
    <t>Para-raios tipo Franklin - cabo e suporte isolador</t>
  </si>
  <si>
    <t>72315</t>
  </si>
  <si>
    <t>Terminal aéreo em aço galvanizado com base de fixação H=30cm</t>
  </si>
  <si>
    <t>72927</t>
  </si>
  <si>
    <t>Cordoalha de cobre nu, inclusive isoladores - 16,00mm² - fornecimento e instalação</t>
  </si>
  <si>
    <t>72928</t>
  </si>
  <si>
    <t>Cordoalha de cobre nu, inclusive isoladores - 25,00mm² - fornecimento e instalação</t>
  </si>
  <si>
    <t>72929</t>
  </si>
  <si>
    <t>Cordoalha de cobre nu, inclusive isoladores - 35,00mm² - fornecimento e instalação</t>
  </si>
  <si>
    <t>72930</t>
  </si>
  <si>
    <t>Cordoalha de cobre nu, inclusive isoladores - 50,00mm² - fornecimento e instalação</t>
  </si>
  <si>
    <t>72931</t>
  </si>
  <si>
    <t>Cordoalha de cobre nu, inclusive isoladores - 70,00mm² - fornecimento e instalação</t>
  </si>
  <si>
    <t>72932</t>
  </si>
  <si>
    <t>Cordoalha de cobre nu, inclusive isoladores - 95,00mm² - fornecimento e instalação</t>
  </si>
  <si>
    <t>83483</t>
  </si>
  <si>
    <t>Haste de terra cantoneira galvanizada L=2,00m com conexões</t>
  </si>
  <si>
    <t>83484</t>
  </si>
  <si>
    <t>Haste Coperweld 3/4" x 3,00m com conector</t>
  </si>
  <si>
    <t>83485</t>
  </si>
  <si>
    <t>Haste Coperweld 3/8" x 3,00m com conector</t>
  </si>
  <si>
    <t>83638</t>
  </si>
  <si>
    <t>Mastro simples de ferro galvanizado p/ para-raios H=3,00m incluindo base - fornecimento e instalação</t>
  </si>
  <si>
    <t>83641</t>
  </si>
  <si>
    <t>Para-raios tipo válvula 15kV / 5kA - fornecimento e instalação</t>
  </si>
  <si>
    <t>0244</t>
  </si>
  <si>
    <t>Serviços diversos</t>
  </si>
  <si>
    <t>9535</t>
  </si>
  <si>
    <t>Chuveiro elétrico comum corpo plástico tipo ducha, fornecimento e instalação</t>
  </si>
  <si>
    <t>0270</t>
  </si>
  <si>
    <t>Chaves em geral / fusíveis e conectores</t>
  </si>
  <si>
    <t>72322</t>
  </si>
  <si>
    <t>Chave seccionadora tripolar, abertura sob carga, com fusíveis NH - 100A/250V - fornecimento e instalação</t>
  </si>
  <si>
    <t>72326</t>
  </si>
  <si>
    <t>Chave seccionadora tripolar, abertura sob carga, com fusíveis nh - 200A/250v</t>
  </si>
  <si>
    <t>72327</t>
  </si>
  <si>
    <t>Fusível tipo Diazed, tipo rápido ou retardado - 2/25A - fornecimento e instalação</t>
  </si>
  <si>
    <t>72328</t>
  </si>
  <si>
    <t>Fusível tipo Diazed, tipo rápido ou retardado - 35/63A - fornecimento e instalação</t>
  </si>
  <si>
    <t>72330</t>
  </si>
  <si>
    <t>Fusível tipo NH 200A - tamanho 01 - fornecimento e instalação</t>
  </si>
  <si>
    <t>73780</t>
  </si>
  <si>
    <t>Chaves</t>
  </si>
  <si>
    <t>73780/001</t>
  </si>
  <si>
    <t>Chave fusível unipolar, 15kV - 100A, equipada com comando para haste de manobra fornecimento e instalação.</t>
  </si>
  <si>
    <t>73780/002</t>
  </si>
  <si>
    <t>Chave blindada tripolar 250V, 30A - fornecimento e instalação</t>
  </si>
  <si>
    <t>73780/003</t>
  </si>
  <si>
    <t>Chave blindada tripolar 250V, 60A - fornecimento e instalação</t>
  </si>
  <si>
    <t>73780/004</t>
  </si>
  <si>
    <t>Chave blindada tripolar 250V, 100A - fornecimento e instalação</t>
  </si>
  <si>
    <t>83482</t>
  </si>
  <si>
    <t>Fusível tipo NH 250A - tamanho 00 - fornecimento e instalação</t>
  </si>
  <si>
    <t>83487</t>
  </si>
  <si>
    <t>Base para fusível (porta-fusível) NH 01 250A</t>
  </si>
  <si>
    <t>83488</t>
  </si>
  <si>
    <t>Seccionador tripolar 15kV/400A acionamento simultâneo vara manobra (manobra) fornecimento e instalação</t>
  </si>
  <si>
    <t>83489</t>
  </si>
  <si>
    <t>Seccionador tripolar 15kV/400A acionamento simultâneo punho manobra (comando) - fornecimento e instalação</t>
  </si>
  <si>
    <t>83490</t>
  </si>
  <si>
    <t>Chave faca tripolar blindada 250V/30A - fornecimento e instalação</t>
  </si>
  <si>
    <t>83491</t>
  </si>
  <si>
    <t>Chave guarda motor trifásico 5CV/220V c/ chave magnética - fornecimento e instalação</t>
  </si>
  <si>
    <t>83492</t>
  </si>
  <si>
    <t>Chave guarda motor trifásico 10CV/220V c/ chave magnética - fornecimento e instalação</t>
  </si>
  <si>
    <t>83493</t>
  </si>
  <si>
    <t>Fusível tipo NH 250A - tamanho 01 - fornecimento e instalação</t>
  </si>
  <si>
    <t>85195</t>
  </si>
  <si>
    <t>Chave de boia automática</t>
  </si>
  <si>
    <t>88547</t>
  </si>
  <si>
    <t>Chave de boia automática superior 10A/250V - fornecimento e instalação</t>
  </si>
  <si>
    <t>Instalações especiais</t>
  </si>
  <si>
    <t>0186</t>
  </si>
  <si>
    <t>Incêndio</t>
  </si>
  <si>
    <t>72283</t>
  </si>
  <si>
    <t>Abrigo para hidrante, 75x45x17cm, com registro globo angular 45º 2.1/2", adaptador Storz 2.1/2", mangueira de incêndio 15m, redução 2.1/2" x 1.1/2" e esguicho em latão 1.1/2" - fornecimento e instalação</t>
  </si>
  <si>
    <t>72284</t>
  </si>
  <si>
    <t>Abrigo para hidrante, 90x60x17cm, com registro globo angular 45º 2.1/2", adaptador Storz 2.1/2", mangueira de incêndio 20m, redução 2.1/2 x 1.1/2" e esguicho em latão 1.1/2" - fornecimento e instalação</t>
  </si>
  <si>
    <t>72287</t>
  </si>
  <si>
    <t>Caixa de incêndio 45x75x17cm - fornecimento e instalação</t>
  </si>
  <si>
    <t>72288</t>
  </si>
  <si>
    <t>Caixa de incêndio 60x75x17cm - fornecimento e instalação</t>
  </si>
  <si>
    <t>72553</t>
  </si>
  <si>
    <t>Extintor de PQS 4kg - fornecimento e instalação</t>
  </si>
  <si>
    <t>72554</t>
  </si>
  <si>
    <t>Extintor de CO2 6kg - fornecimento e instalação</t>
  </si>
  <si>
    <t>73775</t>
  </si>
  <si>
    <t>Extintor de incêndio</t>
  </si>
  <si>
    <t>73775/001</t>
  </si>
  <si>
    <t>Extintor incêndio tipo pó químico 4kg fornecimento e colocação</t>
  </si>
  <si>
    <t>73775/002</t>
  </si>
  <si>
    <t>Extintor incêndio água-pressurizada 10L incl. suporte parede carga completa fornecimento e colocação</t>
  </si>
  <si>
    <t>83633</t>
  </si>
  <si>
    <t>Hidrante subterrâneo ferro fundido c/ curva longa e caixa DN=75mm</t>
  </si>
  <si>
    <t>83634</t>
  </si>
  <si>
    <t>Extintor incêndio tipo gás carbônico 4kg completo - fornecimento e instalação</t>
  </si>
  <si>
    <t>83635</t>
  </si>
  <si>
    <t>Extintor incêndio tipo pó químico 6kg - fornecimento e instalação</t>
  </si>
  <si>
    <t>0187</t>
  </si>
  <si>
    <t>Telefone</t>
  </si>
  <si>
    <t>72337</t>
  </si>
  <si>
    <t>Tomada para telefone de 4 polos padrão Telebras - fornecimento e instalação</t>
  </si>
  <si>
    <t>73688</t>
  </si>
  <si>
    <t>Cabo telefônico CTP-APL-50, 30 pares (uso externo) - fornecimento e instalação</t>
  </si>
  <si>
    <t>73689</t>
  </si>
  <si>
    <t>Cabo telefônico CTP-APL-50, 20 pares (uso externo) - fornecimento e instalação</t>
  </si>
  <si>
    <t>73690</t>
  </si>
  <si>
    <t>Cabo telefônico CTP-APL-50, 10 pares (uso externo) - fornecimento e instalação</t>
  </si>
  <si>
    <t>73749</t>
  </si>
  <si>
    <t>Caixas para instalações telefônicas</t>
  </si>
  <si>
    <t>73749/001</t>
  </si>
  <si>
    <t>Caixa enterrada para instalações telefônicas tipo R1 0,60x0,35x0,50m em blocos de concreto estrutural</t>
  </si>
  <si>
    <t>73749/002</t>
  </si>
  <si>
    <t>Caixa enterrada para instalações telefônicas tipo R2 1,07x0,52x0,50m em blocos de concreto estrutural</t>
  </si>
  <si>
    <t>73749/003</t>
  </si>
  <si>
    <t>Caixa enterrada para instalações telefônicas tipo R3 1,30x1,20x1,20m em blocos de concreto estrutural</t>
  </si>
  <si>
    <t>73768</t>
  </si>
  <si>
    <t>Cabos telefônicos</t>
  </si>
  <si>
    <t>73768/001</t>
  </si>
  <si>
    <t>Fio telefônico FI 0,6mm, 2 condutores (uso interno) - fornecimento e instalação</t>
  </si>
  <si>
    <t>73768/002</t>
  </si>
  <si>
    <t>Cabo telefônico FE 1,0mm, 2 condutores (uso externo) - fornecimento e instalação</t>
  </si>
  <si>
    <t>73768/003</t>
  </si>
  <si>
    <t>Cabo telefônico CI-50 10 pares (uso interno) - fornecimento e instalação</t>
  </si>
  <si>
    <t>73768/004</t>
  </si>
  <si>
    <t>Cabo telefônico CI-50 20 pares (uso interno) - fornecimento e instalação</t>
  </si>
  <si>
    <t>73768/005</t>
  </si>
  <si>
    <t>Cabo telefônico CI-50 30 pares (uso interno) - fornecimento e instalação</t>
  </si>
  <si>
    <t>73768/006</t>
  </si>
  <si>
    <t>Cabo telefônico CI-50 50 pares (uso interno) - fornecimento e instalação</t>
  </si>
  <si>
    <t>73768/007</t>
  </si>
  <si>
    <t>Cabo telefônico CI-50 75 pares (uso interno) - fornecimento e instalação</t>
  </si>
  <si>
    <t>73768/008</t>
  </si>
  <si>
    <t>Cabo telefônico CI-50 200 pares (uso interno) - fornecimento e instalação</t>
  </si>
  <si>
    <t>73768/009</t>
  </si>
  <si>
    <t>Cabo telefônico CCI-50 1 par (uso interno) - fornecimento e instalação</t>
  </si>
  <si>
    <t>73768/010</t>
  </si>
  <si>
    <t>Cabo telefônico CCI-50 2 pares (uso interno) - fornecimento e instalação</t>
  </si>
  <si>
    <t>73768/011</t>
  </si>
  <si>
    <t>Cabo telefônico CCI-50 3 pares (uso interno) - fornecimento e instalação</t>
  </si>
  <si>
    <t>73768/012</t>
  </si>
  <si>
    <t>Cabo telefônico CCI-50 4 pares (uso interno) - fornecimento e instalação</t>
  </si>
  <si>
    <t>73768/013</t>
  </si>
  <si>
    <t>Cabo telefônico CCI-50 5 pares (uso interno) - fornecimento e instalação</t>
  </si>
  <si>
    <t>73768/014</t>
  </si>
  <si>
    <t>Cabo telefônico CCI-50 6 pares (uso interno) - fornecimento e instalação</t>
  </si>
  <si>
    <t>83366</t>
  </si>
  <si>
    <t>Caixa de passagem para telefone 10x10x5cm (sobrepor) fornecimento e instalação</t>
  </si>
  <si>
    <t>83367</t>
  </si>
  <si>
    <t>Caixa de passagem para telefone 80x80x15cm (sobrepor) fornecimento e instalação</t>
  </si>
  <si>
    <t>83368</t>
  </si>
  <si>
    <t>Caixa de passagem para telefone 150x150x15cm (sobrepor) fornecimento e instalação</t>
  </si>
  <si>
    <t>83369</t>
  </si>
  <si>
    <t>Quadro de distribuição para telefone n.4, 60x60x12cm em chapa metálica, de embutir, sem acessórios, padrão Telebras, fornecimento e instalação</t>
  </si>
  <si>
    <t>83370</t>
  </si>
  <si>
    <t>Quadro de distribuição para telefone n.3, 40x40x12cm em chapa metálica, de embutir, sem acessórios, padrão Telebras, fornecimento e instalação</t>
  </si>
  <si>
    <t>83371</t>
  </si>
  <si>
    <t>Quadro de distribuição para telefone n.2, 20x20x12cm em chapa metálica, de embutir, sem acessórios, padrão Telebras, fornecimento e instalação</t>
  </si>
  <si>
    <t>83639</t>
  </si>
  <si>
    <t>Cabo telefônico CT-APL-50, 100 pares (uso externo) - fornecimento e instalação</t>
  </si>
  <si>
    <t>84676</t>
  </si>
  <si>
    <t>Quadro de distribuição para telefone n.5, 80x80x12cm em chapa metálica, sem acessórios, padrão Telebras, fornecimento e instalação</t>
  </si>
  <si>
    <t>84796</t>
  </si>
  <si>
    <t>Tampão FoFo p/ caixa R2 padrão Telebras completo - fornecimento e instalação</t>
  </si>
  <si>
    <t>84798</t>
  </si>
  <si>
    <t>Tampão FoFo p/ caixa R1 padrão Telebras completo - fornecimento e instalação</t>
  </si>
  <si>
    <t>0190</t>
  </si>
  <si>
    <t>Ar condicionado</t>
  </si>
  <si>
    <t>83636</t>
  </si>
  <si>
    <t>Duto chapa galvanizada n.26 p/ ar condicionado</t>
  </si>
  <si>
    <t>83637</t>
  </si>
  <si>
    <t>Duto chapa galvanizada n.22 p/ ar condicionado</t>
  </si>
  <si>
    <t>0274</t>
  </si>
  <si>
    <t>Gás</t>
  </si>
  <si>
    <t>74003</t>
  </si>
  <si>
    <t>Instalação gás</t>
  </si>
  <si>
    <t>74003/001</t>
  </si>
  <si>
    <t>Instalações gás central p/ edifício residencial c/ 4 pavtos 16 unid. uma central por bloco com 16 pontos</t>
  </si>
  <si>
    <t>85120</t>
  </si>
  <si>
    <t>Manômetro 0 a 200psi (0 a 14kgf/cm2), D=50mm - fornecimento e colocação</t>
  </si>
  <si>
    <t>0312</t>
  </si>
  <si>
    <t>Bombas p/ instalação predial</t>
  </si>
  <si>
    <t>83486</t>
  </si>
  <si>
    <t>Bomba centrifuga c/ motor elétrico trifásico 1CV</t>
  </si>
  <si>
    <t>83643</t>
  </si>
  <si>
    <t>Bomba submersível trifásica 1CV para drenagem, de atm=8mca e q=21,6m³/h a atm=14mca a q=7m³/h</t>
  </si>
  <si>
    <t>83644</t>
  </si>
  <si>
    <t>Bomba recalque d'água trifásica 10,0HP</t>
  </si>
  <si>
    <t>83645</t>
  </si>
  <si>
    <t>Bomba recalque d'água trifásica 3,0HP</t>
  </si>
  <si>
    <t>83646</t>
  </si>
  <si>
    <t>Bomba recalque d'água de estágios trifásica 2,0HP</t>
  </si>
  <si>
    <t>83647</t>
  </si>
  <si>
    <t>Bomba recalque d'água trifásica 1,5HP</t>
  </si>
  <si>
    <t>83648</t>
  </si>
  <si>
    <t>Bomba recalque d'água trifásica 0,5HP</t>
  </si>
  <si>
    <t>83649</t>
  </si>
  <si>
    <t>Bomba recalque d'água prédio 6 a 10 pavtos - 2ud</t>
  </si>
  <si>
    <t>83650</t>
  </si>
  <si>
    <t>Bomba recalque d'água prédio 3 a 5 pavtos - 2ud</t>
  </si>
  <si>
    <t>Instalações hidro sanitárias</t>
  </si>
  <si>
    <t>0179</t>
  </si>
  <si>
    <t>Fornec. e assentamento de tubos p/ instalação domiciliar</t>
  </si>
  <si>
    <t>73976</t>
  </si>
  <si>
    <t>Tubulação em aço galvanizado c/ costura c/ conexões</t>
  </si>
  <si>
    <t>73976/004</t>
  </si>
  <si>
    <t>Tubo de aço galvanizado com costura 1" (25mm), inclusive conexões - fornecimento e instalação</t>
  </si>
  <si>
    <t>73976/010</t>
  </si>
  <si>
    <t>Tubo de aço galvanizado com costura 4" (100mm), inclusive conexões - fornecimento e instalação</t>
  </si>
  <si>
    <t>73976/011</t>
  </si>
  <si>
    <t>Tubo de aço galvanizado com costura 6" (150mm), inclusive conexões - instalação</t>
  </si>
  <si>
    <t>74061</t>
  </si>
  <si>
    <t>Tubulação em cobre s/ conexões</t>
  </si>
  <si>
    <t>74061/008</t>
  </si>
  <si>
    <t>Tubo de cobre classe E 79mm - fornecimento e instalação</t>
  </si>
  <si>
    <t>74061/009</t>
  </si>
  <si>
    <t>Tubo de cobre classe E 104mm - fornecimento e instalação</t>
  </si>
  <si>
    <t>75027</t>
  </si>
  <si>
    <t>Tubulação em aço preto s/ costura c/ conexões</t>
  </si>
  <si>
    <t>75027/004</t>
  </si>
  <si>
    <t>Tubo de aço preto 4" sem costura schedule 40 / NBR 5590, inclusive conexões - fornecimento e instalação</t>
  </si>
  <si>
    <t>75027/005</t>
  </si>
  <si>
    <t>Tubo de aço preto 6" sem costura schedule 40 / NBR 5590, inclusive conexões - fornecimento e instalação</t>
  </si>
  <si>
    <t>89355</t>
  </si>
  <si>
    <t>Tubo, PVC, soldável, DN 20mm, instalado em ramal ou sub-ramal de água fornecimento e instalação. Af_12/2014_p</t>
  </si>
  <si>
    <t>89356</t>
  </si>
  <si>
    <t>Tubo, PVC, soldável, DN 25mm, instalado em ramal ou sub-ramal de água fornecimento e instalação. Af_12/2014_p</t>
  </si>
  <si>
    <t>89357</t>
  </si>
  <si>
    <t>Tubo, PVC, soldável, DN 32mm, instalado em ramal ou sub-ramal de água fornecimento e instalação. Af_12/2014_p</t>
  </si>
  <si>
    <t>89401</t>
  </si>
  <si>
    <t>Tubo, PVC, soldável, DN 20mm, instalado em ramal de distribuição de água fornecimento e instalação. Af_12/2014_p</t>
  </si>
  <si>
    <t>89402</t>
  </si>
  <si>
    <t>Tubo, PVC, soldável, DN 25mm, instalado em ramal de distribuição de água fornecimento e instalação. Af_12/2014_p</t>
  </si>
  <si>
    <t>89403</t>
  </si>
  <si>
    <t>Tubo, PVC, soldável, DN 32mm, instalado em ramal de distribuição de água fornecimento e instalação. Af_12/2014_p</t>
  </si>
  <si>
    <t>89446</t>
  </si>
  <si>
    <t>Tubo, PVC, soldável, DN 25mm, instalado em prumada de água fornecimento e instalação. Af_12/2014_p</t>
  </si>
  <si>
    <t>89447</t>
  </si>
  <si>
    <t>Tubo, PVC, soldável, DN 32mm, instalado em prumada de água fornecimento e instalação. Af_12/2014_p</t>
  </si>
  <si>
    <t>89448</t>
  </si>
  <si>
    <t>Tubo, PVC, soldável, DN 40mm, instalado em prumada de água fornecimento e instalação. Af_12/2014_p</t>
  </si>
  <si>
    <t>89449</t>
  </si>
  <si>
    <t>Tubo, PVC, soldável, DN 50mm, instalado em prumada de água fornecimento e instalação. Af_12/2014_p</t>
  </si>
  <si>
    <t>89450</t>
  </si>
  <si>
    <t>Tubo, PVC, soldável, DN 60mm, instalado em prumada de água fornecimento e instalação. Af_12/2014_p</t>
  </si>
  <si>
    <t>89451</t>
  </si>
  <si>
    <t>Tubo, PVC, soldável, DN 75mm, instalado em prumada de água fornecimento e instalação. Af_12/2014_p</t>
  </si>
  <si>
    <t>89452</t>
  </si>
  <si>
    <t>Tubo, PVC, soldável, DN 85mm, instalado em prumada de água fornecimento e instalação. Af_12/2014_p</t>
  </si>
  <si>
    <t>89508</t>
  </si>
  <si>
    <t>Tubo PVC, série R, água pluvial, DN 40mm, fornecido e instalado em ramal de encaminhamento. Af_12/2014_p</t>
  </si>
  <si>
    <t>89509</t>
  </si>
  <si>
    <t>Tubo PVC, série R, água pluvial, DN 50mm, fornecido e instalado em ramal de encaminhamento. Af_12/2014_p</t>
  </si>
  <si>
    <t>89511</t>
  </si>
  <si>
    <t>Tubo PVC, série R, água pluvial, DN 75mm, fornecido e instalado em ramal de encaminhamento. Af_12/2014_p</t>
  </si>
  <si>
    <t>89512</t>
  </si>
  <si>
    <t>Tubo PVC, série R, água pluvial, DN 100mm, fornecido e instalado em ramal de encaminhamento. Af_12/2014_p</t>
  </si>
  <si>
    <t>89576</t>
  </si>
  <si>
    <t>Tubo PVC, série R, água pluvial, DN 75mm, fornecido e instalado em condutores verticais de águas pluviais. Af_12/2014_p</t>
  </si>
  <si>
    <t>89578</t>
  </si>
  <si>
    <t>Tubo PVC, série R, água pluvial, DN 100mm, fornecido e instalado em condutores verticais de águas pluviais. Af_12/2014_p</t>
  </si>
  <si>
    <t>89580</t>
  </si>
  <si>
    <t>Tubo PVC, série R, água pluvial, DN 150mm, fornecido e instalado em condutores verticais de águas pluviais. Af_12/2014_p</t>
  </si>
  <si>
    <t>89633</t>
  </si>
  <si>
    <t>Tubo, CPVC, soldável, DN 15mm, instalado em ramal ou sub-ramal de água fornecimento e instalação. Af_12/2014</t>
  </si>
  <si>
    <t>89634</t>
  </si>
  <si>
    <t>Tubo, CPVC, soldável, DN 22mm, instalado em ramal ou sub-ramal de água fornecimento e instalação. Af_12/2014</t>
  </si>
  <si>
    <t>89635</t>
  </si>
  <si>
    <t>Tubo, CPVC, soldável, DN 28mm, instalado em ramal ou sub-ramal de água fornecimento e instalação. Af_12/2014</t>
  </si>
  <si>
    <t>89711</t>
  </si>
  <si>
    <t>Tubo PVC, série normal, esgoto predial, DN 40mm, fornecido e instalado em ramal de descarga ou ramal de esgoto sanitário. Af_12/2014_p</t>
  </si>
  <si>
    <t>89712</t>
  </si>
  <si>
    <t>Tubo PVC, série normal, esgoto predial, DN 50mm, fornecido e instalado em ramal de descarga ou ramal de esgoto sanitário. Af_12/2014_p</t>
  </si>
  <si>
    <t>89713</t>
  </si>
  <si>
    <t>Tubo PVC, série normal, esgoto predial, DN 75mm, fornecido e instalado em ramal de descarga ou ramal de esgoto sanitário. Af_12/2014_p</t>
  </si>
  <si>
    <t>89714</t>
  </si>
  <si>
    <t>Tubo PVC, série normal, esgoto predial, DN 100mm, fornecido e instalado em ramal de descarga ou ramal de esgoto sanitário. Af_12/2014_p</t>
  </si>
  <si>
    <t>89716</t>
  </si>
  <si>
    <t>Tubo, CPVC, soldável, DN 22mm, instalado em ramal de distribuição de água fornecimento e instalação. Af_12/2014</t>
  </si>
  <si>
    <t>89717</t>
  </si>
  <si>
    <t>Tubo, CPVC, soldável, DN 28mm, instalado em ramal de distribuição de água fornecimento e instalação. Af_12/2014</t>
  </si>
  <si>
    <t>89798</t>
  </si>
  <si>
    <t>Tubo PVC, série normal, esgoto predial, DN 50mm, fornecido e instalado em prumada de esgoto sanitário ou ventilação. Af_12/2014_p</t>
  </si>
  <si>
    <t>89799</t>
  </si>
  <si>
    <t>Tubo PVC, série normal, esgoto predial, DN 75mm, fornecido e instalado em prumada de esgoto sanitário ou ventilação. Af_12/2014_p</t>
  </si>
  <si>
    <t>89800</t>
  </si>
  <si>
    <t>Tubo PVC, série normal, esgoto predial, DN 100mm, fornecido e instalado em prumada de esgoto sanitário ou ventilação. Af_12/2014_p</t>
  </si>
  <si>
    <t>89848</t>
  </si>
  <si>
    <t>Tubo PVC, série normal, esgoto predial, DN 100mm, fornecido e instalado em subcoletor aéreo de esgoto sanitário. Af_12/2014_p</t>
  </si>
  <si>
    <t>89849</t>
  </si>
  <si>
    <t>Tubo PVC, série normal, esgoto predial, DN 150mm, fornecido e instalado em subcoletor aéreo de esgoto sanitário. Af_12/2014_p</t>
  </si>
  <si>
    <t>89865</t>
  </si>
  <si>
    <t>Tubo, PVC, soldável, DN 25mm, instalado em dreno de ar-condicionado fornecimento e instalação. Af_12/2014_p</t>
  </si>
  <si>
    <t>91784</t>
  </si>
  <si>
    <t>Composição representativa do serviço de instalação de tubos de PVC, soldável, água fria, DN 20mm (instalado em ramal, sub-ramal ou ramal de distribuição), inclusive conexões, cortes e fixações, para prédios. Af_10/2015_p</t>
  </si>
  <si>
    <t>91785</t>
  </si>
  <si>
    <t>Composição representativa do serviço de instalação de tubos de PVC, soldável, água fria, DN 25mm (instalado em ramal, sub-ramal, ramal de distribuição ou prumada), inclusive conexões, cortes e fixações, para prédios. Af_10/2015_p</t>
  </si>
  <si>
    <t>91786</t>
  </si>
  <si>
    <t>Composição representativa do serviço de instalação tubos de PVC, soldável, água fria, DN 32mm (instalado em ramal, sub-ramal, ramal de distribuição ou prumada), inclusive conexões, cortes e fixações, para prédios. Af_10/2015_p</t>
  </si>
  <si>
    <t>91787</t>
  </si>
  <si>
    <t>Composição representativa do serviço de instalação de tubos de PVC, soldável, água fria, DN 40mm (instalado em prumada), inclusive conexões, cortes e fixações, para prédios. Af_10/2015_p</t>
  </si>
  <si>
    <t>91788</t>
  </si>
  <si>
    <t>Composição representativa do serviço de instalação de tubos de PVC, soldável, água fria, DN 50mm (instalado em prumada), inclusive conexões, cortes e fixações, para prédios. Af_10/2015_p</t>
  </si>
  <si>
    <t>91789</t>
  </si>
  <si>
    <t>Composição representativa do serviço de instalação de tubos de PVC, série R, água pluvial, DN 75mm (instalado em ramal de encaminhamento, ou condutores verticais), inclusive conexões, corte e fixações, para prédios. Af_10/2015_p</t>
  </si>
  <si>
    <t>91790</t>
  </si>
  <si>
    <t>Composição representativa do serviço de instalação de tubos de PVC, série R, água pluvial, DN 100mm (instalado em ramal de encaminhamento, ou condutores verticais), inclusive conexões, cortes e fixações, para prédios. Af_10/2015_p</t>
  </si>
  <si>
    <t>91791</t>
  </si>
  <si>
    <t>Composição representativa do serviço de instalação de tubos de PVC, série R, água pluvial, DN 150mm (instalado em condutores verticais), inclusive conexões, cortes e fixações, para prédios. Af_10/2015_p</t>
  </si>
  <si>
    <t>91792</t>
  </si>
  <si>
    <t>Composição representativa do serviço de instalação de tubo de PVC, série normal, esgoto predial, DN 40mm (instalado em ramal de descarga ou ramal de esgoto sanitário), inclusive conexões, cortes e fixações, para prédios. Af_10/2015_p</t>
  </si>
  <si>
    <t>91793</t>
  </si>
  <si>
    <t>Composição representativa do serviço de instalação de tubo de PVC, série normal, esgoto predial, DN 50mm (instalado em ramal de descarga ou ramal de esgoto sanitário), inclusive conexões, cortes e fixações para, prédios. Af_10/2015_p</t>
  </si>
  <si>
    <t>91794</t>
  </si>
  <si>
    <t>Composição representativa do serviço de inst. tubo PVC, série n, esgoto predial, DN 75mm, (inst. em ramal de descarga, ramal de esg. sanitário, prumada de esg. Sanitário ou ventilação), incl. conexões, cortes e fixações, p/ prédios. Af_10/2015_p</t>
  </si>
  <si>
    <t>91795</t>
  </si>
  <si>
    <t>Composição representativa do serviço de inst. tubo PVC, série N, esgoto predial, 100mm (inst. ramal descarga, ramal de esg. sanit., prumada esg. sanit., ventilação ou sub-coletor aéreo), incl. conexões e cortes, fixações, p/ prédios. Af_10/2015_p</t>
  </si>
  <si>
    <t>91796</t>
  </si>
  <si>
    <t>Composição representativa do serviço de instalação de tubo de PVC, série normal, esgoto predial, DN 150mm (instalado em subcoletor aéreo), inclusive conexões, cortes e fixações, para prédios. Af_10/2015_p</t>
  </si>
  <si>
    <t>92275</t>
  </si>
  <si>
    <t>Tubo em cobre rígido, DN 22 classe E, sem isolamento, instalado em prumada fornecimento e instalação. Af_12/2015</t>
  </si>
  <si>
    <t>92276</t>
  </si>
  <si>
    <t>Tubo em cobre rígido, DN 28 classe E, sem isolamento, instalado em prumada fornecimento e instalação. Af_12/2015</t>
  </si>
  <si>
    <t>92277</t>
  </si>
  <si>
    <t>Tubo em cobre rígido, DN 35 classe E, sem isolamento, instalado em prumada fornecimento e instalação. Af_12/20</t>
  </si>
  <si>
    <t>92278</t>
  </si>
  <si>
    <t>Tubo em cobre rígido, DN 42 classe E, sem isolamento, instalado em prumada fornecimento e instalação. Af_12/2015</t>
  </si>
  <si>
    <t>92279</t>
  </si>
  <si>
    <t>Tubo em cobre rígido, DN 54 classe E, sem isolamento, instalado em prumada fornecimento e instalação. Af_12/2015</t>
  </si>
  <si>
    <t>92280</t>
  </si>
  <si>
    <t>Tubo em cobre rígido, DN 66 classe E, sem isolamento, instalado em prumada fornecimento e instalação. Af_12/2015</t>
  </si>
  <si>
    <t>92305</t>
  </si>
  <si>
    <t>Tubo em cobre rígido, DN 15 classe E, sem isolamento, instalado em ramal de distribuição fornecimento e instalação. Af_12/2015</t>
  </si>
  <si>
    <t>92306</t>
  </si>
  <si>
    <t>Tubo em cobre rígido, DN 22 classe E, sem isolamento, instalado em ramal de distribuição fornecimento e instalação. Af_12/2015</t>
  </si>
  <si>
    <t>92307</t>
  </si>
  <si>
    <t>Tubo em cobre rígido, DN 28 classe E, sem isolamento, instalado em ramal de distribuição fornecimento e instalação. Af_12/2015</t>
  </si>
  <si>
    <t>92320</t>
  </si>
  <si>
    <t>Tubo em cobre rígido, DN 15 classe E, sem isolamento, instalado em ramal e sub-ramal fornecimento e instalação. Af_12/2015</t>
  </si>
  <si>
    <t>92321</t>
  </si>
  <si>
    <t>Tubo em cobre rígido, DN 22 classe E, sem isolamento, instalado em ramal e sub-ramal fornecimento e instalação. Af_12/2015</t>
  </si>
  <si>
    <t>92322</t>
  </si>
  <si>
    <t>Tubo em cobre rígido, DN 28 classe E, sem isolamento, instalado em ramal e sub-ramal fornecimento e instalação. Af_12/2015</t>
  </si>
  <si>
    <t>92335</t>
  </si>
  <si>
    <t>Tubo de aço galvanizado com costura, classe média, conexão ranhurada, DN 50 (2"), instalado em prumadas - fornecimento e instalação. Af_12/2015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</si>
  <si>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</si>
  <si>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</si>
  <si>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</si>
  <si>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</si>
  <si>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</si>
  <si>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</si>
  <si>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</si>
  <si>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</si>
  <si>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92340</t>
  </si>
  <si>
    <t>Tubo de aço preto sem costura, conexão soldada, DN 80 (3"),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</si>
  <si>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</si>
  <si>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</si>
  <si>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</si>
  <si>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</si>
  <si>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</si>
  <si>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</si>
  <si>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</si>
  <si>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</si>
  <si>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</si>
  <si>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</si>
  <si>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92363</t>
  </si>
  <si>
    <t>Tubo de aço preto sem costura, conexão soldada, DN 80 (3"),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</si>
  <si>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</si>
  <si>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</si>
  <si>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</si>
  <si>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</si>
  <si>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</si>
  <si>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</si>
  <si>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</si>
  <si>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</si>
  <si>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</si>
  <si>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</si>
  <si>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</si>
  <si>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</si>
  <si>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</si>
  <si>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</si>
  <si>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92651</t>
  </si>
  <si>
    <t>Tubo de aço preto sem costura, conexão soldada, DN 80 (3"),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</si>
  <si>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</si>
  <si>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</si>
  <si>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</si>
  <si>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</si>
  <si>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</si>
  <si>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</si>
  <si>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</si>
  <si>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</si>
  <si>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</si>
  <si>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</si>
  <si>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</si>
  <si>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</si>
  <si>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</si>
  <si>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</si>
  <si>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</si>
  <si>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</si>
  <si>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</si>
  <si>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</si>
  <si>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0180</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</si>
  <si>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</si>
  <si>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</si>
  <si>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</si>
  <si>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</si>
  <si>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</si>
  <si>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</si>
  <si>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</si>
  <si>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</si>
  <si>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72307</t>
  </si>
  <si>
    <t>Cotovelo de aço galvanizado 5" - fornecimento e instalação</t>
  </si>
  <si>
    <t>72313</t>
  </si>
  <si>
    <t>Cotovelo de aço galvanizado 6" - fornecimento e instalação</t>
  </si>
  <si>
    <t>72320</t>
  </si>
  <si>
    <t>Cotovelo de cobre 79mm, ligação soldada - fornecimento e instalação</t>
  </si>
  <si>
    <t>72482</t>
  </si>
  <si>
    <t>União de aço galvanizado 4" - fornecimento e instalação</t>
  </si>
  <si>
    <t>72619</t>
  </si>
  <si>
    <t>Luva de aço galvanizado 4" - fornecimento e instalação</t>
  </si>
  <si>
    <t>72620</t>
  </si>
  <si>
    <t>Luva de aço galvanizado 5" - fornecimento e instalação</t>
  </si>
  <si>
    <t>72621</t>
  </si>
  <si>
    <t>Luva de aço galvanizado 6" - fornecimento e instalação</t>
  </si>
  <si>
    <t>72627</t>
  </si>
  <si>
    <t>Luva de cobre sem anel solda 79mm - fornecimento e instalação</t>
  </si>
  <si>
    <t>72667</t>
  </si>
  <si>
    <t>Luva redução aço galvanizado 4" x 2.1/2" - fornecimento e instalação</t>
  </si>
  <si>
    <t>72668</t>
  </si>
  <si>
    <t>Luva redução aço galvanizado 4" x 2" - fornecimento e instalação</t>
  </si>
  <si>
    <t>72669</t>
  </si>
  <si>
    <t>Luva redução aço galvanizado 4" x 3" - fornecimento e instalação</t>
  </si>
  <si>
    <t>72681</t>
  </si>
  <si>
    <t>Niple de aço galvanizado 4" - fornecimento e instalação</t>
  </si>
  <si>
    <t>72682</t>
  </si>
  <si>
    <t>Niple de aço galvanizado 5" - fornecimento e instalação</t>
  </si>
  <si>
    <t>72683</t>
  </si>
  <si>
    <t>Niple de aço galvanizado 6" - fornecimento e instalação</t>
  </si>
  <si>
    <t>72719</t>
  </si>
  <si>
    <t>Tê de aço galvanizado 4" - fornecimento e instalação</t>
  </si>
  <si>
    <t>72720</t>
  </si>
  <si>
    <t>Tê de aço galvanizado 5" - fornecimento e instalação</t>
  </si>
  <si>
    <t>72721</t>
  </si>
  <si>
    <t>Tê de aço galvanizado 6" - fornecimento e instalação</t>
  </si>
  <si>
    <t>72729</t>
  </si>
  <si>
    <t>Tê de cobre 79mm ligação soldada - fornecimento e instalação</t>
  </si>
  <si>
    <t>72783</t>
  </si>
  <si>
    <t>Adaptador PVC soldável com flanges e anel para caixa d'água 20mm x 1/2" - fornecimento e instalação</t>
  </si>
  <si>
    <t>72784</t>
  </si>
  <si>
    <t>Adaptador PVC soldável com flanges e anel para caixa d'água 25mm x 3/4" - fornecimento e instalação</t>
  </si>
  <si>
    <t>72785</t>
  </si>
  <si>
    <t>Adaptador PVC soldável com flanges e anel para caixa d'água 32mm x 1" fornecimento e instalação</t>
  </si>
  <si>
    <t>72786</t>
  </si>
  <si>
    <t>Adaptador PVC soldável com flanges e anel para caixa d'água 40mm x 1.1/4" - fornecimento e instalação</t>
  </si>
  <si>
    <t>72787</t>
  </si>
  <si>
    <t>Adaptador PVC soldável com flanges e anel para caixa d'água 50mm x 1.1/2" - fornecimento e instalação</t>
  </si>
  <si>
    <t>72788</t>
  </si>
  <si>
    <t>Adaptador PVC soldável com flanges e anel para caixa d'água 60mm x 2" fornecimento e instalação</t>
  </si>
  <si>
    <t>72789</t>
  </si>
  <si>
    <t>Adaptador PVC soldável com flanges livres para caixa d'água 25mm x 3/4" - fornecimento e instalação</t>
  </si>
  <si>
    <t>72790</t>
  </si>
  <si>
    <t>Adaptador PVC soldável com flanges livres para caixa d'água 32mm x 1" fornecimento e instalação</t>
  </si>
  <si>
    <t>72791</t>
  </si>
  <si>
    <t>Adaptador PVC soldável com flanges livres para caixa d'água 40mm x 1.1/4" - fornecimento e instalação</t>
  </si>
  <si>
    <t>72792</t>
  </si>
  <si>
    <t>Adaptador PVC soldável com flanges livres para caixa d'água 50mm x 1.1/2" - fornecimento e instalação</t>
  </si>
  <si>
    <t>72793</t>
  </si>
  <si>
    <t>Adaptador PVC soldável com flanges livres para caixa d'água 60mm x 2" fornecimento e instalação</t>
  </si>
  <si>
    <t>72794</t>
  </si>
  <si>
    <t>Adaptador PVC soldável com flanges livres para caixa d'água 75mm x 2.1/2" - fornecimento e instalação</t>
  </si>
  <si>
    <t>72795</t>
  </si>
  <si>
    <t>Adaptador PVC soldável com flanges livres para caixa d'água 85mm x 3" fornecimento e instalação</t>
  </si>
  <si>
    <t>72796</t>
  </si>
  <si>
    <t>Adaptador PVC soldável com flanges livres para caixa d'água 110mm x 4" fornecimento e instalação</t>
  </si>
  <si>
    <t>72797</t>
  </si>
  <si>
    <t>Adaptador PVC soldável longo com flanges livres para caixa d'água 25mm x 3/4" - fornecimento e instalação</t>
  </si>
  <si>
    <t>72798</t>
  </si>
  <si>
    <t>Adaptador PVC soldável longo com flanges livres para caixa d'água 32mm x 1" - fornecimento e instalação</t>
  </si>
  <si>
    <t>72800</t>
  </si>
  <si>
    <t>Adaptador PVC soldável longo com flanges livres para caixa d'água 40mm x 1.1/4" - fornecimento e instalação</t>
  </si>
  <si>
    <t>72801</t>
  </si>
  <si>
    <t>Adaptador PVC soldável longo com flanges livres para caixa d'água 50mm x 1.1/2" - fornecimento e instalação</t>
  </si>
  <si>
    <t>72802</t>
  </si>
  <si>
    <t>Adaptador PVC soldável longo com flanges livres para caixa d'água 60mm x 2" - fornecimento e instalação</t>
  </si>
  <si>
    <t>72803</t>
  </si>
  <si>
    <t>Adaptador PVC soldável longo com flanges livres para caixa d'água 75mm x 2.1/2" - fornecimento e instalação</t>
  </si>
  <si>
    <t>72804</t>
  </si>
  <si>
    <t>Adaptador PVC soldável longo com flanges livres para caixa d'água 85mm x 3" - fornecimento e instalação</t>
  </si>
  <si>
    <t>72805</t>
  </si>
  <si>
    <t>Adaptador PVC soldável longo com flanges livres para caixa d'água 110mm x 4" - fornecimento e instalação</t>
  </si>
  <si>
    <t>89358</t>
  </si>
  <si>
    <t>Joelho 90 graus, PVC, soldável, DN 20mm, instalado em ramal ou sub-ramal de água fornecimento e instalação. Af_12/2014_p</t>
  </si>
  <si>
    <t>89359</t>
  </si>
  <si>
    <t>Joelho 45 graus, PVC, soldável, DN 20mm, instalado em ramal ou sub-ramal de água fornecimento e instalação. Af_12/2014_p</t>
  </si>
  <si>
    <t>89360</t>
  </si>
  <si>
    <t>Curva 90 graus, PVC, soldável, DN 20mm, instalado em ramal ou sub-ramal de água fornecimento e instalação. Af_12/2014_p</t>
  </si>
  <si>
    <t>89361</t>
  </si>
  <si>
    <t>Curva 45 graus, PVC, soldável, DN 20mm, instalado em ramal ou sub-ramal de água fornecimento e instalação. Af_12/2014_p</t>
  </si>
  <si>
    <t>89362</t>
  </si>
  <si>
    <t>Joelho 90 graus, PVC, soldável, DN 25mm, instalado em ramal ou sub-ramal de água fornecimento e instalação. Af_12/2014_p</t>
  </si>
  <si>
    <t>89363</t>
  </si>
  <si>
    <t>Joelho 45 graus, PVC, soldável, DN 25mm, instalado em ramal ou sub-ramal de água fornecimento e instalação. Af_12/2014_p</t>
  </si>
  <si>
    <t>89364</t>
  </si>
  <si>
    <t>Curva 90 graus, PVC, soldável, DN 25mm, instalado em ramal ou sub-ramal de água fornecimento e instalação. Af_12/2014_p</t>
  </si>
  <si>
    <t>89365</t>
  </si>
  <si>
    <t>Curva 45 graus, PVC, soldável, DN 25mm, instalado em ramal ou sub-ramal de água fornecimento e instalação. Af_12/2014_p</t>
  </si>
  <si>
    <t>89366</t>
  </si>
  <si>
    <t>Joelho 90 graus com bucha de latão, PVC, soldável, DN 25mm x 3/4" instalado em ramal ou sub-ramal de água fornecimento e instalação. Af_12/2014_p</t>
  </si>
  <si>
    <t>89367</t>
  </si>
  <si>
    <t>Joelho 90 graus, PVC, soldável, DN 32mm, instalado em ramal ou sub-ramal de água fornecimento e instalação. Af_12/2014_p</t>
  </si>
  <si>
    <t>89368</t>
  </si>
  <si>
    <t>Joelho 45 graus, PVC, soldável, DN 32mm, instalado em ramal ou sub-ramal de água fornecimento e instalação. Af_12/2014_p</t>
  </si>
  <si>
    <t>89369</t>
  </si>
  <si>
    <t>Curva 90 graus, PVC, soldável, DN 32mm, instalado em ramal ou sub-ramal de água fornecimento e instalação. Af_12/2014_p</t>
  </si>
  <si>
    <t>89370</t>
  </si>
  <si>
    <t>Curva 45 graus, PVC, soldável, DN 32mm, instalado em ramal ou sub-ramal de água fornecimento e instalação. Af_12/2014_p</t>
  </si>
  <si>
    <t>89371</t>
  </si>
  <si>
    <t>Luva, PVC, soldável, DN 20mm, instalado em ramal ou sub-ramal de água fornecimento e instalação. Af_12/2014_p</t>
  </si>
  <si>
    <t>89372</t>
  </si>
  <si>
    <t>Luva de correr, PVC, soldável, DN 20mm, instalado em ramal ou sub-ramal de água fornecimento e instalação. Af_12/2014_p</t>
  </si>
  <si>
    <t>89373</t>
  </si>
  <si>
    <t>Luva de redução, PVC, soldável, DN 25mm x 20mm, instalado em ramal ou sub-ramal de água fornecimento e instalação. Af_12/2014_p</t>
  </si>
  <si>
    <t>89374</t>
  </si>
  <si>
    <t>Luva com bucha de latão, PVC, soldável, DN 20mm x 1/2", instalado em ramal ou sub-ramal de água fornecimento e instalação. Af_12/2014_p</t>
  </si>
  <si>
    <t>89375</t>
  </si>
  <si>
    <t>União, PVC, soldável, DN 20mm, instalado em ramal ou sub-ramal de água fornecimento e instalação. Af_12/2014_p</t>
  </si>
  <si>
    <t>89376</t>
  </si>
  <si>
    <t>Adaptador curto com bolsa e rosca para registro, PVC, soldável, DN 20mm x 1/2", instalado em ramal ou sub-ramal de água fornecimento e instalação. Af_12/2014_p</t>
  </si>
  <si>
    <t>89378</t>
  </si>
  <si>
    <t>Luva, PVC, soldável, DN 25mm, instalado em ramal ou sub-ramal de água fornecimento e instalação. Af_12/2014_p</t>
  </si>
  <si>
    <t>89379</t>
  </si>
  <si>
    <t>Luva de correr, PVC, soldável, DN 25mm, instalado em ramal ou sub-ramal de água fornecimento e instalação. Af_12/2014_p</t>
  </si>
  <si>
    <t>89380</t>
  </si>
  <si>
    <t>Luva de redução, PVC, soldável, DN 32mm x 25mm, instalado em ramal ou sub-ramal de água fornecimento e instalação. Af_12/2014_p</t>
  </si>
  <si>
    <t>89381</t>
  </si>
  <si>
    <t>Luva com bucha de latão, PVC, soldável, DN 25mm x 3/4", instalado em ramal ou sub-ramal de água fornecimento e instalação. Af_12/2014_p</t>
  </si>
  <si>
    <t>89382</t>
  </si>
  <si>
    <t>União, PVC, soldável, DN 25mm, instalado em ramal ou sub-ramal de água fornecimento e instalação. Af_12/2014_p</t>
  </si>
  <si>
    <t>89383</t>
  </si>
  <si>
    <t>Adaptador curto com bolsa e rosca para registro, PVC, soldável, DN 25mm x 3/4", instalado em ramal ou sub-ramal de água fornecimento e instalação. Af_12/2014_p</t>
  </si>
  <si>
    <t>89385</t>
  </si>
  <si>
    <t>Luva soldável e com rosca, PVC, soldável, DN 25mm x 3/4, instalado em ramal ou sub-ramal de água fornecimento e instalação. Af_12/2014_p</t>
  </si>
  <si>
    <t>89386</t>
  </si>
  <si>
    <t>Luva, PVC, soldável, DN 32mm, instalado em ramal ou sub-ramal de água fornecimento e instalação. Af_12/2014_p</t>
  </si>
  <si>
    <t>89388</t>
  </si>
  <si>
    <t>Luva de redução, PVC, soldável, DN 40mm x 32mm, instalado em ramal ou sub-ramal de água fornecimento e instalação. Af_12/2014_p</t>
  </si>
  <si>
    <t>89389</t>
  </si>
  <si>
    <t>Luva soldável e com rosca, PVC, soldável, DN 32mm x 1", instalado em ramal ou sub-ramal de água fornecimento e instalação. Af_12/2014_p</t>
  </si>
  <si>
    <t>89390</t>
  </si>
  <si>
    <t>União, PVC, soldável, DN 32mm, instalado em ramal ou sub-ramal de água fornecimento e instalação. Af_12/2014_p</t>
  </si>
  <si>
    <t>89391</t>
  </si>
  <si>
    <t>Adaptador curto com bolsa e rosca para registro, PVC, soldável, DN 32mm x 1", instalado em ramal ou sub-ramal de água fornecimento e instalação. Af_12/2014_p</t>
  </si>
  <si>
    <t>89393</t>
  </si>
  <si>
    <t>Tê PVC soldável, DN 20mm, instalado em ramal ou sub-ramal de água fornecimento e instalação. Af_12/2014_p</t>
  </si>
  <si>
    <t>89394</t>
  </si>
  <si>
    <t>Tê com bucha de latão na bolsa central, PVC, soldável, DN 20mm x 1/2, instalado em ramal ou sub-ramal de água fornecimento e instalação. Af_12/2014_p</t>
  </si>
  <si>
    <t>89395</t>
  </si>
  <si>
    <t>Tê PVC soldável, DN 25mm, instalado em ramal ou sub-ramal de água fornecimento e instalação. Af_12/2014_p</t>
  </si>
  <si>
    <t>89396</t>
  </si>
  <si>
    <t>Tê com bucha de latão na bolsa central, PVC, soldável, DN 25mm x 1/2", instalado em ramal ou sub-ramal de água fornecimento e instalação. Af_12/2014_p</t>
  </si>
  <si>
    <t>89397</t>
  </si>
  <si>
    <t>Tê de redução, PVC, soldável, DN 25mm x 20mm, instalado em ramal ou sub-ramal de água fornecimento e instalação. Af_12/2014_p</t>
  </si>
  <si>
    <t>89398</t>
  </si>
  <si>
    <t>Tê PVC soldável, DN 32mm, instalado em ramal ou sub-ramal de água fornecimento e instalação. Af_12/2014_p</t>
  </si>
  <si>
    <t>89399</t>
  </si>
  <si>
    <t>Tê com bucha de latão na bolsa central, PVC, soldável, DN 32mm x 3/4", instalado em ramal ou sub-ramal de água fornecimento e instalação. Af_12/2014_p</t>
  </si>
  <si>
    <t>89400</t>
  </si>
  <si>
    <t>Tê de redução, PVC, soldável, DN 32mm x 25mm, instalado em ramal ou sub-ramal de água fornecimento e instalação. Af_12/2014_p</t>
  </si>
  <si>
    <t>89404</t>
  </si>
  <si>
    <t>Joelho 90 graus, PVC, soldável, DN 20mm, instalado em ramal de distribuição de água fornecimento e instalação. Af_12/2014_p</t>
  </si>
  <si>
    <t>89405</t>
  </si>
  <si>
    <t>Joelho 45 graus, PVC, soldável, DN 20mm, instalado em ramal de distribuição de água fornecimento e instalação. Af_12/2014_p</t>
  </si>
  <si>
    <t>89406</t>
  </si>
  <si>
    <t>Curva 90 graus, PVC, soldável, DN 20mm, instalado em ramal de distribuição de água fornecimento e instalação. Af_12/2014_p</t>
  </si>
  <si>
    <t>89407</t>
  </si>
  <si>
    <t>Curva 45 graus, PVC, soldável, DN 20mm, instalado em ramal de distribuição de água - fornecimento e instalação. Af_12/2014</t>
  </si>
  <si>
    <t>89408</t>
  </si>
  <si>
    <t>Joelho 90 graus, PVC, soldável, DN 25mm, instalado em ramal de distribuição de água fornecimento e instalação. Af_12/2014_p</t>
  </si>
  <si>
    <t>89409</t>
  </si>
  <si>
    <t>Joelho 45 graus, PVC, soldável, DN 25mm, instalado em ramal de distribuição de água fornecimento e instalação. Af_12/2014_p</t>
  </si>
  <si>
    <t>89410</t>
  </si>
  <si>
    <t>Curva 90 graus, PVC, soldável, DN 25mm, instalado em ramal de distribuição de água fornecimento e instalação. Af_12/2014_p</t>
  </si>
  <si>
    <t>89411</t>
  </si>
  <si>
    <t>Curva 45 graus, PVC, soldável, DN 25mm, instalado em ramal de distribuição de água fornecimento e instalação. Af_12/2014_p</t>
  </si>
  <si>
    <t>89412</t>
  </si>
  <si>
    <t>Joelho 90 graus, PVC, soldável, DN 25mm, x 3/4" instalado em ramal de distribuição de água fornecimento e instalação. Af_12/2014_p</t>
  </si>
  <si>
    <t>89413</t>
  </si>
  <si>
    <t>Joelho 90 graus, PVC, soldável, DN 32mm, instalado em ramal de distribuição de água fornecimento e instalação. Af_12/2014_p</t>
  </si>
  <si>
    <t>89414</t>
  </si>
  <si>
    <t>Joelho 45 graus, PVC, soldável, DN 32mm, instalado em ramal de distribuição de água - fornecimento e instalação. Af_12/2014_p</t>
  </si>
  <si>
    <t>89415</t>
  </si>
  <si>
    <t>Curva 90 graus, PVC, soldável, DN 32mm, instalado em ramal de distribuição de água fornecimento e instalação. Af_12/2014_p</t>
  </si>
  <si>
    <t>89416</t>
  </si>
  <si>
    <t>Curva 45 graus, PVC, soldável, DN 32mm, instalado em ramal de distribuição de água - fornecimento e instalação. Af_12/2014_p</t>
  </si>
  <si>
    <t>89417</t>
  </si>
  <si>
    <t>Luva, PVC, soldável, DN 20mm, instalado em ramal de distribuição de água fornecimento e instalação. Af_12/2014_p</t>
  </si>
  <si>
    <t>89418</t>
  </si>
  <si>
    <t>Luva de correr, PVC, soldável, DN 20mm, instalado em ramal de distribuição de água fornecimento e instalação. Af_12/2014_p</t>
  </si>
  <si>
    <t>89419</t>
  </si>
  <si>
    <t>Luva de redução, PVC, soldável, DN 25mm x 20mm, instalado em ramal de distribuição de água - fornecimento e instalação. Af_12/2014_p</t>
  </si>
  <si>
    <t>89420</t>
  </si>
  <si>
    <t>Luva com bucha de latão, PVC, soldável, DN 20mm x 1/2", instalado em ramal de distribuição de água fornecimento e instalação. Af_12/2014_p</t>
  </si>
  <si>
    <t>89421</t>
  </si>
  <si>
    <t>União, PVC, soldável, DN 20mm, instalado em ramal de distribuição de água fornecimento e instalação. Af_12/2014_p</t>
  </si>
  <si>
    <t>89422</t>
  </si>
  <si>
    <t>Adaptador curto com bolsa e rosca para registro, PVC, soldável, DN 20mm x 1/2", instalado em ramal de distribuição de água fornecimento e instalação. Af_12/2014_p</t>
  </si>
  <si>
    <t>89424</t>
  </si>
  <si>
    <t>Luva, PVC, soldável, DN 25mm, instalado em ramal de distribuição de água fornecimento e instalação. Af_12/2014_p</t>
  </si>
  <si>
    <t>89425</t>
  </si>
  <si>
    <t>Luva de correr, PVC, soldável, DN 25mm, instalado em ramal de distribuição de água fornecimento e instalação. Af_12/2014_p</t>
  </si>
  <si>
    <t>89426</t>
  </si>
  <si>
    <t>Luva de redução, PVC, soldável, DN 32mm x 25mm, instalado em ramal de distribuição de água fornecimento e instalação. Af_12/2014_p</t>
  </si>
  <si>
    <t>89427</t>
  </si>
  <si>
    <t>Luva com bucha de latão, PVC, soldável, DN 25mm x 3/4", instalado em ramal de distribuição de água - fornecimento e instalação. Af_12/2014_p</t>
  </si>
  <si>
    <t>89428</t>
  </si>
  <si>
    <t>União, PVC, soldável, DN 25mm, instalado em ramal de distribuição de água fornecimento e instalação. Af_12/2014_p</t>
  </si>
  <si>
    <t>89429</t>
  </si>
  <si>
    <t>Adaptador curto com bolsa e rosca para registro, PVC, soldável, DN 25mm x 3/4", instalado em ramal de distribuição de água fornecimento e instalação. Af_12/2014_p</t>
  </si>
  <si>
    <t>89431</t>
  </si>
  <si>
    <t>Luva, PVC, soldável, DN 32mm, instalado em ramal de distribuição de água fornecimento e instalação. Af_12/2014_p</t>
  </si>
  <si>
    <t>89433</t>
  </si>
  <si>
    <t>Luva de redução, PVC, soldável, DN 40mm x 32mm, instalado em ramal de distribuição de água fornecimento e instalação. Af_12/2014_p</t>
  </si>
  <si>
    <t>89434</t>
  </si>
  <si>
    <t>Luva soldável e com rosca, PVC, soldável, DN 32mm x 1", instalado em ramal de distribuição de água fornecimento e instalação. Af_12/2014_p</t>
  </si>
  <si>
    <t>89435</t>
  </si>
  <si>
    <t>União, PVC, soldável, DN 32mm, instalado em ramal de distribuição de água fornecimento e instalação. Af_12/2014_p</t>
  </si>
  <si>
    <t>89436</t>
  </si>
  <si>
    <t>Adaptador curto com bolsa e rosca para registro, PVC, soldável, DN 32mm x 1", instalado em ramal de distribuição de água fornecimento e instalação. Af_12/2014_p</t>
  </si>
  <si>
    <t>89438</t>
  </si>
  <si>
    <t>Tê PVC soldável, DN 20mm, instalado em ramal de distribuição de água fornecimento e instalação. Af_12/2014_p</t>
  </si>
  <si>
    <t>89439</t>
  </si>
  <si>
    <t>Tê soldável e com rosca na bolsa central, PVC, soldável, DN 20mm x 1/2", instalado em ramal de distribuição de água fornecimento e instalação. Af_12/2014_p</t>
  </si>
  <si>
    <t>89440</t>
  </si>
  <si>
    <t>Tê PVC soldável, DN 25mm, instalado em ramal de distribuição de água fornecimento e instalação. Af_12/2014_p</t>
  </si>
  <si>
    <t>89441</t>
  </si>
  <si>
    <t>Tê com bucha de latão na bolsa central, PVC, soldável, DN 25mm x 1/2", instalado em ramal de distribuição de água fornecimento e instalação. Af_12/2014_p</t>
  </si>
  <si>
    <t>89442</t>
  </si>
  <si>
    <t>Tê de redução, PVC, soldável, DN 25mm x 20mm, instalado em ramal de distribuição de água fornecimento e instalação. Af_12/2014_p</t>
  </si>
  <si>
    <t>89443</t>
  </si>
  <si>
    <t>Tê PVC soldável, DN 32mm, instalado em ramal de distribuição de água fornecimento e instalação. Af_12/2014_p</t>
  </si>
  <si>
    <t>89444</t>
  </si>
  <si>
    <t>Tê com bucha de latão na bolsa central, PVC, soldável, DN 32mm x 3/4", instalado em ramal de distribuição de água fornecimento e instalação. Af_12/2014_p</t>
  </si>
  <si>
    <t>89445</t>
  </si>
  <si>
    <t>Tê de redução, PVC, soldável, DN 32mm x 25mm, instalado em ramal de distribuição de água fornecimento e instalação. Af_12/2014_p</t>
  </si>
  <si>
    <t>89481</t>
  </si>
  <si>
    <t>Joelho 90 graus, PVC, soldável, DN 25mm, instalado em prumada de água fornecimento e instalação. Af_12/2014_p</t>
  </si>
  <si>
    <t>89485</t>
  </si>
  <si>
    <t>Joelho 45 graus, PVC, soldável, DN 25mm, instalado em prumada de água fornecimento e instalação. Af_12/2014_p</t>
  </si>
  <si>
    <t>89489</t>
  </si>
  <si>
    <t>Curva 90 graus, PVC, soldável, DN 25mm, instalado em prumada de água fornecimento e instalação. Af_12/2014_p</t>
  </si>
  <si>
    <t>89490</t>
  </si>
  <si>
    <t>Curva 45 graus, PVC, soldável, DN 25mm, instalado em prumada de água fornecimento e instalação. Af_12/2014_p</t>
  </si>
  <si>
    <t>89492</t>
  </si>
  <si>
    <t>Joelho 90 graus, PVC, soldável, DN 32mm, instalado em prumada de água fornecimento e instalação. Af_12/2014_p</t>
  </si>
  <si>
    <t>89493</t>
  </si>
  <si>
    <t>Joelho 45 graus, PVC, soldável, DN 32mm, instalado em prumada de água fornecimento e instalação. Af_12/2014_p</t>
  </si>
  <si>
    <t>89494</t>
  </si>
  <si>
    <t>Curva 90 graus, PVC, soldável, DN 32mm, instalado em prumada de água fornecimento e instalação. Af_12/2014_p</t>
  </si>
  <si>
    <t>89496</t>
  </si>
  <si>
    <t>Curva 45 graus, PVC, soldável, DN 32mm, instalado em prumada de água fornecimento e instalação. Af_12/2014_p</t>
  </si>
  <si>
    <t>89497</t>
  </si>
  <si>
    <t>Joelho 90 graus, PVC, soldável, DN 40mm, instalado em prumada de água fornecimento e instalação. Af_12/2014_p</t>
  </si>
  <si>
    <t>89498</t>
  </si>
  <si>
    <t>Joelho 45 graus, PVC, soldável, DN 40mm, instalado em prumada de água fornecimento e instalação. Af_12/2014_p</t>
  </si>
  <si>
    <t>89499</t>
  </si>
  <si>
    <t>Curva 90 graus, PVC, soldável, DN 40mm, instalado em prumada de água fornecimento e instalação. Af_12/2014_p</t>
  </si>
  <si>
    <t>89500</t>
  </si>
  <si>
    <t>Curva 45 graus, PVC, soldável, DN 40mm, instalado em prumada de água fornecimento e instalação. Af_12/2014_p</t>
  </si>
  <si>
    <t>89501</t>
  </si>
  <si>
    <t>Joelho 90 graus, PVC, soldável, DN 50mm, instalado em prumada de água fornecimento e instalação. Af_12/2014_p</t>
  </si>
  <si>
    <t>89502</t>
  </si>
  <si>
    <t>Joelho 45 graus, PVC, soldável, DN 50mm, instalado em prumada de água fornecimento e instalação. Af_12/2014_p</t>
  </si>
  <si>
    <t>89503</t>
  </si>
  <si>
    <t>Curva 90 graus, PVC, soldável, DN 50mm, instalado em prumada de água fornecimento e instalação. Af_12/2014_p</t>
  </si>
  <si>
    <t>89504</t>
  </si>
  <si>
    <t>Curva 45 graus, PVC, soldável, DN 50mm, instalado em prumada de água fornecimento e instalação. Af_12/2014_p</t>
  </si>
  <si>
    <t>89505</t>
  </si>
  <si>
    <t>Joelho 90 graus, PVC, soldável, DN 60mm, instalado em prumada de água fornecimento e instalação. Af_12/2014_p</t>
  </si>
  <si>
    <t>89506</t>
  </si>
  <si>
    <t>Joelho 45 graus, PVC, soldável, DN 60mm, instalado em prumada de água fornecimento e instalação. Af_12/2014_p</t>
  </si>
  <si>
    <t>89507</t>
  </si>
  <si>
    <t>Curva 90 graus, PVC, soldável, DN 60mm, instalado em prumada de água fornecimento e instalação. Af_12/2014_p</t>
  </si>
  <si>
    <t>89510</t>
  </si>
  <si>
    <t>Curva 45 graus, PVC, soldável, DN 60mm, instalado em prumada de água fornecimento e instalação. Af_12/2014_p</t>
  </si>
  <si>
    <t>89513</t>
  </si>
  <si>
    <t>Joelho 90 graus, PVC, soldável, DN 75mm, instalado em prumada de água fornecimento e instalação. Af_12/2014_p</t>
  </si>
  <si>
    <t>89514</t>
  </si>
  <si>
    <t>Joelho 90 graus, PVC, série R, água pluvial, DN 40mm, junta soldável, fornecido e instalado em ramal de encaminhamento. Af_12/2014_p</t>
  </si>
  <si>
    <t>89515</t>
  </si>
  <si>
    <t>Joelho 45 graus, PVC, soldável, DN 75mm, instalado em prumada de água fornecimento e instalação. Af_12/2014_p</t>
  </si>
  <si>
    <t>89516</t>
  </si>
  <si>
    <t>Joelho 45 graus, PVC, série R, água pluvial, DN 40mm, junta soldável, fornecido e instalado em ramal de encaminhamento. Af_12/2014_p</t>
  </si>
  <si>
    <t>89517</t>
  </si>
  <si>
    <t>Curva 90 graus, PVC, soldável, DN 75mm, instalado em prumada de água fornecimento e instalação. Af_12/2014_p</t>
  </si>
  <si>
    <t>89518</t>
  </si>
  <si>
    <t>Joelho 90 graus, PVC, série R, água pluvial, DN 50mm, junta elástica, fornecido e instalado em ramal de encaminhamento. Af_12/2014</t>
  </si>
  <si>
    <t>89519</t>
  </si>
  <si>
    <t>Curva 45 graus, PVC, soldável, DN 75mm, instalado em prumada de água fornecimento e instalação. Af_12/2014_p</t>
  </si>
  <si>
    <t>89520</t>
  </si>
  <si>
    <t>Joelho 45 graus, PVC, série R, água pluvial, DN 50mm, junta elástica, fornecido e instalado em ramal de encaminhamento. Af_12/2014</t>
  </si>
  <si>
    <t>89521</t>
  </si>
  <si>
    <t>Joelho 90 graus, PVC, soldável, DN 85mm, instalado em prumada de água fornecimento e instalação. Af_12/2014_p</t>
  </si>
  <si>
    <t>89522</t>
  </si>
  <si>
    <t>Joelho 90 graus, PVC, série R, água pluvial, DN 75mm, junta elástica, fornecido e instalado em ramal de encaminhamento. Af_12/2014</t>
  </si>
  <si>
    <t>89523</t>
  </si>
  <si>
    <t>Joelho 45 graus, PVC, soldável, DN 85mm, instalado em prumada de água fornecimento e instalação. Af_12/2014_p</t>
  </si>
  <si>
    <t>89524</t>
  </si>
  <si>
    <t>Joelho 45 graus, PVC, série R, água pluvial, DN 75mm, junta elástica, fornecido e instalado em ramal de encaminhamento. Af_12/2014</t>
  </si>
  <si>
    <t>89525</t>
  </si>
  <si>
    <t>Curva 90 graus, PVC, soldável, DN 85mm, instalado em prumada de água fornecimento e instalação. Af_12/2014_p</t>
  </si>
  <si>
    <t>89527</t>
  </si>
  <si>
    <t>Curva 45 graus, PVC, soldável, DN 85mm, instalado em prumada de água fornecimento e instalação. Af_12/2014_p</t>
  </si>
  <si>
    <t>89528</t>
  </si>
  <si>
    <t>Luva, PVC, soldável, DN 25mm, instalado em prumada de água fornecimento e instalação. Af_12/2014_p</t>
  </si>
  <si>
    <t>89529</t>
  </si>
  <si>
    <t>Joelho 90 graus, PVC, série R, água pluvial, DN 100mm, junta elástica, fornecido e instalado em ramal de encaminhamento. Af_12/2014</t>
  </si>
  <si>
    <t>89530</t>
  </si>
  <si>
    <t>Luva de correr, PVC, soldável, DN 25mm, instalado em prumada de água fornecimento e instalação. Af_12/2014_p</t>
  </si>
  <si>
    <t>89531</t>
  </si>
  <si>
    <t>Joelho 45 graus, PVC, série R, água pluvial, DN 100mm, junta elástica, fornecido e instalado em ramal de encaminhamento. Af_12/2014</t>
  </si>
  <si>
    <t>89532</t>
  </si>
  <si>
    <t>Luva de redução, PVC, soldável, DN 32mm x 25mm, instalado em prumada de água fornecimento e instalação. Af_12/2014_p</t>
  </si>
  <si>
    <t>89534</t>
  </si>
  <si>
    <t>Luva soldável e com rosca, PVC, soldável, DN 25mm x 3/4", instalado em prumada de água fornecimento e instalação. Af_12/2014_p</t>
  </si>
  <si>
    <t>89536</t>
  </si>
  <si>
    <t>União, PVC, soldável, DN 25mm, instalado em prumada de água fornecimento e instalação. Af_12/2014_p</t>
  </si>
  <si>
    <t>89538</t>
  </si>
  <si>
    <t>Adaptador curto com bolsa e rosca para registro, PVC, soldável, DN 25mm x 3/4", instalado em prumada de água fornecimento e instalação. Af_12/2014_p</t>
  </si>
  <si>
    <t>89541</t>
  </si>
  <si>
    <t>Luva, PVC, soldável, DN 32mm, instalado em prumada de água fornecimento e instalação. Af_12/2014_p</t>
  </si>
  <si>
    <t>89544</t>
  </si>
  <si>
    <t>Luva simples, PVC, série R, água pluvial, DN 40mm, junta soldável, fornecido e instalado em ramal de encaminhamento. Af_12/2014_p</t>
  </si>
  <si>
    <t>89545</t>
  </si>
  <si>
    <t>Luva simples, PVC, série R, água pluvial, DN 50mm, junta elástica, fornecido e instalado em ramal de encaminhamento. Af_12/2014</t>
  </si>
  <si>
    <t>89547</t>
  </si>
  <si>
    <t>Luva simples, PVC, série R, água pluvial, DN 75mm, junta elástica, fornecido e instalado em ramal de encaminhamento. Af_12/2014</t>
  </si>
  <si>
    <t>89548</t>
  </si>
  <si>
    <t>Luva de correr, PVC, série R, água pluvial, DN 75mm, junta elástica, fornecido e instalado em ramal de encaminhamento. Af_12/2014</t>
  </si>
  <si>
    <t>89549</t>
  </si>
  <si>
    <t>Redução excêntrica, PVC, série R, água pluvial, DN 75 x 50mm, junta elástica, fornecido e instalado em ramal de encaminhamento. Af_12/2014</t>
  </si>
  <si>
    <t>89550</t>
  </si>
  <si>
    <t>Tê de inspeção, PVC, série R, água pluvial, DN 75mm, junta elástica, fornecido e instalado em ramal de encaminhamento. Af_12/2014</t>
  </si>
  <si>
    <t>89551</t>
  </si>
  <si>
    <t>Luva soldável e com rosca, PVC, soldável, DN 32mm x 1", instalado em prumada de água fornecimento e instalação. Af_12/2014_p</t>
  </si>
  <si>
    <t>89552</t>
  </si>
  <si>
    <t>União, PVC, soldável, DN 32mm, instalado em prumada de água fornecimento e instalação. Af_12/2014_p</t>
  </si>
  <si>
    <t>89553</t>
  </si>
  <si>
    <t>Adaptador curto com bolsa e rosca para registro, PVC, soldável, DN 32mm x 1", instalado em prumada de água fornecimento e instalação. Af_12/2014_p</t>
  </si>
  <si>
    <t>89554</t>
  </si>
  <si>
    <t>Luva simples, PVC, série R, água pluvial, DN 100mm, junta elástica, fornecido e instalado em ramal de encaminhamento. Af_12/2014</t>
  </si>
  <si>
    <t>89556</t>
  </si>
  <si>
    <t>Luva de correr, PVC, série R, água pluvial, DN 100mm, junta elástica, fornecido e instalado em ramal de encaminhamento. Af_12/2014</t>
  </si>
  <si>
    <t>89557</t>
  </si>
  <si>
    <t>Redução excêntrica, PVC, série R, água pluvial, DN 100 x 75mm, junta elástica, fornecido e instalado em ramal de encaminhamento. Af_12/2014</t>
  </si>
  <si>
    <t>89558</t>
  </si>
  <si>
    <t>Luva, PVC, soldável, DN 40mm, instalado em prumada de água fornecimento e instalação. Af_12/2014_p</t>
  </si>
  <si>
    <t>89559</t>
  </si>
  <si>
    <t>Tê de inspeção, PVC, série R, água pluvial, DN 100mm, junta elástica, fornecido e instalado em ramal de encaminhamento. Af_12/2014</t>
  </si>
  <si>
    <t>89561</t>
  </si>
  <si>
    <t>Junção simples, PVC, série R, água pluvial, DN 40mm, junta soldável, fornecido e instalado em ramal de encaminhamento. Af_12/2014_p</t>
  </si>
  <si>
    <t>89562</t>
  </si>
  <si>
    <t>Luva de redução, PVC, soldável, DN 40mm x 32mm, instalado em prumada de água fornecimento e instalação. Af_12/2014_p</t>
  </si>
  <si>
    <t>89563</t>
  </si>
  <si>
    <t>Junção simples, PVC, série R, água pluvial, DN 50mm, junta elástica, fornecido e instalado em ramal de encaminhamento. Af_12/2014</t>
  </si>
  <si>
    <t>89564</t>
  </si>
  <si>
    <t>Luva com rosca, PVC, soldável, DN 40mm x 1.1/4", instalado em prumada de água fornecimento e instalação. Af_12/2014_p</t>
  </si>
  <si>
    <t>89565</t>
  </si>
  <si>
    <t>Junção simples, PVC, série R, água pluvial, DN 75mm x 75mm, junta elástica, fornecido e instalado em ramal de encaminhamento. Af_12/2014</t>
  </si>
  <si>
    <t>89566</t>
  </si>
  <si>
    <t>Tê PVC série R, água pluvial, DN 75mm, junta elástica, fornecido e instalado em ramal de encaminhamento. Af_12/2014</t>
  </si>
  <si>
    <t>89567</t>
  </si>
  <si>
    <t>Junção simples, PVC, série R, água pluvial, DN 100mm x 100mm, junta elástica, fornecido e instalado em ramal de encaminhamento. Af_12/2014</t>
  </si>
  <si>
    <t>89568</t>
  </si>
  <si>
    <t>União, PVC, soldável, DN 40mm, instalado em prumada de água fornecimento e instalação. Af_12/2014_p</t>
  </si>
  <si>
    <t>89569</t>
  </si>
  <si>
    <t>Junção simples, PVC, série R, água pluvial, DN 100mm x 75mm, junta elástica, fornecido e instalado em ramal de encaminhamento. Af_12/2014</t>
  </si>
  <si>
    <t>89570</t>
  </si>
  <si>
    <t>Adaptador curto com bolsa e rosca para registro, PVC, soldável, DN 40mm x 1.1/2", instalado em prumada de água fornecimento e instalação. Af_12/2014_p</t>
  </si>
  <si>
    <t>89571</t>
  </si>
  <si>
    <t>Tê PVC série R, água pluvial, DN 100mm x 100mm, junta elástica, fornecido e instalado em ramal de encaminhamento. Af_12/2014</t>
  </si>
  <si>
    <t>89572</t>
  </si>
  <si>
    <t>Adaptador curto com bolsa e rosca para registro, PVC, soldável, DN 40mm x 1.1/4", instalado em prumada de água fornecimento e instalação. Af_12/2014_p</t>
  </si>
  <si>
    <t>89573</t>
  </si>
  <si>
    <t>Tê PVC série R, água pluvial, DN 100mm x 75mm, junta elástica, fornecido e instalado em ramal de encaminhamento. Af_12/2014</t>
  </si>
  <si>
    <t>89574</t>
  </si>
  <si>
    <t>Junção dupla, PVC, série R, água pluvial, DN 100mm x 100mm x 100mm, junta elástica, fornecido e instalado em ramal de encaminhamento. Af_12/2014</t>
  </si>
  <si>
    <t>89575</t>
  </si>
  <si>
    <t>Luva, PVC, soldável, DN 50mm, instalado em prumada de água fornecimento e instalação. Af_12/2014_p</t>
  </si>
  <si>
    <t>89577</t>
  </si>
  <si>
    <t>Luva de correr, PVC, soldável, DN 50mm, instalado em prumada de água fornecimento e instalação. Af_12/2014_p</t>
  </si>
  <si>
    <t>89581</t>
  </si>
  <si>
    <t>Joelho 90 graus, PVC, série R, água pluvial, DN 75mm, junta elástica, fornecido e instalado em condutores verticais de águas pluviais. Af_12/2014</t>
  </si>
  <si>
    <t>89582</t>
  </si>
  <si>
    <t>Joelho 45 graus, PVC, série R, água pluvial, DN 75mm, junta elástica, fornecido e instalado em condutores verticais de águas pluviais. Af_12/2014</t>
  </si>
  <si>
    <t>89584</t>
  </si>
  <si>
    <t>Joelho 90 graus, PVC, série R, água pluvial, DN 100mm, junta elástica, fornecido e instalado em condutores verticais de águas pluviais. Af_12/2014</t>
  </si>
  <si>
    <t>89585</t>
  </si>
  <si>
    <t>Joelho 45 graus, PVC, série R, água pluvial, DN 100mm, junta elástica, fornecido e instalado em condutores verticais de águas pluviais. Af_12/2014</t>
  </si>
  <si>
    <t>89590</t>
  </si>
  <si>
    <t>Joelho 90 graus, PVC, série R, água pluvial, DN 150mm, junta elástica, fornecido e instalado em condutores verticais de águas pluviais. Af_12/2014</t>
  </si>
  <si>
    <t>89591</t>
  </si>
  <si>
    <t>Joelho 45 graus, PVC, série R, água pluvial, DN 150mm, junta elástica, fornecido e instalado em condutores verticais de águas pluviais. Af_12/2014</t>
  </si>
  <si>
    <t>89593</t>
  </si>
  <si>
    <t>Luva com rosca, PVC, soldável, DN 50mm x 1.1/2", instalado em prumada de água fornecimento e instalação. Af_12/2014_p</t>
  </si>
  <si>
    <t>89594</t>
  </si>
  <si>
    <t>União, PVC, soldável, DN 50mm, instalado em prumada de água fornecimento e instalação. Af_12/2014_p</t>
  </si>
  <si>
    <t>89595</t>
  </si>
  <si>
    <t>Adaptador curto com bolsa e rosca para registro, PVC, soldável, DN 50mm x 1.1/4, instalado em prumada de água fornecimento e instalação. Af_12/2014_p</t>
  </si>
  <si>
    <t>89596</t>
  </si>
  <si>
    <t>Adaptador curto com bolsa e rosca para registro, PVC, soldável, DN 50mm x 1.1/2, instalado em prumada de água fornecimento e instalação. Af_12/2014_p</t>
  </si>
  <si>
    <t>89597</t>
  </si>
  <si>
    <t>Luva, PVC, soldável, DN 60mm, instalado em prumada de água fornecimento e instalação. Af_12/2014_p</t>
  </si>
  <si>
    <t>89599</t>
  </si>
  <si>
    <t>Luva simples, PVC, série R, água pluvial, DN 75mm, junta elástica, fornecido e instalado em condutores verticais de águas pluviais. Af_12/2014</t>
  </si>
  <si>
    <t>89600</t>
  </si>
  <si>
    <t>Luva de correr, PVC, série R, água pluvial, DN 75mm, junta elástica, fornecido e instalado em condutores verticais de águas pluviais. Af_12/2014</t>
  </si>
  <si>
    <t>89605</t>
  </si>
  <si>
    <t>Luva de redução, PVC, soldável, DN 60mm x 50mm, instalado em prumada de água fornecimento e instalação. Af_12/2014_p</t>
  </si>
  <si>
    <t>89609</t>
  </si>
  <si>
    <t>União, PVC, soldável, DN 60mm, instalado em prumada de água fornecimento e instalação. Af_12/2014_p</t>
  </si>
  <si>
    <t>89610</t>
  </si>
  <si>
    <t>Adaptador curto com bolsa e rosca para registro, PVC, soldável, DN 60mm x 2", instalado em prumada de água fornecimento e instalação. Af_12/2014_p</t>
  </si>
  <si>
    <t>89611</t>
  </si>
  <si>
    <t>Luva, PVC, soldável, DN 75mm, instalado em prumada de água fornecimento e instalação. Af_12/2014_p</t>
  </si>
  <si>
    <t>89612</t>
  </si>
  <si>
    <t>União, PVC, soldável, DN 75mm, instalado em prumada de água fornecimento e instalação. Af_12/2014_p</t>
  </si>
  <si>
    <t>89613</t>
  </si>
  <si>
    <t>Adaptador curto com bolsa e rosca para registro, PVC, soldável, DN 75mm x 2.1/2", instalado em prumada de água fornecimento e instalação. Af_12/2014_p</t>
  </si>
  <si>
    <t>89614</t>
  </si>
  <si>
    <t>Luva, PVC, soldável, DN 85mm, instalado em prumada de água fornecimento e instalação. Af_12/2014_p</t>
  </si>
  <si>
    <t>89615</t>
  </si>
  <si>
    <t>União, PVC, soldável, DN 85mm, instalado em prumada de água fornecimento e instalação. Af_12/2014_p</t>
  </si>
  <si>
    <t>89616</t>
  </si>
  <si>
    <t>Adaptador curto com bolsa e rosca para registro, PVC, soldável, DN 85mm x 3", instalado em prumada de água fornecimento e instalação. Af_12/2014_p</t>
  </si>
  <si>
    <t>89617</t>
  </si>
  <si>
    <t>Tê PVC soldável, DN 25mm, instalado em prumada de água fornecimento e instalação. Af_12/2014_p</t>
  </si>
  <si>
    <t>89618</t>
  </si>
  <si>
    <t>Tê com bucha de latão na bolsa central, PVC, soldável, DN 25mm x 1/2", instalado em prumada de água fornecimento e instalação. Af_12/2014_p</t>
  </si>
  <si>
    <t>89619</t>
  </si>
  <si>
    <t>Tê de redução, PVC, soldável, DN 25mm x 20mm, instalado em prumada de água fornecimento e instalação. Af_12/2014_p</t>
  </si>
  <si>
    <t>89620</t>
  </si>
  <si>
    <t>Tê PVC soldável, DN 32mm, instalado em prumada de água fornecimento e instalação. Af_12/2014_p</t>
  </si>
  <si>
    <t>89621</t>
  </si>
  <si>
    <t>Tê com bucha de latão na bolsa central, PVC, soldável, DN 32mm x 3/4", instalado em prumada de água fornecimento e instalação. Af_12/2014_p</t>
  </si>
  <si>
    <t>89622</t>
  </si>
  <si>
    <t>Tê de redução, PVC, soldável, DN 32mm x 25mm, instalado em prumada de água fornecimento e instalação. Af_12/2014_p</t>
  </si>
  <si>
    <t>89623</t>
  </si>
  <si>
    <t>Tê PVC soldável, DN 40mm, instalado em prumada de água fornecimento e instalação. Af_12/2014_p</t>
  </si>
  <si>
    <t>89624</t>
  </si>
  <si>
    <t>Tê de redução, PVC, soldável, DN 40mm x 32mm, instalado em prumada de água fornecimento e instalação. Af_12/2014_p</t>
  </si>
  <si>
    <t>89625</t>
  </si>
  <si>
    <t>Tê PVC soldável, DN 50mm, instalado em prumada de água fornecimento e instalação. Af_12/2014_p</t>
  </si>
  <si>
    <t>89626</t>
  </si>
  <si>
    <t>Tê de redução, PVC, soldável, DN 50mm x 40mm, instalado em prumada de água fornecimento e instalação. Af_12/2014_p</t>
  </si>
  <si>
    <t>89627</t>
  </si>
  <si>
    <t>Tê de redução, PVC, soldável, DN 50mm x 25mm, instalado em prumada de água fornecimento e instalação. Af_12/2014_p</t>
  </si>
  <si>
    <t>89628</t>
  </si>
  <si>
    <t>Tê PVC soldável, DN 60mm, instalado em prumada de água fornecimento e instalação. Af_12/2014_p</t>
  </si>
  <si>
    <t>89629</t>
  </si>
  <si>
    <t>Tê PVC soldável, DN 75mm, instalado em prumada de água fornecimento e instalação. Af_12/2014_p</t>
  </si>
  <si>
    <t>89630</t>
  </si>
  <si>
    <t>Tê de redução, PVC, soldável, DN 75mm x 50mm, instalado em prumada de água fornecimento e instalação. Af_12/2014_p</t>
  </si>
  <si>
    <t>89631</t>
  </si>
  <si>
    <t>Tê PVC soldável, DN 85mm, instalado em prumada de água fornecimento e instalação. Af_12/2014_p</t>
  </si>
  <si>
    <t>89632</t>
  </si>
  <si>
    <t>Tê de redução, PVC, soldável, DN 85mm x 60mm, instalado em prumada de água fornecimento e instalação. Af_12/2014_p</t>
  </si>
  <si>
    <t>89637</t>
  </si>
  <si>
    <t>Joelho 90 graus, CPVC, soldável, DN 15mm, instalado em ramal ou sub-ramal de água fornecimento e instalação. Af_12/2014</t>
  </si>
  <si>
    <t>89641</t>
  </si>
  <si>
    <t>Joelho 90 graus, CPVC, soldável, DN 22mm, instalado em ramal ou sub-ramal de água fornecimento e instalação. Af_12/2014</t>
  </si>
  <si>
    <t>89645</t>
  </si>
  <si>
    <t>Joelho de transição, 90 graus, CPVC, soldável, DN 22mm x 3/4", instalado em ramal ou sub-ramal de água fornecimento e instalação. Af_12/2014</t>
  </si>
  <si>
    <t>89651</t>
  </si>
  <si>
    <t>Luva, CPVC, soldável, DN 15mm, instalado em ramal ou sub-ramal de água fornecimento e instalação. Af_12/2014</t>
  </si>
  <si>
    <t>89653</t>
  </si>
  <si>
    <t>Luva de transição, CPVC, soldável, DN15mm x 1/2", instalado em ramal ou sub-ramal de água fornecimento e instalação. Af_12/2014</t>
  </si>
  <si>
    <t>89660</t>
  </si>
  <si>
    <t>Luva de transição, CPVC, soldável, DN 22mm x 25mm, instalado em ramal ou sub-ramal de água fornecimento e instalação. Af_12/2014</t>
  </si>
  <si>
    <t>89665</t>
  </si>
  <si>
    <t>Redução excêntrica, PVC, série R, água pluvial, DN 75mm x 50mm, junta elástica, fornecido e instalado em condutores verticais de águas pluviais. Af_12/2014</t>
  </si>
  <si>
    <t>89667</t>
  </si>
  <si>
    <t>Tê de inspeção, PVC, série R, água pluvial, DN 75mm, junta elástica, fornecido e instalado em condutores verticais de águas pluviais. Af_12/2014</t>
  </si>
  <si>
    <t>89668</t>
  </si>
  <si>
    <t>Conector, CPVC, soldável, DN 22mm x 3/4", instalado em ramal ou sub-ramal de água fornecimento e instalação. Af_12/2014</t>
  </si>
  <si>
    <t>89669</t>
  </si>
  <si>
    <t>Luva simples, PVC, série R, água pluvial, DN 100mm, junta elástica, fornecido e instalado em condutores verticais de águas pluviais. Af_12/2014</t>
  </si>
  <si>
    <t>89671</t>
  </si>
  <si>
    <t>Luva de correr, PVC, série R, água pluvial, DN 100mm, junta elástica, fornecido e instalado em condutores verticais de águas pluviais. Af_12/2014</t>
  </si>
  <si>
    <t>89673</t>
  </si>
  <si>
    <t>Redução excêntrica, PVC, série R, água pluvial, DN 100mm x 75mm, junta elástica, fornecido e instalado em condutores verticais de águas pluviais. Af_12/2014</t>
  </si>
  <si>
    <t>89675</t>
  </si>
  <si>
    <t>Tê de inspeção, PVC, série R, água pluvial, DN 100mm, junta elástica, fornecido e instalado em condutores verticais de águas pluviais. Af_12/2014</t>
  </si>
  <si>
    <t>89677</t>
  </si>
  <si>
    <t>Luva simples, PVC, série R, água pluvial, DN 150mm, junta elástica, fornecido e instalado em condutores verticais de águas pluviais. Af_12/2014</t>
  </si>
  <si>
    <t>89679</t>
  </si>
  <si>
    <t>Luva de correr, PVC, série R, água pluvial, DN 150mm, junta elástica, fornecido e instalado em condutores verticais de águas pluviais. Af_12/2014</t>
  </si>
  <si>
    <t>89681</t>
  </si>
  <si>
    <t>Redução excêntrica, PVC, série R, água pluvial, DN 150 x 100mm, junta elástica, fornecido e instalado em condutores verticais de águas pluviais. Af_12/2014</t>
  </si>
  <si>
    <t>89685</t>
  </si>
  <si>
    <t>Junção simples, PVC, série R, água pluvial, DN 75mm x 75mm, junta elástica, fornecido e instalado em condutores verticais de águas pluviais. Af_12/2014</t>
  </si>
  <si>
    <t>89687</t>
  </si>
  <si>
    <t>Tê PVC série R, água pluvial, DN 75mm x 75mm, junta elástica, fornecido e instalado em condutores verticais de águas pluviais. Af_12/2014</t>
  </si>
  <si>
    <t>89690</t>
  </si>
  <si>
    <t>Junção simples, PVC, série R, água pluvial, DN 100mm x 100mm, junta elástica, fornecido e instalado em condutores verticais de águas pluviais. Af_12/2014</t>
  </si>
  <si>
    <t>89691</t>
  </si>
  <si>
    <t>Tê CPVC soldável, DN 15mm, instalado em ramal ou sub-ramal de água fornecimento e instalação. Af_12/2014</t>
  </si>
  <si>
    <t>89692</t>
  </si>
  <si>
    <t>Junção simples, PVC, série R, água pluvial, DN 100mm x 75mm, junta elástica, fornecido e instalado em condutores verticais de águas pluviais. Af_12/2014</t>
  </si>
  <si>
    <t>89693</t>
  </si>
  <si>
    <t>Tê PVC série R, água pluvial, DN 100mm x 100mm, junta elástica, fornecido e instalado em condutores verticais de águas pluviais. Af_12/2014</t>
  </si>
  <si>
    <t>89696</t>
  </si>
  <si>
    <t>Tê PVC série R, água pluvial, DN 100mm x 75mm, junta elástica, fornecido e instalado em condutores verticais de águas pluviais. Af_12/2014</t>
  </si>
  <si>
    <t>89697</t>
  </si>
  <si>
    <t>Tê CPVC soldável, DN 22mm, instalado em ramal ou sub-ramal de água fornecimento e instalação. Af_12/2014</t>
  </si>
  <si>
    <t>89698</t>
  </si>
  <si>
    <t>Junção simples, PVC, série R, água pluvial, DN 150mm x 150mm, junta elástica, fornecido e instalado em condutores verticais de águas pluviais. Af_12/2014</t>
  </si>
  <si>
    <t>89699</t>
  </si>
  <si>
    <t>Junção simples, PVC, série R, água pluvial, DN 150mm x 100mm, junta elástica, fornecido e instalado em condutores verticais de águas pluviais. Af_12/2014</t>
  </si>
  <si>
    <t>89701</t>
  </si>
  <si>
    <t>Tê PVC série R, água pluvial, DN 150mm x 150mm, junta elástica, fornecido e instalado em condutores verticais de águas pluviais. Af_12/2014</t>
  </si>
  <si>
    <t>89703</t>
  </si>
  <si>
    <t>Te misturador de transição, CPVC, soldável, DN 22mm x 3/4", instalado em ramal ou sub-ramal de água fornecimento e instalação. Af_12/2014</t>
  </si>
  <si>
    <t>89704</t>
  </si>
  <si>
    <t>Tê PVC série R, água pluvial, DN 150mm x 100mm, junta elástica, fornecido e instalado em condutores verticais de águas pluviais. Af_12/2014</t>
  </si>
  <si>
    <t>89724</t>
  </si>
  <si>
    <t>Joelho 90 graus, PVC, série normal, esgoto predial, DN 40mm, junta soldável, fornecido e instalado em ramal de descarga ou ramal de esgoto sanitário. Af_12/2014_p</t>
  </si>
  <si>
    <t>89726</t>
  </si>
  <si>
    <t>Joelho 45 graus, PVC, série normal, esgoto predial, DN 40mm, junta soldável, fornecido e instalado em ramal de descarga ou ramal de esgoto sanitário. Af_12/2014_p</t>
  </si>
  <si>
    <t>89728</t>
  </si>
  <si>
    <t>Curva curta 90 graus, PVC, série normal, esgoto predial, DN 40mm, junta soldável, fornecido e instalado em ramal de descarga ou ramal de esgoto sanitário. Af_12/2014_p</t>
  </si>
  <si>
    <t>89730</t>
  </si>
  <si>
    <t>Curva longa 90 graus, PVC, série normal, esgoto predial, DN 40mm, junta soldável, fornecido e instalado em ramal de descarga ou ramal de esgoto sanitário. Af_12/2014_p</t>
  </si>
  <si>
    <t>89731</t>
  </si>
  <si>
    <t>Joelho 90 graus, PVC, série normal, esgoto predial, DN 50mm, junta elástica, fornecido e instalado em ramal de descarga ou ramal de esgoto sanitário. Af_12/2014</t>
  </si>
  <si>
    <t>89732</t>
  </si>
  <si>
    <t>Joelho 45 graus, PVC, série normal, esgoto predial, DN 50mm, junta elástica, fornecido e instalado em ramal de descarga ou ramal de esgoto sanitário. Af_12/2014</t>
  </si>
  <si>
    <t>89733</t>
  </si>
  <si>
    <t>Curva curta 90 graus, PVC, série normal, esgoto predial, DN 50mm, junta elástica, fornecido e instalado em ramal de descarga ou ramal de esgoto sanitário. Af_12/2014</t>
  </si>
  <si>
    <t>89735</t>
  </si>
  <si>
    <t>Curva longa 90 graus, PVC, série normal, esgoto predial, DN 50mm, junta elástica, fornecido e instalado em ramal de descarga ou ramal de esgoto sanitário. Af_12/2014</t>
  </si>
  <si>
    <t>89737</t>
  </si>
  <si>
    <t>Joelho 90 graus, PVC, série normal, esgoto predial, DN 75mm, junta elástica, fornecido e instalado em ramal de descarga ou ramal de esgoto sanitário. Af_12/2014</t>
  </si>
  <si>
    <t>89739</t>
  </si>
  <si>
    <t>Joelho 45 graus, PVC, série normal, esgoto predial, DN 75mm, junta elástica, fornecido e instalado em ramal de descarga ou ramal de esgoto sanitário. Af_12/2014</t>
  </si>
  <si>
    <t>89742</t>
  </si>
  <si>
    <t>Curva curta 90 graus, PVC, série normal, esgoto predial, DN 75mm, junta elástica, fornecido e instalado em ramal de descarga ou ramal de esgoto sanitário. Af_12/2014</t>
  </si>
  <si>
    <t>89743</t>
  </si>
  <si>
    <t>Curva longa 90 graus, PVC, série normal, esgoto predial, DN 75mm, junta elástica, fornecido e instalado em ramal de descarga ou ramal de esgoto sanitário. Af_12/2014</t>
  </si>
  <si>
    <t>89744</t>
  </si>
  <si>
    <t>Joelho 90 graus, PVC, série normal, esgoto predial, DN 100mm, junta elástica, fornecido e instalado em ramal de descarga ou ramal de esgoto sanitário. Af_12/2014</t>
  </si>
  <si>
    <t>89746</t>
  </si>
  <si>
    <t>Joelho 45 graus, PVC, série normal, esgoto predial, DN 100mm, junta elástica, fornecido e instalado em ramal de descarga ou ramal de esgoto sanitário. Af_12/2014</t>
  </si>
  <si>
    <t>89748</t>
  </si>
  <si>
    <t>Curva curta 90 graus, PVC, série normal, esgoto predial, DN 100mm, junta elástica, fornecido e instalado em ramal de descarga ou ramal de esgoto sanitário. Af_12/2014</t>
  </si>
  <si>
    <t>89750</t>
  </si>
  <si>
    <t>Curva longa 90 graus, PVC, série normal, esgoto predial, DN 100mm, junta elástica, fornecido e instalado em ramal de descarga ou ramal de esgoto sanitário. Af_12/2014</t>
  </si>
  <si>
    <t>89752</t>
  </si>
  <si>
    <t>Luva simples, PVC, série normal, esgoto predial, DN 40mm, junta soldável, fornecido e instalado em ramal de descarga ou ramal de esgoto sanitário. Af_12/2014_p</t>
  </si>
  <si>
    <t>89753</t>
  </si>
  <si>
    <t>Luva simples, PVC, série normal, esgoto predial, DN 50mm, junta elástica, fornecido e instalado em ramal de descarga ou ramal de esgoto sanitário. Af_12/2014</t>
  </si>
  <si>
    <t>89754</t>
  </si>
  <si>
    <t>Luva de correr, PVC, série normal, esgoto predial, DN 50mm, junta elástica, fornecido e instalado em ramal de descarga ou ramal de esgoto sanitário. Af_12/2014</t>
  </si>
  <si>
    <t>89774</t>
  </si>
  <si>
    <t>Luva simples, PVC, série normal, esgoto predial, DN 75mm, junta elástica, fornecido e instalado em ramal de descarga ou ramal de esgoto sanitário. Af_12/2014</t>
  </si>
  <si>
    <t>89776</t>
  </si>
  <si>
    <t>Luva de correr, PVC, série normal, esgoto predial, DN 75mm, junta elástica, fornecido e instalado em ramal de descarga ou ramal de esgoto sanitário. Af_12/2014</t>
  </si>
  <si>
    <t>89778</t>
  </si>
  <si>
    <t>Luva simples, PVC, série normal, esgoto predial, DN 100mm, junta elástica, fornecido e instalado em ramal de descarga ou ramal de esgoto sanitário. Af_12/2014</t>
  </si>
  <si>
    <t>89779</t>
  </si>
  <si>
    <t>Luva de correr, PVC, série normal, esgoto predial, DN 100mm, junta elástica, fornecido e instalado em ramal de descarga ou ramal de esgoto sanitário. Af_12/2014</t>
  </si>
  <si>
    <t>89782</t>
  </si>
  <si>
    <t>Tê PVC série normal, esgoto predial, DN 40 x 40mm, junta soldável, fornecido e instalado em ramal de descarga ou ramal de esgoto sanitário. Af_12/2014_p</t>
  </si>
  <si>
    <t>89783</t>
  </si>
  <si>
    <t>Junção simples, PVC, série normal, esgoto predial, DN 40mm, junta soldável, fornecido e instalado em ramal de descarga ou ramal de esgoto sanitário. Af_12/2014_p</t>
  </si>
  <si>
    <t>89784</t>
  </si>
  <si>
    <t>Tê PVC série normal, esgoto predial, DN 50 x 50mm, junta elástica, fornecido e instalado em ramal de descarga ou ramal de esgoto sanitário. Af_12/2014</t>
  </si>
  <si>
    <t>89785</t>
  </si>
  <si>
    <t>Junção simples, PVC, série normal, esgoto predial, DN 50 x 50mm, junta elástica, fornecido e instalado em ramal de descarga ou ramal de esgoto sanitário. Af_12/2014</t>
  </si>
  <si>
    <t>89786</t>
  </si>
  <si>
    <t>Tê PVC série normal, esgoto predial, DN 75 x 75mm, junta elástica, fornecido e instalado em ramal de descarga ou ramal de esgoto sanitário. Af_12/2014</t>
  </si>
  <si>
    <t>89795</t>
  </si>
  <si>
    <t>Junção simples, PVC, série normal, esgoto predial, DN 75mm x 75mm, junta elástica, fornecido e instalado em ramal de descarga ou ramal de esgoto sanitário. Af_12/2014</t>
  </si>
  <si>
    <t>89796</t>
  </si>
  <si>
    <t>Tê PVC série normal, esgoto predial, DN 100mm x 100mm, junta elástica, fornecido e instalado em ramal de descarga ou ramal de esgoto sanitário. Af_12/2014</t>
  </si>
  <si>
    <t>89797</t>
  </si>
  <si>
    <t>Junção simples, PVC, série normal, esgoto predial, DN 100mm x 100mm, junta elástica, fornecido e instalado em ramal de descarga ou ramal de esgoto sanitário. Af_12/2014</t>
  </si>
  <si>
    <t>89801</t>
  </si>
  <si>
    <t>Joelho 90 graus, PVC, série normal, esgoto predial, DN 50mm, junta elástica, fornecido e instalado em prumada de esgoto sanitário ou ventilação. Af_12/2014</t>
  </si>
  <si>
    <t>89802</t>
  </si>
  <si>
    <t>Joelho 45 graus, PVC, série normal, esgoto predial, DN 50mm, junta elástica, fornecido e instalado em prumada de esgoto sanitário ou ventilação. Af_12/2014</t>
  </si>
  <si>
    <t>89803</t>
  </si>
  <si>
    <t>Curva curta 90 graus, PVC, série normal, esgoto predial, DN 50mm, junta elástica, fornecido e instalado em prumada de esgoto sanitário ou ventilação. Af_12/2014</t>
  </si>
  <si>
    <t>89804</t>
  </si>
  <si>
    <t>Curva longa 90 graus, PVC, série normal, esgoto predial, DN 50mm, junta elástica, fornecido e instalado em prumada de esgoto sanitário ou ventilação. Af_12/2014</t>
  </si>
  <si>
    <t>89805</t>
  </si>
  <si>
    <t>Joelho 90 graus, PVC, série normal, esgoto predial, DN 75mm, junta elástica, fornecido e instalado em prumada de esgoto sanitário ou ventilação. Af_12/2014</t>
  </si>
  <si>
    <t>89806</t>
  </si>
  <si>
    <t>Joelho 45 graus, PVC, série normal, esgoto predial, DN 75mm, junta elástica, fornecido e instalado em prumada de esgoto sanitário ou ventilação. Af_12/2014</t>
  </si>
  <si>
    <t>89807</t>
  </si>
  <si>
    <t>Curva curta 90 graus, PVC, série normal, esgoto predial, DN 75mm, junta elástica, fornecido e instalado em prumada de esgoto sanitário ou ventilação. Af_12/2014</t>
  </si>
  <si>
    <t>89808</t>
  </si>
  <si>
    <t>Curva longa 90 graus, PVC, série normal, esgoto predial, DN 75mm, junta elástica, fornecido e instalado em prumada de esgoto sanitário ou ventilação. Af_12/2014</t>
  </si>
  <si>
    <t>89809</t>
  </si>
  <si>
    <t>Joelho 90 graus, PVC, série normal, esgoto predial, DN 100mm, junta elástica, fornecido e instalado em prumada de esgoto sanitário ou ventilação. Af_12/2014</t>
  </si>
  <si>
    <t>89810</t>
  </si>
  <si>
    <t>Joelho 45 graus, PVC, série normal, esgoto predial, DN 100mm, junta elástica, fornecido e instalado em prumada de esgoto sanitário ou ventilação. Af_12/2014</t>
  </si>
  <si>
    <t>89811</t>
  </si>
  <si>
    <t>Curva curta 90 graus, PVC, série normal, esgoto predial, DN 100mm, junta elástica, fornecido e instalado em prumada de esgoto sanitário ou ventilação. Af_12/2014</t>
  </si>
  <si>
    <t>89812</t>
  </si>
  <si>
    <t>Curva longa 90 graus, PVC, série normal, esgoto predial, DN 100mm, junta elástica, fornecido e instalado em prumada de esgoto sanitário ou ventilação. Af_12/2014</t>
  </si>
  <si>
    <t>89813</t>
  </si>
  <si>
    <t>Luva simples, PVC, série normal, esgoto predial, DN 50mm, junta elástica, fornecido e instalado em prumada de esgoto sanitário ou ventilação. Af_12/2014</t>
  </si>
  <si>
    <t>89814</t>
  </si>
  <si>
    <t>Luva de correr, PVC, série normal, esgoto predial, DN 50mm, junta elástica, fornecido e instalado em prumada de esgoto sanitário ou ventilação. Af_12/2014</t>
  </si>
  <si>
    <t>89817</t>
  </si>
  <si>
    <t>Luva simples, PVC, série normal, esgoto predial, DN 75mm, junta elástica, fornecido e instalado em prumada de esgoto sanitário ou ventilação. Af_12/2014</t>
  </si>
  <si>
    <t>89819</t>
  </si>
  <si>
    <t>Luva de correr, PVC, série normal, esgoto predial, DN 75mm, junta elástica, fornecido e instalado em prumada de esgoto sanitário ou ventilação. Af_12/2014</t>
  </si>
  <si>
    <t>89821</t>
  </si>
  <si>
    <t>Luva simples, PVC, série normal, esgoto predial, DN 100mm, junta elástica, fornecido e instalado em prumada de esgoto sanitário ou ventilação. Af_12/2014</t>
  </si>
  <si>
    <t>89823</t>
  </si>
  <si>
    <t>Luva de correr, PVC, série normal, esgoto predial, DN 100mm, junta elástica, fornecido e instalado em prumada de esgoto sanitário ou ventilação. Af_12/2014</t>
  </si>
  <si>
    <t>89825</t>
  </si>
  <si>
    <t>Tê PVC série normal, esgoto predial, DN 50mm x 50mm, junta elástica, fornecido e instalado em prumada de esgoto sanitário ou ventilação. Af_12/2014</t>
  </si>
  <si>
    <t>89827</t>
  </si>
  <si>
    <t>Junção simples, PVC, série normal, esgoto predial, DN 50mm x 50mm, junta elástica, fornecido e instalado em prumada de esgoto sanitário ou ventilação. Af_12/2014</t>
  </si>
  <si>
    <t>89829</t>
  </si>
  <si>
    <t>Tê PVC série normal, esgoto predial, DN 75mm x 75mm, junta elástica, fornecido e instalado em prumada de esgoto sanitário ou ventilação. Af_12/2014</t>
  </si>
  <si>
    <t>89830</t>
  </si>
  <si>
    <t>Junção simples, PVC, série normal, esgoto predial, DN 75mm x 75mm, junta elástica, fornecido e instalado em prumada de esgoto sanitário ou ventilação. Af_12/2014</t>
  </si>
  <si>
    <t>89833</t>
  </si>
  <si>
    <t>Tê PVC série normal, esgoto predial, DN 100x100mm, junta elástica, fornecido e instalado em prumada de esgoto sanitário ou ventilação. Af_12/2014</t>
  </si>
  <si>
    <t>89834</t>
  </si>
  <si>
    <t>Junção simples, PVC, série normal, esgoto predial, DN 100mm x 100mm, junta elástica, fornecido e instalado em prumada de esgoto sanitário ou ventilação. Af_12/2014</t>
  </si>
  <si>
    <t>89850</t>
  </si>
  <si>
    <t>Joelho 90 graus, PVC, série normal, esgoto predial, DN 100mm, junta elástica, fornecido e instalado em subcoletor aéreo de esgoto sanitário. Af_12/2014</t>
  </si>
  <si>
    <t>89851</t>
  </si>
  <si>
    <t>Joelho 45 graus, PVC, série normal, esgoto predial, DN 100mm, junta elástica, fornecido e instalado em subcoletor aéreo de esgoto sanitário. Af_12/2014</t>
  </si>
  <si>
    <t>89852</t>
  </si>
  <si>
    <t>Curva curta 90 graus, PVC, série normal, esgoto predial, DN 100mm, junta elástica, fornecido e instalado em subcoletor aéreo de esgoto sanitário. Af_12/2014</t>
  </si>
  <si>
    <t>89853</t>
  </si>
  <si>
    <t>Curva longa 90 graus, PVC, série normal, esgoto predial, DN 100mm, junta elástica, fornecido e instalado em subcoletor aéreo de esgoto sanitário. Af_12/2014</t>
  </si>
  <si>
    <t>89854</t>
  </si>
  <si>
    <t>Joelho 90 graus, PVC, série normal, esgoto predial, DN 150mm, junta elástica, fornecido e instalado em subcoletor aéreo de esgoto sanitário. Af_12/2014</t>
  </si>
  <si>
    <t>89855</t>
  </si>
  <si>
    <t>Joelho 45 graus, PVC, série normal, esgoto predial, DN 150mm, junta elástica, fornecido e instalado em subcoletor aéreo de esgoto sanitário. Af_12/2014</t>
  </si>
  <si>
    <t>89856</t>
  </si>
  <si>
    <t>Luva simples, PVC, série normal, esgoto predial, DN 100mm, junta elástica, fornecido e instalado em subcoletor aéreo de esgoto sanitário. Af_12/2014</t>
  </si>
  <si>
    <t>89857</t>
  </si>
  <si>
    <t>Luva de correr, PVC, série normal, esgoto predial, DN 100mm, junta elástica, fornecido e instalado em subcoletor aéreo de esgoto sanitário. Af_12/2014</t>
  </si>
  <si>
    <t>89859</t>
  </si>
  <si>
    <t>Luva de correr, PVC, série normal, esgoto predial, DN 150mm, junta elástica, fornecido e instalado em subcoletor aéreo de esgoto sanitário. Af_12/2014</t>
  </si>
  <si>
    <t>89860</t>
  </si>
  <si>
    <t>Tê PVC série normal, esgoto predial, DN 100mm x 100mm, junta elástica, fornecido e instalado em subcoletor aéreo de esgoto sanitário. Af_12/2014</t>
  </si>
  <si>
    <t>89861</t>
  </si>
  <si>
    <t>Junção simples, PVC, série normal, esgoto predial, DN 100mm x 100mm, junta elástica, fornecido e instalado em subcoletor aéreo de esgoto sanitário. Af_12/2014</t>
  </si>
  <si>
    <t>89862</t>
  </si>
  <si>
    <t>Tê PVC série normal, esgoto predial, DN 150mm x 150mm, junta elástica, fornecido e instalado em subcoletor aéreo de esgoto sanitário. Af_12/2014</t>
  </si>
  <si>
    <t>89863</t>
  </si>
  <si>
    <t>Junção simples, PVC, série normal, esgoto predial, DN 150mm x 150mm, junta elástica, fornecido e instalado em subcoletor aéreo de esgoto sanitário. Af_12/2014</t>
  </si>
  <si>
    <t>89866</t>
  </si>
  <si>
    <t>Joelho 90 graus, PVC, soldável, DN 25mm, instalado em dreno de ar-condicionado fornecimento e instalação. Af_12/2014_p</t>
  </si>
  <si>
    <t>89867</t>
  </si>
  <si>
    <t>Joelho 45 graus, PVC, soldável, DN 25mm, instalado em dreno de ar-condicionado fornecimento e instalação. Af_12/2014_p</t>
  </si>
  <si>
    <t>89868</t>
  </si>
  <si>
    <t>Luva, PVC, soldável, DN 25mm, instalado em dreno de ar-condicionado fornecimento e instalação. Af_12/2014_p</t>
  </si>
  <si>
    <t>89869</t>
  </si>
  <si>
    <t>Tê PVC soldável, DN 25mm, instalado em dreno de ar-condicionado fornecimento e instalação. Af_12/2014_p</t>
  </si>
  <si>
    <t>89980</t>
  </si>
  <si>
    <t>Luva com bucha de latão, PVC, soldável, DN 25mm x 3/4, instalado em prumada de água fornecimento e instalação. Af_12/2014_p</t>
  </si>
  <si>
    <t>90373</t>
  </si>
  <si>
    <t>Joelho 90 graus com bucha de latão, PVC, soldável, DN 25mm, x 1/2" instalado em ramal ou sub-ramal de água fornecimento e instalação. Af_03/2015_p</t>
  </si>
  <si>
    <t>90374</t>
  </si>
  <si>
    <t>Tê com bucha de latão na bolsa central, PVC, soldável, DN 25mm x 3/4", instalado em ramal ou sub-ramal de água fornecimento e instalação. Af_03/2015_p</t>
  </si>
  <si>
    <t>90375</t>
  </si>
  <si>
    <t>Bucha de redução, PVC, soldável, DN 40mm x 32mm, instalado em ramal ou sub-ramal de água fornecimento e instalação. Af_03/2015_p</t>
  </si>
  <si>
    <t>92287</t>
  </si>
  <si>
    <t>Cotovelo de cobre, 90 graus, sem anel de solda, DN 22mm, instalado em prumada fornecimento e instalação. Af_12/2015_p</t>
  </si>
  <si>
    <t>92288</t>
  </si>
  <si>
    <t>Cotovelo de cobre, 90 graus, sem anel de solda, DN 28mm, instalado em prumada fornecimento e instalação. Af_12/2015_p</t>
  </si>
  <si>
    <t>92289</t>
  </si>
  <si>
    <t>Cotovelo de cobre, 90 graus, sem anel de solda, DN 35mm, instalado em prumada fornecimento e instalação. Af_12/2015_p</t>
  </si>
  <si>
    <t>92290</t>
  </si>
  <si>
    <t>Cotovelo de cobre, 90 graus, sem anel de solda, DN 42mm, instalado em prumada fornecimento e instalação. Af_12/2015_p</t>
  </si>
  <si>
    <t>92291</t>
  </si>
  <si>
    <t>Cotovelo de cobre, 90 graus, sem anel de solda, DN 54mm, instalado em prumada fornecimento e instalação. Af_12/2015_p</t>
  </si>
  <si>
    <t>92292</t>
  </si>
  <si>
    <t>Cotovelo de cobre, 90 graus, sem anel de solda, DN 66mm, instalado em prumada fornecimento e instalação. Af_12/2015_p</t>
  </si>
  <si>
    <t>92293</t>
  </si>
  <si>
    <t>Luva de cobre, sem anel de solda, DN 22mm, instalado em prumada fornecimento e instalação. Af_12/2015_p</t>
  </si>
  <si>
    <t>92294</t>
  </si>
  <si>
    <t>Luva de cobre, sem anel de solda, DN 28mm, instalado em prumada fornecimento e instalação. Af_12/2015_p</t>
  </si>
  <si>
    <t>92295</t>
  </si>
  <si>
    <t>Luva de cobre, sem anel de solda, DN 35mm, instalado em prumada fornecimento e instalação. Af_12/2015_p</t>
  </si>
  <si>
    <t>92296</t>
  </si>
  <si>
    <t>Luva de cobre, sem anel de solda, DN 42mm, instalado em prumada fornecimento e instalação. Af_12/2015_p</t>
  </si>
  <si>
    <t>92297</t>
  </si>
  <si>
    <t>Luva de cobre, sem anel de solda, DN 54mm, instalado em prumada fornecimento e instalação. Af_12/2015_p</t>
  </si>
  <si>
    <t>92298</t>
  </si>
  <si>
    <t>Luva de cobre, sem anel de solda, DN 66mm, instalado em prumada fornecimento e instalação. Af_12/2015_p</t>
  </si>
  <si>
    <t>92299</t>
  </si>
  <si>
    <t>Tê de cobre, sem anel de solda, DN 22mm, instalado em prumada fornecimento e instalação. Af_12/2015_p</t>
  </si>
  <si>
    <t>92300</t>
  </si>
  <si>
    <t>Tê de cobre, sem anel de solda, DN 28mm, instalado em prumada fornecimento e instalação. Af_12/2015_p</t>
  </si>
  <si>
    <t>92301</t>
  </si>
  <si>
    <t>Tê de cobre, sem anel de solda, DN 35mm, instalado em prumada fornecimento e instalação. Af_12/2015_p</t>
  </si>
  <si>
    <t>92302</t>
  </si>
  <si>
    <t>Tê de cobre, sem anel de solda, DN 42mm, instalado em prumada fornecimento e instalação. Af_12/2015_p</t>
  </si>
  <si>
    <t>92303</t>
  </si>
  <si>
    <t>Tê de cobre, sem anel de solda, DN 54mm, instalado em prumada fornecimento e instalação. Af_12/2015_p</t>
  </si>
  <si>
    <t>92304</t>
  </si>
  <si>
    <t>Tê de cobre, sem anel de solda, DN 66mm, instalado em prumada fornecimento e instalação. Af_12/2015_p</t>
  </si>
  <si>
    <t>92311</t>
  </si>
  <si>
    <t>Cotovelo de cobre, 90 graus, sem anel de solda, DN 15mm, instalado em ramal de distribuição fornecimento e instalação. Af_12/2015_p</t>
  </si>
  <si>
    <t>92312</t>
  </si>
  <si>
    <t>Cotovelo de cobre, 90 graus, sem anel de solda, DN 22mm, instalado em ramal de distribuição fornecimento e instalação. Af_12/2015_p</t>
  </si>
  <si>
    <t>92313</t>
  </si>
  <si>
    <t>Cotovelo de cobre, 90 graus, sem anel de solda, DN 28mm, instalado em ramal de distribuição fornecimento e instalação. Af_12/2015_p</t>
  </si>
  <si>
    <t>92314</t>
  </si>
  <si>
    <t>Luva de cobre, sem anel de solda, DN 15mm, instalado em ramal de distribuição fornecimento e instalação. Af_12/2015_p</t>
  </si>
  <si>
    <t>92315</t>
  </si>
  <si>
    <t>Luva de cobre, sem anel de solda, DN 22mm, instalado em ramal de distribuição fornecimento e instalação. Af_12/2015_p</t>
  </si>
  <si>
    <t>92316</t>
  </si>
  <si>
    <t>Luva de cobre, sem anel de solda, DN 28mm, instalado em ramal de distribuição fornecimento e instalação. Af_12/2015_p</t>
  </si>
  <si>
    <t>92317</t>
  </si>
  <si>
    <t>Tê de cobre, sem anel de solda, DN 15mm, instalado em ramal de distribuição fornecimento e instalação. Af_12/2015_p</t>
  </si>
  <si>
    <t>92318</t>
  </si>
  <si>
    <t>Tê de cobre, sem anel de solda, DN 22mm, instalado em ramal de distribuição fornecimento e instalação. Af_12/2015_p</t>
  </si>
  <si>
    <t>92319</t>
  </si>
  <si>
    <t>Tê de cobre, sem anel de solda, DN 28mm, instalado em ramal de distribuição fornecimento e instalação. Af_12/2015_p</t>
  </si>
  <si>
    <t>92326</t>
  </si>
  <si>
    <t>Cotovelo de cobre, 90 graus, sem anel de solda, DN 15mm, instalado em ramal e sub-ramal fornecimento e instalação. Af_12/2015_p</t>
  </si>
  <si>
    <t>92327</t>
  </si>
  <si>
    <t>Cotovelo de cobre, 90 graus, sem anel de solda, DN 22mm, instalado em ramal e sub-ramal fornecimento e instalação. Af_12/2015_p</t>
  </si>
  <si>
    <t>92328</t>
  </si>
  <si>
    <t>Cotovelo de cobre, 90 graus, sem anel de solda, DN 28mm, instalado em ramal e sub-ramal fornecimento e instalação. Af_12/2015_p</t>
  </si>
  <si>
    <t>92329</t>
  </si>
  <si>
    <t>Luva de cobre, sem anel de solda, DN 15mm, instalado em ramal e sub-ramal fornecimento e instalação. Af_12/2015_p</t>
  </si>
  <si>
    <t>92330</t>
  </si>
  <si>
    <t>Luva de cobre, sem anel de solda, DN 22mm, instalado em ramal e sub-ramal fornecimento e instalação. Af_12/2015_p</t>
  </si>
  <si>
    <t>92331</t>
  </si>
  <si>
    <t>Luva de cobre, sem anel de solda, DN 28mm, instalado em ramal e sub-ramal fornecimento e instalação. Af_12/2015_p</t>
  </si>
  <si>
    <t>92332</t>
  </si>
  <si>
    <t>Tê de cobre, sem anel de solda, DN 15mm, instalado em ramal e sub-ramal fornecimento e instalação. Af_12/2015_p</t>
  </si>
  <si>
    <t>92333</t>
  </si>
  <si>
    <t>Tê de cobre, sem anel de solda, DN 22mm, instalado em ramal e sub-ramal fornecimento e instalação. Af_12/2015_p</t>
  </si>
  <si>
    <t>92334</t>
  </si>
  <si>
    <t>Tê de cobre, sem anel de solda, DN 28mm, instalado em ramal e sub-ramal fornecimento e instalação. Af_12/2015_p</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</si>
  <si>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</si>
  <si>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</si>
  <si>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</si>
  <si>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</si>
  <si>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</si>
  <si>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</si>
  <si>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</si>
  <si>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</si>
  <si>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</si>
  <si>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</si>
  <si>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</si>
  <si>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</si>
  <si>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</si>
  <si>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</si>
  <si>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</si>
  <si>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</si>
  <si>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</si>
  <si>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</si>
  <si>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</si>
  <si>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</si>
  <si>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</si>
  <si>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</si>
  <si>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</si>
  <si>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</si>
  <si>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</si>
  <si>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</si>
  <si>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</si>
  <si>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</si>
  <si>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</si>
  <si>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</si>
  <si>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</si>
  <si>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</si>
  <si>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</si>
  <si>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</si>
  <si>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</si>
  <si>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</si>
  <si>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</si>
  <si>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</si>
  <si>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</si>
  <si>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</si>
  <si>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</si>
  <si>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</si>
  <si>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</si>
  <si>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</si>
  <si>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</si>
  <si>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</si>
  <si>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</si>
  <si>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</si>
  <si>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</si>
  <si>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</si>
  <si>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</si>
  <si>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</si>
  <si>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</si>
  <si>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</si>
  <si>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</si>
  <si>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</si>
  <si>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</si>
  <si>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</si>
  <si>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</si>
  <si>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</si>
  <si>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</si>
  <si>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</si>
  <si>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</si>
  <si>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</si>
  <si>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</si>
  <si>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</si>
  <si>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</si>
  <si>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</si>
  <si>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</si>
  <si>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</si>
  <si>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</si>
  <si>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</si>
  <si>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</si>
  <si>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</si>
  <si>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</si>
  <si>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</si>
  <si>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</si>
  <si>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</si>
  <si>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</si>
  <si>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</si>
  <si>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92638</t>
  </si>
  <si>
    <t>Tê, em ferro galvanizado, conexão rosqueada, DN 32 (1 1/4"), instalado em rede de alimentação para hidrante - fornecimento e instalação. Af_12/2015</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</si>
  <si>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</si>
  <si>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</si>
  <si>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</si>
  <si>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</si>
  <si>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</si>
  <si>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</si>
  <si>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</si>
  <si>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</si>
  <si>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</si>
  <si>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</si>
  <si>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</si>
  <si>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</si>
  <si>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</si>
  <si>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</si>
  <si>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</si>
  <si>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</si>
  <si>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</si>
  <si>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</si>
  <si>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</si>
  <si>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</si>
  <si>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</si>
  <si>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</si>
  <si>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</si>
  <si>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</si>
  <si>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</si>
  <si>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</si>
  <si>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</si>
  <si>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</si>
  <si>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</si>
  <si>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</si>
  <si>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</si>
  <si>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</si>
  <si>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</si>
  <si>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</si>
  <si>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</si>
  <si>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</si>
  <si>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</si>
  <si>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</si>
  <si>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</si>
  <si>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</si>
  <si>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</si>
  <si>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</si>
  <si>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</si>
  <si>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</si>
  <si>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</si>
  <si>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</si>
  <si>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</si>
  <si>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</si>
  <si>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</si>
  <si>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</si>
  <si>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</si>
  <si>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</si>
  <si>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</si>
  <si>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</si>
  <si>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</si>
  <si>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</si>
  <si>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</si>
  <si>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</si>
  <si>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</si>
  <si>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</si>
  <si>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</si>
  <si>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</si>
  <si>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</si>
  <si>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</si>
  <si>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</si>
  <si>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</si>
  <si>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</si>
  <si>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</si>
  <si>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</si>
  <si>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</si>
  <si>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</si>
  <si>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</si>
  <si>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</si>
  <si>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</si>
  <si>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</si>
  <si>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</si>
  <si>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</si>
  <si>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</si>
  <si>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</si>
  <si>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</si>
  <si>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</si>
  <si>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</si>
  <si>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</si>
  <si>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</si>
  <si>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</si>
  <si>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</si>
  <si>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</si>
  <si>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</si>
  <si>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</si>
  <si>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</si>
  <si>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</si>
  <si>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</si>
  <si>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</si>
  <si>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</si>
  <si>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</si>
  <si>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</si>
  <si>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</si>
  <si>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</si>
  <si>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</si>
  <si>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</si>
  <si>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</si>
  <si>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</si>
  <si>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</si>
  <si>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</si>
  <si>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</si>
  <si>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</si>
  <si>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</si>
  <si>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</si>
  <si>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</si>
  <si>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</si>
  <si>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</si>
  <si>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</si>
  <si>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</si>
  <si>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</si>
  <si>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</si>
  <si>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</si>
  <si>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</si>
  <si>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</si>
  <si>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</si>
  <si>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</si>
  <si>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</si>
  <si>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</si>
  <si>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</si>
  <si>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</si>
  <si>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</si>
  <si>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</si>
  <si>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</si>
  <si>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</si>
  <si>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</si>
  <si>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</si>
  <si>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</si>
  <si>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</si>
  <si>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</si>
  <si>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</si>
  <si>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</si>
  <si>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1.1/2", conexão rosqueada, instalado em prumadas - fornecimento e instalação. Af_12/2015</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</si>
  <si>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</si>
  <si>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</si>
  <si>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</si>
  <si>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</si>
  <si>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</si>
  <si>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</si>
  <si>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</si>
  <si>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</si>
  <si>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</si>
  <si>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</si>
  <si>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92913</t>
  </si>
  <si>
    <t>Luva de redução, em ferro galvanizado, 3" x 2.1/2",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</si>
  <si>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</si>
  <si>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</si>
  <si>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</si>
  <si>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</si>
  <si>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</si>
  <si>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</si>
  <si>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</si>
  <si>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</si>
  <si>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</si>
  <si>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</si>
  <si>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</si>
  <si>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</si>
  <si>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</si>
  <si>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</si>
  <si>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</si>
  <si>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</si>
  <si>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</si>
  <si>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</si>
  <si>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</si>
  <si>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</si>
  <si>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</si>
  <si>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</si>
  <si>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</si>
  <si>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</si>
  <si>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</si>
  <si>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</si>
  <si>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</si>
  <si>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</si>
  <si>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</si>
  <si>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</si>
  <si>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</si>
  <si>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</si>
  <si>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</si>
  <si>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</si>
  <si>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</si>
  <si>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</si>
  <si>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</si>
  <si>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1.1/4" x 1", conexão rosqueada, instalado em rede de alimentação para sprinkler - fornecimento e instalação. Af_12/2015</t>
  </si>
  <si>
    <t>92941</t>
  </si>
  <si>
    <t>Luva de redução, em ferro galvanizado, 1.1/4" x 1/2", conexão rosqueada, instalado em rede de alimentação para sprinkler - fornecimento e instalação. Af_12/2015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</si>
  <si>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</si>
  <si>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</si>
  <si>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</si>
  <si>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</si>
  <si>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</si>
  <si>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</si>
  <si>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</si>
  <si>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</si>
  <si>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</si>
  <si>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</si>
  <si>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92947</t>
  </si>
  <si>
    <t>Luva de redução, em ferro galvanizado, 2" x 1.1/4", conexão rosqueada, instalado em rede de alimentação para sprinkler - fornecimento e instalação. Af_12/2015</t>
  </si>
  <si>
    <t>92948</t>
  </si>
  <si>
    <t>92949</t>
  </si>
  <si>
    <t>Luva de redução, em ferro galvanizado, 2 1/2" x 1.1/2", conexão rosqueada, instalado em rede de alimentação para sprinkler - fornecimento e instalação. Af_12/2015</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</si>
  <si>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</si>
  <si>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</si>
  <si>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</si>
  <si>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</si>
  <si>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</si>
  <si>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</si>
  <si>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</si>
  <si>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</si>
  <si>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</si>
  <si>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sem anel de solda, DN 22mm, instalado em prumada fornecimento e instalação. Af_01/2016_p</t>
  </si>
  <si>
    <t>93051</t>
  </si>
  <si>
    <t>Bucha de redução em cobre, sem anel de solda, ponta x bolsa, 22x15mm, instalado em prumada fornecimento e instalação. Af_01/2016_p</t>
  </si>
  <si>
    <t>93052</t>
  </si>
  <si>
    <t>Junta de expansão em cobre, ponta x ponta, DN 22mm, instalado em prumada fornecimento e instalação. Af_01/2016_p</t>
  </si>
  <si>
    <t>93054</t>
  </si>
  <si>
    <t>Conector em bronze/latão, sem anel de solda, bolsa x rosca F, 22mm x 3/4, instalado em prumada fornecimento e instalação. Af_01/2016_p</t>
  </si>
  <si>
    <t>93055</t>
  </si>
  <si>
    <t>Curva de transposição em bronze/latão, sem anel de solda, bolsa x bolsa, DN 22mm, instalado em prumada fornecimento e instalação. Af_01/2016_p</t>
  </si>
  <si>
    <t>93056</t>
  </si>
  <si>
    <t>Luva passante em cobre, sem anel de solda, DN 28mm, instalado em prumada fornecimento e instalação. Af_01/2016_p</t>
  </si>
  <si>
    <t>93057</t>
  </si>
  <si>
    <t>Bucha de redução em cobre, sem anel de solda, ponta x bolsa, 28x22mm, instalado em prumada fornecimento e instalação. Af_01/2016_p</t>
  </si>
  <si>
    <t>93058</t>
  </si>
  <si>
    <t>Junta de expansão em cobre, ponta x ponta, DN 28mm, instalado em prumada fornecimento e instalação. Af_01/2016_p</t>
  </si>
  <si>
    <t>93059</t>
  </si>
  <si>
    <t>Conector em bronze/latão, sem anel de solda, bolsa x rosca F, 28mm x 1/2, instalado em prumada fornecimento e instalação. Af_01/2016_p</t>
  </si>
  <si>
    <t>93060</t>
  </si>
  <si>
    <t>Curva de transposição em bronze/latão, sem anel de solda, bolsa x bolsa, 28mm, instalado em prumada fornecimento e instalação. Af_01/2016_p</t>
  </si>
  <si>
    <t>93061</t>
  </si>
  <si>
    <t>Luva passante em cobre, sem anel de solda, DN 35mm, instalado em prumada fornecimento e instalação. Af_01/2016_p</t>
  </si>
  <si>
    <t>93062</t>
  </si>
  <si>
    <t>Bucha de redução em cobre, sem anel de solda, ponta x bolsa, 35x28mm, instalado em prumada fornecimento e instalação. Af_01/2016_p</t>
  </si>
  <si>
    <t>93063</t>
  </si>
  <si>
    <t>Junta de expansão em bronze/latão, ponta x ponta, DN 35mm, instalado em prumada fornecimento e instalação. Af_01/2016_p</t>
  </si>
  <si>
    <t>93064</t>
  </si>
  <si>
    <t>Luva passante em cobre, sem anel de solda, DN 42mm, instalado em prumada fornecimento e instalação. Af_01/2016_p</t>
  </si>
  <si>
    <t>93065</t>
  </si>
  <si>
    <t>Bucha de redução em cobre, sem anel de solda, ponta x bolsa, 42x35mm, instalado em prumada fornecimento e instalação. Af_01/2016_p</t>
  </si>
  <si>
    <t>93066</t>
  </si>
  <si>
    <t>Junta de expansão em bronze/latão, ponta x ponta, DN 42mm, instalado em prumada fornecimento e instalação. Af_01/2016_p</t>
  </si>
  <si>
    <t>93067</t>
  </si>
  <si>
    <t>Luva passante em cobre, sem anel de solda, DN 54mm, instalado em prumada fornecimento e instalação. Af_01/2016_p</t>
  </si>
  <si>
    <t>93068</t>
  </si>
  <si>
    <t>Bucha de redução em cobre, sem anel de solda, ponta x bolsa, 54x42mm, instalado em prumada fornecimento e instalação. Af_01/2016_p</t>
  </si>
  <si>
    <t>93069</t>
  </si>
  <si>
    <t>Junta de expansão em bronze/latão, ponta x ponta, DN 54mm, instalado em prumada fornecimento e instalação. Af_01/2016_p</t>
  </si>
  <si>
    <t>93070</t>
  </si>
  <si>
    <t>Luva passante em cobre, sem anel de solda, DN 66mm, instalado em prumada fornecimento e instalação. Af_01/2016_p</t>
  </si>
  <si>
    <t>93071</t>
  </si>
  <si>
    <t>Bucha de redução em cobre, sem anel de solda, ponta x bolsa, 66x54mm, instalado em prumada fornecimento e instalação. Af_01/2016_p</t>
  </si>
  <si>
    <t>93072</t>
  </si>
  <si>
    <t>Junta de expansão em bronze/latão, ponta x ponta, DN 66mm, instalado em prumada fornecimento e instalação. Af_01/2016_p</t>
  </si>
  <si>
    <t>93073</t>
  </si>
  <si>
    <t>Te dupla curva em bronze/latão, sem anel de solda, rosca F x bolsa x rosca F, 3/4 x 22 x 3/4, instalado em prumada fornecimento e instalação. Af_01/2016_p</t>
  </si>
  <si>
    <t>93074</t>
  </si>
  <si>
    <t>Curva em cobre, 45 graus, sem anel de solda, bolsa x bolsa, DN 15mm, instalado em ramal de distribuição fornecimento e instalação. Af_01/2016_p</t>
  </si>
  <si>
    <t>93075</t>
  </si>
  <si>
    <t>Cotovelo em bronze/latão, 90 graus, sem anel de solda, bolsa x rosca F, DN 15mm x 1/2, instalado em ramal de distribuição fornecimento e instalação. Af_01/2016_p</t>
  </si>
  <si>
    <t>93076</t>
  </si>
  <si>
    <t>Curva em cobre, 45 graus, sem anel de solda, bolsa x bolsa, DN 22mm, instalado em ramal de distribuição fornecimento e instalação. Af_01/2016_p</t>
  </si>
  <si>
    <t>93077</t>
  </si>
  <si>
    <t>Cotovelo em bronze/latão, 90 graus, sem anel de solda, bolsa x rosca F, DN 22mm x 1/2, instalado em ramal de distribuição fornecimento e instalação. Af_01/2016_p</t>
  </si>
  <si>
    <t>93078</t>
  </si>
  <si>
    <t>Cotovelo em bronze/latão, 90 graus, sem anel de solda, bolsa x rosca F, DN 22mm x 3/4, instalado em ramal de distribuição fornecimento e instalação. Af_01/2016_p</t>
  </si>
  <si>
    <t>93079</t>
  </si>
  <si>
    <t>Curva em cobre, 45 graus, sem anel de solda, bolsa x bolsa, DN 28mm, instalado em ramal de distribuição fornecimento e instalação. Af_01/2016_p</t>
  </si>
  <si>
    <t>93080</t>
  </si>
  <si>
    <t>Luva passante em cobre, sem anel de solda, DN 15mm, instalado em ramal de distribuição fornecimento e instalação. Af_01/2016_p</t>
  </si>
  <si>
    <t>93081</t>
  </si>
  <si>
    <t>Conector em bronze/latão, sem anel de solda, bolsa x rosca F, DN 15mm x 1/2, instalado em ramal de distribuição fornecimento e instalação. Af_01/2016_p</t>
  </si>
  <si>
    <t>93082</t>
  </si>
  <si>
    <t>Curva de transposição em bronze/latão, sem anel de solda, DN 15mm, instalado em ramal de distribuição fornecimento e instalação. Af_01/2016_p</t>
  </si>
  <si>
    <t>93083</t>
  </si>
  <si>
    <t>Junta de expansão em cobre, ponta x ponta, DN 15mm, instalado em ramal de distribuição fornecimento e instalação. Af_01/2016_p</t>
  </si>
  <si>
    <t>93084</t>
  </si>
  <si>
    <t>Luva passante em cobre, sem anel de solda, DN 22mm, instalado em ramal de distribuição fornecimento e instalação. Af_01/2016_p</t>
  </si>
  <si>
    <t>93085</t>
  </si>
  <si>
    <t>Bucha de redução em cobre, sem anel de solda, ponta x bolsa, 22 x 15mm, instalado em ramal de distribuição fornecimento e instalação. Af_01/2016_p</t>
  </si>
  <si>
    <t>93086</t>
  </si>
  <si>
    <t>Junta de expansão em cobre, ponta x ponta, DN 22mm, instalado em ramal de distribuição fornecimento e instalação. Af_01/2016_p</t>
  </si>
  <si>
    <t>93087</t>
  </si>
  <si>
    <t>Conector em bronze/latão, sem anel de solda, bolsa x rosca F, DN 22mm x 1/2, instalado em ramal de distribuição fornecimento e instalação. Af_01/2016_p</t>
  </si>
  <si>
    <t>93088</t>
  </si>
  <si>
    <t>Conector em bronze/latão, sem anel de solda, bolsa x rosca F, DN 22mm x 3/4, instalado em ramal de distribuição fornecimento e instalação. Af_01/2016_p</t>
  </si>
  <si>
    <t>93089</t>
  </si>
  <si>
    <t>Curva de transposição em bronze/latão, sem anel de solda, bolsa x bolsa, DN 22mm, instalado em ramal de distribuição fornecimento e instalação. Af_01/2016_p</t>
  </si>
  <si>
    <t>93090</t>
  </si>
  <si>
    <t>Luva passante em cobre, sem anel de solda, DN 28mm, instalado em ramal de distribuição fornecimento e instalação. Af_01/2016_p</t>
  </si>
  <si>
    <t>93091</t>
  </si>
  <si>
    <t>Bucha de redução em cobre, sem anel de solda, ponta x bolsa, 28x22mm, instalado em ramal de distribuição fornecimento e instalação. Af_01/2016_p</t>
  </si>
  <si>
    <t>93092</t>
  </si>
  <si>
    <t>Junta de expansão em cobre, ponta x ponta, DN 28mm, instalado em ramal de distribuição fornecimento e instalação. Af_01/2016_p</t>
  </si>
  <si>
    <t>93093</t>
  </si>
  <si>
    <t>Conector em bronze/latão, sem anel de solda, bolsa x rosca F, DN 28mm x 1/2, instalado em ramal de distribuição fornecimento e instalação. Af_01/2016_p</t>
  </si>
  <si>
    <t>93094</t>
  </si>
  <si>
    <t>Curva de transposição em bronze/latão, sem anel de solda, bolsa x bolsa, DN 28mm, instalado em ramal de distribuição fornecimento e instalação. Af_01/2016_p</t>
  </si>
  <si>
    <t>93095</t>
  </si>
  <si>
    <t>Te dupla curva em bronze/latão, sem anel de solda, rosca F x bolsa x rosca F, 1/2 x 15 x 1/2, instalado em ramal de distribuição fornecimento e instalação. Af_01/2016_p</t>
  </si>
  <si>
    <t>93096</t>
  </si>
  <si>
    <t>Te dupla curva em bronze/latão, sem anel de solda, rosca F x bolsa x rosca F, 3/4 x 22 x 3/4, instalado em ramal de distribuição fornecimento e instalação. Af_01/2016_p</t>
  </si>
  <si>
    <t>93097</t>
  </si>
  <si>
    <t>Curva em cobre, 45 graus, sem anel de solda, bolsa x bolsa, DN 15mm, instalado em ramal e sub-ramal fornecimento e instalação. Af_01/2016_p</t>
  </si>
  <si>
    <t>93098</t>
  </si>
  <si>
    <t>Cotovelo em bronze/latão, 90 graus, sem anel de solda, bolsa x rosca F, DN 15mm x 1/2, instalado em ramal e sub-ramal fornecimento e instalação. Af_01/2016_p</t>
  </si>
  <si>
    <t>93099</t>
  </si>
  <si>
    <t>Curva em cobre, 45 graus, sem anel de solda, bolsa x bolsa, DN 22mm, instalado em ramal e sub-ramal fornecimento e instalação. Af_01/2016_p</t>
  </si>
  <si>
    <t>93100</t>
  </si>
  <si>
    <t>Cotovelo em bronze/latão, 90 graus, sem anel de solda, bolsa x rosca F, DN 22mm x 1/2, instalado em ramal e sub-ramal fornecimento e instalação. Af_01/2016_p</t>
  </si>
  <si>
    <t>93101</t>
  </si>
  <si>
    <t>Cotovelo em bronze/latão, 90 graus, sem anel de solda, bolsa x rosca F, DN 22mm x 3/4, instalado em ramal e sub-ramal fornecimento e instalação. Af_01/2016_p</t>
  </si>
  <si>
    <t>93102</t>
  </si>
  <si>
    <t>Curva em cobre, 45 graus, sem anel de solda, bolsa x bolsa, DN 28mm, instalado em ramal e sub-ramal fornecimento e instalação. Af_01/2016_p</t>
  </si>
  <si>
    <t>93103</t>
  </si>
  <si>
    <t>Luva passante em cobre, sem anel de solda, DN 15mm, instalado em ramal e sub-ramal fornecimento e instalação. Af_01/2016_p</t>
  </si>
  <si>
    <t>93104</t>
  </si>
  <si>
    <t>Conector em bronze/latão, sem anel de solda, bolsa x rosca F, 15mm x 1/2, instalado em ramal e sub-ramal fornecimento e instalação. Af_01/2016_p</t>
  </si>
  <si>
    <t>93105</t>
  </si>
  <si>
    <t>Curva de transposição em bronze/latão, sem anel de solda, bolsa x bolsa, DN 15mm, instalado em ramal e sub-ramal fornecimento e instalação. Af_01/2016_p</t>
  </si>
  <si>
    <t>93106</t>
  </si>
  <si>
    <t>Junta de expansão em cobre, ponta x ponta, DN 15mm, instalado em ramal e sub-ramal fornecimento e instalação. Af_01/2016_p</t>
  </si>
  <si>
    <t>93107</t>
  </si>
  <si>
    <t>Luva passante em cobre, sem anel de solda, DN 22mm, instalado em ramal e sub-ramal fornecimento e instalação. Af_01/2016_p</t>
  </si>
  <si>
    <t>93108</t>
  </si>
  <si>
    <t>Bucha de redução em cobre, sem anel de solda, ponta x bolsa, 22 x 15mm, instalado em ramal e sub-ramal fornecimento e instalação. Af_01/2016_p</t>
  </si>
  <si>
    <t>93109</t>
  </si>
  <si>
    <t>Junta de expansão em cobre, ponta x ponta, 22mm, instalado em ramal e sub-ramal fornecimento e instalação. Af_01/2016_p</t>
  </si>
  <si>
    <t>93110</t>
  </si>
  <si>
    <t>Conector em bronze/latão, sem anel de solda, bolsa x rosca F, 22mm x 1/2, instalado em ramal e sub-ramal fornecimento e instalação. Af_01/2016_p</t>
  </si>
  <si>
    <t>93111</t>
  </si>
  <si>
    <t>Conector em bronze/latão, sem anel de solda, bolsa x rosca F, 22mm x 3/4, instalado em ramal e sub-ramal fornecimento e instalação. Af_01/2016_p</t>
  </si>
  <si>
    <t>93112</t>
  </si>
  <si>
    <t>Curva de transposição em bronze/latão, sem anel de solda, bolsa x bolsa, 22mm, instalado em ramal e sub-ramal fornecimento e instalação.af_01/2016_p</t>
  </si>
  <si>
    <t>93113</t>
  </si>
  <si>
    <t>Luva passante em cobre, sem anel de solda, DN 28mm, instalado em ramal e sub-ramal fornecimento e instalação. Af_01/2016_p</t>
  </si>
  <si>
    <t>93114</t>
  </si>
  <si>
    <t>Conector em bronze/latão, sem anel de solda, bolsa x rosca F, 28mm x 1/2, instalado em ramal e sub-ramal fornecimento e instalação. Af_01/2016_p</t>
  </si>
  <si>
    <t>93115</t>
  </si>
  <si>
    <t>Curva de transposição em bronze/latão, sem anel de solda, bolsa x bolsa, 28mm, instalado em ramal e sub-ramal fornecimento e instalação.af_01/2016_p</t>
  </si>
  <si>
    <t>93116</t>
  </si>
  <si>
    <t>Junta de expansão em cobre, ponta x ponta, DN 28mm, instalado em ramal e sub-ramal fornecimento e instalação. Af_01/2016_p</t>
  </si>
  <si>
    <t>93117</t>
  </si>
  <si>
    <t>Te dupla curva em bronze/latão, sem anel de solda, rosca F x bolsa x rosca F, 1/2 x 15 x 1/2, instalado em ramal e sub-ramal fornecimento e instalação. Af_01/2016_p</t>
  </si>
  <si>
    <t>93118</t>
  </si>
  <si>
    <t>Te dupla curva em bronze/latão, sem anel de solda, rosca F x bolsa, rosca F, 3/4 x 22 x 3/4, instalado em ramal e sub-ramal fornecimento e instalação. Af_01/2016_p</t>
  </si>
  <si>
    <t>93119</t>
  </si>
  <si>
    <t>Curva em cobre, 45 graus, sem anel de solda, bolsa x bolsa, DN 22mm, instalado em prumada fornecimento e instalação. Af_01/2016_p</t>
  </si>
  <si>
    <t>93120</t>
  </si>
  <si>
    <t>Cotovelo em bronze/latão, 90 graus, sem anel de solda, bolsa x rosca F, DN 22mm x 1/2, instalado em prumada fornecimento e instalação. Af_01/2016_p</t>
  </si>
  <si>
    <t>93121</t>
  </si>
  <si>
    <t>Cotovelo em bronze/latão, 90 graus, sem anel de solda, bolsa x rosca F, DN 22mm x 3/4, instalado em prumada fornecimento e instalação. Af_01/2016_p</t>
  </si>
  <si>
    <t>93122</t>
  </si>
  <si>
    <t>Curva em cobre, 45 graus, sem anel de solda, bolsa x bolsa, DN 28mm, instalado em prumada fornecimento e instalação. Af_01/2016_p</t>
  </si>
  <si>
    <t>93123</t>
  </si>
  <si>
    <t>Curva em cobre, 45 graus, sem anel de solda, bolsa x bolsa, DN 35mm, instalado em prumada fornecimento e instalação. Af_01/2016_p</t>
  </si>
  <si>
    <t>93124</t>
  </si>
  <si>
    <t>Curva em cobre, 45 graus, sem anel de solda, DN 42mm, instalado em prumada fornecimento e instalação. Af_01/2016_p</t>
  </si>
  <si>
    <t>93125</t>
  </si>
  <si>
    <t>Curva em cobre, 45 graus, sem anel de solda, bolsa x bolsa, DN 54mm, instalado em prumada fornecimento e instalação. Af_01/2016_p</t>
  </si>
  <si>
    <t>93126</t>
  </si>
  <si>
    <t>Curva em cobre, 90 graus, sem anel de solda, bolsa x bolsa, DN 66mm, instalado em prumada fornecimento e instalação. Af_01/2016_p</t>
  </si>
  <si>
    <t>93133</t>
  </si>
  <si>
    <t>Bucha de redução em cobre, sem anel de solda, ponta x bolsa, 28 x 22mm, instalado em ramal e sub-ramal fornecimento e instalação. Af_01/2016_p</t>
  </si>
  <si>
    <t>0181</t>
  </si>
  <si>
    <t>Caixas d' água, de inspeção e de gordura</t>
  </si>
  <si>
    <t>6171</t>
  </si>
  <si>
    <t>Tampa de concreto armado 60x60x5cm para caixa</t>
  </si>
  <si>
    <t>72289</t>
  </si>
  <si>
    <t>Caixa de inspeção 80x80x80cm em alvenaria - execução</t>
  </si>
  <si>
    <t>72290</t>
  </si>
  <si>
    <t>Caixa de inspeção 90x90x80cm em alvenaria - execução</t>
  </si>
  <si>
    <t>74051</t>
  </si>
  <si>
    <t>Caixa gordura concreto pré-moldado</t>
  </si>
  <si>
    <t>74051/001</t>
  </si>
  <si>
    <t>Caixa de gordura dupla em concreto pré-moldado DN 60mm com tampa - fornecimento e instalação</t>
  </si>
  <si>
    <t>74051/002</t>
  </si>
  <si>
    <t>Caixa de gordura simples em concreto pré-moldado DN 40mm com tampa - fornecimento e instalação</t>
  </si>
  <si>
    <t>74058</t>
  </si>
  <si>
    <t>Torneira boia bruto 1"</t>
  </si>
  <si>
    <t>74058/001</t>
  </si>
  <si>
    <t>Torneira de boia real 1/2" com balão metálico - fornecimento e instalação</t>
  </si>
  <si>
    <t>74058/002</t>
  </si>
  <si>
    <t>Torneira de boia vazão total 3/4" com balão plástico - fornecimento e instalação</t>
  </si>
  <si>
    <t>74058/003</t>
  </si>
  <si>
    <t>Torneira de boia real 1" com balão plástico - fornecimento e instalação</t>
  </si>
  <si>
    <t>74058/004</t>
  </si>
  <si>
    <t>Torneira de boia real 2" com balão plástico - fornecimento e instalação</t>
  </si>
  <si>
    <t>74104</t>
  </si>
  <si>
    <t>Caixa de inspeção ou passagem 60x60cm tampa de concreto</t>
  </si>
  <si>
    <t>74104/001</t>
  </si>
  <si>
    <t>Caixa de inspeção em alvenaria de tijolo maciço 60x60x60cm, revestida internamento com barra lisa (cimento e areia, traço 1:4) E=2,0cm, com tampa pré-moldada de concreto e fundo de concreto 15MPa tipo C - escavação e confecção</t>
  </si>
  <si>
    <t>74166</t>
  </si>
  <si>
    <t>Caixa de passagem (inspeção) pré-moldada DN 60cm</t>
  </si>
  <si>
    <t>74166/001</t>
  </si>
  <si>
    <t>Caixa de inspeção em concreto pré-moldado DN 60mm com tampa H=60cm fornecimento e instalação</t>
  </si>
  <si>
    <t>74166/002</t>
  </si>
  <si>
    <t>Caixa de inspeção em anel de concreto pré-moldado, com 950mm de altura total. Anéis com esp=50mm, diam.=600mm. excl. tampão e escavação- fornecimento e instalação</t>
  </si>
  <si>
    <t>83703</t>
  </si>
  <si>
    <t>Torneira boia metálica D=32mm (1 1/4")</t>
  </si>
  <si>
    <t>83704</t>
  </si>
  <si>
    <t>Torneira boia metálica D=40mm (1 1/2")</t>
  </si>
  <si>
    <t>88503</t>
  </si>
  <si>
    <t>Caixa d'água em polietileno, 1.000 litros, com acessórios</t>
  </si>
  <si>
    <t>88504</t>
  </si>
  <si>
    <t>Caixa d'água em polietileno, 500 litros, com acessórios</t>
  </si>
  <si>
    <t>0182</t>
  </si>
  <si>
    <t>Ralos / caixa sifonada</t>
  </si>
  <si>
    <t>89482</t>
  </si>
  <si>
    <t>Caixa sifonada, PVC, DN 100x100x50mm, fornecida e instalada em ramais de encaminhamento de água pluvial. Af_12/2014_p</t>
  </si>
  <si>
    <t>89491</t>
  </si>
  <si>
    <t>Caixa sifonada, PVC, DN 150x185x75mm, fornecida e instalada em ramais de encaminhamento de água pluvial. Af_12/2014_p</t>
  </si>
  <si>
    <t>89495</t>
  </si>
  <si>
    <t>Ralo sifonado, PVC, DN 100x40mm, junta soldável, fornecido e instalado em ramais de encaminhamento de água pluvial. Af_12/2014_p</t>
  </si>
  <si>
    <t>89707</t>
  </si>
  <si>
    <t>Caixa sifonada, PVC, DN 100x100x50mm, junta elástica, fornecida e instalada em ramal de descarga ou em ramal de esgoto sanitário. Af_12/2014_p</t>
  </si>
  <si>
    <t>89708</t>
  </si>
  <si>
    <t>Caixa sifonada, PVC, DN 150x185x75mm, junta elástica, fornecida e instalada em ramal de descarga ou em ramal de esgoto sanitário. Af_12/2014_p</t>
  </si>
  <si>
    <t>89709</t>
  </si>
  <si>
    <t>Ralo sifonado, PVC, DN 100x40mm, junta soldável, fornecido e instalado em ramal de descarga ou em ramal de esgoto sanitário. Af_12/2014_p</t>
  </si>
  <si>
    <t>89710</t>
  </si>
  <si>
    <t>Ralo seco, PVC, DN 100x40mm, junta soldável, fornecido e instalado em ramal de descarga ou em ramal de esgoto sanitário. Af_12/2014_p</t>
  </si>
  <si>
    <t>0183</t>
  </si>
  <si>
    <t>Aparelhos sanitários, loucas, metais e outros</t>
  </si>
  <si>
    <t>6021</t>
  </si>
  <si>
    <t>Vaso sanitário sifonado louça branca padrão popular, com conjunto para fixação para vaso sanitário com parafuso, arruela e bucha - fornecimento e instalação</t>
  </si>
  <si>
    <t>72739</t>
  </si>
  <si>
    <t>Vaso sanitário infantil sifonado, para válvula de descarga, em louca branca, com acessórios, inclusive assento plástico, bolsa de borracha para ligação, tubo PVC ligação - fornecimento e instalação</t>
  </si>
  <si>
    <t>74234</t>
  </si>
  <si>
    <t>Mictório louca s/ instalação hidráulica / sanitária</t>
  </si>
  <si>
    <t>74234/001</t>
  </si>
  <si>
    <t>Mictório sifonado de louca branca com pertences, com registro de pressão 1/2" com canopla cromada acabamento simples e conjunto para fixação - fornecimento e instalação</t>
  </si>
  <si>
    <t>86872</t>
  </si>
  <si>
    <t>Tanque de louça branca com coluna, 22L ou equivalente - fornecimento e instalação. Af_12/2013_p</t>
  </si>
  <si>
    <t>86874</t>
  </si>
  <si>
    <t>Tanque de louça branca suspenso, 18L ou equivalente - fornecimento e instalação. Af_12/2013_p</t>
  </si>
  <si>
    <t>86875</t>
  </si>
  <si>
    <t>Tanque de mármore sintético com coluna, 22L ou equivalente fornecimento e instalação. Af_12/2013</t>
  </si>
  <si>
    <t>86876</t>
  </si>
  <si>
    <t>Tanque de mármore sintético suspenso, 22L ou equivalente - fornecimento e instalação. Af_12/2013_p</t>
  </si>
  <si>
    <t>86877</t>
  </si>
  <si>
    <t>Válvula em metal cromado 1.1/2" x 1.1/2" para tanque ou lavatório - fornecimento e instalação. Af_12/2013</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</si>
  <si>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</si>
  <si>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</si>
  <si>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</si>
  <si>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</si>
  <si>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</si>
  <si>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</si>
  <si>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</si>
  <si>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</si>
  <si>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</si>
  <si>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 em PVC 1.1/4" - fornecimento e instalação. Af_12/2013</t>
  </si>
  <si>
    <t>86883</t>
  </si>
  <si>
    <t>Sifão do tipo flexível em PVC 3/4"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</si>
  <si>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</si>
  <si>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</si>
  <si>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</si>
  <si>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</si>
  <si>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</si>
  <si>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metal cromado, 1/2" x 30cm - fornecimento e instalação. Af_12/2013</t>
  </si>
  <si>
    <t>86887</t>
  </si>
  <si>
    <t>Engate flexível em metal cromado, 1/2" x 40cm - fornecimento e instalação. Af_12/2013</t>
  </si>
  <si>
    <t>86888</t>
  </si>
  <si>
    <t>Vaso sanitário sifonado com caixa acoplada louça branca - padrão médio- fornecimento e instalação. Af_12/2013_p</t>
  </si>
  <si>
    <t>86889</t>
  </si>
  <si>
    <t>Bancada de granito cinza polido para pia de cozinha 1,50x0,60m - fornecimento e instalação. Af_12/2013_p</t>
  </si>
  <si>
    <t>86893</t>
  </si>
  <si>
    <t>Bancada de mármore branco polido para pia de cozinha 1,50x0,60m - fornecimento e instalação. Af_12/2013_p</t>
  </si>
  <si>
    <t>86894</t>
  </si>
  <si>
    <t>Bancada de mármore sintético 120x60cm, com cuba integrada - fornecimento e instalação. Af_12/2013_p</t>
  </si>
  <si>
    <t>86895</t>
  </si>
  <si>
    <t>Bancada de granito cinza polido para lavatório 0,50x0,60m - fornecimento e instalação. Af_12/2013_p</t>
  </si>
  <si>
    <t>86899</t>
  </si>
  <si>
    <t>Bancada de mármore branco polido para lavatório 0,50x0,60m - fornecimento e instalação. Af_12/2013_p</t>
  </si>
  <si>
    <t>86900</t>
  </si>
  <si>
    <t>Cuba de embutir de aço inoxidável média - fornecimento e instalação. Af_12/2013</t>
  </si>
  <si>
    <t>86901</t>
  </si>
  <si>
    <t>Cuba de embutir oval em louça branca, 35x50cm ou equivalente - fornecimento e instalação. Af_12/2013</t>
  </si>
  <si>
    <t>86902</t>
  </si>
  <si>
    <t>Lavatório louça branca com coluna, 44x35,5cm, padrão popular - fornecimento e instalação. Af_12/2013</t>
  </si>
  <si>
    <t>86903</t>
  </si>
  <si>
    <t>Lavatório louça branca com coluna, 45x55cm ou equivalente, padrão médio - fornecimento e instalação. Af_12/2013_p</t>
  </si>
  <si>
    <t>86904</t>
  </si>
  <si>
    <t>Lavatório louça branca suspenso, 29,5x39cm ou equivalente, padrão popular - fornecimento e instalação. Af_12/2013_p</t>
  </si>
  <si>
    <t>86905</t>
  </si>
  <si>
    <t>Aparelho misturador de mesa para lavatório, padrão médio - fornecimento e instalação. Af_12/2013</t>
  </si>
  <si>
    <t>86906</t>
  </si>
  <si>
    <t>Torneira cromada de mesa, 1/2" ou 3/4", para lavatório, padrão popular- fornecimento e instalação. Af_12/2013</t>
  </si>
  <si>
    <t>86908</t>
  </si>
  <si>
    <t>Aparelho misturador de mesa para pia de cozinha, padrão médio - fornecimento e instalação. Af_12/2013</t>
  </si>
  <si>
    <t>86909</t>
  </si>
  <si>
    <t>Torneira cromada tubo móvel, de mesa, 1/2" ou 3/4", para pia de cozinha, padrão alto - fornecimento e instalação. Af_12/2013</t>
  </si>
  <si>
    <t>86910</t>
  </si>
  <si>
    <t>Torneira cromada tubo móvel, de parede, 1/2" ou 3/4", para pia de cozinha, padrão médio - fornecimento e instalação. Af_12/2013</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</si>
  <si>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</si>
  <si>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</si>
  <si>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</si>
  <si>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</si>
  <si>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</si>
  <si>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</si>
  <si>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</si>
  <si>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</si>
  <si>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</si>
  <si>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fornecimento e instalação. Af_12/2013</t>
  </si>
  <si>
    <t>86916</t>
  </si>
  <si>
    <t>Torneira plástica 3/4" para tanque - fornecimento e instalação. Af_12/2013</t>
  </si>
  <si>
    <t>86919</t>
  </si>
  <si>
    <t>Tanque de louça branca com coluna, 22L ou equivalente, incluso sifão flexível em PVC, válvula metálica e torneira de metal cromado padrão médio - fornecimento e instalação. Af_12/2013</t>
  </si>
  <si>
    <t>86920</t>
  </si>
  <si>
    <t>Tanque de louça branca com coluna, 22L ou equivalente, incluso sifão flexível em PVC, válvula plástica e torneira de metal cromado padrão popular - fornecimento e instalação. Af_12/2013_p</t>
  </si>
  <si>
    <t>86921</t>
  </si>
  <si>
    <t>Tanque de louça branca com coluna, 22L ou equivalente, incluso sifão flexível em PVC, válvula plástica e torneira de plástico - fornecimento e instalação. Af_12/2013_p</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</si>
  <si>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</si>
  <si>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</si>
  <si>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</si>
  <si>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Af_12/2013_p</t>
  </si>
  <si>
    <t>86924</t>
  </si>
  <si>
    <t>Tanque de louça branca suspenso, 18L ou equivalente, incluso sifão tipo garrafa em PVC, válvula plástica e torneira de plástico - fornecimento e instalação. Af_12/2013_p</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</si>
  <si>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</si>
  <si>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</si>
  <si>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</si>
  <si>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</si>
  <si>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</si>
  <si>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Af_12/2013_p</t>
  </si>
  <si>
    <t>86928</t>
  </si>
  <si>
    <t>Tanque de mármore sintético suspenso, 22L ou equivalente, incluso sifão tipo garrafa em PVC, válvula plástica e torneira de plástico - fornecimento e instalação. Af_12/2013_p</t>
  </si>
  <si>
    <t>86929</t>
  </si>
  <si>
    <t>Tanque de mármore sintético suspenso, 22L ou equivalente, incluso sifão flexível em PVC, válvula plástica e torneira de metal cromado padrão popular - fornecimento e instalação. Af_12/2013_p</t>
  </si>
  <si>
    <t>86930</t>
  </si>
  <si>
    <t>Tanque de mármore sintético suspenso, 22L ou equivalente, incluso sifão flexível em PVC, válvula plástica e torneira de plástico - fornecimento e instalação. Af_12/2013_p</t>
  </si>
  <si>
    <t>86931</t>
  </si>
  <si>
    <t>Vaso sanitário sifonado com caixa acoplada louça branca - padrão médio, incluso engate flexível em plástico branco, 1/2" x 40cm - fornecimento e instalação. Af_12/2013_p</t>
  </si>
  <si>
    <t>86932</t>
  </si>
  <si>
    <t>Vaso sanitário sifonado com caixa acoplada louça branca - padrão médio, incluso engate flexível em metal cromado, 1/2" x 40cm - fornecimento e instalação. Af_12/2013_p</t>
  </si>
  <si>
    <t>86933</t>
  </si>
  <si>
    <t>Bancada de mármore sintético 120x60cm, com cuba integrada, incluso sifão tipo garrafa em PVC, válvula em plástico cromado tipo americana e torneira cromada longa, de parede, padrão popular - fornecimento e instalação. Af_12/2013_p</t>
  </si>
  <si>
    <t>86934</t>
  </si>
  <si>
    <t>Bancada de mármore sintético 120x60cm, com cuba integrada, incluso sifão tipo flexível em PVC, válvula em plástico cromado tipo americana e torneira cromada longa, de parede, padrão popular - fornecimento e instalação. Af_12/2013_p</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</si>
  <si>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</si>
  <si>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</si>
  <si>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</si>
  <si>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</si>
  <si>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</si>
  <si>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35x50cm ou equivalente, incluso válvula em metal cromado e sifão flexível em PVC - fornecimento e instalação. Af_12/2013</t>
  </si>
  <si>
    <t>86938</t>
  </si>
  <si>
    <t>Cuba de embutir oval em louça branca, 35x50cm ou equivalente, incluso válvula e sifão tipo garrafa em metal cromado - fornecimento e instalação. Af_12/2013</t>
  </si>
  <si>
    <t>86939</t>
  </si>
  <si>
    <t>Lavatório louça branca com coluna, 44x35,5cm, padrão popular, incluso sifão flexível em PVC, válvula e engate flexível 30cm em plástico e com torneira cromada padrão popular - fornecimento e instalação. Af_12/2013_p</t>
  </si>
  <si>
    <t>86940</t>
  </si>
  <si>
    <t>Lavatório louça branca com coluna, 45x55cm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</si>
  <si>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</si>
  <si>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</si>
  <si>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</si>
  <si>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29,5x39cm ou equivalente, padrão popular, incluso sifão tipo garrafa em PVC, válvula e engate flexível 30cm em plástico e torneira cromada de mesa, padrão popular - fornecimento e instalação. Af_12/2013_p</t>
  </si>
  <si>
    <t>86943</t>
  </si>
  <si>
    <t>Lavatório louça branca suspenso, 29,5x39cm ou equivalente, padrão popular, incluso sifão flexível em PVC, válvula e engate flexível 30cm em plástico e torneira cromada de mesa, padrão popular - fornecimento e instalação. Af_12/2013_p</t>
  </si>
  <si>
    <t>86947</t>
  </si>
  <si>
    <t>Bancada mármore branco polido 0,50x0,60m, incluso cuba de embutir oval em louça branca 35x50cm, válvula, sifão tipo garrafa e engate flexível 40cm em metal cromado e aparelho misturador de mesa, padrão médio fornecimento e instalação. Af_12/2013</t>
  </si>
  <si>
    <t>88571</t>
  </si>
  <si>
    <t>Saboneteira de sobrepor (fixada na parede), tipo concha, em aço inoxidável - fornecimento e instalação</t>
  </si>
  <si>
    <t>93396</t>
  </si>
  <si>
    <t>Bancada granito cinza polido 0,50x0,60m, incl. cuba de embutir oval louça branca 35x50cm, válvula metal cromado, sifão flexível PVC, engate 30cm flexível plástico e torneira cromada de mesa, padrão popular- fornec. e instalação. Af_12/2013</t>
  </si>
  <si>
    <t>93441</t>
  </si>
  <si>
    <t>Bancada de granito cinza polido 150x60cm, com cuba de embutir de aço inoxidável média, válvula americana em metal cromado, sifão flexível em PVC, engate flexível 30cm, torneira cromada longa de parede, 1/2 ou 3/4, para pia de cozinha, padrão popular- fornec. e instal. Af_12/2013</t>
  </si>
  <si>
    <t>93442</t>
  </si>
  <si>
    <t>Bancada mármore branco polido 150x60cm, com cuba de embutir de aço inoxidável média, válvula americana em metal cromado, sifão tipo garrafa em metal cromado, engate flexível 30cm, torneira cromada tubo móvel, de mesa, 1/2 ou 3/4, para pia de cozinha, padrão alto - fornec.e instal. Af_12/2013</t>
  </si>
  <si>
    <t>0184</t>
  </si>
  <si>
    <t>Fossas / sumidouros</t>
  </si>
  <si>
    <t>6087</t>
  </si>
  <si>
    <t>Tampa em concreto armado 60x60x5cm p/ cx inspeção / fossa séptica</t>
  </si>
  <si>
    <t>74197</t>
  </si>
  <si>
    <t>Fossa séptica 1500L / alvenaria tijolo maciço 1/2 vez</t>
  </si>
  <si>
    <t>74197/001</t>
  </si>
  <si>
    <t>Fossa séptica em alvenaria de tijolo cerâmico maciço dimensões externas 1,90x1,10x1,40m, 1.500 litros, revestida internamente com barra lisa, com tampa em concreto armado com espessura 8cm</t>
  </si>
  <si>
    <t>74198</t>
  </si>
  <si>
    <t>Sumidouro H=5,0m com tijolos maciços a crivo argamassados</t>
  </si>
  <si>
    <t>74198/001</t>
  </si>
  <si>
    <t>Sumidouro em alvenaria de tijolo cerâmico maciço diâmetro 1,20m e altura 5,00m, com tampa em concreto armado diâmetro 1,40m e espessura 10cm</t>
  </si>
  <si>
    <t>74198/002</t>
  </si>
  <si>
    <t>Sumidouro em alvenaria de tijolo cerâmico maciço diâmetro 1,40m e altura 5,00m, com tampa em concreto armado diâmetro 1,60m e espessura 10cm</t>
  </si>
  <si>
    <t>0185</t>
  </si>
  <si>
    <t>Pontos de água/esgoto</t>
  </si>
  <si>
    <t>89957</t>
  </si>
  <si>
    <t>Ponto de consumo terminal de água fria (subramal) com tubulação de PVC, DN 25mm, instalado em ramal de água, inclusos rasgo e chumbamento em alvenaria. Af_12/2014</t>
  </si>
  <si>
    <t>89959</t>
  </si>
  <si>
    <t>Ponto de consumo terminal de água quente (subramal) com tubulação de CPVC, DN 22mm, instalado em ramal de água, inclusos rasgo e chumbamento em alvenaria. Af_12/2014.</t>
  </si>
  <si>
    <t>0271</t>
  </si>
  <si>
    <t>Registros/válvulas</t>
  </si>
  <si>
    <t>40729</t>
  </si>
  <si>
    <t>Válvula descarga 1.1/2" com registro, acabamento em metal cromado - fornecimento e instalação</t>
  </si>
  <si>
    <t>73663</t>
  </si>
  <si>
    <t>Registro de gaveta com canopla ø 25mm (1) - fornecimento e instalação</t>
  </si>
  <si>
    <t>73795</t>
  </si>
  <si>
    <t>Fornecimento e colocação de válvulas de retenção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</si>
  <si>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</si>
  <si>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</si>
  <si>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</si>
  <si>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</si>
  <si>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</si>
  <si>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instalação</t>
  </si>
  <si>
    <t>73795/004</t>
  </si>
  <si>
    <t>Válvula de retenção vertical ø 40mm (1.1/2") - fornecimento e instalação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</si>
  <si>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</si>
  <si>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</si>
  <si>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</si>
  <si>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</si>
  <si>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</si>
  <si>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</si>
  <si>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</si>
  <si>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instalação</t>
  </si>
  <si>
    <t>73795/009</t>
  </si>
  <si>
    <t>Válvula de retenção horizontal ø 25mm (1) - fornecimento e instalação</t>
  </si>
  <si>
    <t>73795/010</t>
  </si>
  <si>
    <t>Válvula de retenção horizontal ø 32mm (1.1/4") - fornecimento e instalação</t>
  </si>
  <si>
    <t>73795/011</t>
  </si>
  <si>
    <t>Válvula de retenção horizontal ø 40mm (1.1/2") - fornecimento e instalação</t>
  </si>
  <si>
    <t>73795/012</t>
  </si>
  <si>
    <t>Válvula de retenção horizontal ø 50mm (2") - fornecimento e instalação</t>
  </si>
  <si>
    <t>73795/013</t>
  </si>
  <si>
    <t>Válvula de retenção horizontal ø 65mm (2.1/2") - fornecimento e instalação</t>
  </si>
  <si>
    <t>73795/014</t>
  </si>
  <si>
    <t>Válvula de retenção horizontal ø 80mm (3") - fornecimento e instalação</t>
  </si>
  <si>
    <t>73795/015</t>
  </si>
  <si>
    <t>Válvula de retenção horizontal ø 100mm (4") - fornecimento e instalação</t>
  </si>
  <si>
    <t>73796</t>
  </si>
  <si>
    <t>Fornecimento e colocação de válvulas de pé</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</si>
  <si>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</si>
  <si>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</si>
  <si>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</si>
  <si>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</si>
  <si>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</si>
  <si>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</si>
  <si>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</si>
  <si>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</si>
  <si>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</si>
  <si>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</si>
  <si>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</si>
  <si>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</si>
  <si>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</si>
  <si>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</si>
  <si>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73797</t>
  </si>
  <si>
    <t>Registros de gaveta - fornecimento e colocação</t>
  </si>
  <si>
    <t>73797/001</t>
  </si>
  <si>
    <t>Registro de gaveta com canopla ø 32mm (1.1/4") - fornecimento e instalação</t>
  </si>
  <si>
    <t>73870</t>
  </si>
  <si>
    <t>Fornecimento e colocação de registros de esfera</t>
  </si>
  <si>
    <t>73870/001</t>
  </si>
  <si>
    <t>Válvula de esfera em bronze ø 1/2" - fornecimento e instalação</t>
  </si>
  <si>
    <t>73870/002</t>
  </si>
  <si>
    <t>Válvula de esfera em bronze ø 3/4" - fornecimento e instalação</t>
  </si>
  <si>
    <t>73870/003</t>
  </si>
  <si>
    <t>Válvula de esfera em bronze ø 1" - fornecimento e instalação</t>
  </si>
  <si>
    <t>73870/004</t>
  </si>
  <si>
    <t>Registro de esfera em bronze ø 1.1/4" fornec e colocação</t>
  </si>
  <si>
    <t>73870/005</t>
  </si>
  <si>
    <t>Válvula de esfera em bronze ø 1.1/2" - fornecimento e instalação</t>
  </si>
  <si>
    <t>73870/006</t>
  </si>
  <si>
    <t>Válvula de esfera em bronze ø 2" - fornecimento e instalação</t>
  </si>
  <si>
    <t>74091</t>
  </si>
  <si>
    <t>Válvula de retenção vertical de 2 1/2" assente c/fio bahia e pasta</t>
  </si>
  <si>
    <t>74091/001</t>
  </si>
  <si>
    <t>Válvula retenção vertical bronze (PN-16) 2.1/2" 200psi - extremidades com rosca - fornecimento e instalação</t>
  </si>
  <si>
    <t>74093</t>
  </si>
  <si>
    <t>Válvula de retenção de pé com crivo 1 1/4"</t>
  </si>
  <si>
    <t>74093/001</t>
  </si>
  <si>
    <t>Válvula pé com crivo bronze 1.1/4" - fornecimento e instalação</t>
  </si>
  <si>
    <t>74169</t>
  </si>
  <si>
    <t>Fornecimento / assentamento válvula globo 2 1/2 pol</t>
  </si>
  <si>
    <t>74169/001</t>
  </si>
  <si>
    <t>Registro/válvula globo angular 45 graus em latão para hidrantes de incêndio predial DN 2.1/2" - fornecimento e instalação</t>
  </si>
  <si>
    <t>74174</t>
  </si>
  <si>
    <t>Fornecimento / assentamento registro gaveta canopla cromada 1 1/2</t>
  </si>
  <si>
    <t>74174/001</t>
  </si>
  <si>
    <t>Registro gaveta 1.1/2" com canopla acabamento cromado simples - fornecimento e instalação</t>
  </si>
  <si>
    <t>74175</t>
  </si>
  <si>
    <t>Fornecimento / assentamento registro gaveta canopla cromada 1 pol</t>
  </si>
  <si>
    <t>74175/001</t>
  </si>
  <si>
    <t>Registro gaveta 1" com canopla acabamento cromado simples - fornecimento e instalação</t>
  </si>
  <si>
    <t>74178</t>
  </si>
  <si>
    <t>Fornecimento / assentamento registro gaverta bruto 4 pol</t>
  </si>
  <si>
    <t>74178/001</t>
  </si>
  <si>
    <t>Registro gaveta 4" bruto latão - fornecimento e instalação</t>
  </si>
  <si>
    <t>74179</t>
  </si>
  <si>
    <t>Fornecimento / assentamento registro gaveta bruto 3 pol</t>
  </si>
  <si>
    <t>74179/001</t>
  </si>
  <si>
    <t>Registro gaveta 3" bruto latão - fornecimento e instalação</t>
  </si>
  <si>
    <t>74180</t>
  </si>
  <si>
    <t>Fornecimento / assentamento registro gaveta bruto 2 1/2 pol</t>
  </si>
  <si>
    <t>74180/001</t>
  </si>
  <si>
    <t>Registro gaveta 2.1/2" bruto latão - fornecimento e instalação</t>
  </si>
  <si>
    <t>74181</t>
  </si>
  <si>
    <t>Fornecimento / assentamento registro gaveta bruto 2 pol</t>
  </si>
  <si>
    <t>74181/001</t>
  </si>
  <si>
    <t>Registro gaveta 2" bruto latão - fornecimento e instalação</t>
  </si>
  <si>
    <t>74182</t>
  </si>
  <si>
    <t>Fornecimento / assentamento registro gaveta bruto 1 1/2 pol</t>
  </si>
  <si>
    <t>74182/001</t>
  </si>
  <si>
    <t>Registro gaveta 1.1/2" bruto latão - fornecimento e instalação</t>
  </si>
  <si>
    <t>74183</t>
  </si>
  <si>
    <t>Fornecimento / assentamento registro gaveta bruto 1 1/4 pol</t>
  </si>
  <si>
    <t>74183/001</t>
  </si>
  <si>
    <t>Registro gaveta 1.1/4" bruto latão - fornecimento e instalação</t>
  </si>
  <si>
    <t>74184</t>
  </si>
  <si>
    <t>Fornecimento / assentamento registro gaveta bruto 1 pol</t>
  </si>
  <si>
    <t>74184/001</t>
  </si>
  <si>
    <t>Registro gaveta 1" bruto latão - fornecimento e instalação</t>
  </si>
  <si>
    <t>85117</t>
  </si>
  <si>
    <t>Válvula de retenção vertical bronze (PN-16) 1/2" 200psi - extremidade com rosca - fornecimento e instalação</t>
  </si>
  <si>
    <t>89349</t>
  </si>
  <si>
    <t>Registro de pressão bruto, latão, roscável, 1/2", fornecido e instalado em ramal de água. Af_12/2014</t>
  </si>
  <si>
    <t>89351</t>
  </si>
  <si>
    <t>Registro de pressão bruto, roscável, 3/4", fornecido e instalado em ramal de água. Af_12/2014</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</si>
  <si>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</si>
  <si>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</si>
  <si>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</si>
  <si>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</si>
  <si>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</si>
  <si>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cromoado, fornecido e instalado em ramal de água. Af_12/2014</t>
  </si>
  <si>
    <t>89969</t>
  </si>
  <si>
    <t>Kit de registro de pressão bruto de latão 1/2", inclusive conexões, roscável, instalado em ramal de água fria fornecimento e instalação. Af_12/2014</t>
  </si>
  <si>
    <t>89970</t>
  </si>
  <si>
    <t>Kit de registro de pressão bruto de latão 3/4" com adaptador curto e luva com bucha, roscável, instalado em ramal de água - fornecimento e instalação. Af_12/2014</t>
  </si>
  <si>
    <t>89971</t>
  </si>
  <si>
    <t>Kit de registro de gaveta bruto de latão 1/2", com 02 adaptadores curtos com bolsa e rosca, roscável, instalado em ramal de água fornecimento e instalação. Af_12/2014</t>
  </si>
  <si>
    <t>89972</t>
  </si>
  <si>
    <t>Kit de registro de gaveta bruto de latão 3/4", com 02 adaptadores curtos com bolsa e rosca, roscável, instalado em ramal de água - fornecimento e instalação. Af_12/2014</t>
  </si>
  <si>
    <t>89973</t>
  </si>
  <si>
    <t>Kit de misturador base bruta de latão 3/4" monocomando para chuveiro, inclusive conexões, instalado em ramal de água fornecimento e instalação. Af_12/2014</t>
  </si>
  <si>
    <t>89974</t>
  </si>
  <si>
    <t>Kit de tê misturador em CPVC 3/4 com duplo comando para chuveiro, inclusive conexões, instalado em ramal de água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</si>
  <si>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</si>
  <si>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</si>
  <si>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</si>
  <si>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</si>
  <si>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</si>
  <si>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</si>
  <si>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</si>
  <si>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</si>
  <si>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</si>
  <si>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</si>
  <si>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0297</t>
  </si>
  <si>
    <t>72285</t>
  </si>
  <si>
    <t>Caixa de areia 40x40x40cm em alvenaria - execução</t>
  </si>
  <si>
    <t>72286</t>
  </si>
  <si>
    <t>Caixa de areia 60x60x60cm em alvenaria - execução</t>
  </si>
  <si>
    <t>90436</t>
  </si>
  <si>
    <t>Furo em alvenaria para diâmetros menores ou iguais a 40mm. Af_05/2015</t>
  </si>
  <si>
    <t>90437</t>
  </si>
  <si>
    <t>Furo em alvenaria para diâmetros maiores que 40mm e menores ou iguais a 75mm. Af_05/2015</t>
  </si>
  <si>
    <t>90438</t>
  </si>
  <si>
    <t>Furo em alvenaria para diâmetros maiores que 75mm. Af_05/2015</t>
  </si>
  <si>
    <t>90439</t>
  </si>
  <si>
    <t>Furo em concreto para diâmetros menores ou iguais a 40mm. Af_05/2015</t>
  </si>
  <si>
    <t>90440</t>
  </si>
  <si>
    <t>Furo em concreto para diâmetros maiores que 40mm e menores ou iguais a 75mm. Af_05/2015</t>
  </si>
  <si>
    <t>90441</t>
  </si>
  <si>
    <t>Furo em concreto para diâmetros maiores que 75mm. Af_05/2015</t>
  </si>
  <si>
    <t>90443</t>
  </si>
  <si>
    <t>Rasgo em alvenaria para ramais / distribuição com diâmetros menores ou iguais a 40mm. Af_05/2015</t>
  </si>
  <si>
    <t>90444</t>
  </si>
  <si>
    <t>Rasgo em contrapiso para ramais / distribuição com diâmetros menores ou iguais a 40mm. Af_05/2015</t>
  </si>
  <si>
    <t>90445</t>
  </si>
  <si>
    <t>Rasgo em contrapiso para ramais / distribuição com diâmetros maiores que 40mm e menores ou iguais a 75mm. Af_05/2015</t>
  </si>
  <si>
    <t>90446</t>
  </si>
  <si>
    <t>Rasgo em contrapiso para ramais / distribuição com diâmetros maiores que 75mm. Af_05/2015</t>
  </si>
  <si>
    <t>90447</t>
  </si>
  <si>
    <t>Rasgo em alvenaria para eletrodutos com diâmetros menores ou iguais a 40mm. Af_05/2015</t>
  </si>
  <si>
    <t>90453</t>
  </si>
  <si>
    <t>Passante tipo tubo de diâmetro menor ou igual a 40mm, fixado em laje. Af_05/2015</t>
  </si>
  <si>
    <t>90454</t>
  </si>
  <si>
    <t>Passante tipo tubo de diâmetro maiores que 40mm e menores ou iguais a 75mm, fixado em laje. Af_05/2015</t>
  </si>
  <si>
    <t>90455</t>
  </si>
  <si>
    <t>Passante tipo tubo de diâmetro maior que 75mm, fixado em laje. Af_05/2015</t>
  </si>
  <si>
    <t>90456</t>
  </si>
  <si>
    <t>Quebra em alvenaria para instalação de caixa de tomada (4x4 ou 4x2). Af_05/2015</t>
  </si>
  <si>
    <t>90457</t>
  </si>
  <si>
    <t>Quebra em alvenaria para instalação de quadro distribuição pequeno (19x25cm). Af_05/2015</t>
  </si>
  <si>
    <t>90458</t>
  </si>
  <si>
    <t>Quebra em alvenaria para instalação de quadro distribuição grande (76x40cm). Af_05/2015</t>
  </si>
  <si>
    <t>90459</t>
  </si>
  <si>
    <t>Quebra em alvenaria para instalação de abrigo para mangueiras (90x60cm). Af_05/2015</t>
  </si>
  <si>
    <t>90466</t>
  </si>
  <si>
    <t>Chumbamento linear em alvenaria para ramais / distribuição com diâmetros menores ou iguais a 40mm. Af_05/2015</t>
  </si>
  <si>
    <t>90467</t>
  </si>
  <si>
    <t>Chumbamento linear em alvenaria para ramais / distribuição com diâmetros maiores que 40mm e menores ou iguais a 75mm. Af_05/2015</t>
  </si>
  <si>
    <t>90468</t>
  </si>
  <si>
    <t>Chumbamento linear em contrapiso para ramais / distribuição com diâmetros menores ou iguais a 40mm. Af_05/2015</t>
  </si>
  <si>
    <t>90469</t>
  </si>
  <si>
    <t>Chumbamento linear em contrapiso para ramais / distribuição com diâmetros maiores que 40mm e menores ou iguais a 75mm. Af_05/2015</t>
  </si>
  <si>
    <t>90470</t>
  </si>
  <si>
    <t>Chumbamento linear em contrapiso para ramais / distribuição com diâmetros maiores que 75mm. Af_05/2015</t>
  </si>
  <si>
    <t>91166</t>
  </si>
  <si>
    <t>Fixação de tubos horizontais de PEX diâmetros iguais ou inferiores a 40mm com abraçadeira plástica 390mm, fixada em laje. Af_05/2015</t>
  </si>
  <si>
    <t>91167</t>
  </si>
  <si>
    <t>Fixação de tubos horizontais de PPR diâmetros menores ou iguais a 40mm com abraçadeira metálica rígida tipo D 1/2", fixada em perfilado em laje. Af_05/2015</t>
  </si>
  <si>
    <t>91168</t>
  </si>
  <si>
    <t>Fixação de tubos horizontais de PPR diâmetros maiores que 40mm e menores ou iguais a 75mm com abraçadeira metálica rígida tipo D 1 1/2", fixada em perfilado em laje. Af_05/2015</t>
  </si>
  <si>
    <t>91169</t>
  </si>
  <si>
    <t>Fixação de tubos horizontais de PPR diâmetros maiores que 75mm com abraçadeira metálica rígida tipo D 3", fixada em perfilado em laje. Af_05/2015</t>
  </si>
  <si>
    <t>91170</t>
  </si>
  <si>
    <t>Fixação de tubos horizontais de PVC, CPVC ou cobre diâmetros menores ou iguais a 40mm com abraçadeira metálica rígida tipo D 1/2", fixada em perfilado em laje. Af_05/2015</t>
  </si>
  <si>
    <t>91171</t>
  </si>
  <si>
    <t>Fixação de tubos horizontais de PVC, CPVC ou cobre diâmetros maiores que 40mm e menores ou iguais a 75mm com abraçadeira metálica rígida tipo D 1 1/2", fixada em perfilado em laje. Af_05/2015</t>
  </si>
  <si>
    <t>91172</t>
  </si>
  <si>
    <t>Fixação de tubos horizontais de PVC, CPVC ou cobre diâmetros maiores que 75mm com abraçadeira metálica rígida tipo D 3", fixada em perfilado em laje. Af_05/2015</t>
  </si>
  <si>
    <t>91173</t>
  </si>
  <si>
    <t>Fixação de tubos verticais de PPR diâmetros menores ou iguais a 40mm com abraçadeira metálica rígida tipo D 1/2", fixada em perfilado em alvenaria. Af_05/2015</t>
  </si>
  <si>
    <t>91174</t>
  </si>
  <si>
    <t>Fixação de tubos verticais de PPR diâmetros maiores que 40mm e menores ou iguais a 75mm com abraçadeira metálica rígida tipo D 1 1/2", fixada em perfilado em alvenaria. Af_05/2015</t>
  </si>
  <si>
    <t>91175</t>
  </si>
  <si>
    <t>Fixação de tubos verticais de PPR diâmetros maiores que 75mm com abraçadeira metálica rígida tipo D 3", fixada em perfilado em alvenaria. Af_05/2015</t>
  </si>
  <si>
    <t>91182</t>
  </si>
  <si>
    <t>Fixação de tubos horizontais de PPR diâmetros menores ou iguais a 40mm com abraçadeira metálica flexível 18mm, fixada diretamente na laje. Af_05/2015</t>
  </si>
  <si>
    <t>91183</t>
  </si>
  <si>
    <t>Fixação de tubos horizontais de PPR diâmetros maiores que 40mm e menores ou iguais a 75mm com abraçadeira metálica flexível 18mm, fixada diretamente na laje. Af_05/2015</t>
  </si>
  <si>
    <t>91184</t>
  </si>
  <si>
    <t>Fixação de tubos horizontais de PPR diâmetros maiores que 75mm com abraçadeira metálica flexível 18mm, fixada diretamente na laje. Af_05/2015</t>
  </si>
  <si>
    <t>91185</t>
  </si>
  <si>
    <t>Fixação de tubos horizontais de PVC, CPVC ou cobre diâmetros menores ou iguais a 40mm com abraçadeira metálica flexível 18mm, fixada diretamente na laje. Af_05/2015</t>
  </si>
  <si>
    <t>91186</t>
  </si>
  <si>
    <t>Fixação de tubos horizontais de PVC, CPVC ou cobre diâmetros maiores que 40mm e menores ou iguais a 75mm com abraçadeira metálica flexível18mm, fixada diretamente na laje. Af_05/2015</t>
  </si>
  <si>
    <t>91187</t>
  </si>
  <si>
    <t>Fixação de tubos horizontais de PVC, CPVC ou cobre diâmetros maiores que 75mm com abraçadeira metálica flexível 18mm, fixada diretamente na laje. Af_05/2015</t>
  </si>
  <si>
    <t>91188</t>
  </si>
  <si>
    <t>Chumbamento pontual de abertura em laje com passagem de 1 tubo de diâmetro equivalente igual à 50mm. Af_05/2015</t>
  </si>
  <si>
    <t>91189</t>
  </si>
  <si>
    <t>Chumbamento pontual de abertura em laje com passagem de mais de 1 tubo de diâmetro equivalente igual à 50mm. Af_05/2015</t>
  </si>
  <si>
    <t>91190</t>
  </si>
  <si>
    <t>Chumbamento pontual em passagem de tubo com diâmetro menor ou igual a 40mm. Af_05/2015</t>
  </si>
  <si>
    <t>91191</t>
  </si>
  <si>
    <t>Chumbamento pontual em passagem de tubo com diâmetros entre 40mm e 75mm. Af_05/2015</t>
  </si>
  <si>
    <t>91192</t>
  </si>
  <si>
    <t>Chumbamento pontual em passagem de tubo com diâmetro maior que 75mm. Af_05/2015</t>
  </si>
  <si>
    <t>91222</t>
  </si>
  <si>
    <t>Rasgo em alvenaria para ramais / distribuição com diâmetros maiores que40mm e menores ou iguais a 75mm. Af_07/2015</t>
  </si>
  <si>
    <t>Instalações de produção</t>
  </si>
  <si>
    <t>0232</t>
  </si>
  <si>
    <t>Instalação de bombas em geral</t>
  </si>
  <si>
    <t>73826</t>
  </si>
  <si>
    <t>Instalação de compressor de ar ou soprador</t>
  </si>
  <si>
    <t>73826/001</t>
  </si>
  <si>
    <t>Instalação de compressor de ar, potência &lt;= 5CV</t>
  </si>
  <si>
    <t>73826/002</t>
  </si>
  <si>
    <t>Instalação de compressor de ar, potência &gt; 5 e &lt;= 10CV</t>
  </si>
  <si>
    <t>73834</t>
  </si>
  <si>
    <t>Instalação de conjunto moto bomba submersível</t>
  </si>
  <si>
    <t>73834/001</t>
  </si>
  <si>
    <t>Instalação de conj. Moto bomba submersível até 10CV</t>
  </si>
  <si>
    <t>73834/002</t>
  </si>
  <si>
    <t>Instalação de conj. Moto bomba submersível de 11 a 25CV</t>
  </si>
  <si>
    <t>73834/003</t>
  </si>
  <si>
    <t>Instalação de conj. Moto bomba submersível de 26 a 50CV</t>
  </si>
  <si>
    <t>73834/004</t>
  </si>
  <si>
    <t>Instalação de conj. Moto bomba submersível de 51 a 100CV</t>
  </si>
  <si>
    <t>73835</t>
  </si>
  <si>
    <t>Instalação de conjunto moto bomba vertical</t>
  </si>
  <si>
    <t>73835/001</t>
  </si>
  <si>
    <t>Instalação de conj. Moto bomba vertical potência &lt;= 100CV</t>
  </si>
  <si>
    <t>73835/002</t>
  </si>
  <si>
    <t>Instalação de conj. Moto bomba vertical 100 &lt; potência &lt;= 200CV</t>
  </si>
  <si>
    <t>73835/003</t>
  </si>
  <si>
    <t>Instalação de conj. Moto bomba vertical 200 &lt; potência &lt;= 300CV</t>
  </si>
  <si>
    <t>73836</t>
  </si>
  <si>
    <t>Instalação de conjunto moto bomba horizontal</t>
  </si>
  <si>
    <t>73836/001</t>
  </si>
  <si>
    <t>Instalação de conj. Moto bomba horizontal até 10CV</t>
  </si>
  <si>
    <t>73836/002</t>
  </si>
  <si>
    <t>Instalação de conj. Moto bomba horizontal de 12,5 a 25CV</t>
  </si>
  <si>
    <t>73836/003</t>
  </si>
  <si>
    <t>Instalação de conj. Moto bomba horizontal de 30 a 75CV</t>
  </si>
  <si>
    <t>73836/004</t>
  </si>
  <si>
    <t>Instalação de conj. Moto bomba horizontal de 100 a 150CV</t>
  </si>
  <si>
    <t>73837</t>
  </si>
  <si>
    <t>Instalação de conjunto moto bomba submerso / posicionamento</t>
  </si>
  <si>
    <t>73837/001</t>
  </si>
  <si>
    <t>Instalação de conj. Moto bomba submerso até 5CV</t>
  </si>
  <si>
    <t>73837/002</t>
  </si>
  <si>
    <t>Instalação de conj. Moto bomba submerso de 6 a 25CV</t>
  </si>
  <si>
    <t>73837/003</t>
  </si>
  <si>
    <t>Instalação de conj. Moto bomba submerso de 26 a 50CV</t>
  </si>
  <si>
    <t>0240</t>
  </si>
  <si>
    <t>Montagens em geral</t>
  </si>
  <si>
    <t>73612</t>
  </si>
  <si>
    <t>Instalação de clorador</t>
  </si>
  <si>
    <t>73660</t>
  </si>
  <si>
    <t>Leito filtrante - assentamento de blocos Leopold</t>
  </si>
  <si>
    <t>73661</t>
  </si>
  <si>
    <t>Fornecimento e instalação de talha e troley manual de 1 tonelada</t>
  </si>
  <si>
    <t>73693</t>
  </si>
  <si>
    <t>Leito filtrante - colocação de lona plástica</t>
  </si>
  <si>
    <t>73694</t>
  </si>
  <si>
    <t>Instalação de bomba dosadora</t>
  </si>
  <si>
    <t>73695</t>
  </si>
  <si>
    <t>Instalação de agitador</t>
  </si>
  <si>
    <t>73824</t>
  </si>
  <si>
    <t>Instalação de misturador</t>
  </si>
  <si>
    <t>73824/001</t>
  </si>
  <si>
    <t>Instalação de misturador vertical</t>
  </si>
  <si>
    <t>73825</t>
  </si>
  <si>
    <t>Vertedores</t>
  </si>
  <si>
    <t>73825/002</t>
  </si>
  <si>
    <t>Vertedor triangular de alumínio</t>
  </si>
  <si>
    <t>73873</t>
  </si>
  <si>
    <t>Leito filtrante</t>
  </si>
  <si>
    <t>73873/001</t>
  </si>
  <si>
    <t>Leito filtrante - colocação e apiloamento de terra no filtro</t>
  </si>
  <si>
    <t>73873/002</t>
  </si>
  <si>
    <t>Leito filtrante - fornecimento e enchimento c/ brita n. 4</t>
  </si>
  <si>
    <t>73873/003</t>
  </si>
  <si>
    <t>Leito filtrante - colocação de areia nos filtros</t>
  </si>
  <si>
    <t>73873/004</t>
  </si>
  <si>
    <t>Leito filtrante - colocação de pedregulhos nos filtros</t>
  </si>
  <si>
    <t>73873/005</t>
  </si>
  <si>
    <t>Leito filtrante - colocação de antracito nos filtros</t>
  </si>
  <si>
    <t>Ligações prediais água / esgoto / energia / telefone</t>
  </si>
  <si>
    <t>0058</t>
  </si>
  <si>
    <t>Ligações prediais de água</t>
  </si>
  <si>
    <t>73827</t>
  </si>
  <si>
    <t>Kit cavalete</t>
  </si>
  <si>
    <t>73827/001</t>
  </si>
  <si>
    <t>Kit cavalete PVC com registro 1/2" - fornecimento e instalação</t>
  </si>
  <si>
    <t>74102</t>
  </si>
  <si>
    <t>Caixa de proteção para hidrômetro</t>
  </si>
  <si>
    <t>74102/001</t>
  </si>
  <si>
    <t>Caixa para hidrômetro concreto pré-moldado - fornecimento e instalação</t>
  </si>
  <si>
    <t>74217</t>
  </si>
  <si>
    <t>Aquisição e instalação de hidrômetro</t>
  </si>
  <si>
    <t>74217/001</t>
  </si>
  <si>
    <t>Hidrômetro 3,00m³/h, D=1/2" - fornecimento e instalação</t>
  </si>
  <si>
    <t>74217/002</t>
  </si>
  <si>
    <t>Hidrômetro 5,00m³/h, D=3/4" - fornecimento e instalação</t>
  </si>
  <si>
    <t>74217/003</t>
  </si>
  <si>
    <t>Hidrômetro 1,50m³/h, D=1/2" - fornecimento e instalação</t>
  </si>
  <si>
    <t>74218</t>
  </si>
  <si>
    <t>Montagem e instalação de cavalete</t>
  </si>
  <si>
    <t>74218/001</t>
  </si>
  <si>
    <t>Kit cavalete PVC com registro 3/4" - fornecimento e instalação</t>
  </si>
  <si>
    <t>74253</t>
  </si>
  <si>
    <t>Ramal predial</t>
  </si>
  <si>
    <t>74253/001</t>
  </si>
  <si>
    <t>Ramal predial em tubo PEAD 20mm - fornecimento, instalação, escavação e reaterro</t>
  </si>
  <si>
    <t>83878</t>
  </si>
  <si>
    <t>Ligação da rede 50mm ao ramal predial 1/2"</t>
  </si>
  <si>
    <t>83879</t>
  </si>
  <si>
    <t>Ligação da rede 75mm ao ramal predial 1/2"</t>
  </si>
  <si>
    <t>0059</t>
  </si>
  <si>
    <t>Ligações prediais de esgoto</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</si>
  <si>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</si>
  <si>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</si>
  <si>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</si>
  <si>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10m, largura da vala = 0,65m), incluindo escavação manual, preparo de fundo de vala e reaterro compactado, composto por tubo PVC EB-644 p/ rede colet esg JE DN 100 mm e conexões – fornecimento e instalação. Af_03/2016</t>
  </si>
  <si>
    <t>93351</t>
  </si>
  <si>
    <t>Coletor predial de esgoto, da caixa até a rede (distância = 8m, largura da vala = 0,65m), incluindo escavação manual, preparo de fundo de vala e reaterro compactado, composto por tubo PVC EB-644 p/ rede colet esg JE DN 100 mm e conexões – fornecimento e instalação. Af_03/2016</t>
  </si>
  <si>
    <t>93352</t>
  </si>
  <si>
    <t>Coletor predial de esgoto, da caixa até a rede (distância = 6m, largura da vala = 0,65m), incluindo escavação manual, preparo de fundo de vala e reaterro compactado, composto por tubo PVC EB-644 p/ rede colet esg JE DN 100 mm e conexões – fornecimento e instalação. Af_03/2016</t>
  </si>
  <si>
    <t>93353</t>
  </si>
  <si>
    <t>Coletor predial de esgoto, da caixa até a rede (distância = 4m, largura da vala = 0,65m), incluindo escavação manual, preparo de fundo de vala e reaterro compactado, composto por tubo PVC EB-644 p/ rede colet esg JE DN 100 mm e conexões – fornecimento e instalação. Af_03/2016</t>
  </si>
  <si>
    <t>93354</t>
  </si>
  <si>
    <t>Coletor predial de esgoto, da caixa até a rede (distância = 10m, largura da vala = 0,65m), incluindo escavação mecanizada, preparo de fundo de vala e reaterro compactado, composto por tubo PVC EB-644 p/ rede colet esg JE DN 100 mm e conexões - fornecimento e instalação. Af_03/2016</t>
  </si>
  <si>
    <t>93355</t>
  </si>
  <si>
    <t>Coletor predial de esgoto, da caixa até a rede (distância = 8m, largura da vala = 0,65m), incluindo escavação mecanizada, preparo de fundo de vala e reaterro compactado, composto por tubo PVC EB-644 p/ rede colet esg JE DN 100 mm e conexões - fornecimento e instalação. Af_03/2016</t>
  </si>
  <si>
    <t>93356</t>
  </si>
  <si>
    <t>Coletor predial de esgoto, da caixa até a rede (distância = 6m, largura da vala = 0,65m), incluindo escavação mecanizada, preparo de fundo de vala e reaterro compactado, composto por tubo PVC EB-644 p/ rede colet esg JE DN 100 mm e conexões - fornecimento e instalação. Af_03/2016</t>
  </si>
  <si>
    <t>93357</t>
  </si>
  <si>
    <t>Coletor predial de esgoto, da caixa até a rede (distância = 4m, largura da vala = 0,65m), incluindo escavação mecanizada, preparo de fundo de vala e reaterro compactado, composto por tubo PVC EB-644 p/ rede colet esg JE DN 100 mm e conexões - fornecimento e instalação. Af_03/2016</t>
  </si>
  <si>
    <t>Movimento de terra</t>
  </si>
  <si>
    <t>0017</t>
  </si>
  <si>
    <t>Dragagem</t>
  </si>
  <si>
    <t>76451</t>
  </si>
  <si>
    <t>Escavação submersa</t>
  </si>
  <si>
    <t>76451/001</t>
  </si>
  <si>
    <t>Escavação mecanizada submersa (dragagem e carga), utilizando caminhão basculante, escavadeira tipo draga de arraste e retroescavadeira com carregadeira</t>
  </si>
  <si>
    <t>83335</t>
  </si>
  <si>
    <t>Escavação submersa com draga de mandíbula</t>
  </si>
  <si>
    <t>88548</t>
  </si>
  <si>
    <t>Dragagem (c/ escavadeira Dragline de arraste 140HP)</t>
  </si>
  <si>
    <t>0018</t>
  </si>
  <si>
    <t>Corte / escavação em jazidas ou campo aberto</t>
  </si>
  <si>
    <t>7011</t>
  </si>
  <si>
    <t>Escavação e acerto manual na faixa de 0,45m de largura p/ execução de meio-fio e sarjeta conjugados</t>
  </si>
  <si>
    <t>73903</t>
  </si>
  <si>
    <t>Escavação mecanizada a céu aberto</t>
  </si>
  <si>
    <t>73903/001</t>
  </si>
  <si>
    <t>Limpeza superficial da camada vegetal em jazida</t>
  </si>
  <si>
    <t>73903/002</t>
  </si>
  <si>
    <t>Expurgo de jazida (material vegetal, ou inservível, exceto lama)</t>
  </si>
  <si>
    <t>74151</t>
  </si>
  <si>
    <t>Escavação e carga material 1ª categoria</t>
  </si>
  <si>
    <t>74151/001</t>
  </si>
  <si>
    <t>Escavação e carga material 1ª categoria, utilizando trator de esteiras de 110 a 160HP com lamina, peso operacional *13T e pá carregadeira com 170HP.</t>
  </si>
  <si>
    <t>74153</t>
  </si>
  <si>
    <t>Espalhamento mecanizado de material 1ª categoria</t>
  </si>
  <si>
    <t>74153/001</t>
  </si>
  <si>
    <t>Espalhamento mecanizado (com motoniveladora 140HP) material 1ª categoria</t>
  </si>
  <si>
    <t>74154</t>
  </si>
  <si>
    <t>Escavação, carga e transporte DMT 50 a 200m c/ caminhão basculante</t>
  </si>
  <si>
    <t>74154/001</t>
  </si>
  <si>
    <t>Escavação, carga e transporte de material de 1ª categoria com trator sobre esteiras 347HP e caçamba 6m³, DMT 50 a 200m</t>
  </si>
  <si>
    <t>74155</t>
  </si>
  <si>
    <t>Escavação e transporte DMT 50m c/ trator esteiras cat D8</t>
  </si>
  <si>
    <t>74155/001</t>
  </si>
  <si>
    <t>Escavação e transporte de material de 1ª cat DMT 50m com trator sobre esteiras 347HP com lamina e escarificador</t>
  </si>
  <si>
    <t>74155/002</t>
  </si>
  <si>
    <t>Escavação e transporte de material de 2ª cat DMT 50m com trator sobre esteiras 347HP com lamina e escarificador</t>
  </si>
  <si>
    <t>74205</t>
  </si>
  <si>
    <t>Escavação de material 1ª categoria (subleito)</t>
  </si>
  <si>
    <t>74205/001</t>
  </si>
  <si>
    <t>Escavação mecânica de material 1ª categoria, proveniente de corte de subleito (c/ trator esteiras 160HP)</t>
  </si>
  <si>
    <t>78018</t>
  </si>
  <si>
    <t>Escavação manual a céu aberto em material de 1ª categoria, em profundidade até 0,50m</t>
  </si>
  <si>
    <t>79472</t>
  </si>
  <si>
    <t>Regularização de superfícies em terra com motoniveladora</t>
  </si>
  <si>
    <t>79473</t>
  </si>
  <si>
    <t>Corte e aterro compensado</t>
  </si>
  <si>
    <t>79474</t>
  </si>
  <si>
    <t>Escavação manual, campo aberto, em solo exceto rocha, de 4,00 até 6,00m de profundidade.</t>
  </si>
  <si>
    <t>79478</t>
  </si>
  <si>
    <t>Escavação manual campo aberto em solo exceto rocha até 2,00m profundidade</t>
  </si>
  <si>
    <t>79479</t>
  </si>
  <si>
    <t>Escavação manual, campo aberto, em solo exceto rocha, de 2,00 até 4,00m de profundidade.</t>
  </si>
  <si>
    <t>79480</t>
  </si>
  <si>
    <t>Escavação mecânica campo aberto em solo exceto rocha até 2,00m profundidade</t>
  </si>
  <si>
    <t>79517</t>
  </si>
  <si>
    <t>Escavação manual em solo</t>
  </si>
  <si>
    <t>79517/001</t>
  </si>
  <si>
    <t>Escavação manual em solo-prof. até 1,50m</t>
  </si>
  <si>
    <t>79517/002</t>
  </si>
  <si>
    <t>Escavação manual em solo, prof. maior que 1,5m até 4,00m</t>
  </si>
  <si>
    <t>83336</t>
  </si>
  <si>
    <t>Escavação mecânica para acerto de taludes, em material de 1ª categoria, com escavadeira hidráulica</t>
  </si>
  <si>
    <t>83338</t>
  </si>
  <si>
    <t>Escavação mecânica, a céu aberto, em material de 1ª categoria, com escavadeira hidráulica, capacidade de 0,78m³</t>
  </si>
  <si>
    <t>89885</t>
  </si>
  <si>
    <t>Escavação vertical a céu aberto, incluindo carga, descarga e transporte, em solo de 1ª categoria com escavadeira hidráulica (caçamba: 0,8m³ / 111HP), frota de 3 caminhões basculantes de 14m³, DMT de 0,2km e velocidade média 4km/h. Af_12/2013</t>
  </si>
  <si>
    <t>89886</t>
  </si>
  <si>
    <t>Escavação vertical a céu aberto, incluindo carga, descarga e transporte, em solo de 1ª categoria com escavadeira hidráulica (caçamba: 0,8m³ / 111HP), frota de 3 caminhões basculantes de 14m³, DMT de 0,3km e velocidade média 5,9km/h. Af_12/2013</t>
  </si>
  <si>
    <t>89887</t>
  </si>
  <si>
    <t>Escavação vertical a céu aberto, incluindo carga, descarga e transporte, em solo de 1ª categoria com escavadeira hidráulica (caçamba: 0,8m³ / 111HP), frota de 3 caminhões basculantes de 14m³, DMT de 0,6km e velocidade média 10km/h. Af_12/2013</t>
  </si>
  <si>
    <t>89888</t>
  </si>
  <si>
    <t>Escavação vertical a céu aberto, incluindo carga, descarga e transporte, em solo de 1ª categoria com escavadeira hidráulica (caçamba: 0,8m³ / 111HP), frota de 3 caminhões basculantes de 14m³, DMT de 0,8km e velocidade média 14km/h. Af_12/2013</t>
  </si>
  <si>
    <t>89889</t>
  </si>
  <si>
    <t>Escavação vertical a céu aberto, incluindo carga, descarga e transporte, em solo de 1ª categoria com escavadeira hidráulica (caçamba: 0,8m³ / 111HP), frota de 3 caminhões basculantes de 14m³, DMT de 1km e velocidade média 15km/h. Af_12/2013</t>
  </si>
  <si>
    <t>89890</t>
  </si>
  <si>
    <t>Escavação vertical a céu aberto, incluindo carga, descarga e transporte, em solo de 1ª categoria com escavadeira hidráulica (caçamba: 0,8m³ / 111HP), frota de 4 caminhões basculantes de 14m³, DMT de 1,5km e velocidade média 18km/h. Af_12/2013</t>
  </si>
  <si>
    <t>89891</t>
  </si>
  <si>
    <t>Escavação vertical a céu aberto, incluindo carga, descarga e transporte, em solo de 1ª categoria com escavadeira hidráulica (caçamba: 0,8m³ / 111HP), frota de 4 caminhões basculantes de 14m³, DMT de 2km e velocidade média 22km/h. Af_12/2013</t>
  </si>
  <si>
    <t>89892</t>
  </si>
  <si>
    <t>Escavação vertical a céu aberto, incluindo carga, descarga e transporte, em solo de 1ª categoria com escavadeira hidráulica (caçamba: 0,8m³ / 111HP), frota de 4 caminhões basculantes de 14m³, DMT de 2km e velocidade média 35km/h. Af_12/2013</t>
  </si>
  <si>
    <t>89893</t>
  </si>
  <si>
    <t>Escavação vertical a céu aberto, incluindo carga, descarga e transporte, em solo de 1ª categoria com escavadeira hidráulica (caçamba: 0,8m³ / 111HP), frota de 5 caminhões basculantes de 14m³, DMT de 3km e velocidade média 20km/h. Af_12/2013</t>
  </si>
  <si>
    <t>89894</t>
  </si>
  <si>
    <t>Escavação vertical a céu aberto, incluindo carga, descarga e transporte, em solo de 1ª categoria com escavadeira hidráulica (caçamba: 0,8m³ / 111HP), frota de 6 caminhões basculantes de 14m³, DMT de 4km e velocidade média 22km/h. Af_12/2013</t>
  </si>
  <si>
    <t>89895</t>
  </si>
  <si>
    <t>Escavação vertical a céu aberto, incluindo carga, descarga e transporte, em solo de 1ª categoria com escavadeira hidráulica (caçamba: 0,8m³ / 111HP), frota de 7 caminhões basculantes de 14m³, DMT de 6km e velocidade média 22km/h. Af_12/2013</t>
  </si>
  <si>
    <t>89896</t>
  </si>
  <si>
    <t>Escavação vertical a céu aberto, incluindo carga, descarga e transporte, em solo de 1ª categoria com escavadeira hidráulica (caçamba: 0,8m³ / 111HP), frota de 6 caminhões basculantes de 14m³, DMT de 6km e velocidade média 35km/h. Af_12/2013</t>
  </si>
  <si>
    <t>89897</t>
  </si>
  <si>
    <t>Escavação vertical a céu aberto, incluindo carga, descarga e transporte, em solo de 1ª categoria com escavadeira hidráulica (caçamba: 0,8m³ / 111HP), frota de 9 caminhões basculantes de 14m³, DMT de 8km e velocidade média 22km/h. Af_12/2013</t>
  </si>
  <si>
    <t>89898</t>
  </si>
  <si>
    <t>Escavação vertical a céu aberto, incluindo carga, descarga e transporte, em solo de 1ª categoria com escavadeira hidráulica (caçamba: 0,8m³ / 111HP), frota de 10 caminhões basculantes de 14m³, DMT de 10km e velocidade média 22km/h. Af_12/2013</t>
  </si>
  <si>
    <t>89899</t>
  </si>
  <si>
    <t>Escavação vertical a céu aberto, incluindo carga, descarga e transporte, em solo de 1ª categoria com escavadeira hidráulica (caçamba: 0,8m³ / 111HP), frota de 7 caminhões basculantes de 14m³, DMT de 10km e velocidade média 35km/h. Af_12/2013</t>
  </si>
  <si>
    <t>89900</t>
  </si>
  <si>
    <t>Escavação vertical a céu aberto, incluindo carga, descarga e transporte, em solo de 1ª categoria com escavadeira hidráulica (caçamba: 0,8m³ / 111HP), frota de 13 caminhões basculantes de 14m³, DMT de 15km e velocidade média 24km/h. Af_12/2013</t>
  </si>
  <si>
    <t>89901</t>
  </si>
  <si>
    <t>Escavação vertical a céu aberto, incluindo carga, descarga e transporte, em solo de 1ª categoria com escavadeira hidráulica (caçamba: 0,8m³ / 111HP), frota de 8 caminhões basculantes de 14m³, DMT de 15km e velocidade média 45km/h. Af_12/2013</t>
  </si>
  <si>
    <t>89902</t>
  </si>
  <si>
    <t>Escavação vertical a céu aberto, incluindo carga, descarga e transporte, em solo de 1ª categoria com escavadeira hidráulica (caçamba: 0,8m³ / 111HP), frota de 16 caminhões basculantes de 14m³, DMT de 20km e velocidade média 24km/h. Af_12/2013</t>
  </si>
  <si>
    <t>89903</t>
  </si>
  <si>
    <t>Escavação vertical a céu aberto, incluindo carga, descarga e transporte, em solo de 1ª categoria com escavadeira hidráulica (caçamba: 0,8m³ / 111HP), frota de 2 caminhões basculantes de 18m³, DMT de 0,2km e velocidade média 4km/h. Af_12/2013</t>
  </si>
  <si>
    <t>89904</t>
  </si>
  <si>
    <t>Escavação vertical a céu aberto, incluindo carga, descarga e transporte, em solo de 1ª categoria com escavadeira hidráulica (caçamba: 0,8m³ / 111HP), frota de 2 caminhões basculantes de 18m³, DMT de 0,3km e velocidade média 5,9km/h. Af_12/2013</t>
  </si>
  <si>
    <t>89905</t>
  </si>
  <si>
    <t>Escavação vertical a céu aberto, incluindo carga, descarga e transporte, em solo de 1ª categoria com escavadeira hidráulica (caçamba: 0,8m³ / 111HP), frota de 2 caminhões basculantes de 18m³, DMT de 0,6km e velocidade média 10km/h. Af_12/2013</t>
  </si>
  <si>
    <t>89906</t>
  </si>
  <si>
    <t>Escavação vertical a céu aberto, incluindo carga, descarga e transporte, em solo de 1ª categoria com escavadeira hidráulica (caçamba: 0,8m³ / 111HP), frota de 2 caminhões basculantes de 18m³, DMT de 0,8km e velocidade média 14km/h. Af_12/2013</t>
  </si>
  <si>
    <t>89907</t>
  </si>
  <si>
    <t>Escavação vertical a céu aberto, incluindo carga, descarga e transporte, em solo de 1ª categoria com escavadeira hidráulica (caçamba: 0,8m³ / 111HP), frota de 3 caminhões basculantes de 18m³, DMT de 1km e velocidade média 15km/h. Af_12/2013</t>
  </si>
  <si>
    <t>89908</t>
  </si>
  <si>
    <t>Escavação vertical a céu aberto, incluindo carga, descarga e transporte, em solo de 1ª categoria com escavadeira hidráulica (caçamba: 0,8m³ / 111HP), frota de 4 caminhões basculantes de 18m³, DMT de 1,5km e velocidade média 18km/h. Af_12/2013</t>
  </si>
  <si>
    <t>89909</t>
  </si>
  <si>
    <t>Escavação vertical a céu aberto, incluindo carga, descarga e transporte, em solo de 1ª categoria com escavadeira hidráulica (caçamba: 0,8m³ / 111HP), frota de 4 caminhões basculantes de 18m³, DMT de 2km e velocidade média 22km/h. Af_12/2013</t>
  </si>
  <si>
    <t>89910</t>
  </si>
  <si>
    <t>Escavação vertical a céu aberto, incluindo carga, descarga e transporte, em solo de 1ª categoria com escavadeira hidráulica (caçamba: 0,8m³ / 111HP), frota de 3 caminhões basculantes de 18m³, DMT de 2km e velocidade média 35km/h. Af_12/2013</t>
  </si>
  <si>
    <t>89911</t>
  </si>
  <si>
    <t>Escavação vertical a céu aberto, incluindo carga, descarga e transporte, em solo de 1ª categoria com escavadeira hidráulica (caçamba: 0,8m³ / 111HP), frota de 5 caminhões basculantes de 18m³, DMT de 3km e velocidade média 20km/h. Af_12/2013</t>
  </si>
  <si>
    <t>89912</t>
  </si>
  <si>
    <t>Escavação vertical a céu aberto, incluindo carga, descarga e transporte, em solo de 1ª categoria com escavadeira hidráulica (caçamba: 0,8m³ / 111HP), frota de 5 caminhões basculantes de 18m³, DMT de 4km e velocidade média 22km/h. Af_12/2013</t>
  </si>
  <si>
    <t>89913</t>
  </si>
  <si>
    <t>Escavação vertical a céu aberto, incluindo carga, descarga e transporte, em solo de 1ª categoria com escavadeira hidráulica (caçamba: 0,8m³ / 111HP), frota de 6 caminhões basculantes de 18m³, DMT de 6km e velocidade média 22km/h. Af_12/2013</t>
  </si>
  <si>
    <t>89914</t>
  </si>
  <si>
    <t>Escavação vertical a céu aberto, incluindo carga, descarga e transporte, em solo de 1ª categoria com escavadeira hidráulica (caçamba: 0,8m³ / 111HP), frota de 5 caminhões basculantes de 18m³, DMT de 6km e velocidade média 35km/h. Af_12/2013</t>
  </si>
  <si>
    <t>89915</t>
  </si>
  <si>
    <t>Escavação vertical a céu aberto, incluindo carga, descarga e transporte, em solo de 1ª categoria com escavadeira hidráulica (caçamba: 0,8m³ / 111HP), frota de 7 caminhões basculantes de 18m³, DMT de 8km e velocidade média 22km/h. Af_12/2013</t>
  </si>
  <si>
    <t>89916</t>
  </si>
  <si>
    <t>Escavação vertical a céu aberto, incluindo carga, descarga e transporte, em solo de 1ª categoria com escavadeira hidráulica (caçamba: 0,8m³ / 111HP), frota de 9 caminhões basculantes de 18m³, DMT de 10km e velocidade média 22km/h. Af_12/2013</t>
  </si>
  <si>
    <t>89917</t>
  </si>
  <si>
    <t>Escavação vertical a céu aberto, incluindo carga, descarga e transporte, em solo de 1ª categoria com escavadeira hidráulica (caçamba: 0,8m³ / 111HP), frota de 6 caminhões basculantes de 18m³, DMT de 10km e velocidade média 35km/h. Af_12/2013</t>
  </si>
  <si>
    <t>89918</t>
  </si>
  <si>
    <t>Escavação vertical a céu aberto, incluindo carga, descarga e transporte, em solo de 1ª categoria com escavadeira hidráulica (caçamba: 0,8m³ / 111HP), frota de 11 caminhões basculantes de 18m³, DMT de 15km e velocidade média 24km/h. Af_12/2013</t>
  </si>
  <si>
    <t>89919</t>
  </si>
  <si>
    <t>Escavação vertical a céu aberto, incluindo carga, descarga e transporte, em solo de 1ª categoria com escavadeira hidráulica (caçamba: 0,8m³ / 111HP), frota de 7 caminhões basculantes de 18m³, DMT de 15km e velocidade média 45km/h. Af_12/2013</t>
  </si>
  <si>
    <t>89920</t>
  </si>
  <si>
    <t>Escavação vertical a céu aberto, incluindo carga, descarga e transporte, em solo de 1ª categoria com escavadeira hidráulica (caçamba: 0,8m³ / 111HP), frota de 13 caminhões basculantes de 18m³, DMT de 20km e velocidade média 24km/h. Af_12/2013</t>
  </si>
  <si>
    <t>89921</t>
  </si>
  <si>
    <t>Escavação vertical a céu aberto, incluindo carga, descarga e transporte, em solo de 1ª categoria com escavadeira hidráulica (caçamba: 1,2m³ / 155HP), frota de 3 caminhões basculantes de 14m³, DMT de 0,2km e velocidade média 4km/h. Af_12/2013</t>
  </si>
  <si>
    <t>89922</t>
  </si>
  <si>
    <t>Escavação vertical a céu aberto, incluindo carga, descarga e transporte, em solo de 1ª categoria com escavadeira hidráulica (caçamba: 1,2m³ / 155HP), frota de 3 caminhões basculantes de 14m³, DMT de 0,3km e velocidade média 5,9km/h. Af_12/2013</t>
  </si>
  <si>
    <t>89923</t>
  </si>
  <si>
    <t>Escavação vertical a céu aberto, incluindo carga, descarga e transporte, em solo de 1ª categoria com escavadeira hidráulica (caçamba: 1,2m³ / 155HP), frota de 3 caminhões basculantes de 14m³, DMT de 0,6km e velocidade média 10km/h. Af_12/2013</t>
  </si>
  <si>
    <t>89924</t>
  </si>
  <si>
    <t>Escavação vertical a céu aberto, incluindo carga, descarga e transporte, em solo de 1ª categoria com escavadeira hidráulica (caçamba: 1,2m³ / 155HP), frota de 3 caminhões basculantes de 14m³, DMT de 0,8km e velocidade média 14km/h. Af_12/2013</t>
  </si>
  <si>
    <t>89925</t>
  </si>
  <si>
    <t>Escavação vertical a céu aberto, incluindo carga, descarga e transporte, em solo de 1ª categoria com escavadeira hidráulica (caçamba: 1,2m³ / 155HP), frota de 3 caminhões basculantes de 14m³, DMT de 1km e velocidade média 15km/h. Af_12/2013</t>
  </si>
  <si>
    <t>89926</t>
  </si>
  <si>
    <t>Escavação vertical a céu aberto, incluindo carga, descarga e transporte, em solo de 1ª categoria com escavadeira hidráulica (caçamba: 1,2m³ / 155HP), frota de 5 caminhões basculantes de 14m³, DMT de 1,5km e velocidade média 18km/h. Af_12/2013</t>
  </si>
  <si>
    <t>89927</t>
  </si>
  <si>
    <t>Escavação vertical a céu aberto, incluindo carga, descarga e transporte, em solo de 1ª categoria com escavadeira hidráulica (caçamba: 1,2m³ / 155HP), frota de 5 caminhões basculantes de 14m³, DMT de 2km e velocidade média 22km/h. Af_12/2013</t>
  </si>
  <si>
    <t>89928</t>
  </si>
  <si>
    <t>Escavação vertical a céu aberto, incluindo carga, descarga e transporte, em solo de 1ª categoria com escavadeira hidráulica (caçamba: 1,2m³ / 155HP), frota de 5 caminhões basculantes de 14m³, DMT de 2km e velocidade média 35km/h. Af_12/2013</t>
  </si>
  <si>
    <t>89929</t>
  </si>
  <si>
    <t>Escavação vertical a céu aberto, incluindo carga, descarga e transporte, em solo de 1ª categoria com escavadeira hidráulica (caçamba: 1,2m³ / 155HP), frota de 7 caminhões basculantes de 14m³, DMT de 3km e velocidade média 20km/h. Af_12/2013</t>
  </si>
  <si>
    <t>89930</t>
  </si>
  <si>
    <t>Escavação vertical a céu aberto, incluindo carga, descarga e transporte, em solo de 1ª categoria com escavadeira hidráulica (caçamba: 1,2m³ / 155HP), frota de 7 caminhões basculantes de 14m³, DMT de 4km e velocidade média 22km/h. Af_12/2013</t>
  </si>
  <si>
    <t>89931</t>
  </si>
  <si>
    <t>Escavação vertical a céu aberto, incluindo carga, descarga e transporte, em solo de 1ª categoria com escavadeira hidráulica (caçamba: 1,2m³ / 155HP), frota de 9 caminhões basculantes de 14m³, DMT de 6km e velocidade média 22km/h. Af_12/2013</t>
  </si>
  <si>
    <t>89932</t>
  </si>
  <si>
    <t>Escavação vertical a céu aberto, incluindo carga, descarga e transporte, em solo de 1ª categoria com escavadeira hidráulica (caçamba: 1,2m³ / 155HP), frota de 7 caminhões basculantes de 14m³, DMT de 6km e velocidade média 35km/h. Af_12/2013</t>
  </si>
  <si>
    <t>89933</t>
  </si>
  <si>
    <t>Escavação vertical a céu aberto, incluindo carga, descarga e transporte, em solo de 1ª categoria com escavadeira hidráulica (caçamba: 1,2m³ / 155HP), frota de 11 caminhões basculantes de 14m³, DMT de 8km e velocidade média 22km/h. Af_12/2013</t>
  </si>
  <si>
    <t>89934</t>
  </si>
  <si>
    <t>Escavação vertical a céu aberto, incluindo carga, descarga e transporte, em solo de 1ª categoria com escavadeira hidráulica (caçamba: 1,2m³ / 155HP), frota de 13 caminhões basculantes de 14m³, DMT de 10km e velocidade média 22km/h. Af_12/2013</t>
  </si>
  <si>
    <t>89935</t>
  </si>
  <si>
    <t>Escavação vertical a céu aberto, incluindo carga, descarga e transporte, em solo de 1ª categoria com escavadeira hidráulica (caçamba: 1,2m³ / 155HP), frota de 10 caminhões basculantes de 14m³, DMT de 10km e velocidade média 35km/h. Af_12/2013</t>
  </si>
  <si>
    <t>89936</t>
  </si>
  <si>
    <t>Escavação vertical a céu aberto, incluindo carga, descarga e transporte, em solo de 1ª categoria com escavadeira hidráulica (caçamba: 1,2m³ / 155HP), frota de 17 caminhões basculantes de 14m³, DMT de 15km e velocidade média 24km/h. Af_12/2013</t>
  </si>
  <si>
    <t>89937</t>
  </si>
  <si>
    <t>Escavação vertical a céu aberto, incluindo carga, descarga e transporte, em solo de 1ª categoria com escavadeira hidráulica (caçamba: 1,2m³ / 155HP), frota de 11 caminhões basculantes de 14m³, DMT de 15km e velocidade média 45km/h. Af_12/2013</t>
  </si>
  <si>
    <t>89938</t>
  </si>
  <si>
    <t>Escavação vertical a céu aberto, incluindo carga, descarga e transporte, em solo de 1ª categoria com escavadeira hidráulica (caçamba: 1,2m³ / 155HP), frota de 22 caminhões basculantes de 14m³, DMT de 20km e velocidade média 24km/h. Af_12/2013</t>
  </si>
  <si>
    <t>89939</t>
  </si>
  <si>
    <t>Escavação vertical a céu aberto, incluindo carga, descarga e transporte, em solo de 1ª categoria com escavadeira hidráulica (caçamba: 1,2m³ / 155HP), frota de 3 caminhões basculantes de 18m³, DMT de 0,2km e velocidade média 4km/h. Af_12/2013</t>
  </si>
  <si>
    <t>89940</t>
  </si>
  <si>
    <t>Escavação vertical a céu aberto, incluindo carga, descarga e transporte, em solo de 1ª categoria com escavadeira hidráulica (caçamba: 1,2m³ / 155HP), frota de 3 caminhões basculantes de 18m³, DMT de 0,3km e velocidade média 5,9km/h. Af_12/2013</t>
  </si>
  <si>
    <t>89941</t>
  </si>
  <si>
    <t>Escavação vertical a céu aberto, incluindo carga, descarga e transporte, em solo de 1ª categoria com escavadeira hidráulica (caçamba: 1,2m³ / 155HP), frota de 3 caminhões basculantes de 18m³, DMT de 0,6km e velocidade média 10km/h. Af_12/2013</t>
  </si>
  <si>
    <t>89942</t>
  </si>
  <si>
    <t>Escavação vertical a céu aberto, incluindo carga, descarga e transporte, em solo de 1ª categoria com escavadeira hidráulica (caçamba: 1,2m³ / 155HP), frota de 3 caminhões basculantes de 18m³, DMT de 0,8km e velocidade média 14km/h. Af_12/2013</t>
  </si>
  <si>
    <t>89943</t>
  </si>
  <si>
    <t>Escavação vertical a céu aberto, incluindo carga, descarga e transporte, em solo de 1ª categoria com escavadeira hidráulica (caçamba: 1,2m³ / 155HP), frota de 3 caminhões basculantes de 18m³, DMT de 1km e velocidade média 15km/h. Af_12/2013</t>
  </si>
  <si>
    <t>89944</t>
  </si>
  <si>
    <t>Escavação vertical a céu aberto, incluindo carga, descarga e transporte, em solo de 1ª categoria com escavadeira hidráulica (caçamba: 1,2m³ / 155HP), frota de 5 caminhões basculantes de 18m³, DMT de 1,5km e velocidade média 18km/h. Af_12/2013</t>
  </si>
  <si>
    <t>89945</t>
  </si>
  <si>
    <t>Escavação vertical a céu aberto, incluindo carga, descarga e transporte, em solo de 1ª categoria com escavadeira hidráulica (caçamba: 1,2m³ / 155HP), frota de 5 caminhões basculantes de 18m³, DMT de 2km e velocidade média 22km/h. Af_12/2013</t>
  </si>
  <si>
    <t>89946</t>
  </si>
  <si>
    <t>Escavação vertical a céu aberto, incluindo carga, descarga e transporte, em solo de 1ª categoria com escavadeira hidráulica (caçamba: 1,2m³ / 155HP), frota de 4 caminhões basculantes de 18m³, DMT de 2km e velocidade média 35km/h. Af_12/2013</t>
  </si>
  <si>
    <t>89947</t>
  </si>
  <si>
    <t>Escavação vertical a céu aberto, incluindo carga, descarga e transporte, em solo de 1ª categoria com escavadeira hidráulica (caçamba: 1,2m³ / 155HP), frota de 6 caminhões basculantes de 18m³, DMT de 3km e velocidade média 20km/h. Af_12/2013</t>
  </si>
  <si>
    <t>89948</t>
  </si>
  <si>
    <t>Escavação vertical a céu aberto, incluindo carga, descarga e transporte, em solo de 1ª categoria com escavadeira hidráulica (caçamba: 1,2m³ / 155HP), frota de 7 caminhões basculantes de 18m³, DMT de 4km e velocidade média 22km/h. Af_12/2013</t>
  </si>
  <si>
    <t>89949</t>
  </si>
  <si>
    <t>Escavação vertical a céu aberto, incluindo carga, descarga e transporte, em solo de 1ª categoria com escavadeira hidráulica (caçamba: 1,2m³ / 155HP), frota de 8 caminhões basculantes de 18m³, DMT de 6km e velocidade média 22km/h. Af_12/2013</t>
  </si>
  <si>
    <t>89950</t>
  </si>
  <si>
    <t>Escavação vertical a céu aberto, incluindo carga, descarga e transporte, em solo de 1ª categoria com escavadeira hidráulica (caçamba: 1,2m³ / 155HP), frota de 6 caminhões basculantes de 18m³, DMT de 6km e velocidade média 35km/h. Af_12/2013</t>
  </si>
  <si>
    <t>89951</t>
  </si>
  <si>
    <t>Escavação vertical a céu aberto, incluindo carga, descarga e transporte, em solo de 1ª categoria com escavadeira hidráulica (caçamba: 1,2m³ / 155HP), frota de 10 caminhões basculantes de 18m³, DMT de 8km e velocidade média 22km/h. Af_12/2013</t>
  </si>
  <si>
    <t>89952</t>
  </si>
  <si>
    <t>Escavação vertical a céu aberto, incluindo carga, descarga e transporte, em solo de 1ª categoria com escavadeira hidráulica (caçamba: 1,2m³ / 155HP), frota de 7 caminhões basculantes de 18m³, DMT de 8km e velocidade média 35km/h. Af_12/2013</t>
  </si>
  <si>
    <t>89953</t>
  </si>
  <si>
    <t>Escavação vertical a céu aberto, incluindo carga, descarga e transporte, em solo de 1ª categoria com escavadeira hidráulica (caçamba: 1,2m³ / 155HP), frota de 12 caminhões basculantes de 18m³, DMT de 10km e velocidade média 22km/h. Af_12/2013</t>
  </si>
  <si>
    <t>89954</t>
  </si>
  <si>
    <t>Escavação vertical a céu aberto, incluindo carga, descarga e transporte, em solo de 1ª categoria com escavadeira hidráulica (caçamba: 1,2m³ / 155HP), frota de 8 caminhões basculantes de 18m³, DMT de 10km e velocidade média 35km/h. Af_12/2013</t>
  </si>
  <si>
    <t>89955</t>
  </si>
  <si>
    <t>Escavação vertical a céu aberto, incluindo carga, descarga e transporte, em solo de 1ª categoria com escavadeira hidráulica (caçamba: 1,2m³ / 155HP), frota de 15 caminhões basculantes de 18m³, DMT de 15km e velocidade média 24km/h. Af_12/2013</t>
  </si>
  <si>
    <t>89956</t>
  </si>
  <si>
    <t>Escavação vertical a céu aberto, incluindo carga, descarga e transporte, em solo de 1ª categoria com escavadeira hidráulica (caçamba: 1,2m³ / 155HP), frota de 9 caminhões basculantes de 18m³, DMT de 15km e velocidade média 45km/h. Af_12/2013</t>
  </si>
  <si>
    <t>89958</t>
  </si>
  <si>
    <t>Escavação vertical a céu aberto, incluindo carga, descarga e transporte, em solo de 1ª categoria com escavadeira hidráulica (caçamba: 1,2m³ / 155HP), frota de 19 caminhões basculantes de 18m³, DMT de 20km e velocidade média 24km/h. Af_12/2013</t>
  </si>
  <si>
    <t>89960</t>
  </si>
  <si>
    <t>Escavação vertical a céu aberto, incluindo carga, descarga e transporte, em solo de 1ª categoria com escavadeira hidráulica (caçamba: 1,2m³ / 155HP), frota de 10 caminhões basculantes de 18m³, DMT de 25km e velocidade média 45km/h. Af_11/2014</t>
  </si>
  <si>
    <t>89961</t>
  </si>
  <si>
    <t>Escavação vertical a céu aberto, incluindo carga, descarga e transporte, em solo de 1ª categoria com escavadeira hidráulica (caçamba: 1,2m³ / 155HP), frota de 10 caminhões basculantes de 18m³, DMT de 30km e velocidade média 45km/h. Af_12/2013</t>
  </si>
  <si>
    <t>89962</t>
  </si>
  <si>
    <t>Escavação vertical a céu aberto, incluindo carga, descarga e transporte, em solo de 1ª categoria com escavadeira hidráulica (caçamba: 1,2m³ / 155HP), frota de 15 caminhões basculantes de 18m³, DMT de 30km e velocidade média 45km/h. Af_12/2013</t>
  </si>
  <si>
    <t>89963</t>
  </si>
  <si>
    <t>Escavação vertical a céu aberto, incluindo carga, descarga e transporte, em solo de 1ª categoria com escavadeira hidráulica (caçamba: 1,2m³ / 155HP), frota de 10 caminhões basculantes de 18m³, DMT de 35km e velocidade média 45km/h. Af_11/2014</t>
  </si>
  <si>
    <t>89964</t>
  </si>
  <si>
    <t>Escavação vertical a céu aberto, incluindo carga, descarga e transporte, em solo de 1ª categoria com escavadeira hidráulica (caçamba: 1,2m³ / 155HP), frota de 10 caminhões basculantes de 18m³, DMT de 40km e velocidade média 45km/h. Af_12/2013</t>
  </si>
  <si>
    <t>89965</t>
  </si>
  <si>
    <t>Escavação vertical a céu aberto, incluindo carga, descarga e transporte, em solo de 1ª categoria com escavadeira hidráulica (caçamba: 1,2m³ / 155HP), frota de 15 caminhões basculantes de 18m³, DMT de 40km e velocidade média 45km/h. Af_12/2013</t>
  </si>
  <si>
    <t>89966</t>
  </si>
  <si>
    <t>Escavação vertical a céu aberto, incluindo carga, descarga e transporte, em solo de 1ª categoria com escavadeira hidráulica (caçamba: 1,2m³ / 155HP), frota de 10 caminhões basculantes de 18m³, DMT de 45km e velocidade média 45km/h. Af_11/2014</t>
  </si>
  <si>
    <t>89967</t>
  </si>
  <si>
    <t>Escavação vertical a céu aberto, incluindo carga, descarga e transporte, em solo de 1ª categoria com escavadeira hidráulica (caçamba: 1,2m³ / 155HP), frota de 10 caminhões basculantes de 18m³, DMT de 50km e velocidade média 45km/h. Af_12/2013</t>
  </si>
  <si>
    <t>89968</t>
  </si>
  <si>
    <t>Escavação vertical a céu aberto, incluindo carga, descarga e transporte, em solo de 1ª categoria com escavadeira hidráulica (caçamba: 1,2m³ / 155HP), frota de 15 caminhões basculantes de 18m³, DMT de 50km e velocidade média 45km/h. Af_12/2013</t>
  </si>
  <si>
    <t>0019</t>
  </si>
  <si>
    <t>Escavação de valas</t>
  </si>
  <si>
    <t>3061</t>
  </si>
  <si>
    <t>Escavação mecânica de vala não escorada mat 1ª cat c/ retroescav até 1,50m excl. esgotamento</t>
  </si>
  <si>
    <t>72915</t>
  </si>
  <si>
    <t>Escavação mecânica de vala em material de 2ª categoria até 2m de profundidade com utilização de escavadeira hidráulica</t>
  </si>
  <si>
    <t>72917</t>
  </si>
  <si>
    <t>Escavação mecânica de vala em material 2ª categoria de 2,01 até 4,00m de profundidade com utilização de escavadeira hidráulica</t>
  </si>
  <si>
    <t>72918</t>
  </si>
  <si>
    <t>Escavação mecânica de vala em material 2ª categoria de 4,01 até 6,00m de profundidade com utilização de escavadeira hidráulica</t>
  </si>
  <si>
    <t>73574</t>
  </si>
  <si>
    <t>Escavação mecânica vala não escorada de 4,5 a 6m (escavação hidráulica 0,78m³) mat 1ª cat excl. esgotamento.</t>
  </si>
  <si>
    <t>73575</t>
  </si>
  <si>
    <t>Escavação mecânica vala não escorada de 3 a 4,5m (escavação hidráulica 0,78m³) mat 1ª cat excl. esgotamento.</t>
  </si>
  <si>
    <t>73576</t>
  </si>
  <si>
    <t>Escavação mecânica vala não escorada de1,5 a 3m (escavação hidráulica 0,78m³) mat 1ª cat excl. esgotamento.</t>
  </si>
  <si>
    <t>73577</t>
  </si>
  <si>
    <t>Escavação mecânica vala não escorada de 4,5 a 6m (escavação hidráulica 0,78m³) mat 1ª cat c/ redutor (c/ pedras/inst. prediais/outros redutores produt. ou cavas fund) excl. esgotamento</t>
  </si>
  <si>
    <t>73578</t>
  </si>
  <si>
    <t>Escavação mecânica vala não escorada de 3 a 4,5m (escavação hidráulica 0,78m³) mat 1ª cat c/ redutor (c/ pedras/inst. prediais/outros redutores produt. ou cavas fund) excl. esgotamento</t>
  </si>
  <si>
    <t>73579</t>
  </si>
  <si>
    <t>Escavação mecânica vala não escorada de 1,5 a 3m (escavação hidráulica 0,78m³) mat 1ª cat c/ redutor (c/ pedras/inst. prediais/outros redutores produt. ou cavas fund) excl. esgotamento</t>
  </si>
  <si>
    <t>73580</t>
  </si>
  <si>
    <t>Escavação mecânica vala não escorada até 1,5m (escavação hidráulica 0,78m³) mat 1ª c/ redutor (c/ pedras/inst. prediais/outros redutores produt. ou cavas fund) excl. esgotamento</t>
  </si>
  <si>
    <t>73962</t>
  </si>
  <si>
    <t>Escavação mecânica de valas</t>
  </si>
  <si>
    <t>73962/004</t>
  </si>
  <si>
    <t>Escavação de vala não escorada em material de 1ª categoria com profundidade de 1,5 até 3m com retroescavadeira 75HP, sem esgotamento</t>
  </si>
  <si>
    <t>73962/013</t>
  </si>
  <si>
    <t>Escavação de vala não escorada em material 1ª categoria, profundidade até 1,5m com escavadeira hidráulica 105HP (capacidade de 0,78m³), sem esgotamento</t>
  </si>
  <si>
    <t>73965</t>
  </si>
  <si>
    <t>Escavação manual de valas</t>
  </si>
  <si>
    <t>73965/001</t>
  </si>
  <si>
    <t>Escavação manual de vala, a frio, em material de 2ª categoria (moledo ou rocha decomposta) até 1,50m</t>
  </si>
  <si>
    <t>73965/002</t>
  </si>
  <si>
    <t>Escavação manual de vala, a frio, em material de 2ª categoria (moledo ou rocha decomposta), de 3 até 4,5m, excluindo esgotamento e escoramento.</t>
  </si>
  <si>
    <t>73965/003</t>
  </si>
  <si>
    <t>Escavação manual de vala, a frio, em material de 2ª categoria (moledo ou rocha decomposta), de 4,5 até 6m, excluindo esgotamento e escoramento.</t>
  </si>
  <si>
    <t>73965/004</t>
  </si>
  <si>
    <t>Escavação manual de vala em argila ou pedra solta do tamanho médio de pedra de mão, até 1,5m, excluindo esgotamento e escoramento.</t>
  </si>
  <si>
    <t>73965/005</t>
  </si>
  <si>
    <t>Escavação manual de vala em argila ou pedra solta do tamanho médio de pedra de mão, de 1,5 até 3m, excluindo esgotamento e escoramento.</t>
  </si>
  <si>
    <t>73965/006</t>
  </si>
  <si>
    <t>Escavação manual de vala em argila ou pedra solta do tamanho médio de pedra de mão, de 3 até 4,5m, excluindo esgotamento e escoramento</t>
  </si>
  <si>
    <t>73965/007</t>
  </si>
  <si>
    <t>Escavação manual de vala em argila ou pedra solta do tamanho médio de pedra de mão, de 4,5 até 6m, excluindo esgotamento e escoramento.</t>
  </si>
  <si>
    <t>73965/008</t>
  </si>
  <si>
    <t>Escavação manual de vala em lodo, até 1,5m, excluindo esgotamento / escoramento</t>
  </si>
  <si>
    <t>73965/009</t>
  </si>
  <si>
    <t>Escavação manual de vala em lodo, de 1,5 até 3m, excluindo esgotamento / escoramento.</t>
  </si>
  <si>
    <t>73965/010</t>
  </si>
  <si>
    <t>Escavação manual de vala em material de 1ª categoria até 1,5m excluindo esgotamento / escoramento</t>
  </si>
  <si>
    <t>73965/011</t>
  </si>
  <si>
    <t>Escavação manual de vala em material de 1ª categoria de 1,5 até 3m excluindo esgotamento / escoramento</t>
  </si>
  <si>
    <t>73965/012</t>
  </si>
  <si>
    <t>Escavação manual de vala em material de 1ª categoria de 3 até 4,5m excluindo esgotamento / escoramento</t>
  </si>
  <si>
    <t>76443</t>
  </si>
  <si>
    <t>76443/001</t>
  </si>
  <si>
    <t>Escavação manual vala / cava mat 1ª cat até 1,5m excl. esg/escor em beco (larg até 2m) impossibilitando entrada de caminhão ou equipamento motorizado p/retirada material</t>
  </si>
  <si>
    <t>76443/002</t>
  </si>
  <si>
    <t>Escavação manual vala / cava mat 1ª cat de 1,5 a 3m excl. esg/escor em beco (larg até 2m) impossibilitando entrada de caminhão ou equipamento motorizado p/retirada do material</t>
  </si>
  <si>
    <t>76443/003</t>
  </si>
  <si>
    <t>Escavação manual vala / cava mat 1ª cat de 3,0 a 4,5m excl. esg/escor em beco (larg até 2m) impossibilitando entrada de caminhão ou equipamento motorizado p/retirada do material</t>
  </si>
  <si>
    <t>76443/004</t>
  </si>
  <si>
    <t>Escavação manual vala / cava em lodo / lama até 1,5m excl. esg/escor em beco (larg até 2m) em favelas</t>
  </si>
  <si>
    <t>76443/005</t>
  </si>
  <si>
    <t>Escavação manual vala / cava em lodo / lama de 1,5m a 3,0m excl. esg/escor em beco (larg até 2m) em favelas</t>
  </si>
  <si>
    <t>79506</t>
  </si>
  <si>
    <t>79506/001</t>
  </si>
  <si>
    <t>Escavação manual de vala / cava, a frio, em material de 2ª categoria, moledo ou rocha decomposta, entre 1,5 e 3m de profundidade</t>
  </si>
  <si>
    <t>79506/002</t>
  </si>
  <si>
    <t>Escavação manual de vala / cava em lodo, entre 3 e 4,5m de profundidade</t>
  </si>
  <si>
    <t>79507</t>
  </si>
  <si>
    <t>Escavação manual de vala</t>
  </si>
  <si>
    <t>79507/005</t>
  </si>
  <si>
    <t>Escavação manual vala até 1m solo mole</t>
  </si>
  <si>
    <t>79518</t>
  </si>
  <si>
    <t>Marroamento</t>
  </si>
  <si>
    <t>79518/001</t>
  </si>
  <si>
    <t>Marroamento em material de 3ª categoria, rocha viva para redução a pedra-de-mão</t>
  </si>
  <si>
    <t>79518/002</t>
  </si>
  <si>
    <t>Marroamento de material de 2ª categoria, rocha decomposta para redução a pedra-de-mão</t>
  </si>
  <si>
    <t>83339</t>
  </si>
  <si>
    <t>Escavação manual de valas (solo com água), profundidade até 1,50m.</t>
  </si>
  <si>
    <t>83340</t>
  </si>
  <si>
    <t>Escavação manual de valas (solo com água), profundidade maior que 1,50m até 3,00m</t>
  </si>
  <si>
    <t>83341</t>
  </si>
  <si>
    <t>Escavação mecânica de valas (solo com água), profundidade até 1,50m</t>
  </si>
  <si>
    <t>83342</t>
  </si>
  <si>
    <t>Escavação mecânica de valas (solo com água), profundidade maior que 1,50m até 4,00m</t>
  </si>
  <si>
    <t>83343</t>
  </si>
  <si>
    <t>Escavação mecânica de valas (solo com água), profundidade maior que 4,00m até 6,00m.</t>
  </si>
  <si>
    <t>90082</t>
  </si>
  <si>
    <t>Escavação mecanizada de vala com profundidade até 1,5m, com escavadeira hidráulica (capacidade da caçamba: 0,8m³ / potência: 111HP), largura de 1,5m a 2,5m, em solo de 1ª categoria, em vias urbanas. Af_01/2015</t>
  </si>
  <si>
    <t>90084</t>
  </si>
  <si>
    <t>Escavação mecanizada de vala com profundidade maior que 1,5m até 3,0m, com escavadeira hidráulica (capacidade da caçamba: 0,8m³ / potência: 111HP), largura até 1,5m, em solo de 1ª categoria, em vias urbanas. Af_01/2015</t>
  </si>
  <si>
    <t>90085</t>
  </si>
  <si>
    <t>Escavação mecanizada de vala com profundidade maior que 1,5 até 3,0m, com escavadeira hidráulica (capacidade da caçamba: 0,8m³ / potência:111HP), largura de 1,5m a 2,5m, em solo de 1ª categoria, em vias urbanas. Af_01/2015</t>
  </si>
  <si>
    <t>90086</t>
  </si>
  <si>
    <t>Escavação mecanizada de vala com profundidade maior que 3,0 até 4,5m, com escavadeira hidráulica (capacidade da caçamba: 0,8m³ / potência: 111HP), largura menor que 1,5m, em solo de 1ª categoria, em vias urbanas. Af_01/2015</t>
  </si>
  <si>
    <t>90087</t>
  </si>
  <si>
    <t>Escavação mecanizada de vala com profundidade maior que 3,0m até 4,5m, com escavadeira hidráulica (capacidade da caçamba: 1,2m³ / potência: 155HP), largura de 1,5m a 2,5m, em solo de 1ª categoria, em vias urbanas. Af_01/2015</t>
  </si>
  <si>
    <t>90088</t>
  </si>
  <si>
    <t>Escavação mecanizada de vala com profundidade maior que 4,5m até 6,0m, com escavadeira hidráulica (capacidade da caçamba: 1,2m³ / potência: 155HP), largura menor que 1,5m, em solo de 1ª categoria, em vias urbanas. Af_01/2015</t>
  </si>
  <si>
    <t>90090</t>
  </si>
  <si>
    <t>Escavação mecanizada de vala com profundidade maior que 4,5m até 6,0m, com escavadeira hidráulica (capacidade da caçamba: 1,2m³ / potência: 155HP), largura de 1,5m a 2,5m, em solo de 1ª categoria, em vias urbanas. Af_01/2015</t>
  </si>
  <si>
    <t>90091</t>
  </si>
  <si>
    <t>Escavação mecanizada de vala com profundidade até 1,5m, com escavadeira hidráulica (capacidade da caçamba: 0,8m³ / potência: 111HP), largura de 1,5 a 2,5m, em solo de 1ª categoria, em vias não urbanas. Af_01/2015</t>
  </si>
  <si>
    <t>90092</t>
  </si>
  <si>
    <t>Escavação mecanizada de vala com profundidade maior que 1,5 e até 3,0m, com escavadeira hidráulica (capacidade da caçamba: 0,8m³ / potência: 111HP), largura menor que 1,5m, em solo de 1ª categoria, em vias não urbanas. Af_01/2015</t>
  </si>
  <si>
    <t>90093</t>
  </si>
  <si>
    <t>Escavação mecanizada de vala com profundidade maior que 1,5 e até 3,0m, com escavadeira hidráulica (capacidade da caçamba: 0,8m³ / potência: 111HP), largura de 1,5 a 2,5m, em solo de 1ª categoria, em vias não urbanas. Af_01/2015</t>
  </si>
  <si>
    <t>90094</t>
  </si>
  <si>
    <t>Escavação mecanizada de vala com profundidade maior que 3,0m até 4,5m, com escavadeira hidráulica (capacidade da caçamba: 0,8m³ / potência: 111HP), largura menor que 1,5m, em solo de 1ª categoria, em vias não urbanas. Af_01/2015</t>
  </si>
  <si>
    <t>90095</t>
  </si>
  <si>
    <t>Escavação mecanizada de vala com profundidade maior que 3,0m até 4,5m, com escavadeira hidráulica (capacidade da caçamba: 1,2m³ / potência: 155HP), largura de 1,5m a 2,5m, em solo de 1ª categoria, em vias não urbanas. Af_01/2015</t>
  </si>
  <si>
    <t>90096</t>
  </si>
  <si>
    <t>Escavação mecanizada de vala com profundidade maior que 4,5m até 6,0m, com escavadeira hidráulica (capacidade da caçamba: 1,2m³ / potência: 155HP), largura menor que 1,5m, em solo de 1ª categoria, em vias não urbanas. Af_01/2015</t>
  </si>
  <si>
    <t>90098</t>
  </si>
  <si>
    <t>Escavação mecanizada de vala com profundidade maior que 4,5m até 6,0m, com escavadeira hidráulica (capacidade da caçamba: 1,2m³ / potência: 155HP), largura de 1,5m a 2,5m, em solo de 1ª categoria, em vias não urbanas. Af_01/2015</t>
  </si>
  <si>
    <t>90099</t>
  </si>
  <si>
    <t>Escavação mecanizada de vala com profundidade até 1,5m, com retroescavadeira (capacidade da caçamba da retro: 0,26m³ / potência: 88HP), largura menor que 0,8m, em solo de 1ª categoria, em vias urbanas. Af_01/2015</t>
  </si>
  <si>
    <t>90100</t>
  </si>
  <si>
    <t>Escavação mecanizada de vala com profundidade até 1,5m, com retroescavadeira (capacidade da caçamba da retro: 0,26m³ / potência: 88HP), largura de 0,8m a 1,5m, em solo de 1ª categoria, em vias urbanas. Af_01/2015</t>
  </si>
  <si>
    <t>90101</t>
  </si>
  <si>
    <t>Escavação mecanizada de vala com profundidade maior que 1,5m até 3,0m, com retroescavadeira (capacidade da caçamba da retro: 0,26m³ / potência: 88HP), largura menor que 0,8m, em solo de 1ª categoria, em vias urbanas. Af_01/2015</t>
  </si>
  <si>
    <t>90102</t>
  </si>
  <si>
    <t>Escavação mecanizada de vala com profundidade maior que 1,5m até 3,0m, com retroescavadeira (capacidade da caçamba da retro: 0,26m³ / potência: 88HP), largura de 0,8m a 1,5m, em solo de 1ª categoria, em vias urbanas. Af_01/2015</t>
  </si>
  <si>
    <t>90105</t>
  </si>
  <si>
    <t>Escavação mecanizada de vala com profundidade até 1,5m, com retroescavadeira (capacidade da caçamba da retro: 0,26m³ / potência: 88HP), largura menor que 0,8m, em solo de 1ª categoria, em vias não urbanas. Af_01/2015</t>
  </si>
  <si>
    <t>90106</t>
  </si>
  <si>
    <t>Escavação mecanizada de vala com profundidade até 1,5m, com retroescavadeira (capacidade da caçamba da retro: 0,26m³ / potência: 88HP), largura de 0,8m a 1,5m, em solo de 1ª categoria, em vias não urbanas. Af_01/2015</t>
  </si>
  <si>
    <t>90107</t>
  </si>
  <si>
    <t>Escavação mecanizada de vala com profundidade maior que 1,5m até 3,0m, com retroescavadeira (capacidade da caçamba da retro: 0,26m³ / potência: 88HP), largura menor que 0,8m, em solo de 1ª categoria, em vias não urbanas. Af_01/2015</t>
  </si>
  <si>
    <t>90108</t>
  </si>
  <si>
    <t>Escavação mecanizada de vala com profundidade maior que 1,5m até 3,0m, com retroescavadeira (capacidade da caçamba da retro: 0,26m³ / potência: 88HP), largura de 0,8m a 1,5m, em solo de 1ª categoria, em vias não urbanas. Af_01/2015</t>
  </si>
  <si>
    <t>93358</t>
  </si>
  <si>
    <t>Escavação manual de valas. Af_03/2016</t>
  </si>
  <si>
    <t>0020</t>
  </si>
  <si>
    <t>Aterro com ou s/ compactação</t>
  </si>
  <si>
    <t>79482</t>
  </si>
  <si>
    <t>Aterro com areia com adensamento hidráulico</t>
  </si>
  <si>
    <t>94304</t>
  </si>
  <si>
    <t>Aterro mecanizado de vala com escavadeira hidráulica (capacidade da caçamba: 0,8m³ / potência: 111HP), largura de 1,5 a 2,5m, profundidade até 1,5m, com solo argilo-arenoso. Af_05/2016</t>
  </si>
  <si>
    <t>94305</t>
  </si>
  <si>
    <t>Aterro mecanizado de vala com escavadeira hidráulica (capacidade da caçamba: 0,8m³ / potência: 111HP), largura até 1,5m, profundidade de 1,5 a 3,0m, com solo argilo-arenoso. Af_05/2016</t>
  </si>
  <si>
    <t>94306</t>
  </si>
  <si>
    <t>Aterro mecanizado de vala com escavadeira hidráulica (capacidade da caçamba: 0,8m³ / potência: 111HP), largura de 1,5 a 2,5m, profundidade de 1,5 a 3,0m, com solo argilo-arenoso. Af_05/2016</t>
  </si>
  <si>
    <t>94307</t>
  </si>
  <si>
    <t>Aterro mecanizado de vala com escavadeira hidráulica (capacidade da caçamba: 0,8m³ / potência: 111HP), largura até 1,5m, profundidade de 3,0 a 4,5m, com solo argilo-arenoso. Af_05/2016</t>
  </si>
  <si>
    <t>94308</t>
  </si>
  <si>
    <t>Aterro mecanizado de vala com escavadeira hidráulica (capacidade da caçamba: 0,8m³ / potência: 111HP), largura de 1,5 a 2,5m, profundidade de 3,0 a 4,5m, com solo argilo-arenoso. Af_05/2016</t>
  </si>
  <si>
    <t>94309</t>
  </si>
  <si>
    <t>Aterro mecanizado de vala com escavadeira hidráulica (capacidade da caçamba: 0,8m³ / potência: 111HP), largura até 1,5m, profundidade de 4,5 a 6,0m, com solo argilo-arenoso. Af_05/2016</t>
  </si>
  <si>
    <t>94310</t>
  </si>
  <si>
    <t>Aterro mecanizado de vala com escavadeira hidráulica (capacidade da caçamba: 0,8m³ / potência: 111HP), largura de 1,5 a 2,5m, profundidade de 4,5 a 6,0m, com solo argilo-arenoso. Af_05/2016</t>
  </si>
  <si>
    <t>94315</t>
  </si>
  <si>
    <t>Aterro mecanizado de vala com retroescavadeira (capacidade da caçamba da retro: 0,26m³ / potência: 88HP), largura até 0,8m, profundidade até 1,5m, com solo argilo-arenoso. Af_05/2016</t>
  </si>
  <si>
    <t>94316</t>
  </si>
  <si>
    <t>Aterro mecanizado de vala com retroescavadeira (capacidade da caçamba da retro: 0,26m³ / potência: 88HP), largura de 0,8 a 1,5m, profundidade até 1,5m, com solo argilo-arenoso. Af_05/2016</t>
  </si>
  <si>
    <t>94317</t>
  </si>
  <si>
    <t>Aterro mecanizado de vala com retroescavadeira (capacidade da caçamba da retro: 0,26m³ / potência: 88HP), largura até 0,8m, profundidade de 1,5 a 3,0m, com solo argilo-arenoso. Af_05/2016</t>
  </si>
  <si>
    <t>94318</t>
  </si>
  <si>
    <t>Aterro mecanizado de vala com retroescavadeira (capacidade da caçamba da retro: 0,26m³ / potência: 88HP), largura de 0,8 a 1,5m, profundidade de 1,5 a 3,0m, com solo argilo-arenoso. Af_05/2016</t>
  </si>
  <si>
    <t>94319</t>
  </si>
  <si>
    <t>Aterro manual de valas com solo argilo-arenoso e compactação mecanizada. Af_05/2016</t>
  </si>
  <si>
    <t>94327</t>
  </si>
  <si>
    <t>Aterro mecanizado de vala com escavadeira hidráulica (capacidade da caçamba: 0,8m³ / potência: 111HP), largura de 1,5 a 2,5m, profundidade até 1,5m, com areia para aterro. Af_05/2016</t>
  </si>
  <si>
    <t>94328</t>
  </si>
  <si>
    <t>Aterro mecanizado de vala com escavadeira hidráulica (capacidade da caçamba: 0,8m³ / potência: 111HP), largura até 1,5m, profundidade de 1,5 a 3,0m, com areia para aterro. Af_05/2016</t>
  </si>
  <si>
    <t>94329</t>
  </si>
  <si>
    <t>Aterro mecanizado de vala com escavadeira hidráulica (capacidade da caçamba: 0,8m³ / potência: 111HP), largura de 1,5 a 2,5m, profundidade de 1,5 a 3,0m, com areia para aterro. Af_05/2016</t>
  </si>
  <si>
    <t>94330</t>
  </si>
  <si>
    <t>Aterro mecanizado de vala com escavadeira hidráulica (capacidade da caçamba: 0,8m³ / potência: 111HP), largura até 1,5m, profundidade de 3,0 a 4,5m, com areia para aterro. Af_05/2016</t>
  </si>
  <si>
    <t>94331</t>
  </si>
  <si>
    <t>Aterro mecanizado de vala com escavadeira hidráulica (capacidade da caçamba: 0,8m³ / potência: 111HP), largura de 1,5 a 2,5m, profundidade de 3,0 a 4,5m, com areia para aterro. Af_05/2016</t>
  </si>
  <si>
    <t>94332</t>
  </si>
  <si>
    <t>Aterro mecanizado de vala com escavadeira hidráulica (capacidade da caçamba: 0,8m³ / potência: 111HP), largura até 1,5m, profundidade de 4,5 a 6,0m, com areia para aterro. Af_05/2016</t>
  </si>
  <si>
    <t>94333</t>
  </si>
  <si>
    <t>Aterro mecanizado de vala com escavadeira hidráulica (capacidade da caçamba: 0,8m³ / potência: 111HP), largura de 1,5 a 2,5m, profundidade de 4,5 a 6,0m, com areia para aterro. Af_05/2016</t>
  </si>
  <si>
    <t>94338</t>
  </si>
  <si>
    <t>Aterro mecanizado de vala com retroescavadeira (capacidade da caçamba da retro: 0,26m³ / potência: 88HP), largura até 0,8m, profundidade até 1,5m, com areia para aterro. Af_05/2016</t>
  </si>
  <si>
    <t>94339</t>
  </si>
  <si>
    <t>Aterro mecanizado de vala com retroescavadeira (capacidade da caçamba da retro: 0,26m³ / potência: 88HP), largura de 0,8 a 1,5m, profundidade até 1,5m, com areia para aterro. Af_05/2016</t>
  </si>
  <si>
    <t>94340</t>
  </si>
  <si>
    <t>Aterro mecanizado de vala com retroescavadeira (capacidade da caçamba da retro: 0,26m³ / potência: 88HP), largura até 0,8m, profundidade de 1,5 a 3,0m, com areia para aterro. Af_05/2016</t>
  </si>
  <si>
    <t>94341</t>
  </si>
  <si>
    <t>Aterro mecanizado de vala com retroescavadeira (capacidade da caçamba da retro: 0,26m³ / potência: 88HP), largura de 0,8 a 1,5m, profundidade de 1,5 a 3,0m, com areia para aterro. Af_05/2016</t>
  </si>
  <si>
    <t>94342</t>
  </si>
  <si>
    <t>Aterro manual de valas com areia para aterro e compactação mecanizada. Af_05/2016</t>
  </si>
  <si>
    <t>0021</t>
  </si>
  <si>
    <t>Aterro/reaterro de valas com ou s/ compactação</t>
  </si>
  <si>
    <t>Aterro interno (edificações) compactado manualmente</t>
  </si>
  <si>
    <t>73964</t>
  </si>
  <si>
    <t>Reaterro de valas</t>
  </si>
  <si>
    <t>73964/006</t>
  </si>
  <si>
    <t>Reaterro de vala com compactação manual</t>
  </si>
  <si>
    <t>83346</t>
  </si>
  <si>
    <t>Umedecimento de material para fechamento de valas.</t>
  </si>
  <si>
    <t>93360</t>
  </si>
  <si>
    <t>Reaterro mecanizado de vala com escavadeira hidráulica (capacidade da caçamba: 0,8m³ / potência: 111HP), largura de 1,5 a 2,5m, profundidade até 1,5m, com solo (sem substituição) de 1ª categoria em locais com alto nível de interferência. Af_04/2016</t>
  </si>
  <si>
    <t>93361</t>
  </si>
  <si>
    <t>Reaterro mecanizado de vala com escavadeira hidráulica (capacidade da caçamba: 0,8m³ / potência: 111HP), largura até 1,5m, profundidade de 1,5 a 3,0m, com solo (sem substituição) de 1ª categoria em locais com alto nível de interferência. Af_04/2016</t>
  </si>
  <si>
    <t>93362</t>
  </si>
  <si>
    <t>Reaterro mecanizado de vala com escavadeira hidráulica (capacidade da caçamba: 0,8m³ / potência: 111HP), largura de 1,5 a 2,5m, profundidade de 1,5 a 3,0m, com solo (sem substituição) de 1ª categoria em locais com alto nível de interferência. Af_04/2016</t>
  </si>
  <si>
    <t>93363</t>
  </si>
  <si>
    <t>Reaterro mecanizado de vala com escavadeira hidráulica (capacidade da caçamba: 0,8m³ / potência: 111HP), largura até 1,5m, profundidade de 3,0 a 4,5m com solo (sem substituição) de 1ª categoria em locais com alto nível de interferência. Af_04/2016</t>
  </si>
  <si>
    <t>93364</t>
  </si>
  <si>
    <t>Reaterro mecanizado de vala com escavadeira hidráulica (capacidade da caçamba: 0,8m³ / potência: 111HP), largura de 1,5 a 2,5m, profundidade de 3,0 a 4,5m, com solo (sem substituição) de 1ª categoria em locais com alto nível de interferência. Af_04/2016</t>
  </si>
  <si>
    <t>93365</t>
  </si>
  <si>
    <t>Reaterro mecanizado de vala com escavadeira hidráulica (capacidade da caçamba: 0,8m³ / potência: 111HP), largura até 1,5m, profundidade de 4,5 a 6,0m, com solo (sem substituição) de 1ª categoria em locais com alto nível de interferência. Af_04/2016</t>
  </si>
  <si>
    <t>93366</t>
  </si>
  <si>
    <t>Reaterro mecanizado de vala com escavadeira hidráulica (capacidade da caçamba: 0,8m³ / potência: 111HP), largura de 1,5 a 2,5m, profundidade de 4,5 a 6,0m, com solo (sem substituição) de 1ª categoria em locais com alto nível de interferência. Af_04/2016</t>
  </si>
  <si>
    <t>93367</t>
  </si>
  <si>
    <t>Reaterro mecanizado de vala com escavadeira hidráulica (capacidade da caçamba: 0,8m³ / potência: 111HP), largura de 1,5 a 2,5m, profundidade até 1,5m, com solo (sem substituição) de 1ª categoria em locais com baixo nível de interferência. Af_04/2016</t>
  </si>
  <si>
    <t>93368</t>
  </si>
  <si>
    <t>Reaterro mecanizado de vala com escavadeira hidráulica (capacidade da caçamba: 0,8m³ / potência: 111HP), largura até 1,5m, profundidade de 1,5 a 3,0m, com solo (sem substituição) de 1ª categoria em locais com baixo nível de interferência. Af_04/2016</t>
  </si>
  <si>
    <t>93369</t>
  </si>
  <si>
    <t>Reaterro mecanizado de vala com escavadeira hidráulica (capacidade da caçamba: 0,8m³ / potência: 111HP), largura de 1,5 a 2,5m, profundidade de 1,5 a 3,0m, com solo (sem substituição) de 1ª categoria em locais com baixo nível de interferência. Af_04/2016</t>
  </si>
  <si>
    <t>93370</t>
  </si>
  <si>
    <t>Reaterro mecanizado de vala com escavadeira hidráulica (capacidade da caçamba: 0,8m³ / potência: 111HP), largura até 1,5m, profundidade de 3,0 a 4,5m, com solo (sem substituição) de 1ª categoria em locais com baixo nível de interferência. Af_04/2016</t>
  </si>
  <si>
    <t>93371</t>
  </si>
  <si>
    <t>Reaterro mecanizado de vala com escavadeira hidráulica (capacidade da caçamba: 0,8m³ / potência: 111HP), largura de 1,5 a 2,5m, profundidade de 3,0 a 4,5m, com solo (sem substituição) de 1ª categoria em locais com baixo nível de interferência. Af_04/2016</t>
  </si>
  <si>
    <t>93372</t>
  </si>
  <si>
    <t>Reaterro mecanizado de vala com escavadeira hidráulica (capacidade da caçamba: 0,8m³ / potência: 111HP), largura até 1,5m, profundidade de 4,5 a 6,0m, com solo (sem substituição) de 1ª categoria em locais com baixo nível de interferência. Af_04/2016</t>
  </si>
  <si>
    <t>93373</t>
  </si>
  <si>
    <t>Reaterro mecanizado de vala com escavadeira hidráulica (capacidade da caçamba: 0,8m³ / potência: 111HP), largura de 1,5 a 2,5m, profundidade de 4,5 a 6,0m, com solo (sem substituição) de 1ª categoria em locais com baixo nível de interferência. Af_04/2016</t>
  </si>
  <si>
    <t>93374</t>
  </si>
  <si>
    <t>Reaterro mecanizado de vala com retroescavadeira (capacidade da caçamba da retro: 0,26m³ / potência: 88HP), largura até 0,8 m, profundidade até 1,5m, com solo (sem substituição) de 1ª categoria em locais com alto nível de interferência. Af_04/2016</t>
  </si>
  <si>
    <t>93375</t>
  </si>
  <si>
    <t>Reaterro mecanizado de vala com retroescavadeira (capacidade da caçamba da retro: 0,26m³ / potência: 88HP), largura de 0,8 a 1,5m, profundidade até 1,5m, com solo (sem substituição) de 1ª categoria em locais com alto nível de interferência. Af_04/2016</t>
  </si>
  <si>
    <t>93376</t>
  </si>
  <si>
    <t>Reaterro mecanizado de vala com retroescavadeira (capacidade da caçamba da retro: 0,26m³ / potência: 88HP), largura até 0,8 m, profundidade de 1,5 a 3,0m, com solo (sem substituição) de 1ª categoria em locais com alto nível de interferência. Af_04/2016</t>
  </si>
  <si>
    <t>93377</t>
  </si>
  <si>
    <t>Reaterro mecanizado de vala com retroescavadeira (capacidade da caçamba da retro: 0,26m³ / potência: 88HP), largura de 0,8 a 1,5m, profundidade de 1,5 a 3,0m, com solo (sem substituição) de 1ª categoria em locais com alto nível de interferência. Af_04/2016</t>
  </si>
  <si>
    <t>93378</t>
  </si>
  <si>
    <t>Reaterro mecanizado de vala com retroescavadeira (capacidade da caçamba da retro: 0,26m³ / potência: 88HP), largura até 0,8 m, profundidade até 1,5m, com solo (sem substituição) de 1ª categoria em locais com baixo nível de interferência. Af_04/2016</t>
  </si>
  <si>
    <t>93379</t>
  </si>
  <si>
    <t>Reaterro mecanizado de vala com retroescavadeira (capacidade da caçamba da retro: 0,26m³ / potência: 88HP), largura de 0,8 a 1,5m, profundidade até 1,5m, com solo (sem substituição) de 1ª categoria em locais com baixo nível de interferência. Af_04/2016</t>
  </si>
  <si>
    <t>93380</t>
  </si>
  <si>
    <t>Reaterro mecanizado de vala com retroescavadeira (capacidade da caçamba da retro: 0,26m³ / potência: 88HP), largura até 0,8 m, profundidade de 1,5 a 3,0m, com solo (sem substituição) de 1ª categoria em locais com baixo nível de interferência. Af_04/2016</t>
  </si>
  <si>
    <t>93381</t>
  </si>
  <si>
    <t>Reaterro mecanizado de vala com retroescavadeira (capacidade da caçamba da retro: 0,26m³ / potência: 88HP), largura de 0,8 a 1,5m, profundidade de 1,5 a 3,0m, com solo (sem substituição) de 1ª categoria em locais com baixo nível de interferência. Af_04/2016</t>
  </si>
  <si>
    <t>93382</t>
  </si>
  <si>
    <t>Reaterro manual de valas com compactação mecanizada. Af_04/2016</t>
  </si>
  <si>
    <t>0022</t>
  </si>
  <si>
    <t>Carga, descarga e/ou transporte de materiais</t>
  </si>
  <si>
    <t>72838</t>
  </si>
  <si>
    <t>Transporte comercial com caminhão carroceria 9T, rodovia em leito natural</t>
  </si>
  <si>
    <t>T x km</t>
  </si>
  <si>
    <t>72839</t>
  </si>
  <si>
    <t>Transporte comercial com caminhão carroceria 9T, rodovia com revestimento primário</t>
  </si>
  <si>
    <t>72840</t>
  </si>
  <si>
    <t>Transporte comercial com caminhão carroceria 9T, rodovia pavimentada</t>
  </si>
  <si>
    <t>72841</t>
  </si>
  <si>
    <t>Transporte comercial com caminhão basculante 6m³, rodovia em leito natural</t>
  </si>
  <si>
    <t>72842</t>
  </si>
  <si>
    <t>Transporte comercial com caminhão basculante 6m³, rodovia com revestimento primário</t>
  </si>
  <si>
    <t>72843</t>
  </si>
  <si>
    <t>Transporte comercial com caminhão basculante 6m³, rodovia pavimentada</t>
  </si>
  <si>
    <t>72844</t>
  </si>
  <si>
    <t>Carga, manobras e descarga de areia, brita, pedra de mão e solos com caminhão basculante 6m³ (descarga livre)</t>
  </si>
  <si>
    <t>72845</t>
  </si>
  <si>
    <t>Carga, manobras e descarga de brita para tratamentos superficiais, com caminhão basculante 6m³</t>
  </si>
  <si>
    <t>72846</t>
  </si>
  <si>
    <t>Carga, manobras e descarga de mistura betuminosa a quente, com caminhão basculante 6m³</t>
  </si>
  <si>
    <t>72847</t>
  </si>
  <si>
    <t>Carga, manobras e descarga de mistura betuminosa a frio, com caminhão basculante 6m³</t>
  </si>
  <si>
    <t>72848</t>
  </si>
  <si>
    <t>Carga, manobras e descarga de brita para base de macadame, com caminhão basculante 6m³</t>
  </si>
  <si>
    <t>72849</t>
  </si>
  <si>
    <t>Carga, manobras e descarga de misturas de solos e agregados (bases estabilizadas em usina) com caminhão basculante 6m³</t>
  </si>
  <si>
    <t>72850</t>
  </si>
  <si>
    <t>Carga, manobras e descarga de materiais diversos, com caminhão carroceria 9T (carga e descarga manuais)</t>
  </si>
  <si>
    <t>72851</t>
  </si>
  <si>
    <t>Transporte local com caminhão basculante 6m³, rodovia em leito natural, DMT até 200m</t>
  </si>
  <si>
    <t>72852</t>
  </si>
  <si>
    <t>Transporte local com caminhão basculante 6m³, rodovia em leito natural, DMT 200 a 400m</t>
  </si>
  <si>
    <t>72853</t>
  </si>
  <si>
    <t>Transporte local com caminhão basculante 6m³, rodovia em leito natural, DMT 400 a 600m</t>
  </si>
  <si>
    <t>72854</t>
  </si>
  <si>
    <t>Transporte local com caminhão basculante 6m³, rodovia em leito natural, DMT 600 a 800m</t>
  </si>
  <si>
    <t>72855</t>
  </si>
  <si>
    <t>Transporte local com caminhão basculante 6m³, rodovia em leito natural, DMT 800 a 1.000m</t>
  </si>
  <si>
    <t>72856</t>
  </si>
  <si>
    <t>Transporte local com caminhão basculante 6m³, rodovia em leito natural</t>
  </si>
  <si>
    <t>m³ x km</t>
  </si>
  <si>
    <t>72857</t>
  </si>
  <si>
    <t>Transporte local com caminhão basculante 6m³, rodovia com revestimento primário, DMT até 200m</t>
  </si>
  <si>
    <t>72858</t>
  </si>
  <si>
    <t>Transporte local com caminhão basculante 6m³, rodovia com revestimento primário, DMT 200 a 400m</t>
  </si>
  <si>
    <t>72859</t>
  </si>
  <si>
    <t>Transporte local com caminhão basculante 6m³, rodovia com revestimento primário, DMT 400 a 600m</t>
  </si>
  <si>
    <t>72860</t>
  </si>
  <si>
    <t>Transporte local com caminhão basculante 6m³, rodovia com revestimento primário, DMT 600 a 800m</t>
  </si>
  <si>
    <t>72874</t>
  </si>
  <si>
    <t>Transporte local com caminhão basculante 6m³, rodovia com revestimento primário, DMT 800 a 1.000m</t>
  </si>
  <si>
    <t>72875</t>
  </si>
  <si>
    <t>Transporte local com caminhão basculante 6m³, rodovia com revestimento primário</t>
  </si>
  <si>
    <t>72876</t>
  </si>
  <si>
    <t>Transporte local com caminhão basculante 6m³, rodovia pavimentada, DMT até 200m</t>
  </si>
  <si>
    <t>72877</t>
  </si>
  <si>
    <t>Transporte local com caminhão basculante 6m³, rodovia pavimentada, DMT 200 a 400m</t>
  </si>
  <si>
    <t>72878</t>
  </si>
  <si>
    <t>Transporte local com caminhão basculante 6m³, rodovia pavimentada, DMT 400 a 600m</t>
  </si>
  <si>
    <t>72879</t>
  </si>
  <si>
    <t>Transporte local com caminhão basculante 6m³, rodovia pavimentada, DMT 600 a 800m</t>
  </si>
  <si>
    <t>72880</t>
  </si>
  <si>
    <t>Transporte local com caminhão basculante 6m³, rodovia pavimentada, DMT 800 a 1.000m</t>
  </si>
  <si>
    <t>72881</t>
  </si>
  <si>
    <t>Transporte local com caminhão basculante 6m³, rodovia pavimentada (para distancias superiores a 4km)</t>
  </si>
  <si>
    <t>72882</t>
  </si>
  <si>
    <t>72883</t>
  </si>
  <si>
    <t>72884</t>
  </si>
  <si>
    <t>72885</t>
  </si>
  <si>
    <t>72886</t>
  </si>
  <si>
    <t>72887</t>
  </si>
  <si>
    <t>72888</t>
  </si>
  <si>
    <t>72890</t>
  </si>
  <si>
    <t>Carga, manobras e descarga de brita para tratamentos superficiais, com caminhão basculante 6m³, descarga em distribuidor</t>
  </si>
  <si>
    <t>72891</t>
  </si>
  <si>
    <t>Carga, manobras e descarga de mistura betuminosa a quente, com caminhão basculante 6m³, descarga em vibro-acabadora</t>
  </si>
  <si>
    <t>72892</t>
  </si>
  <si>
    <t>Carga, manobras e descarga de mistura betuminosa a frio, com caminhão basculante 6m³, descarga em vibro-acabadora</t>
  </si>
  <si>
    <t>72893</t>
  </si>
  <si>
    <t>Carga, manobras e descarga de brita para base de macadame, com caminhão basculante 6m³, descarga em distribuidor</t>
  </si>
  <si>
    <t>72894</t>
  </si>
  <si>
    <t>Carga, manobras e descarga de misturas de solos e agregados, com caminhão basculante 6m³, descarga em distribuidor</t>
  </si>
  <si>
    <t>72895</t>
  </si>
  <si>
    <t>72896</t>
  </si>
  <si>
    <t>Carga manual de terra em caminhão basculante 6m³</t>
  </si>
  <si>
    <t>72897</t>
  </si>
  <si>
    <t>Carga manual de entulho em caminhão basculante 6m³</t>
  </si>
  <si>
    <t>72898</t>
  </si>
  <si>
    <t>Carga e descarga mecanizadas de entulho em caminhão basculante 6m³</t>
  </si>
  <si>
    <t>72899</t>
  </si>
  <si>
    <t>Transporte de entulho com caminhão basculante 6m³, rodovia pavimentada, DMT até 0,5km</t>
  </si>
  <si>
    <t>72900</t>
  </si>
  <si>
    <t>Transporte de entulho com caminhão basculante 6m³, rodovia pavimentada, DMT 0,5 a 1,0km</t>
  </si>
  <si>
    <t>74010</t>
  </si>
  <si>
    <t>Carga e descarga mecanizada</t>
  </si>
  <si>
    <t>74010/001</t>
  </si>
  <si>
    <t>Carga e descarga mecânica de solo utilizando caminhão basculante 6,0m³ / 16T e pá carregadeira sobre pneus 128HP, capacidade da caçamba 1,7 a 2,8m³, peso operacional 11.632 kg</t>
  </si>
  <si>
    <t>74241</t>
  </si>
  <si>
    <t>Empilhamento de solo orgânico</t>
  </si>
  <si>
    <t>74241/001</t>
  </si>
  <si>
    <t>Empilhamento de solo orgânico retirado na área do aterro com trator sobre esteiras D6</t>
  </si>
  <si>
    <t>74255</t>
  </si>
  <si>
    <t>Carga manual em caminhão basculante</t>
  </si>
  <si>
    <t>74255/001</t>
  </si>
  <si>
    <t>Carga manual de terra em caminhão basculante (não inclui o custo improdutivo do caminhão basculante)</t>
  </si>
  <si>
    <t>74255/003</t>
  </si>
  <si>
    <t>Carga manual de material a granel (2 serventes) em caminhão basculante c/ caçamba de 6,0m³ incluindo descarga mecânica</t>
  </si>
  <si>
    <t>79492</t>
  </si>
  <si>
    <t>Carga manual de rocha em caminhão basculante</t>
  </si>
  <si>
    <t>83356</t>
  </si>
  <si>
    <t>Transporte comercial de brita</t>
  </si>
  <si>
    <t>83357</t>
  </si>
  <si>
    <t>Transporte local de massa asfáltica - pavimentação urbana</t>
  </si>
  <si>
    <t>83358</t>
  </si>
  <si>
    <t>Transporte de pavimentação removida (rodovias não urbanas)</t>
  </si>
  <si>
    <t>0225</t>
  </si>
  <si>
    <t>Regularização e apiloamento de fundo de vala</t>
  </si>
  <si>
    <t>94102</t>
  </si>
  <si>
    <t>Preparo de fundo de vala (lastro) com largura menor que 1,5m, com camada de areia, lançamento manual, em local com nível baixo de interferência. Af_05/2016</t>
  </si>
  <si>
    <t>94111</t>
  </si>
  <si>
    <t>Preparo de fundo de vala (lastro) com largura menor que 1,5m, com camada de areia, lançamento mecanizado, em local com nível baixo de interferência. Af_05/2016</t>
  </si>
  <si>
    <t>0282</t>
  </si>
  <si>
    <t>Fornecimento de mat. c/ ou s/ carga, desc. e transporte</t>
  </si>
  <si>
    <t>6514</t>
  </si>
  <si>
    <t>Fornecimento e lançamento de brita n.4</t>
  </si>
  <si>
    <t>88549</t>
  </si>
  <si>
    <t>Fornecimento e assentamento de brita 2 - drenos e filtros mm</t>
  </si>
  <si>
    <t>0283</t>
  </si>
  <si>
    <t>Compactação ou apiloamento</t>
  </si>
  <si>
    <t>5622</t>
  </si>
  <si>
    <t>Regularização e compactação manual de terreno com soquete</t>
  </si>
  <si>
    <t>41721</t>
  </si>
  <si>
    <t>Compactação mecânica a 95% do Proctor normal - pavimentação urbana</t>
  </si>
  <si>
    <t>41722</t>
  </si>
  <si>
    <t>Compactação mecânica a 100% do Proctor normal - pavimentação urbana</t>
  </si>
  <si>
    <t>74005</t>
  </si>
  <si>
    <t>Aterro/reaterro de áreas</t>
  </si>
  <si>
    <t>74005/001</t>
  </si>
  <si>
    <t>Compactação mecânica, sem controle do GC (c/compactador placa 400kg)</t>
  </si>
  <si>
    <t>74005/002</t>
  </si>
  <si>
    <t>Compactação mecânica c/ controle do GC&gt;=95% do PN (áreas) (c/ moniveladora 140HP e rolo compressor vibratório 80HP)</t>
  </si>
  <si>
    <t>74034</t>
  </si>
  <si>
    <t>Espalhamento e compactação de material</t>
  </si>
  <si>
    <t>74034/001</t>
  </si>
  <si>
    <t>Espalhamento de material de 1ª categoria com trator de esteira com 153HP</t>
  </si>
  <si>
    <t>83344</t>
  </si>
  <si>
    <t>Espalhamento de material em bota fora, com utilização de trator de esteiras de 165HP</t>
  </si>
  <si>
    <t>Paredes/painéis</t>
  </si>
  <si>
    <t>0063</t>
  </si>
  <si>
    <t>Alvenaria de tijolos cerâmicos</t>
  </si>
  <si>
    <t>6110</t>
  </si>
  <si>
    <t>Alvenaria de embasamento em tijolos cerâmicos maciços 5x10x20cm, assentado com argamassa traço 1:2:8 (cimento, cal e areia)</t>
  </si>
  <si>
    <t>72131</t>
  </si>
  <si>
    <t>Alvenaria em tijolo cerâmico maciço 5x10x20cm 1 vez (espessura 20cm), assentado com argamassa traço 1:2:8 (cimento, cal e areia)</t>
  </si>
  <si>
    <t>72132</t>
  </si>
  <si>
    <t>Alvenaria em tijolo cerâmico maciço 5x10x20cm 1/2 vez (espessura 10cm), assentado com argamassa traço 1:2:8 (cimento, cal e areia)</t>
  </si>
  <si>
    <t>72133</t>
  </si>
  <si>
    <t>Alvenaria em tijolo cerâmico maciço 5x10x20cm 1 1/2 vez (espessura 30cm), assentado com argamassa traço 1:2:8 (cimento, cal e areia)</t>
  </si>
  <si>
    <t>73935</t>
  </si>
  <si>
    <t>Alvenaria tijolo cerâmico furado</t>
  </si>
  <si>
    <t>73935/002</t>
  </si>
  <si>
    <t>Alvenaria em tijolo cerâmico furado 9x19x19cm, 1 vez (espessura 19cm), assentado em argamassa traço 1:4 (cimento e areia media não peneirada), preparo manual, junta 1cm</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</si>
  <si>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</si>
  <si>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</si>
  <si>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</si>
  <si>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</si>
  <si>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</si>
  <si>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</si>
  <si>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</si>
  <si>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</si>
  <si>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</si>
  <si>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</si>
  <si>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</si>
  <si>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</si>
  <si>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</si>
  <si>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</si>
  <si>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</si>
  <si>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</si>
  <si>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</si>
  <si>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</si>
  <si>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</si>
  <si>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</si>
  <si>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</si>
  <si>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</si>
  <si>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</si>
  <si>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</si>
  <si>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</si>
  <si>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</si>
  <si>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</si>
  <si>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</si>
  <si>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</si>
  <si>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</si>
  <si>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</si>
  <si>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</si>
  <si>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</si>
  <si>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</si>
  <si>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</si>
  <si>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</si>
  <si>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</si>
  <si>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</si>
  <si>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</si>
  <si>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</si>
  <si>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</si>
  <si>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</si>
  <si>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</si>
  <si>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</si>
  <si>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</si>
  <si>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</si>
  <si>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</si>
  <si>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</si>
  <si>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</si>
  <si>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</si>
  <si>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</si>
  <si>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Af_06/2014_p</t>
  </si>
  <si>
    <t>87498</t>
  </si>
  <si>
    <t>Alvenaria de vedação de blocos cerâmicos furados na horizontal de 11,5x19x19cm (espessura 11,5cm) de paredes com área líquida menor que 6m² sem vãos e argamassa de assentamento com preparo manual. Af_06/2014_p</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</si>
  <si>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</si>
  <si>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</si>
  <si>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</si>
  <si>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</si>
  <si>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</si>
  <si>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de paredes com área líquida menor que 6m² sem vãos e argamassa de assentamento com preparo em betoneira. Af_06/2014</t>
  </si>
  <si>
    <t>87502</t>
  </si>
  <si>
    <t>Alvenaria de vedação de blocos cerâmicos furados na horizontal de 14x9x19cm (espessura 14cm)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</si>
  <si>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</si>
  <si>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</si>
  <si>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</si>
  <si>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</si>
  <si>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</si>
  <si>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iguala 6m² sem vãos e argamassa de assentamento com preparo em betoneira. Af_06/2014_p</t>
  </si>
  <si>
    <t>87506</t>
  </si>
  <si>
    <t>Alvenaria de vedação de blocos cerâmicos furados na horizontal de 11,5x19x19cm (espessura 11,5m) de paredes com área líquida maior ou iguala 6m² sem vãos e argamassa de assentamento com preparo manual. Af_06/2014_p</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</si>
  <si>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</si>
  <si>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</si>
  <si>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</si>
  <si>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</si>
  <si>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</si>
  <si>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de paredes com área líquida maior ou igual a 6m² sem vãos e argamassa de assentamento com preparo em betoneira. Af_06/2014</t>
  </si>
  <si>
    <t>87510</t>
  </si>
  <si>
    <t>Alvenaria de vedação de blocos cerâmicos furados na horizontal de 14x9x19cm (espessura 14cm)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</si>
  <si>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</si>
  <si>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</si>
  <si>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</si>
  <si>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</si>
  <si>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</si>
  <si>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Af_06/2014_p</t>
  </si>
  <si>
    <t>87514</t>
  </si>
  <si>
    <t>Alvenaria de vedação de blocos cerâmicos furados na horizontal de 11,5x19x19cm (espessura 11,5cm) de paredes com área líquida menor que 6m² com vãos e argamassa de assentamento com preparo manual. Af_06/2014_p</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</si>
  <si>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</si>
  <si>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</si>
  <si>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</si>
  <si>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</si>
  <si>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</si>
  <si>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de paredes com área líquida menor que 6m² com vãos e argamassa de assentamento com preparo em betoneira. Af_06/2014</t>
  </si>
  <si>
    <t>87518</t>
  </si>
  <si>
    <t>Alvenaria de vedação de blocos cerâmicos furados na horizontal de 14x9x19cm (espessura 14cm)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</si>
  <si>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</si>
  <si>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</si>
  <si>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</si>
  <si>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</si>
  <si>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</si>
  <si>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iguala 6m² com vãos e argamassa de assentamento com preparo em betoneira.af_06/2014_p</t>
  </si>
  <si>
    <t>87522</t>
  </si>
  <si>
    <t>Alvenaria de vedação de blocos cerâmicos furados na horizontal de 11,5x19x19cm (espessura 11,5cm) de paredes com área líquida maior ou iguala 6m² com vãos e argamassa de assentamento com preparo manual. Af_06/2014_p</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</si>
  <si>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</si>
  <si>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</si>
  <si>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</si>
  <si>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</si>
  <si>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</si>
  <si>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de paredes com área líquida maior ou igual a 6m² com vãos e argamassa de assentamento com preparo em betoneira. Af_06/2014</t>
  </si>
  <si>
    <t>87526</t>
  </si>
  <si>
    <t>Alvenaria de vedação de blocos cerâmicos furados na horizontal de 14x9x19cm (espessura 14cm)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</si>
  <si>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</si>
  <si>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</si>
  <si>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</si>
  <si>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</si>
  <si>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</si>
  <si>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para edificação habitacional unifamiliar (casa) e edificação pública padrão. Af_12/2014</t>
  </si>
  <si>
    <t>90112</t>
  </si>
  <si>
    <t>Alvenaria de vedação de blocos cerâmicos furados na vertical de 14x19x39cm (espessura 14cm) de paredes com área líquida menor que 6m² com vãos e argamassa de assentamento com preparo manual. Af_06/2014</t>
  </si>
  <si>
    <t>0064</t>
  </si>
  <si>
    <t>Alvenaria de elementos vazados cerâmicos</t>
  </si>
  <si>
    <t>9875</t>
  </si>
  <si>
    <t>Cobogó cerâmico (elemento vazado), 9x20x20cm, assentado com argamassa traço 1:4 de cimento e areia</t>
  </si>
  <si>
    <t>89282</t>
  </si>
  <si>
    <t>Alvenaria estrutural de blocos cerâmicos 14x19x39cm, (espessura de 14cm), para paredes com área líquida menor que 6m², sem vãos, utilizando palheta e argamassa de assentamento com preparo em betoneira. Af_12/2014</t>
  </si>
  <si>
    <t>89283</t>
  </si>
  <si>
    <t>Alvenaria estrutural de blocos cerâmicos 14x19x39cm, (espessura de 14cm), para paredes com área líquida menor que 6m², sem vãos, utilizando palheta e argamassa de assentamento com preparo manual. Af_12/2014</t>
  </si>
  <si>
    <t>89284</t>
  </si>
  <si>
    <t>Alvenaria estrutural de blocos cerâmicos 14x19x39cm, (espessura de 14cm), para paredes com área líquida maior ou igual que 6m², sem vãos, utilizando palheta e argamassa de assentamento com preparo em betoneira. Af_12/2014</t>
  </si>
  <si>
    <t>89285</t>
  </si>
  <si>
    <t>Alvenaria estrutural de blocos cerâmicos 14x19x39cm, (espessura de 14cm), para paredes com área líquida maior ou igual que 6m², sem vãos, utilizando palheta e argamassa de assentamento com preparo manual. Af_12/2014</t>
  </si>
  <si>
    <t>89286</t>
  </si>
  <si>
    <t>Alvenaria estrutural de blocos cerâmicos 14x19x39cm, (espessura de 14cm), para paredes com área líquida menor que 6m², com vãos, utilizando palheta e argamassa de assentamento com preparo em betoneira. Af_12/2014</t>
  </si>
  <si>
    <t>89287</t>
  </si>
  <si>
    <t>Alvenaria estrutural de blocos cerâmicos 14x19x39cm, (espessura de 14cm), para paredes com área líquida menor que 6m², com vãos, utilizando palheta e argamassa de assentamento com preparo manual. Af_12/2014</t>
  </si>
  <si>
    <t>89288</t>
  </si>
  <si>
    <t>Alvenaria estrutural de blocos cerâmicos 14x19x39cm, (espessura de 14cm), para paredes com área líquida maior ou igual a 6m², com vãos, utilizando palheta e argamassa de assentamento com preparo em betoneira. Af_12/2014</t>
  </si>
  <si>
    <t>89289</t>
  </si>
  <si>
    <t>Alvenaria estrutural de blocos cerâmicos 14x19x39cm, (espessura de 14cm), para paredes com área líquida maior ou igual a 6m², com vãos, utilizando palheta e argamassa de assentamento com preparo manual. Af_12/2014</t>
  </si>
  <si>
    <t>89290</t>
  </si>
  <si>
    <t>Alvenaria estrutural de blocos cerâmicos 14x19x29cm, (espessura de 14cm), para paredes com área líquida menor que 6m², sem vãos, utilizando palheta e argamassa de assentamento com preparo em betoneira. Af_12/2014</t>
  </si>
  <si>
    <t>89291</t>
  </si>
  <si>
    <t>Alvenaria estrutural de blocos cerâmicos 14x19x29cm, (espessura de 14cm), para paredes com área líquida menor que 6m², sem vãos, utilizando palheta e argamassa de assentamento com preparo manual. Af_12/2014</t>
  </si>
  <si>
    <t>89292</t>
  </si>
  <si>
    <t>Alvenaria estrutural de blocos cerâmicos 14x19x29cm, (espessura de 14cm), para paredes com área líquida maior ou igual a 6m², sem vãos, utilizando palheta e argamassa de assentamento com preparo em betoneira. Af_12/2014</t>
  </si>
  <si>
    <t>89293</t>
  </si>
  <si>
    <t>Alvenaria estrutural de blocos cerâmicos 14x19x29cm, (espessura de 14cm), para paredes com área líquida maior ou igual a 6m², sem vãos, utilizando palheta e argamassa de assentamento com preparo manual. Af_12/2014</t>
  </si>
  <si>
    <t>89294</t>
  </si>
  <si>
    <t>Alvenaria estrutural de blocos cerâmicos 14x19x29cm, (espessura de 14cm), para paredes com área líquida menor que 6m², com vãos, utilizando palheta e argamassa de assentamento com preparo em betoneira. Af_12/2014</t>
  </si>
  <si>
    <t>89295</t>
  </si>
  <si>
    <t>Alvenaria estrutural de blocos cerâmicos 14x19x29cm, (espessura de 14cm), para paredes com área líquida menor que 6m², com vãos, utilizando palheta e argamassa de assentamento com preparo manual. Af_12/2014</t>
  </si>
  <si>
    <t>89296</t>
  </si>
  <si>
    <t>Alvenaria estrutural de blocos cerâmicos 14x19x29cm, (espessura de 14cm), para paredes com área líquida maior ou igual a 6m², com vãos, utilizando palheta e argamassa de assentamento com preparo em betoneira. Af_12/2014</t>
  </si>
  <si>
    <t>89297</t>
  </si>
  <si>
    <t>Alvenaria estrutural de blocos cerâmicos 14x19x29cm, (espessura de 14cm), para paredes com área líquida maior ou igual a 6m², com vãos, utilizando palheta e argamassa de assentamento com preparo manual. Af_12/2014</t>
  </si>
  <si>
    <t>89298</t>
  </si>
  <si>
    <t>Alvenaria estrutural de blocos cerâmicos 14x19x39cm, (espessura de 14cm), para paredes com área líquida menor que 6m², sem vãos, utilizando colher de pedreiro e argamassa de assentamento com preparo em betoneira. Af_12/2014</t>
  </si>
  <si>
    <t>89299</t>
  </si>
  <si>
    <t>Alvenaria estrutural de blocos cerâmicos 14x19x39cm, (espessura de 14cm), para paredes com área líquida menor que 6m², sem vãos, utilizando colher de pedreiro e argamassa de assentamento com preparo manual. Af_12/2014</t>
  </si>
  <si>
    <t>89300</t>
  </si>
  <si>
    <t>Alvenaria estrutural de blocos cerâmicos 14x19x39cm, (espessura de 14cm), para paredes com área líquida maior ou igual a 6m², sem vãos, utilizando colher de pedreiro e argamassa de assentamento com preparo em betoneira. Af_12/2014</t>
  </si>
  <si>
    <t>89301</t>
  </si>
  <si>
    <t>Alvenaria estrutural de blocos cerâmicos 14x19x39cm, (espessura de 14cm), para paredes com área líquida maior ou igual a 6m², sem vãos, utilizando colher de pedreiro e argamassa de assentamento com preparo manual. Af_12/2014</t>
  </si>
  <si>
    <t>89302</t>
  </si>
  <si>
    <t>Alvenaria estrutural de blocos cerâmicos 14x19x39cm, (espessura de 14cm), para paredes com área líquida menor que 6m², com vãos, utilizando colher de pedreiro e argamassa de assentamento com preparo em betoneira. Af_12/2014</t>
  </si>
  <si>
    <t>89303</t>
  </si>
  <si>
    <t>Alvenaria estrutural de blocos cerâmicos 14x19x39cm, (espessura de 14cm), para paredes com área líquida menor que 6m², com vãos, utilizando colher de pedreiro e argamassa de assentamento com preparo manual. Af_12/2014</t>
  </si>
  <si>
    <t>89304</t>
  </si>
  <si>
    <t>Alvenaria estrutural de blocos cerâmicos 14x19x39cm, (espessura de 14cm), para paredes com área líquida maior ou igual a 6m², com vãos, utilizando colher de pedreiro e argamassa de assentamento com preparo em betoneira. Af_12/2014</t>
  </si>
  <si>
    <t>89305</t>
  </si>
  <si>
    <t>Alvenaria estrutural de blocos cerâmicos 14x19x39cm, (espessura de 14cm), para paredes com área líquida maior ou igual a 6m², com vãos, utilizando colher de pedreiro e argamassa de assentamento com preparo manual. Af_12/2014</t>
  </si>
  <si>
    <t>89306</t>
  </si>
  <si>
    <t>Alvenaria estrutural de blocos cerâmicos 14x19x29cm, (espessura de 14cm), para paredes com área líquida menor que 6m², sem vãos, utilizando colher de pedreiro e argamassa de assentamento com preparo em betoneira. Af_12/2014</t>
  </si>
  <si>
    <t>89307</t>
  </si>
  <si>
    <t>Alvenaria estrutural de blocos cerâmicos 14x19x29cm, (espessura de 14cm), para paredes com área líquida menor que 6m², sem vãos, utilizando colher de pedreiro e argamassa de assentamento com preparo manual. Af_12/2014</t>
  </si>
  <si>
    <t>89308</t>
  </si>
  <si>
    <t>Alvenaria estrutural de blocos cerâmicos 14x19x29cm, (espessura de 14cm), para paredes com área líquida maior ou igual a 6m², sem vãos, utilizando colher de pedreiro e argamassa de assentamento com preparo em betoneira. Af_12/2014</t>
  </si>
  <si>
    <t>89309</t>
  </si>
  <si>
    <t>Alvenaria estrutural de blocos cerâmicos 14x19x29cm, (espessura de 14cm), para paredes com área líquida maior ou igual a 6m², sem vãos, utilizando colher de pedreiro e argamassa de assentamento com preparo manual. Af_12/2014</t>
  </si>
  <si>
    <t>89310</t>
  </si>
  <si>
    <t>Alvenaria estrutural de blocos cerâmicos 14x19x29cm, (espessura de 14cm), para paredes com área líquida menor que 6m², com vãos, utilizando colher de pedreiro e argamassa de assentamento com preparo em betoneira. Af_12/2014</t>
  </si>
  <si>
    <t>89311</t>
  </si>
  <si>
    <t>Alvenaria estrutural de blocos cerâmicos 14x19x29cm, (espessura de 14cm), para paredes com área líquida menor que 6m², com vãos, utilizando colher de pedreiro e argamassa de assentamento com preparo manual. Af_12/2014</t>
  </si>
  <si>
    <t>89312</t>
  </si>
  <si>
    <t>Alvenaria estrutural de blocos cerâmicos 14x19x29cm, (espessura de 14cm), para paredes com área líquida maior ou igual a 6m², com vãos, utilizando colher de pedreiro e argamassa de assentamento com preparo em betoneira. Af_12/2014</t>
  </si>
  <si>
    <t>89313</t>
  </si>
  <si>
    <t>Alvenaria estrutural de blocos cerâmicos 14x19x29cm, (espessura de 14cm), para paredes com área líquida maior ou igual a 6m², com vãos, utilizando colher de pedreiro e argamassa de assentamento com preparo manual. Af_12/2014</t>
  </si>
  <si>
    <t>0065</t>
  </si>
  <si>
    <t>Alvenaria de blocos de concreto</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</si>
  <si>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</si>
  <si>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</si>
  <si>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</si>
  <si>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</si>
  <si>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</si>
  <si>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</si>
  <si>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</si>
  <si>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</si>
  <si>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</si>
  <si>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</si>
  <si>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</si>
  <si>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</si>
  <si>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</si>
  <si>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</si>
  <si>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</si>
  <si>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</si>
  <si>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</si>
  <si>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</si>
  <si>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</si>
  <si>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</si>
  <si>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</si>
  <si>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</si>
  <si>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</si>
  <si>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</si>
  <si>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</si>
  <si>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</si>
  <si>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</si>
  <si>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</si>
  <si>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</si>
  <si>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</si>
  <si>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</si>
  <si>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</si>
  <si>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</si>
  <si>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</si>
  <si>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</si>
  <si>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</si>
  <si>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</si>
  <si>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</si>
  <si>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</si>
  <si>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</si>
  <si>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</si>
  <si>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 se argamassa de assentamento com preparo em betoneira. Af_06/2014</t>
  </si>
  <si>
    <t>87468</t>
  </si>
  <si>
    <t>Alvenaria de vedação de blocos vazados de concreto de 14x19x39cm (espessura 14cm) de paredes com área líquida maior ou igual a 6m² com vão se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</si>
  <si>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</si>
  <si>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</si>
  <si>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</si>
  <si>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</si>
  <si>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</si>
  <si>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</si>
  <si>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</si>
  <si>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</si>
  <si>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</si>
  <si>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</si>
  <si>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0066</t>
  </si>
  <si>
    <t>Alvenaria de elementos vazados de concreto</t>
  </si>
  <si>
    <t>73937</t>
  </si>
  <si>
    <t>Alvenaria elemento vazado concreto (cobogó)</t>
  </si>
  <si>
    <t>73937/001</t>
  </si>
  <si>
    <t>Cobogó de concreto (elemento vazado), 7x50x50cm, assentado com argamassa traço 1:4 (cimento e areia)</t>
  </si>
  <si>
    <t>73937/003</t>
  </si>
  <si>
    <t>Cobogó de concreto (elemento vazado), 7x50x50cm, assentado com argamassa traço 1:3 (cimento e areia)</t>
  </si>
  <si>
    <t>73937/004</t>
  </si>
  <si>
    <t>Cobogó de concreto (elemento vazado), 6x29x29cm, assentado com argamassa traço 1:7 (cimento e areia)</t>
  </si>
  <si>
    <t>73937/005</t>
  </si>
  <si>
    <t>Cobogó de concreto (elemento vazado), 10x29x39cm abertura com vidro, assentado com argamassa traço 1:4 (cimento e areia media não peneirada)</t>
  </si>
  <si>
    <t>74196</t>
  </si>
  <si>
    <t>Cobogó concreto</t>
  </si>
  <si>
    <t>74196/001</t>
  </si>
  <si>
    <t>Cobogó de concreto (elemento vazado), 5x50x50cm, assentado com argamassa de cimento e areia com aço ca-25</t>
  </si>
  <si>
    <t>89453</t>
  </si>
  <si>
    <t>Alvenaria de blocos de concreto estrutural 14x19x39cm, (espessura 14cm), Fbk=4,5MPa, para paredes com área líquida menor que 6m², sem vãos, utilizando palheta. Af_12/2014</t>
  </si>
  <si>
    <t>89454</t>
  </si>
  <si>
    <t>Alvenaria de blocos de concreto estrutural 14x19x39cm, (espessura 14cm), Fbk=4,5MPa, para paredes com área líquida maior ou igual a 6m², sem vãos, utilizando palheta. Af_12/2014</t>
  </si>
  <si>
    <t>89455</t>
  </si>
  <si>
    <t>Alvenaria de blocos de concreto estrutural 14x19x39cm, (espessura 14cm) Fbk=14,0MPa, para paredes com área líquida menor que 6m², sem vãos, utilizando palheta. Af_12/2014</t>
  </si>
  <si>
    <t>89456</t>
  </si>
  <si>
    <t>Alvenaria de blocos de concreto estrutural 14x19x39cm, (espessura 14cm) Fbk=14,0MPa, para paredes com área líquida maior ou igual a 6m², sem vãos, utilizando palheta. Af_12/2014</t>
  </si>
  <si>
    <t>89457</t>
  </si>
  <si>
    <t>Alvenaria de blocos de concreto estrutural 14x19x39cm, (espessura 14cm), Fbk=4,5MPa, para paredes com área líquida menor que 6m², com vãos, utilizando palheta. Af_12/2014</t>
  </si>
  <si>
    <t>89458</t>
  </si>
  <si>
    <t>Alvenaria de blocos de concreto estrutural 14x19x39cm, (espessura 14cm), Fbk=4,5MPa, para paredes com área líquida maior ou igual a 6m², com vãos, utilizando palheta. Af_12/2014</t>
  </si>
  <si>
    <t>89459</t>
  </si>
  <si>
    <t>Alvenaria de blocos de concreto estrutural 14x19x39cm, (espessura 14cm) Fbk=14,0MPa, para paredes com área líquida menor que 6m², com vãos, utilizando palheta. Af_12/2014</t>
  </si>
  <si>
    <t>89460</t>
  </si>
  <si>
    <t>Alvenaria de blocos de concreto estrutural 14x19x39cm, (espessura 14cm) Fbk=14,0MPa, para paredes com área líquida maior ou igual a 6m², com vãos, utilizando palheta. Af_12/2014</t>
  </si>
  <si>
    <t>89462</t>
  </si>
  <si>
    <t>Alvenaria de blocos de concreto estrutural 14x19x29cm, (espessura 14cm), Fbk=4,5MPa, para paredes com área líquida menor que 6m², sem vãos, utilizando palheta. Af_12/2014</t>
  </si>
  <si>
    <t>89463</t>
  </si>
  <si>
    <t>Alvenaria de blocos de concreto estrutural 14x19x29cm, (espessura 14cm), Fbk=4,5MPa, para paredes com área líquida maior ou igual a 6m², sem vãos, utilizando palheta. Af_12/2014</t>
  </si>
  <si>
    <t>89464</t>
  </si>
  <si>
    <t>Alvenaria de blocos de concreto estrutural 14x19x29cm, (espessura 14cm) Fbk=14,0MPa, para paredes com área líquida menor que 6m², sem vãos, utilizando palheta. Af_12/2014</t>
  </si>
  <si>
    <t>89465</t>
  </si>
  <si>
    <t>Alvenaria de blocos de concreto estrutural 14x19x29cm, (espessura 14cm) Fbk=14,0MPa, para paredes com área líquida maior ou igual a 6m², sem vãos, utilizando palheta. Af_12/2014</t>
  </si>
  <si>
    <t>89466</t>
  </si>
  <si>
    <t>Alvenaria de blocos de concreto estrutural 14x19x29cm, (espessura 14cm), Fbk=4,5MPa, para paredes com área líquida menor que 6m², com vãos, utilizando palheta. Af_12/2014</t>
  </si>
  <si>
    <t>89467</t>
  </si>
  <si>
    <t>Alvenaria de blocos de concreto estrutural 14x19x29cm, (espessura 14cm), Fbk=4,5MPa, para paredes com área líquida maior ou igual a 6m², com vãos, utilizando palheta. Af_12/2014</t>
  </si>
  <si>
    <t>89468</t>
  </si>
  <si>
    <t>Alvenaria de blocos de concreto estrutural 14x19x29cm, (espessura 14cm) Fbk=14,0MPa, para paredes com área líquida menor que 6m², com vãos, utilizando palheta. Af_12/2014</t>
  </si>
  <si>
    <t>89469</t>
  </si>
  <si>
    <t>Alvenaria de blocos de concreto estrutural 14x19x29cm, (espessura 14cm) Fbk=14,0MPa, para paredes com área líquida maior ou igual a 6m², com vãos, utilizando palheta. Af_12/2014</t>
  </si>
  <si>
    <t>89470</t>
  </si>
  <si>
    <t>Alvenaria de blocos de concreto estrutural 14x19x39cm, (espessura 14cm), Fbk=4,5MPa, para paredes com área líquida menor que 6m², sem vãos, utilizando colher de pedreiro. Af_12/2014</t>
  </si>
  <si>
    <t>89471</t>
  </si>
  <si>
    <t>Alvenaria de blocos de concreto estrutural 14x19x39cm, (espessura 14cm), Fbk=4,5MPa, para paredes com área líquida maior ou igual a 6m², sem vãos, utilizando colher de pedreiro. Af_12/2014</t>
  </si>
  <si>
    <t>89472</t>
  </si>
  <si>
    <t>Alvenaria de blocos de concreto estrutural 14x19x39cm, (espessura 14cm) Fbk=14,0MPa, para paredes com área líquida menor que 6m², sem vãos, utilizando colher de pedreiro. Af_12/2014</t>
  </si>
  <si>
    <t>89473</t>
  </si>
  <si>
    <t>Alvenaria de blocos de concreto estrutural 14x19x39cm, (espessura 14cm) Fbk=14,0MPa, para paredes com área líquida maior ou igual a 6m², sem vãos, utilizando colher de pedreiro. Af_12/2014</t>
  </si>
  <si>
    <t>89474</t>
  </si>
  <si>
    <t>Alvenaria de blocos de concreto estrutural 14x19x39cm, (espessura 14cm), Fbk=4,5MPa, para paredes com área líquida menor que 6m², com vãos, utilizando colher de pedreiro. Af_12/2014</t>
  </si>
  <si>
    <t>89475</t>
  </si>
  <si>
    <t>Alvenaria de blocos de concreto estrutural 14x19x39cm, (espessura 14cm), Fbk=4,5MPa, para paredes com área líquida maior ou igual a 6m², com vãos, utilizando colher de pedreiro. Af_12/2014</t>
  </si>
  <si>
    <t>89476</t>
  </si>
  <si>
    <t>Alvenaria de blocos de concreto estrutural 14x19x39cm, (espessura 14cm) Fbk=14,0MPa, para paredes com área líquida menor que 6m², com vãos, utilizando colher de pedreiro. Af_12/2014</t>
  </si>
  <si>
    <t>89477</t>
  </si>
  <si>
    <t>Alvenaria de blocos de concreto estrutural 14x19x39cm, (espessura 14cm) Fbk=14,0MPa, para paredes com área líquida maior ou igual a 6m², com vãos, utilizando colher de pedreiro. Af_12/2014</t>
  </si>
  <si>
    <t>89478</t>
  </si>
  <si>
    <t>Alvenaria de blocos de concreto estrutural 14x19x29cm, (espessura 14cm), Fbk=4,5MPa, para paredes com área líquida menor que 6m², sem vãos, utilizando colher de pedreiro. Af_12/2014</t>
  </si>
  <si>
    <t>89479</t>
  </si>
  <si>
    <t>Alvenaria de blocos de concreto estrutural 14x19x29cm, (espessura 14cm), Fbk=4,5MPa, para paredes com área líquida maior ou igual a 6m², sem vãos, utilizando colher de pedreiro. Af_12/2014</t>
  </si>
  <si>
    <t>89480</t>
  </si>
  <si>
    <t>Alvenaria de blocos de concreto estrutural 14x19x29cm, (espessura 14cm) Fbk=14,0MPa, para paredes com área líquida menor que 6m², sem vãos, utilizando colher de pedreiro. Af_12/2014</t>
  </si>
  <si>
    <t>89483</t>
  </si>
  <si>
    <t>Alvenaria de blocos de concreto estrutural 14x19x29cm, (espessura 14cm) Fbk=14,0MPa, para paredes com área líquida maior ou igual a 6m², sem vãos, utilizando colher de pedreiro. Af_12/2014</t>
  </si>
  <si>
    <t>89484</t>
  </si>
  <si>
    <t>Alvenaria de blocos de concreto estrutural 14x19x29cm, (espessura 14cm), Fbk=4,5MPa, para paredes com área líquida menor que 6m², com vãos, utilizando colher de pedreiro. Af_12/2014</t>
  </si>
  <si>
    <t>89486</t>
  </si>
  <si>
    <t>Alvenaria de blocos de concreto estrutural 14x19x29cm, (espessura 14cm), Fbk=4,5MPa, para paredes com área líquida maior ou igual a 6m², com vãos, utilizando colher de pedreiro. Af_12/2014</t>
  </si>
  <si>
    <t>89487</t>
  </si>
  <si>
    <t>Alvenaria de blocos de concreto estrutural 14x19x29cm, (espessura 14cm) Fbk=14,0MPa, para paredes com área líquida menor que 6m², com vãos, utilizando colher de pedreiro. Af_12/2014</t>
  </si>
  <si>
    <t>89488</t>
  </si>
  <si>
    <t>Alvenaria de blocos de concreto estrutural 14x19x29cm, (espessura 14cm) Fbk=14,0MPa, para paredes com área líquida maior ou igual a 6m², com vãos, utilizando colher de pedreiro. Af_12/2014</t>
  </si>
  <si>
    <t>91815</t>
  </si>
  <si>
    <t>Composição representativa de alvenaria de blocos de concreto estrutural 14x19x39cm, (espessura 14cm), Fbk = 4,5MPa, utilizando palheta, para edificação habitacional. Af_10/2015</t>
  </si>
  <si>
    <t>91816</t>
  </si>
  <si>
    <t>Composição representativa de serviços de alvenaria de blocos de concreto estrutural 14x19x29cm, (espessura 14cm), Fbk = 4,5MPa, utilizando palheta, para edificação habitacional. Af_10/2015</t>
  </si>
  <si>
    <t>0067</t>
  </si>
  <si>
    <t>Alvenaria de blocos de vidro</t>
  </si>
  <si>
    <t>72139</t>
  </si>
  <si>
    <t>Blocos de vidro tipo canelado 19x19x8cm, assentado com argamassa traço 1:3 (cimento e areia grossa) preparo mecânico, com rejuntamento em cimento branco e barras de aço</t>
  </si>
  <si>
    <t>72175</t>
  </si>
  <si>
    <t>Blocos de vidro tipo xadrez 20x20x10cm, assentado com argamassa traço 1:3 (cimento e areia grossa) preparo mecânico, com rejuntamento em cimento branco e barras de aço</t>
  </si>
  <si>
    <t>72176</t>
  </si>
  <si>
    <t>Blocos de vidro tipo xadrez 20x10x8cm, assentado com argamassa traço 1:3 (cimento e areia grossa) preparo mecânico, com rejuntamento em cimento branco e barras de aço</t>
  </si>
  <si>
    <t>0068</t>
  </si>
  <si>
    <t>Alvenaria de blocos de pedra com junta argamassada</t>
  </si>
  <si>
    <t>74053</t>
  </si>
  <si>
    <t>Alvenaria em pedra rachão</t>
  </si>
  <si>
    <t>74053/001</t>
  </si>
  <si>
    <t>Alvenaria em pedra rachão ou pedra de mão, assentada com argamassa traço 1:6 (cimento e areia)</t>
  </si>
  <si>
    <t>0070</t>
  </si>
  <si>
    <t>Divisórias / mármore / granito / marmorite / concreto / mad. aglom.</t>
  </si>
  <si>
    <t>72178</t>
  </si>
  <si>
    <t>Retirada de divisórias em chapas de madeira, com montantes metálicos</t>
  </si>
  <si>
    <t>72179</t>
  </si>
  <si>
    <t>Recolocação de placas divisórias de granilite, considerando reaproveitamento do material</t>
  </si>
  <si>
    <t>72180</t>
  </si>
  <si>
    <t>Recolocação de divisórias tipo chapas ou tábuas, excl. entarugamento, considerando reaproveitamento do material</t>
  </si>
  <si>
    <t>72181</t>
  </si>
  <si>
    <t>Recolocação de divisórias tipo chapas ou tábuas, inclusive entarugamento, considerando reaproveitamento do material</t>
  </si>
  <si>
    <t>73774</t>
  </si>
  <si>
    <t>Parede divisória para sanitários e banheiros</t>
  </si>
  <si>
    <t>73774/001</t>
  </si>
  <si>
    <t>Divisória em marmorite espessura 35mm, chumbamento no piso e parede com argamassa de cimento e areia, polimento manual, excl. ferragens</t>
  </si>
  <si>
    <t>73909</t>
  </si>
  <si>
    <t>Painel divisório madeira</t>
  </si>
  <si>
    <t>73909/001</t>
  </si>
  <si>
    <t>Divisória em madeira compensada resinada espessura 6mm, estruturada em madeira de lei 3" x 3"</t>
  </si>
  <si>
    <t>74229</t>
  </si>
  <si>
    <t>Painel divisório mármore/granito</t>
  </si>
  <si>
    <t>74229/001</t>
  </si>
  <si>
    <t>Divisória em mármore branco polido, espessura 3cm, assentado com argamassa traço 1:4 (cimento e areia), arremate com cimento branco, excl. ferragens</t>
  </si>
  <si>
    <t>79627</t>
  </si>
  <si>
    <t>Divisória em granito branco polido, esp = 3cm, assentado com argamassa traço 1:4, arremate em cimento branco, excl. ferragens</t>
  </si>
  <si>
    <t>0251</t>
  </si>
  <si>
    <t>Alvenaria de bloco-concreto celular</t>
  </si>
  <si>
    <t>73863</t>
  </si>
  <si>
    <t>Alvenaria de blocos de concreto celular</t>
  </si>
  <si>
    <t>73863/001</t>
  </si>
  <si>
    <t>Alvenaria com blocos de concreto celular 10x30x60cm, espessura 10cm, assentados com argamassa traço 1:2:9 (cimento, cal e areia) preparo manual</t>
  </si>
  <si>
    <t>73863/002</t>
  </si>
  <si>
    <t>Alvenaria com blocos de concreto celular 20x30x60cm, espessura 20cm, assentados com argamassa traço 1:2:9 (cimento, cal e areia) preparo manual</t>
  </si>
  <si>
    <t>0322</t>
  </si>
  <si>
    <t>Parede de adobe</t>
  </si>
  <si>
    <t>68079</t>
  </si>
  <si>
    <t>Parede de adobe para fornos</t>
  </si>
  <si>
    <t>Pavimentação</t>
  </si>
  <si>
    <t>0054</t>
  </si>
  <si>
    <t>Recomposição de pavimentação</t>
  </si>
  <si>
    <t>72948</t>
  </si>
  <si>
    <t>Colchão de areia para pavimentação em paralelepípedo ou blocos de concreto intertravados</t>
  </si>
  <si>
    <t>73790</t>
  </si>
  <si>
    <t>Reforma conservação logradouros em paralelepípedo</t>
  </si>
  <si>
    <t>73790/001</t>
  </si>
  <si>
    <t>Retirada, limpeza e reassentamento de paralelepípedo sobre colchão de pó de pedra espessura 10cm, rejuntado com betume e pedrisco, considerando aproveitamento do paralelepípedo</t>
  </si>
  <si>
    <t>73790/002</t>
  </si>
  <si>
    <t>Reassentamento de paralelepípedo sobre colchão de pó de pedra espessura 10cm, rejuntado com betume e pedrisco, considerando aproveitamento do paralelepípedo</t>
  </si>
  <si>
    <t>73790/003</t>
  </si>
  <si>
    <t>Retirada, limpeza e reassentamento de paralelepípedo sobre colchão de pó de pedra espessura 10cm, rejuntado com argamassa traço 1:3 (cimento e areia), considerando aproveitamento do paralelepípedo</t>
  </si>
  <si>
    <t>73790/004</t>
  </si>
  <si>
    <t>Reassentamento de paralelepípedo sobre colchão de pó de pedra espessura 10cm, rejuntado com argamassa traço 1:3 (cimento e areia), considerando aproveitamento do paralelepípedo</t>
  </si>
  <si>
    <t>83694</t>
  </si>
  <si>
    <t>Recomposição de pavimentação tipo Blokret sobre colchão de areia com reaproveitamento de material</t>
  </si>
  <si>
    <t>83695</t>
  </si>
  <si>
    <t>83695/001</t>
  </si>
  <si>
    <t>Rejuntamento pavimentação paralelepípedo betume cascalho incl. materiais</t>
  </si>
  <si>
    <t>83771</t>
  </si>
  <si>
    <t>Recomposição de revestimento primário medido p/ volume compactado</t>
  </si>
  <si>
    <t>92970</t>
  </si>
  <si>
    <t>Demolição de pavimentação asfáltica com utilização de martelo perfurador, espessura até 15cm, exclusive carga e transporte</t>
  </si>
  <si>
    <t>0055</t>
  </si>
  <si>
    <t>Regularização/reforço de subleito</t>
  </si>
  <si>
    <t>41879</t>
  </si>
  <si>
    <t>Conformação geométrica de plataforma para execução de revestimento primário em rodovias vicinais</t>
  </si>
  <si>
    <t>0056</t>
  </si>
  <si>
    <t>Execução de subleito, leito, subbase, base etc.</t>
  </si>
  <si>
    <t>72910</t>
  </si>
  <si>
    <t>Base de solo arenoso fino, compactação 100% Proctor modificado</t>
  </si>
  <si>
    <t>72911</t>
  </si>
  <si>
    <t>Base de solo estabilizado sem mistura, compactação 100% Proctor normal, excl. escavação, carga e transporte do solo</t>
  </si>
  <si>
    <t>72912</t>
  </si>
  <si>
    <t>Base de solo cimento 2% mistura em pista, compactação 100% Proctor intermediário, excl. escavação, carga e transporte do solo</t>
  </si>
  <si>
    <t>72913</t>
  </si>
  <si>
    <t>Base de solo cimento 4% mistura em pista, compactação 100% Proctor normal, excl. transporte do solo</t>
  </si>
  <si>
    <t>72914</t>
  </si>
  <si>
    <t>Base de solo cimento 6% mistura em pista, compactação 100% Proctor normal, excl. escavação, carga e transporte do solo</t>
  </si>
  <si>
    <t>72916</t>
  </si>
  <si>
    <t>Base de solo cimento 2% mistura em usina, compactação 100% Proctor intermediário, excl. escavação, carga e transporte do solo</t>
  </si>
  <si>
    <t>72919</t>
  </si>
  <si>
    <t>Base de solo cimento 4% mistura em usina, compactação 100% Proctor normal, excl. escavação, carga e transporte do solo</t>
  </si>
  <si>
    <t>72922</t>
  </si>
  <si>
    <t>Base de solo cimento 6% com mistura em usina, compactação 100% Proctor normal, excl. escavação, carga e transporte do solo</t>
  </si>
  <si>
    <t>72923</t>
  </si>
  <si>
    <t>Base de solo - brita (40/60), mistura em usina, compactação 100% Proctor modificado, excl. escavação, carga e transporte</t>
  </si>
  <si>
    <t>72924</t>
  </si>
  <si>
    <t>Base de solo - brita (50/50), mistura em usina, compactação 100% Proctor modificado, excl. escavação, carga e transporte</t>
  </si>
  <si>
    <t>72961</t>
  </si>
  <si>
    <t>Regularização e compactação de subleito até 20cm de espessura</t>
  </si>
  <si>
    <t>73710</t>
  </si>
  <si>
    <t>Base para pavimentação com brita graduada, inclusive compactação</t>
  </si>
  <si>
    <t>73711</t>
  </si>
  <si>
    <t>Base para pavimentação com brita corrida, inclusive compactação</t>
  </si>
  <si>
    <t>73766</t>
  </si>
  <si>
    <t>Base e subbase</t>
  </si>
  <si>
    <t>73766/001</t>
  </si>
  <si>
    <t>Base para pavimentação com macadame hidráulico, inclusive compactação</t>
  </si>
  <si>
    <t>83772</t>
  </si>
  <si>
    <t>Base solo estabil c/ materiais misturados na usina / transp água excl. escav., carga e transporte dos solos utilizados e brita</t>
  </si>
  <si>
    <t>0057</t>
  </si>
  <si>
    <t>Execução de pavimentações diversas</t>
  </si>
  <si>
    <t>72799</t>
  </si>
  <si>
    <t>Pavimento em paralelepípedo sobre colchão de areia rejuntado com argamassa de cimento e areia no traço 1:3 (pedras pequenas 30 a 35 peças por m²)</t>
  </si>
  <si>
    <t>72942</t>
  </si>
  <si>
    <t>Pintura de ligação com emulsão RR-1C</t>
  </si>
  <si>
    <t>72943</t>
  </si>
  <si>
    <t>Pintura de ligação com emulsão RR-2C</t>
  </si>
  <si>
    <t>72944</t>
  </si>
  <si>
    <t>Pavimentação em paralelepípedo sobre colchão de areia 10cm, rejuntado com areia</t>
  </si>
  <si>
    <t>72945</t>
  </si>
  <si>
    <t>Imprimação de base de pavimentação com emulsão CM-30</t>
  </si>
  <si>
    <t>72956</t>
  </si>
  <si>
    <t>Tratamento Superficial Simples - TSS, com emulsão RR-2c</t>
  </si>
  <si>
    <t>72958</t>
  </si>
  <si>
    <t>Tratamento Superficial Duplo - TSD, com emulsão RR-2c</t>
  </si>
  <si>
    <t>72960</t>
  </si>
  <si>
    <t>Tratamento Superficial Triplo - TST, com emulsão RR-2c</t>
  </si>
  <si>
    <t>72967</t>
  </si>
  <si>
    <t>Meio-fio de concreto pré-moldado 12x30cm, sobre base de concreto simples e rejuntado com argamassa traço 1:3 (cimento e areia)</t>
  </si>
  <si>
    <t>72969</t>
  </si>
  <si>
    <t>Carga de pedra para pavimento poliédrico</t>
  </si>
  <si>
    <t>72971</t>
  </si>
  <si>
    <t>Compactação de pavimento poliédrico</t>
  </si>
  <si>
    <t>72972</t>
  </si>
  <si>
    <t>Contenção lateral com solo local para pavimento poliédrico</t>
  </si>
  <si>
    <t>72973</t>
  </si>
  <si>
    <t>Corte e preparo de cordão de pedra para pavimento poliédrico</t>
  </si>
  <si>
    <t>72974</t>
  </si>
  <si>
    <t>Corte e preparo de pedra para pavimento poliédrico</t>
  </si>
  <si>
    <t>72975</t>
  </si>
  <si>
    <t>Desmonte manual de pedra para pavimento poliédrico</t>
  </si>
  <si>
    <t>72976</t>
  </si>
  <si>
    <t>Carga de cordão de pedra para pavimento poliédrico</t>
  </si>
  <si>
    <t>72978</t>
  </si>
  <si>
    <t>Extração, carga e assentamento de cordão de pedra para pavimento poliédrico, excl. transporte de pedra e indenização pedreira</t>
  </si>
  <si>
    <t>72979</t>
  </si>
  <si>
    <t>Extração, carga, preparo e assentamento de pedras poliédricas, excl. transporte de pedra e pedreira</t>
  </si>
  <si>
    <t>73760</t>
  </si>
  <si>
    <t>Revestimento betuminoso</t>
  </si>
  <si>
    <t>73760/001</t>
  </si>
  <si>
    <t>Capa selante compreendendo aplicação de asfalto na proporção de 0,7 a 1,5L/m², distribuição de agregados de 5 a 15kg/m² e compactação com rolo - com uso da emulsão RR-2C, incluso aplicação e compactação</t>
  </si>
  <si>
    <t>73765</t>
  </si>
  <si>
    <t>Pavimentação c/ paralelepípedo</t>
  </si>
  <si>
    <t>73765/001</t>
  </si>
  <si>
    <t>Pavimentação em paralelepípedo sobre colchão de pó de pedra espessura 10cm, rejuntado com argamassa de cimento e areia traço 1:3 (cimento e areia)</t>
  </si>
  <si>
    <t>73765/002</t>
  </si>
  <si>
    <t>Pavimentação em paralelepípedo sobre colchão de pó de pedra espessura 10cm, rejuntado com betume e pedrisco</t>
  </si>
  <si>
    <t>73849</t>
  </si>
  <si>
    <t>Fornecimento areia-asfalto</t>
  </si>
  <si>
    <t>73849/001</t>
  </si>
  <si>
    <t>Areia asfalto a quente (AAUQ) com CAP 50/70, incluso usinagem e aplicação, excl. transporte</t>
  </si>
  <si>
    <t>73849/002</t>
  </si>
  <si>
    <t>Areia asfalto a frio (AAUF), com emulsão RR-2C incluso usinagem e aplicação, excl. transporte</t>
  </si>
  <si>
    <t>92391</t>
  </si>
  <si>
    <t>Execução de pavimento em piso intertravado, com bloco pisograma de 35x25cm, espessura 6cm. Af_08/2015</t>
  </si>
  <si>
    <t>92392</t>
  </si>
  <si>
    <t>Execução de pavimento em piso intertravado, com bloco pisograma de 35x25cm, espessura 8cm. Af_08/2015</t>
  </si>
  <si>
    <t>92393</t>
  </si>
  <si>
    <t>Execução de pavimento em piso intertravado, com bloco sextavado de 25x25cm, espessura 6cm. Af_08/2015</t>
  </si>
  <si>
    <t>92394</t>
  </si>
  <si>
    <t>Execução de pavimento em piso intertravado, com bloco sextavado de 25x25cm, espessura 8cm. Af_08/2015</t>
  </si>
  <si>
    <t>92395</t>
  </si>
  <si>
    <t>Execução de pavimento em piso intertravado, com bloco sextavado de 25x25cm, espessura 10cm. Af_08/2015</t>
  </si>
  <si>
    <t>92396</t>
  </si>
  <si>
    <t>Execução de passeio em piso intertravado, com bloco retangular de 20x10cm, espessura 6cm. Af_08/2015</t>
  </si>
  <si>
    <t>92397</t>
  </si>
  <si>
    <t>Execução de pátio/estacionamento em piso intertravado, com bloco retangular de 20x10cm, espessura 6cm. Af_08/2015</t>
  </si>
  <si>
    <t>92398</t>
  </si>
  <si>
    <t>Execução de pátio/estacionamento em piso intertravado, com bloco retangular de 20x10cm, espessura 8cm. Af_08/2015</t>
  </si>
  <si>
    <t>92399</t>
  </si>
  <si>
    <t>Execução de via em piso intertravado, com bloco retangular de 20x10cm, espessura 8cm. Af_08/2015</t>
  </si>
  <si>
    <t>92400</t>
  </si>
  <si>
    <t>Execução de pátio/estacionamento em piso intertravado, com bloco retangular de 20x10cm, espessura 10cm. Af_08/2015</t>
  </si>
  <si>
    <t>92401</t>
  </si>
  <si>
    <t>Execução de via em piso intertravado, com bloco retangular de 20x10cm, espessura 10cm. Af_08/2015</t>
  </si>
  <si>
    <t>92402</t>
  </si>
  <si>
    <t>Execução de passeio em piso intertravado, com bloco 16 faces de 22x11cm, espessura 6cm. Af_08/2015</t>
  </si>
  <si>
    <t>92403</t>
  </si>
  <si>
    <t>Execução de pátio/estacionamento em piso intertravado, com bloco 16 faces de 22x11cm, espessura 6cm. Af_08/2015</t>
  </si>
  <si>
    <t>92404</t>
  </si>
  <si>
    <t>Execução de pátio/estacionamento em piso intertravado, com bloco 16 faces de 22x11cm, espessura 8cm. Af_08/2015</t>
  </si>
  <si>
    <t>92405</t>
  </si>
  <si>
    <t>Execução de via em piso intertravado, com bloco 16 faces de 22x11cm, espessura 8cm. Af_08/2015</t>
  </si>
  <si>
    <t>92406</t>
  </si>
  <si>
    <t>Execução de pátio/estacionamento em piso intertravado, com bloco 16 faces de 22x11cm, espessura 10cm. Af_08/2015</t>
  </si>
  <si>
    <t>92407</t>
  </si>
  <si>
    <t>Execução de via em piso intertravado, com bloco 16 faces de 22x11cm, espessura 10cm. Af_08/2015</t>
  </si>
  <si>
    <t>93679</t>
  </si>
  <si>
    <t>Execução de passeio em piso intertravado, com bloco retangular colorido de 20x10cm, espessura 6cm. Af_12/2015</t>
  </si>
  <si>
    <t>93680</t>
  </si>
  <si>
    <t>Execução de pátio/estacionamento em piso intertravado, com bloco retangular colorido de 20x10cm, espessura 6cm. Af_12/2015</t>
  </si>
  <si>
    <t>93681</t>
  </si>
  <si>
    <t>Execução de pátio/estacionamento em piso intertravado, com bloco retangular colorido de 20x10cm, espessura 8cm. Af_12/2015</t>
  </si>
  <si>
    <t>93682</t>
  </si>
  <si>
    <t>Execução de via em piso intertravado, com bloco retangular colorido de 20x10cm, espessura 8cm. Af_12/2015</t>
  </si>
  <si>
    <t>0249</t>
  </si>
  <si>
    <t>Sinalização horizontal/vertical</t>
  </si>
  <si>
    <t>72947</t>
  </si>
  <si>
    <t>Sinalização horizontal com tinta retrorrefletiva a base de resina acrílica com microesferas de vidro</t>
  </si>
  <si>
    <t>83693</t>
  </si>
  <si>
    <t>Caiação em meio fio</t>
  </si>
  <si>
    <t>0250</t>
  </si>
  <si>
    <t>Mureta divisória e/ou de proteção</t>
  </si>
  <si>
    <t>73770</t>
  </si>
  <si>
    <t>Barreira pré-moldada concr. Armado/mureta divisória de trafego</t>
  </si>
  <si>
    <t>73770/001</t>
  </si>
  <si>
    <t>Barreira pré-moldada externa concreto armado 0,25x0,40x1,14m Fck=25MPa aço CA-50 incl. vigota horizontal montante a cada 1,00m ferros de ligação e materiais.</t>
  </si>
  <si>
    <t>73770/002</t>
  </si>
  <si>
    <t>Barreira dupla pré-moldada interna concreto armado 0,15x0,65x0,77m Fck=25MPa aço CA-50 incl. ferros de ligação e materiais.</t>
  </si>
  <si>
    <t>83696</t>
  </si>
  <si>
    <t>Pintura guarda-corpo guarda-roda e mureta proteção</t>
  </si>
  <si>
    <t>83696/001</t>
  </si>
  <si>
    <t>Pintura guarda-corpo guarda-roda e mureta proteção com cal em pontes e viadutos medida pelo dobro da área total (largura x altura).</t>
  </si>
  <si>
    <t>0287</t>
  </si>
  <si>
    <t>Fabricação/execução de CBUQ pré-misturados</t>
  </si>
  <si>
    <t>72962</t>
  </si>
  <si>
    <t>Usinagem de CBUQ com CAP 50/70, para capa de rolamento</t>
  </si>
  <si>
    <t>72963</t>
  </si>
  <si>
    <t>Usinagem de CBUQ com CAP 50/70, para binder</t>
  </si>
  <si>
    <t>72964</t>
  </si>
  <si>
    <t>Concreto betuminoso usinado a quente com CAP 50/70, binder, incluso usinagem e aplicação, excl. transporte</t>
  </si>
  <si>
    <t>72965</t>
  </si>
  <si>
    <t>Fabricação e aplicação de concreto betuminoso usinado a quente (CBUQ), CAP 50/70, excl. transporte</t>
  </si>
  <si>
    <t>73759</t>
  </si>
  <si>
    <t>73759/002</t>
  </si>
  <si>
    <t>Pré-misturado a frio com emulsão RM-1C, incluso usinagem e aplicação, excl. transporte</t>
  </si>
  <si>
    <t>Pinturas</t>
  </si>
  <si>
    <t>0155</t>
  </si>
  <si>
    <t>Pintura de parede</t>
  </si>
  <si>
    <t>72125</t>
  </si>
  <si>
    <t>Remoção de pintura PVA / acrílica</t>
  </si>
  <si>
    <t>73446</t>
  </si>
  <si>
    <t>Pintura de superfície c/ tinta grafite</t>
  </si>
  <si>
    <t>73791</t>
  </si>
  <si>
    <t>Pintura com tinta em pó</t>
  </si>
  <si>
    <t>73791/001</t>
  </si>
  <si>
    <t>Pintura com tinta em pó industrializada a base de cal, duas demãos</t>
  </si>
  <si>
    <t>73999</t>
  </si>
  <si>
    <t>Caiação</t>
  </si>
  <si>
    <t>73999/001</t>
  </si>
  <si>
    <t>Pintura a base de cal e fixador a base de óleo de linhaça, três demãos</t>
  </si>
  <si>
    <t>74133</t>
  </si>
  <si>
    <t>Emassamento p/ pintura óleo / esmalte</t>
  </si>
  <si>
    <t>74133/001</t>
  </si>
  <si>
    <t>Emassamento com massa a óleo, uma demão</t>
  </si>
  <si>
    <t>74133/002</t>
  </si>
  <si>
    <t>Emassamento com massa a óleo, duas demãos</t>
  </si>
  <si>
    <t>79334</t>
  </si>
  <si>
    <t>Pintura de parede - superfícies externas</t>
  </si>
  <si>
    <t>79334/001</t>
  </si>
  <si>
    <t>Pintura a base de cal e fixador a base de cola, duas demãos</t>
  </si>
  <si>
    <t>79461</t>
  </si>
  <si>
    <t>Pintura com liquido para brilho, uma demão</t>
  </si>
  <si>
    <t>79462</t>
  </si>
  <si>
    <t>Emassamento com massa epóxi, 2 demãos</t>
  </si>
  <si>
    <t>79494</t>
  </si>
  <si>
    <t>Pinturas a óleo e alquídicos sobre paredes e tetos</t>
  </si>
  <si>
    <t>79494/001</t>
  </si>
  <si>
    <t>Pintura de quadro escolar com tinta esmalte acabamento fosco, duas demãos sobre massa acrílica</t>
  </si>
  <si>
    <t>79495</t>
  </si>
  <si>
    <t>Pintura a base de PVA e acrílico p/paredes e teto</t>
  </si>
  <si>
    <t>79495/003</t>
  </si>
  <si>
    <t>Pintura c/ regulador de brilho em uma demão adicionado ao PVA</t>
  </si>
  <si>
    <t>84649</t>
  </si>
  <si>
    <t>Pintura com tinta em pó industrializada a base de cal, três demãos</t>
  </si>
  <si>
    <t>84651</t>
  </si>
  <si>
    <t>Pintura com tinta impermeável mineral em pó, duas demãos</t>
  </si>
  <si>
    <t>84652</t>
  </si>
  <si>
    <t>Pintura a base de cal com pigmento e fixador a base de óleo de linhaça, três demãos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</si>
  <si>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</si>
  <si>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</si>
  <si>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</si>
  <si>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</si>
  <si>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</si>
  <si>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</si>
  <si>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</si>
  <si>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</si>
  <si>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</si>
  <si>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</si>
  <si>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</si>
  <si>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</si>
  <si>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</si>
  <si>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</si>
  <si>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</si>
  <si>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</si>
  <si>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</si>
  <si>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</si>
  <si>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</si>
  <si>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</si>
  <si>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</si>
  <si>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</si>
  <si>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</si>
  <si>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</si>
  <si>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</si>
  <si>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</si>
  <si>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</si>
  <si>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</si>
  <si>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</si>
  <si>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</si>
  <si>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</si>
  <si>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</si>
  <si>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</si>
  <si>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</si>
  <si>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</si>
  <si>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</si>
  <si>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</si>
  <si>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</si>
  <si>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</si>
  <si>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</si>
  <si>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</si>
  <si>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</si>
  <si>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</si>
  <si>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</si>
  <si>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</si>
  <si>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</si>
  <si>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</si>
  <si>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</si>
  <si>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</si>
  <si>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</si>
  <si>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</si>
  <si>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</si>
  <si>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</si>
  <si>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</si>
  <si>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</si>
  <si>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</si>
  <si>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92236</t>
  </si>
  <si>
    <t>Aplicação manual de pintura com tinta látex acrílica em paredes, duas demãos</t>
  </si>
  <si>
    <t>0156</t>
  </si>
  <si>
    <t>Pintura em concreto aparente</t>
  </si>
  <si>
    <t>79460</t>
  </si>
  <si>
    <t>Pintura epóxi, duas demãos</t>
  </si>
  <si>
    <t>79465</t>
  </si>
  <si>
    <t>Pintura com tinta à base de borracha clorada, 2 demãos</t>
  </si>
  <si>
    <t>79514</t>
  </si>
  <si>
    <t>Acabamento epóxi</t>
  </si>
  <si>
    <t>79514/001</t>
  </si>
  <si>
    <t>Pintura epóxi, três demãos</t>
  </si>
  <si>
    <t>84647</t>
  </si>
  <si>
    <t>Pintura epóxi incluso emassamento e fundo preparador</t>
  </si>
  <si>
    <t>84656</t>
  </si>
  <si>
    <t>Tratamento em concreto com estuque e lixamento</t>
  </si>
  <si>
    <t>84671</t>
  </si>
  <si>
    <t>Pintura de nata de cimento, 3 demãos</t>
  </si>
  <si>
    <t>84677</t>
  </si>
  <si>
    <t>Verniz sintético brilhante em concreto ou tijolo, duas demãos</t>
  </si>
  <si>
    <t>84678</t>
  </si>
  <si>
    <t>Verniz poliuretano brilhante em concreto ou tijolo, três demãos</t>
  </si>
  <si>
    <t>0157</t>
  </si>
  <si>
    <t>Pintura em madeira</t>
  </si>
  <si>
    <t>6081</t>
  </si>
  <si>
    <t>Pintura verniz poliuretano brilhante em madeira, três demãos</t>
  </si>
  <si>
    <t>6082</t>
  </si>
  <si>
    <t>Pintura em verniz sintético brilhante em madeira, três demãos</t>
  </si>
  <si>
    <t>40905</t>
  </si>
  <si>
    <t>Verniz sintético em madeira, duas demãos</t>
  </si>
  <si>
    <t>73739</t>
  </si>
  <si>
    <t>Pintura esmalte</t>
  </si>
  <si>
    <t>73739/001</t>
  </si>
  <si>
    <t>Pintura esmalte acetinado em madeira, duas demãos</t>
  </si>
  <si>
    <t>74065</t>
  </si>
  <si>
    <t>Pintura esmalte acetinado 2 demãos aparelhada p/ madeira</t>
  </si>
  <si>
    <t>74065/001</t>
  </si>
  <si>
    <t>Pintura esmalte fosco para madeira, duas demãos, sobre fundo nivelador branco</t>
  </si>
  <si>
    <t>74065/002</t>
  </si>
  <si>
    <t>Pintura esmalte acetinado para madeira, duas demãos, sobre fundo nivelador branco</t>
  </si>
  <si>
    <t>74065/003</t>
  </si>
  <si>
    <t>Pintura esmalte brilhante para madeira, duas demãos, sobre fundo nivelador branco</t>
  </si>
  <si>
    <t>79463</t>
  </si>
  <si>
    <t>Pintura a óleo, 1 demão</t>
  </si>
  <si>
    <t>79464</t>
  </si>
  <si>
    <t>Pintura a óleo, 2 demãos</t>
  </si>
  <si>
    <t>79466</t>
  </si>
  <si>
    <t>Pintura com verniz poliuretano, 2 demãos</t>
  </si>
  <si>
    <t>79497</t>
  </si>
  <si>
    <t>Pintura em esquadrias de madeira</t>
  </si>
  <si>
    <t>79497/001</t>
  </si>
  <si>
    <t>Pintura a óleo, 3 demãos</t>
  </si>
  <si>
    <t>84645</t>
  </si>
  <si>
    <t>Verniz sintético brilhante, 2 demãos</t>
  </si>
  <si>
    <t>84657</t>
  </si>
  <si>
    <t>Fundo sintético nivelador branco</t>
  </si>
  <si>
    <t>84658</t>
  </si>
  <si>
    <t>Remoção de verniz sobre madeira</t>
  </si>
  <si>
    <t>84659</t>
  </si>
  <si>
    <t>Pintura esmalte fosco em madeira, duas demãos</t>
  </si>
  <si>
    <t>84664</t>
  </si>
  <si>
    <t>Pintura imunizante fungicida a base de carbolineum, duas demãos</t>
  </si>
  <si>
    <t>84679</t>
  </si>
  <si>
    <t>Pintura imunizante para madeira, duas demãos</t>
  </si>
  <si>
    <t>0158</t>
  </si>
  <si>
    <t>Pintura para metal</t>
  </si>
  <si>
    <t>6067</t>
  </si>
  <si>
    <t>Pintura esmalte brilhante (2 demãos) sobre superfície metálica, inclusive proteção com zarcão (1 demão)</t>
  </si>
  <si>
    <t>73656</t>
  </si>
  <si>
    <t>Jateamento com areia em estrutura metálica</t>
  </si>
  <si>
    <t>73794</t>
  </si>
  <si>
    <t>Pintura em ferro, sobre base anti-corrosiva, em duas demãos</t>
  </si>
  <si>
    <t>73794/001</t>
  </si>
  <si>
    <t>Pintura com tinta protetora acabamento grafite esmalte sobre superfície metálica, 2 demãos</t>
  </si>
  <si>
    <t>73865</t>
  </si>
  <si>
    <t>73865/001</t>
  </si>
  <si>
    <t>Fundo preparador primer a base de epóxi, para estrutura metálica, uma demão, espessura de 25 micra.</t>
  </si>
  <si>
    <t>73924</t>
  </si>
  <si>
    <t>73924/001</t>
  </si>
  <si>
    <t>Pintura esmalte alto brilho, duas demãos, sobre superfície metálica</t>
  </si>
  <si>
    <t>73924/002</t>
  </si>
  <si>
    <t>Pintura esmalte acetinado, duas demãos, sobre superfície metálica</t>
  </si>
  <si>
    <t>73924/003</t>
  </si>
  <si>
    <t>Pintura esmalte fosco, duas demãos, sobre superfície metálica</t>
  </si>
  <si>
    <t>74064</t>
  </si>
  <si>
    <t>Pintura fundo oxido ferro / zarcão 1 demão p/ ferro</t>
  </si>
  <si>
    <t>74064/001</t>
  </si>
  <si>
    <t>Fundo anticorrosivo a base de oxido de ferro (zarcão), duas demãos</t>
  </si>
  <si>
    <t>74064/002</t>
  </si>
  <si>
    <t>Fundo anticorrosivo a base de oxido de ferro (zarcão), uma demão</t>
  </si>
  <si>
    <t>74145</t>
  </si>
  <si>
    <t>Pintura de peças metálicas com pistola de ar comprimido</t>
  </si>
  <si>
    <t>Pintura esmalte fosco, duas demãos, sobre superfície metálica, incluso uma demão de fundo anticorrosivo com pistola de ar comprimido</t>
  </si>
  <si>
    <t>79498</t>
  </si>
  <si>
    <t>Pintura a óleo e alquídicos sobre ferro</t>
  </si>
  <si>
    <t>79498/001</t>
  </si>
  <si>
    <t>Pintura a óleo brilhante sobre superfície metálica, uma demão incluso uma demão de fundo anticorrosivo</t>
  </si>
  <si>
    <t>79499</t>
  </si>
  <si>
    <t>Pintura de postes</t>
  </si>
  <si>
    <t>79499/001</t>
  </si>
  <si>
    <t>Pintura poste reto de aço 3,5 a 6m c/ 1 demão de tinta grafite c/ propriedades de primer e acabamento - obs: c/alto teor de zarcão</t>
  </si>
  <si>
    <t>79515</t>
  </si>
  <si>
    <t>Acabamento alumínio</t>
  </si>
  <si>
    <t>79515/001</t>
  </si>
  <si>
    <t>Pintura com tinta protetora acabamento alumínio, três demãos</t>
  </si>
  <si>
    <t>79516</t>
  </si>
  <si>
    <t>Lixamento metal</t>
  </si>
  <si>
    <t>79516/001</t>
  </si>
  <si>
    <t>Remoção de pintura a óleo / esmalte sobre superfície metálica</t>
  </si>
  <si>
    <t>84660</t>
  </si>
  <si>
    <t>Fundo preparador primer sintético, para estrutura metálica, uma demão, espessura de 25 micra</t>
  </si>
  <si>
    <t>84661</t>
  </si>
  <si>
    <t>Pintura com tinta protetora acabamento alumínio, uma demão sobre superfície metálica</t>
  </si>
  <si>
    <t>84662</t>
  </si>
  <si>
    <t>Pintura com tinta protetora acabamento alumínio, duas demãos sobre superfície metálica</t>
  </si>
  <si>
    <t>0159</t>
  </si>
  <si>
    <t>Verniz</t>
  </si>
  <si>
    <t>73715</t>
  </si>
  <si>
    <t>Pintura verniz tipo goma laca dissolvido em álcool</t>
  </si>
  <si>
    <t>0161</t>
  </si>
  <si>
    <t>Pintura para piso</t>
  </si>
  <si>
    <t>41595</t>
  </si>
  <si>
    <t>Pintura acrílica de faixas de demarcação em quadra poliesportiva, 5cm de largura</t>
  </si>
  <si>
    <t>73978</t>
  </si>
  <si>
    <t>Pinturas impermeabilizantes</t>
  </si>
  <si>
    <t>73978/001</t>
  </si>
  <si>
    <t>Pintura hidrofugante com silicone sobre piso cimentado, uma demão</t>
  </si>
  <si>
    <t>74245</t>
  </si>
  <si>
    <t>Pintura acrílica em piso cimentado duas demãos</t>
  </si>
  <si>
    <t>74245/001</t>
  </si>
  <si>
    <t>79467</t>
  </si>
  <si>
    <t>Pintura com tinta à base de borracha clorada, de faixas de demarcação, em quadra poliesportiva, 5cm de largura.</t>
  </si>
  <si>
    <t>ml</t>
  </si>
  <si>
    <t>79500</t>
  </si>
  <si>
    <t>Marcação de quadras e pinturas de pisos</t>
  </si>
  <si>
    <t>79500/002</t>
  </si>
  <si>
    <t>Pintura acrílica em piso cimentado, três demãos</t>
  </si>
  <si>
    <t>84663</t>
  </si>
  <si>
    <t>Aplicação de verniz poliuretano fosco sobre piso de pedras decorativas, 3 demãos</t>
  </si>
  <si>
    <t>84665</t>
  </si>
  <si>
    <t>Pintura acrílica para sinalização horizontal em piso cimentado</t>
  </si>
  <si>
    <t>84666</t>
  </si>
  <si>
    <t>Polimento e enceramento de piso em madeira</t>
  </si>
  <si>
    <t>0261</t>
  </si>
  <si>
    <t>Pintura em telha</t>
  </si>
  <si>
    <t>75889</t>
  </si>
  <si>
    <t>Pintura para telhas de alumínio com tinta esmalte automotiva</t>
  </si>
  <si>
    <t>Pisos</t>
  </si>
  <si>
    <t>0111</t>
  </si>
  <si>
    <t>Piso cimentado</t>
  </si>
  <si>
    <t>73465</t>
  </si>
  <si>
    <t>Piso cimentado E=1,5cm c/ argamassa 1:3 cimento areia alisado colher sobre base existente.</t>
  </si>
  <si>
    <t>73675</t>
  </si>
  <si>
    <t>Piso de concreto acabamento rústico espessura 7cm com juntas em madeira</t>
  </si>
  <si>
    <t>73676</t>
  </si>
  <si>
    <t>Piso cimentado traço 1:3 (cimento e areia) acabamento liso pigmentado espessura 1,5cm com juntas plásticas de dilatação e argamassa em preparo manual</t>
  </si>
  <si>
    <t>73922</t>
  </si>
  <si>
    <t>Cimentado liso desempenado</t>
  </si>
  <si>
    <t>73922/001</t>
  </si>
  <si>
    <t>Piso cimentado traço 1:3 (cimento e areia) acabamento liso espessura 3,5cm, preparo manual da argamassa</t>
  </si>
  <si>
    <t>73922/002</t>
  </si>
  <si>
    <t>Piso cimentado traço 1:4 (cimento e areia) acabamento liso espessura 2,5cm preparo manual da argamassa</t>
  </si>
  <si>
    <t>73922/003</t>
  </si>
  <si>
    <t>Piso cimentado traço 1:3 (cimento e areia) acabamento liso espessura 2,0cm, preparo manual da argamassa</t>
  </si>
  <si>
    <t>73922/004</t>
  </si>
  <si>
    <t>Piso cimentado traço 1:4 (cimento e areia) acabamento liso espessura 2,0cm, preparo manual da argamassa</t>
  </si>
  <si>
    <t>73922/005</t>
  </si>
  <si>
    <t>Piso cimentado traço 1:3 (cimento e areia) acabamento liso espessura 3,0cm, preparo manual da argamassa</t>
  </si>
  <si>
    <t>73923</t>
  </si>
  <si>
    <t>Cimentado rustico E=1,5cm cimento / areia 1:4</t>
  </si>
  <si>
    <t>73923/001</t>
  </si>
  <si>
    <t>Piso cimentado traço 1:4 (cimento e areia) acabamento rustico espessura 2cm, argamassa com preparo manual</t>
  </si>
  <si>
    <t>73923/002</t>
  </si>
  <si>
    <t>Piso cimentado traço 1:4 (cimento e areia), com acabamento rustico espessura 3cm, preparo manual</t>
  </si>
  <si>
    <t>73923/003</t>
  </si>
  <si>
    <t>Piso cimentado traço 1:3 (cimento e areia), com acabamento rustico e frisado espessura 2cm, preparo manual</t>
  </si>
  <si>
    <t>73974</t>
  </si>
  <si>
    <t>Piso cimentado rustico</t>
  </si>
  <si>
    <t>73974/001</t>
  </si>
  <si>
    <t>Piso cimentado traço 1:3 (cimento e areia) acabamento rustico espessura 2cm, preparo mecânico da argamassa</t>
  </si>
  <si>
    <t>73991</t>
  </si>
  <si>
    <t>Piso cimentado liso c/ impermeabilizante</t>
  </si>
  <si>
    <t>73991/001</t>
  </si>
  <si>
    <t>Piso cimentado traço 1:4 (cimento e areia) com acabamento liso espessura 1,5cm, preparo manual da argamassa incluso aditivo impermeabilizante</t>
  </si>
  <si>
    <t>73991/002</t>
  </si>
  <si>
    <t>Piso cimentado traço 1:3 (cimento e areia) com acabamento liso espessura 1,5cm preparo manual da argamassa</t>
  </si>
  <si>
    <t>73991/003</t>
  </si>
  <si>
    <t>Piso cimentado traço 1:3 (cimento e areia) com acabamento liso espessura 3cm preparo mecânico argamassa incluso aditivo impermeabilizante</t>
  </si>
  <si>
    <t>73991/004</t>
  </si>
  <si>
    <t>Piso cimentado traço 1:3 (cimento e areia) com acabamento liso espessura 1,5cm, preparo manual da argamassa incluso aditivo impermeabilizante</t>
  </si>
  <si>
    <t>74079</t>
  </si>
  <si>
    <t>Cimentado liso queimado E=2cm c/ junta batida cimento/areia 1:3</t>
  </si>
  <si>
    <t>74079/001</t>
  </si>
  <si>
    <t>Piso cimentado traço 1:4 (cimento e areia) com acabamento liso espessura 2,0cm com juntas plásticas de dilatação e preparo manual da argamassa</t>
  </si>
  <si>
    <t>74079/002</t>
  </si>
  <si>
    <t>Piso cimentado traço 1:3 (cimento e areia) acabamento liso espessura 2cm com junta batida e preparo manual da argamassa</t>
  </si>
  <si>
    <t>76447</t>
  </si>
  <si>
    <t>Piso cimentado liso</t>
  </si>
  <si>
    <t>76447/001</t>
  </si>
  <si>
    <t>Piso cimentado traço 1:3 (cimento e areia) acabamento liso espessura 2,5cm preparo mecânico da argamassa</t>
  </si>
  <si>
    <t>76448</t>
  </si>
  <si>
    <t>Cimentado rustico E=1,5cm cimento/areia 1:4</t>
  </si>
  <si>
    <t>76448/001</t>
  </si>
  <si>
    <t>Piso cimentado traço 1:4 (cimento e areia) acabamento rustico espessura 1,5cm preparo manual da argamassa</t>
  </si>
  <si>
    <t>76448/002</t>
  </si>
  <si>
    <t>Piso cimentado traço 1:4 (cimento e areia) acabamento rustico espessura 3,5cm preparo manual da argamassa</t>
  </si>
  <si>
    <t>76448/003</t>
  </si>
  <si>
    <t>Piso cimentado traço 1:4 (cimento e areia) acabamento rustico espessura 2,5cm preparo manual da argamassa</t>
  </si>
  <si>
    <t>84172</t>
  </si>
  <si>
    <t>Piso cimentado traço 1:3 (cimento e areia) acabamento rustico espessura 2cm com juntas plásticas de dilatação, preparo manual da argamassa</t>
  </si>
  <si>
    <t>84173</t>
  </si>
  <si>
    <t>Piso cimentado traço 1:3 (cimento/areia) acabamento liso preparo manual da argamassa incluso aditivo impermeabilizante</t>
  </si>
  <si>
    <t>84174</t>
  </si>
  <si>
    <t>Piso cimentado traço 1:3 (cimento e areia) com acabamento liso espessura 3cm com juntas de madeira, preparo manual da argamassa incluso aditivo impermeabilizante</t>
  </si>
  <si>
    <t>0112</t>
  </si>
  <si>
    <t>Piso de madeira</t>
  </si>
  <si>
    <t>72191</t>
  </si>
  <si>
    <t>Recolocação de tacos de madeira com reaproveitamento de material e assentamento com argamassa 1:4 (cimento e areia)</t>
  </si>
  <si>
    <t>72192</t>
  </si>
  <si>
    <t>Recolocação de piso de tábuas de madeira, considerando reaproveitamento do material</t>
  </si>
  <si>
    <t>72193</t>
  </si>
  <si>
    <t>73655</t>
  </si>
  <si>
    <t>Piso em tábua corrida de madeira espessura 2,5cm fixado em peças de madeira e assentado em argamassa traço 1:4 (cimento/areia)</t>
  </si>
  <si>
    <t>73734</t>
  </si>
  <si>
    <t>Piso em madeira</t>
  </si>
  <si>
    <t>73734/001</t>
  </si>
  <si>
    <t>Piso em taco de madeira 7x21cm, assentado com argamassa traço 1:4 (cimento e areia media)</t>
  </si>
  <si>
    <t>84181</t>
  </si>
  <si>
    <t>Piso em taco de madeira 7x21cm, fixado com cola base de PVA</t>
  </si>
  <si>
    <t>0113</t>
  </si>
  <si>
    <t>Piso cerâmico</t>
  </si>
  <si>
    <t>87246</t>
  </si>
  <si>
    <t>Revestimento cerâmico para piso com placas tipo grês de dimensões 35x35cm aplicada em ambientes de área menor que 5m². Af_06/2014</t>
  </si>
  <si>
    <t>87247</t>
  </si>
  <si>
    <t>Revestimento cerâmico para piso com placas tipo grês de dimensões 35x35cm aplicada em ambientes de área entre 5m² e 10m². Af_06/2014</t>
  </si>
  <si>
    <t>87248</t>
  </si>
  <si>
    <t>Revestimento cerâmico para piso com placas tipo grês de dimensões 35x35cm aplicada em ambientes de área maior que 10m². Af_06/2014</t>
  </si>
  <si>
    <t>87249</t>
  </si>
  <si>
    <t>Revestimento cerâmico para piso com placas tipo grês de dimensões 45x45cm aplicada em ambientes de área menor que 5m². Af_06/2014</t>
  </si>
  <si>
    <t>87250</t>
  </si>
  <si>
    <t>Revestimento cerâmico para piso com placas tipo grês de dimensões 45x45cm aplicada em ambientes de área entre 5m² e 10m². Af_06/2014</t>
  </si>
  <si>
    <t>87251</t>
  </si>
  <si>
    <t>Revestimento cerâmico para piso com placas tipo grês de dimensões 45x45cm aplicada em ambientes de área maior que 10m². Af_06/2014</t>
  </si>
  <si>
    <t>87255</t>
  </si>
  <si>
    <t>Revestimento cerâmico para piso com placas tipo grês de dimensões 60x60cm aplicada em ambientes de área menor que 5m². Af_06/2014</t>
  </si>
  <si>
    <t>87256</t>
  </si>
  <si>
    <t>Revestimento cerâmico para piso com placas tipo grês de dimensões 60x60cm aplicada em ambientes de área entre 5m² e 10m². Af_06/2014</t>
  </si>
  <si>
    <t>87257</t>
  </si>
  <si>
    <t>Revestimento cerâmico para piso com placas tipo grês de dimensões 60x60cm aplicada em ambientes de área maior que 10m². Af_06/2014</t>
  </si>
  <si>
    <t>87258</t>
  </si>
  <si>
    <t>Revestimento cerâmico para piso com placas tipo porcelanato de dimensões 45x45cm aplicada em ambientes de área menor que 5m². Af_06/2014</t>
  </si>
  <si>
    <t>87259</t>
  </si>
  <si>
    <t>Revestimento cerâmico para piso com placas tipo porcelanato de dimensões 45x45cm aplicada em ambientes de área entre 5m² e 10m². Af_06/2014</t>
  </si>
  <si>
    <t>87260</t>
  </si>
  <si>
    <t>Revestimento cerâmico para piso com placas tipo porcelanato de dimensões 45x45cm aplicada em ambientes de área maior que 10m². Af_06/2014</t>
  </si>
  <si>
    <t>87261</t>
  </si>
  <si>
    <t>Revestimento cerâmico para piso com placas tipo porcelanato de dimensões 60x60cm aplicada em ambientes de área menor que 5m². Af_06/2014</t>
  </si>
  <si>
    <t>87262</t>
  </si>
  <si>
    <t>Revestimento cerâmico para piso com placas tipo porcelanato de dimensões 60x60cm aplicada em ambientes de área entre 5m² e 10m². Af_06/2014</t>
  </si>
  <si>
    <t>87263</t>
  </si>
  <si>
    <t>Revestimento cerâmico para piso com placas tipo porcelanato de dimensões 60x60cm aplicada em ambientes de área maior que 10m². Af_06/2014</t>
  </si>
  <si>
    <t>89046</t>
  </si>
  <si>
    <t>Composição representativa do serviço de revestimento cerâmico para piso com placas tipo grés de dimensões 35x35cm, para edificação habitacional multifamiliar (prédio). Af_11/2014</t>
  </si>
  <si>
    <t>89171</t>
  </si>
  <si>
    <t>Composição representativa do serviço de revestimento cerâmico para piso com placas tipo grés de dimensões 35x35cm, para edificação habitacional unifamiliar (casa) e edificação pública padrão. Af_11/2014</t>
  </si>
  <si>
    <t>93389</t>
  </si>
  <si>
    <t>Revestimento cerâmico para piso com placas tipo grês padrão popular dedimensões 35x35 cm aplicada em ambientes de área menor que 5m². Af_06/2014</t>
  </si>
  <si>
    <t>93390</t>
  </si>
  <si>
    <t>Revestimento cerâmico para piso com placas tipo grês padrão popular dedimensões 35x35 cm aplicada em ambientes de área entre 5m² e 10m². Af_06/2014</t>
  </si>
  <si>
    <t>93391</t>
  </si>
  <si>
    <t>Revestimento cerâmico para piso com placas tipo grês padrão popular dedimensões 35x35 cm aplicada em ambientes de área maior que 10m². Af_06/2014</t>
  </si>
  <si>
    <t>0115</t>
  </si>
  <si>
    <t>Piso de pedra</t>
  </si>
  <si>
    <t>73743</t>
  </si>
  <si>
    <t>Piso em pedra</t>
  </si>
  <si>
    <t>73743/001</t>
  </si>
  <si>
    <t>Piso em pedra são tome assentado sobre argamassa 1:3 (cimento e areia) rejuntado com cimento branco</t>
  </si>
  <si>
    <t>73818</t>
  </si>
  <si>
    <t>Pavimentação c/ pedrisco s/ compactação E=5cm - 11209</t>
  </si>
  <si>
    <t>73818/001</t>
  </si>
  <si>
    <t>Pavimentação em pedrisco, espessura 5cm</t>
  </si>
  <si>
    <t>73921</t>
  </si>
  <si>
    <t>Piso pedra</t>
  </si>
  <si>
    <t>73921/001</t>
  </si>
  <si>
    <t>Piso em pedra portuguesa assentado sobre base de saibro, rejuntado com cimento branco</t>
  </si>
  <si>
    <t>73921/002</t>
  </si>
  <si>
    <t>Piso em pedra ardósia assentado sobre argamassa colante rejuntado com cimento comum</t>
  </si>
  <si>
    <t>73957</t>
  </si>
  <si>
    <t>Pisos de pedra portuguesa, arenito e ardósia</t>
  </si>
  <si>
    <t>73957/001</t>
  </si>
  <si>
    <t>Recomposição de piso em pedra portuguesa, assentada sobre argamassa traço 1:5 (cimento e saibro), rejuntado com cimento comum, com aproveitamento da pedra</t>
  </si>
  <si>
    <t>74235</t>
  </si>
  <si>
    <t>Pisos de pedra portuguesa arenito e ardósia</t>
  </si>
  <si>
    <t>74235/001</t>
  </si>
  <si>
    <t>Piso em pedra portuguesa assentado sobre argamassa traço 1:5 (cimento e saibro), rejuntado com cimento comum</t>
  </si>
  <si>
    <t>84183</t>
  </si>
  <si>
    <t>Piso em pedra portuguesa assentado sobre base de areia, rejuntado com cimento comum</t>
  </si>
  <si>
    <t>0116</t>
  </si>
  <si>
    <t>Piso vinílico/borracha</t>
  </si>
  <si>
    <t>72185</t>
  </si>
  <si>
    <t>Piso vinílico semiflexível padrão liso, espessura 2mm, fixado com cola</t>
  </si>
  <si>
    <t>72186</t>
  </si>
  <si>
    <t>Piso vinílico semiflexível padrão liso, espessura 3,2mm, fixado com cola</t>
  </si>
  <si>
    <t>72187</t>
  </si>
  <si>
    <t>Piso de borracha frisado, espessura 7mm, assentado com argamassa traco 1:3 (cimento e areia)</t>
  </si>
  <si>
    <t>72188</t>
  </si>
  <si>
    <t>Piso de borracha pastilhado, espessura 7mm, assentado com argamassa traço 1:3 (cimento e areia)</t>
  </si>
  <si>
    <t>73876</t>
  </si>
  <si>
    <t>Plurigoma</t>
  </si>
  <si>
    <t>73876/001</t>
  </si>
  <si>
    <t>Piso de borracha pastilhado, espessura 7mm, fixado com cola</t>
  </si>
  <si>
    <t>84186</t>
  </si>
  <si>
    <t>Piso de borracha canelada, espessura 3,5mm, fixado com cola</t>
  </si>
  <si>
    <t>84187</t>
  </si>
  <si>
    <t>Assentamento de piso de borracha pastilhada fixado com cola</t>
  </si>
  <si>
    <t>84188</t>
  </si>
  <si>
    <t>Testeira ou rodapé vinílico 6cm fixado com cola</t>
  </si>
  <si>
    <t>0117</t>
  </si>
  <si>
    <t>Piso de alta resistência</t>
  </si>
  <si>
    <t>72136</t>
  </si>
  <si>
    <t>Piso industrial de alta resistência, espessura 8mm, incluso juntas de dilatação plásticas e polimento mecanizado</t>
  </si>
  <si>
    <t>72137</t>
  </si>
  <si>
    <t>Piso industrial alta resistência, espessura 12mm, incluso juntas de dilatação plásticas e polimento mecanizado</t>
  </si>
  <si>
    <t>72815</t>
  </si>
  <si>
    <t>Aplicação de tinta à base de epóxi sobre piso</t>
  </si>
  <si>
    <t>0118</t>
  </si>
  <si>
    <t>Piso granilite / marmorite</t>
  </si>
  <si>
    <t>84191</t>
  </si>
  <si>
    <t>Piso em granilite, marmorite ou granitina espessura 8mm, incluso juntas de dilatação plásticas</t>
  </si>
  <si>
    <t>0119</t>
  </si>
  <si>
    <t>Piso de mármore/granito</t>
  </si>
  <si>
    <t>72138</t>
  </si>
  <si>
    <t>Piso em granito branco 50x50cm levigado espessura 2cm, assentado com argamassa colante dupla colagem, com rejuntamento em cimento branco</t>
  </si>
  <si>
    <t>84190</t>
  </si>
  <si>
    <t>Piso granito assentado sobre argamassa cimento / cal / areia traço 1:0,25:3 inclusive rejunte em cimento</t>
  </si>
  <si>
    <t>84193</t>
  </si>
  <si>
    <t>Assentamento de piso granito/mármore sobre argamassa traço 1:2:2 (cimento/areia/saibro)</t>
  </si>
  <si>
    <t>84195</t>
  </si>
  <si>
    <t>Piso mármore branco assentado sobre argamassa traço 1:4 (cimento/areia)</t>
  </si>
  <si>
    <t>0120</t>
  </si>
  <si>
    <t>Soleira cerâmica</t>
  </si>
  <si>
    <t>84192</t>
  </si>
  <si>
    <t>Soleira cerâmica PEI-4 largura 15cm assentada sobre argamassa cimento e areia traço 1:4</t>
  </si>
  <si>
    <t>0121</t>
  </si>
  <si>
    <t>Soleira de granilite, marmorite e outros</t>
  </si>
  <si>
    <t>74159</t>
  </si>
  <si>
    <t>Soleira de ardósia</t>
  </si>
  <si>
    <t>74159/001</t>
  </si>
  <si>
    <t>Soleira em ardósia largura 15cm assentada com argamassa de cimento e areia traço 1:4 rejunte em cimento branco</t>
  </si>
  <si>
    <t>74192</t>
  </si>
  <si>
    <t>Soleira de marmorite</t>
  </si>
  <si>
    <t>74192/001</t>
  </si>
  <si>
    <t>Soleira em marmorite largura 15cm sobre argamassa traço 1:4 (cimento e areia)</t>
  </si>
  <si>
    <t>84194</t>
  </si>
  <si>
    <t>Soleira de cimentado liso largura 15cm executada com argamassa traço 1:3 (cimento e areia)</t>
  </si>
  <si>
    <t>0122</t>
  </si>
  <si>
    <t>Soleira de mármore / granito</t>
  </si>
  <si>
    <t>74111</t>
  </si>
  <si>
    <t>Soleira mármore branco</t>
  </si>
  <si>
    <t>74111/001</t>
  </si>
  <si>
    <t>Soleira de mármore branco, largura 5cm, espessura 3cm, assentada com argamassa colante</t>
  </si>
  <si>
    <t>84161</t>
  </si>
  <si>
    <t>Soleira de mármore branco, largura 15cm, espessura 3cm, assentada sobre argamassa traço 1:4 (cimento e areia)</t>
  </si>
  <si>
    <t>0130</t>
  </si>
  <si>
    <t>Rodapé de madeira</t>
  </si>
  <si>
    <t>72194</t>
  </si>
  <si>
    <t>Recolocação de rodapé de madeira e cordão, considerando reaproveitamento do material</t>
  </si>
  <si>
    <t>73886</t>
  </si>
  <si>
    <t>Rodapés de madeira</t>
  </si>
  <si>
    <t>73886/001</t>
  </si>
  <si>
    <t>Rodapé em madeira, altura 7cm, fixado em peças de madeira</t>
  </si>
  <si>
    <t>84162</t>
  </si>
  <si>
    <t>Rodapé em madeira, altura 7cm, fixado com cola</t>
  </si>
  <si>
    <t>0131</t>
  </si>
  <si>
    <t>Rodapé cerâmico</t>
  </si>
  <si>
    <t>88648</t>
  </si>
  <si>
    <t>Rodapé cerâmico de 7cm de altura com placas tipo grês de dimensões 35x35cm. Af_06/2014</t>
  </si>
  <si>
    <t>88649</t>
  </si>
  <si>
    <t>Rodapé cerâmico de 7cm de altura com placas tipo grês de dimensões 45x45cm. Af_06/2014</t>
  </si>
  <si>
    <t>88650</t>
  </si>
  <si>
    <t>Rodapé cerâmico de 7cm de altura com placas tipo grês de dimensões 60x60cm. Af_06/2014</t>
  </si>
  <si>
    <t>0164</t>
  </si>
  <si>
    <t>Rodapé de mármore, granito, marmorite, granilite e outros</t>
  </si>
  <si>
    <t>40904</t>
  </si>
  <si>
    <t>Rodapé em ardósia altura 8cm assentado com argamassa traço 1:2:8 (cimento, cal e areia) rejunte em cimento branco</t>
  </si>
  <si>
    <t>73742</t>
  </si>
  <si>
    <t>Rodapé de granito</t>
  </si>
  <si>
    <t>73742/001</t>
  </si>
  <si>
    <t>Rodapé em mármore branco assentado com argamassa traço 1:2:8 (cimento, cal e areia) altura 7cm</t>
  </si>
  <si>
    <t>73850</t>
  </si>
  <si>
    <t>Rodapé de marmorite</t>
  </si>
  <si>
    <t>73850/001</t>
  </si>
  <si>
    <t>Rodapé em marmorite, altura 10cm</t>
  </si>
  <si>
    <t>84165</t>
  </si>
  <si>
    <t>Rodapé em argamassa traço 1:3 (cimento e areia) altura 8cm</t>
  </si>
  <si>
    <t>84167</t>
  </si>
  <si>
    <t>Rodapé em mármore branco assentado com argamassa traço 1:4 (cimento e areia) altura 7cm</t>
  </si>
  <si>
    <t>84168</t>
  </si>
  <si>
    <t>Rodapé em ardósia assentado com argamassa traço 1:4 (cimento e areia) altura 10cm</t>
  </si>
  <si>
    <t>0258</t>
  </si>
  <si>
    <t>Piso concreto</t>
  </si>
  <si>
    <t>68325</t>
  </si>
  <si>
    <t>Piso em concreto 20MPa preparo mecânico, espessura 7cm, incluso selante elástico a base de poliuretano</t>
  </si>
  <si>
    <t>68333</t>
  </si>
  <si>
    <t>Piso em concreto 20MPa preparo mecânico, espessura 7cm, incluso juntas de dilatação em madeira</t>
  </si>
  <si>
    <t>72182</t>
  </si>
  <si>
    <t>Piso em concreto 20MPa preparo mecânico, espessura 7cm, incluso juntas de dilatação em poliuretano 2x2m</t>
  </si>
  <si>
    <t>72183</t>
  </si>
  <si>
    <t>Piso em concreto 20MPa preparo mecânico, espessura 7cm, com armação em tela soldada</t>
  </si>
  <si>
    <t>72195</t>
  </si>
  <si>
    <t>Piso em concreto espessura 7cm, com junta em grama</t>
  </si>
  <si>
    <t>73892</t>
  </si>
  <si>
    <t>Calcada em concreto</t>
  </si>
  <si>
    <t>73892/001</t>
  </si>
  <si>
    <t>Execução de passeio (calçada) em concreto (cimento/areia/seixo rolado), preparo mecânico, espessura 7cm, com junta de dilatação em madeira, incluso lançamento e adensamento</t>
  </si>
  <si>
    <t>Execução de passeio (calçada) em concreto 12MPa, traço 1:3:5 (cimento/areia/brita), preparo mecânico, espessura 7cm, com junta de dilatação em madeira, incluso lançamento e adensamento</t>
  </si>
  <si>
    <t>74147</t>
  </si>
  <si>
    <t>Piso c/ Blokret H=8cm pré-fabricado, inclusive colchão areia H=6,0cm</t>
  </si>
  <si>
    <t>74147/001</t>
  </si>
  <si>
    <t>Piso em bloco sextavado 30x30cm, espessura 8cm, assentado sobre colchão de areia espessura 6cm</t>
  </si>
  <si>
    <t>84175</t>
  </si>
  <si>
    <t>Junta 5x5cm com argamassa traço 1:3 (cimento e areia) para piso em placas</t>
  </si>
  <si>
    <t>84176</t>
  </si>
  <si>
    <t>Junta 2,5x2,5cm com argamassa 1:1:3 impermeabilizante de hidro-asfalto cimento e areia para piso em placas</t>
  </si>
  <si>
    <t>84177</t>
  </si>
  <si>
    <t>Junta gramada 5cm de largura</t>
  </si>
  <si>
    <t>84184</t>
  </si>
  <si>
    <t>Reposição de blocos de concreto hexagonal, tipo Blokret, sobre coxim areia</t>
  </si>
  <si>
    <t>84212</t>
  </si>
  <si>
    <t>Piso em concreto 20MPa usinado, espessura 7cm e juntas serradas 2x2m, incluso polimento com desempenadeira elétrica</t>
  </si>
  <si>
    <t>0260</t>
  </si>
  <si>
    <t>Carpete</t>
  </si>
  <si>
    <t>84179</t>
  </si>
  <si>
    <t>Carpete nylon espessura 6mm, colocado sobre argamassa traço 1:4 (cimento e areia)</t>
  </si>
  <si>
    <t>0264</t>
  </si>
  <si>
    <t>Regularização de contrapisos e outras superfícies</t>
  </si>
  <si>
    <t>87620</t>
  </si>
  <si>
    <t>Contrapiso em argamassa traço 1:4 (cimento e areia), preparo mecânico com betoneira 400L, aplicado em áreas secas menores que 10m² sobre laje, aderido, espessura 2cm, acabamento não reforçado. Af_06/2014</t>
  </si>
  <si>
    <t>87622</t>
  </si>
  <si>
    <t>Contrapiso em argamassa traço 1:4 (cimento e areia), preparo manual, aplicado em áreas secas menores que 10m² sobre laje, aderido, espessura 2cm, acabamento não reforçado. Af_06/2014</t>
  </si>
  <si>
    <t>87623</t>
  </si>
  <si>
    <t>Contrapiso em argamassa pronta, preparo mecânico com misturador 300kg, aplicado em áreas secas menores que 10m² sobre laje, aderido, espessura 2cm, acabamento não reforçado. Af_06/2014</t>
  </si>
  <si>
    <t>87624</t>
  </si>
  <si>
    <t>Contrapiso em argamassa pronta, preparo manual, aplicado em áreas secas menores que 10m² sobre laje, aderido, espessura 2cm, acabamento não reforçado. Af_06/2014</t>
  </si>
  <si>
    <t>87630</t>
  </si>
  <si>
    <t>Contrapiso em argamassa traço 1:4 (cimento e areia), preparo mecânico com betoneira 400L, aplicado em áreas secas menores que 10m² sobre laje, aderido, espessura 3cm, acabamento não reforçado. Af_06/2014</t>
  </si>
  <si>
    <t>87632</t>
  </si>
  <si>
    <t>Contrapiso em argamassa traço 1:4 (cimento e areia), preparo manual, aplicado em áreas secas menores que 10m² sobre laje, aderido, espessura 3cm, acabamento não reforçado. Af_06/2014</t>
  </si>
  <si>
    <t>87633</t>
  </si>
  <si>
    <t>Contrapiso em argamassa pronta, preparo mecânico com misturador 300kg, aplicado em áreas secas menores que 10m² sobre laje, aderido, espessura 3cm, acabamento não reforçado. Af_06/2014</t>
  </si>
  <si>
    <t>87634</t>
  </si>
  <si>
    <t>Contrapiso em argamassa pronta, preparo manual, aplicado em áreas secas menores que 10m² sobre laje, aderido, espessura 3cm, acabamento não reforçado. Af_06/2014</t>
  </si>
  <si>
    <t>87640</t>
  </si>
  <si>
    <t>Contrapiso em argamassa traço 1:4 (cimento e areia), preparo mecânico com betoneira 400L, aplicado em áreas secas menores que 10m² sobre laje, aderido, espessura 4cm, acabamento não reforçado. Af_06/2014</t>
  </si>
  <si>
    <t>87642</t>
  </si>
  <si>
    <t>Contrapiso em argamassa traço 1:4 (cimento e areia), preparo manual, aplicado em áreas secas menores que 10m² sobre laje, aderido, espessura 4cm, acabamento não reforçado. Af_06/2014</t>
  </si>
  <si>
    <t>87643</t>
  </si>
  <si>
    <t>Contrapiso em argamassa pronta, preparo mecânico com misturador 300kg, aplicado em áreas secas menores que 10m² sobre laje, aderido, espessura 4cm, acabamento não reforçado. Af_06/2014</t>
  </si>
  <si>
    <t>87644</t>
  </si>
  <si>
    <t>Contrapiso em argamassa pronta, preparo manual, aplicado em áreas secas menores que 10m² sobre laje, aderido, espessura 4cm, acabamento não reforçado. Af_06/2014</t>
  </si>
  <si>
    <t>87680</t>
  </si>
  <si>
    <t>Contrapiso em argamassa traço 1:4 (cimento e areia), preparo mecânico com betoneira 400L, aplicado em áreas secas menores que 10m² sobre laje, não aderido, espessura 4cm, acabamento não reforçado. Af_06/2014</t>
  </si>
  <si>
    <t>87682</t>
  </si>
  <si>
    <t>Contrapiso em argamassa traço 1:4 (cimento e areia), preparo manual, aplicado em áreas secas menores que 10m² sobre laje, não aderido, espessura 4cm, acabamento não reforçado. Af_06/2014</t>
  </si>
  <si>
    <t>87683</t>
  </si>
  <si>
    <t>Contrapiso em argamassa pronta, preparo mecânico com misturador 300kg, aplicado em áreas secas menores que 10m² sobre laje, não aderido, espessura 4cm, acabamento não reforçado. Af_06/2014</t>
  </si>
  <si>
    <t>87684</t>
  </si>
  <si>
    <t>Contrapiso em argamassa pronta, preparo manual, aplicado em áreas secas menores que 10m² sobre laje, não aderido, espessura 4cm, acabamento não reforçado. Af_06/2014</t>
  </si>
  <si>
    <t>87690</t>
  </si>
  <si>
    <t>Contrapiso em argamassa traço 1:4 (cimento e areia), preparo mecânico com betoneira 400L, aplicado em áreas secas menores que 10m² sobre laje, não aderido, espessura 5cm, acabamento não reforçado. Af_06/2014</t>
  </si>
  <si>
    <t>87692</t>
  </si>
  <si>
    <t>Contrapiso em argamassa traço 1:4 (cimento e areia), preparo manual, aplicado em áreas secas menores que 10m² sobre laje, não aderido, espessura 5cm, acabamento não reforçado. Af_06/2014</t>
  </si>
  <si>
    <t>87693</t>
  </si>
  <si>
    <t>Contrapiso em argamassa pronta, preparo mecânico com misturador 300kg, aplicado em áreas secas menores que 10m² sobre laje, não aderido, espessura 5cm, acabamento não reforçado. Af_06/2014</t>
  </si>
  <si>
    <t>87694</t>
  </si>
  <si>
    <t>Contrapiso em argamassa pronta, preparo manual, aplicado em áreas secas menores que 10m² sobre laje, não aderido, espessura 5cm, acabamento não reforçado. Af_06/2014</t>
  </si>
  <si>
    <t>87700</t>
  </si>
  <si>
    <t>Contrapiso em argamassa traço 1:4 (cimento e areia), preparo mecânico com betoneira 400L, aplicado em áreas secas menores que 10m² sobre laje, não aderido, espessura 6cm, acabamento não reforçado. Af_06/2014</t>
  </si>
  <si>
    <t>87702</t>
  </si>
  <si>
    <t>Contrapiso em argamassa traço 1:4 (cimento e areia), preparo manual, aplicado em áreas secas menores que 10m² sobre laje, não aderido, espessura 6cm, acabamento não reforçado. Af_06/2014</t>
  </si>
  <si>
    <t>87703</t>
  </si>
  <si>
    <t>Contrapiso em argamassa pronta, preparo mecânico com misturador 300kg, aplicado em áreas secas menores que 10m² sobre laje, não aderido, espessura 6cm, acabamento não reforçado. Af_06/2014</t>
  </si>
  <si>
    <t>87704</t>
  </si>
  <si>
    <t>Contrapiso em argamassa pronta, preparo manual, aplicado em áreas secas menores que 10m² sobre laje, não aderido, espessura 6cm, acabamento não reforçado. Af_06/2014</t>
  </si>
  <si>
    <t>87735</t>
  </si>
  <si>
    <t>Contrapiso em argamassa traço 1:4 (cimento e areia), preparo mecânico com betoneira 400L, aplicado em áreas molhadas sobre laje, aderido, espessura 2cm, acabamento não reforçado. Af_06/2014</t>
  </si>
  <si>
    <t>87737</t>
  </si>
  <si>
    <t>Contrapiso em argamassa traço 1:4 (cimento e areia), preparo manual, aplicado em áreas molhadas sobre laje, aderido, espessura 2cm, acabamento não reforçado. Af_06/2014</t>
  </si>
  <si>
    <t>87738</t>
  </si>
  <si>
    <t>Contrapiso em argamassa pronta, preparo mecânico com misturador 300kg, aplicado em áreas molhadas sobre laje, aderido, espessura 2cm, acabamento não reforçado. Af_06/2014</t>
  </si>
  <si>
    <t>87739</t>
  </si>
  <si>
    <t>Contrapiso em argamassa pronta, preparo manual, aplicado em áreas molhadas sobre laje, aderido, espessura 2cm, acabamento não reforçado. Af_06/2014</t>
  </si>
  <si>
    <t>87745</t>
  </si>
  <si>
    <t>Contrapiso em argamassa traço 1:4 (cimento e areia), preparo mecânico com betoneira 400L, aplicado em áreas molhadas sobre laje, aderido, espessura 3cm, acabamento não reforçado. Af_06/2014</t>
  </si>
  <si>
    <t>87747</t>
  </si>
  <si>
    <t>Contrapiso em argamassa traço 1:4 (cimento e areia), preparo manual, aplicado em áreas molhadas sobre laje, aderido, espessura 3cm, acabamento não reforçado. Af_06/2014</t>
  </si>
  <si>
    <t>87748</t>
  </si>
  <si>
    <t>Contrapiso em argamassa pronta, preparo mecânico com misturador 300kg, aplicado em áreas molhadas sobre laje, aderido, espessura 3cm, acabamento não reforçado. Af_06/2014</t>
  </si>
  <si>
    <t>87749</t>
  </si>
  <si>
    <t>Contrapiso em argamassa pronta, preparo manual, aplicado em áreas molhadas sobre laje, aderido, espessura 3cm, acabamento não reforçado. Af_06/2014</t>
  </si>
  <si>
    <t>87755</t>
  </si>
  <si>
    <t>Contrapiso em argamassa traço 1:4 (cimento e areia), preparo mecânico com betoneira 400L, aplicado em áreas molhadas sobre impermeabilização, espessura 3cm, acabamento não reforçado. Af_06/2014</t>
  </si>
  <si>
    <t>87757</t>
  </si>
  <si>
    <t>Contrapiso em argamassa traço 1:4 (cimento e areia), preparo manual, aplicado em áreas molhadas sobre impermeabilização, espessura 3cm, acabamento não reforçado. Af_06/2014</t>
  </si>
  <si>
    <t>87758</t>
  </si>
  <si>
    <t>Contrapiso em argamassa pronta, preparo mecânico com misturador 300kg, aplicado em áreas molhadas sobre impermeabilização, espessura 3cm, acabamento não reforçado. Af_06/2014</t>
  </si>
  <si>
    <t>87759</t>
  </si>
  <si>
    <t>Contrapiso em argamassa pronta, preparo manual, aplicado em áreas molhadas sobre impermeabilização, espessura 3cm, acabamento não reforçado. Af_06/2014</t>
  </si>
  <si>
    <t>87765</t>
  </si>
  <si>
    <t>Contrapiso em argamassa traço 1:4 (cimento e areia), preparo mecânico com betoneira 400L, aplicado em áreas molhadas sobre impermeabilização, espessura 4cm, acabamento não reforçado. Af_06/2014</t>
  </si>
  <si>
    <t>87767</t>
  </si>
  <si>
    <t>Contrapiso em argamassa traço 1:4 (cimento e areia), preparo manual, aplicado em áreas molhadas sobre impermeabilização, espessura 4cm, acabamento não reforçado. Af_06/2014</t>
  </si>
  <si>
    <t>87768</t>
  </si>
  <si>
    <t>Contrapiso em argamassa pronta, preparo mecânico com misturador 300kg, aplicado em áreas molhadas sobre impermeabilização, espessura 4cm, acabamento não reforçado. Af_06/2014</t>
  </si>
  <si>
    <t>87769</t>
  </si>
  <si>
    <t>Contrapiso em argamassa pronta, preparo manual, aplicado em áreas molhadas sobre impermeabilização, espessura 4cm, acabamento não reforçado. Af_06/2014</t>
  </si>
  <si>
    <t>88470</t>
  </si>
  <si>
    <t>Contrapiso autonivelante, aplicado sobre laje em áreas menores que 10m², não aderido, espessura 3cm. Af_06/2014</t>
  </si>
  <si>
    <t>88471</t>
  </si>
  <si>
    <t>Contrapiso autonivelante, aplicado sobre laje em áreas menores que 10m², não aderido, espessura 4cm. Af_06/2014</t>
  </si>
  <si>
    <t>88472</t>
  </si>
  <si>
    <t>Contrapiso autonivelante, aplicado sobre laje em áreas menores que 10m², não aderido, espessura 5cm. Af_06/2014</t>
  </si>
  <si>
    <t>88476</t>
  </si>
  <si>
    <t>Contrapiso autonivelante, aplicado sobre laje em áreas menores que 10m², aderido, espessura 2cm. Af_06/2014</t>
  </si>
  <si>
    <t>88477</t>
  </si>
  <si>
    <t>Contrapiso autonivelante, aplicado sobre laje em áreas menores que 10m², aderido, espessura 3cm. Af_06/2014</t>
  </si>
  <si>
    <t>88478</t>
  </si>
  <si>
    <t>Contrapiso autonivelante, aplicado sobre laje em áreas menores que 10m², aderido, espessura 4cm. Af_06/2014</t>
  </si>
  <si>
    <t>89047</t>
  </si>
  <si>
    <t>Composição representativa do serviço de contrapiso em argamassa traço 1:4 (cimento e areia), preparo com betoneira 400L, espessura 4cm para áreas secas e 3cm para áreas molhadas, para edificação habitacional multifamiliar (prédio). Af_11/2014</t>
  </si>
  <si>
    <t>89172</t>
  </si>
  <si>
    <t>Composição representativa do serviço de contrapiso em argamassa traço 1:4 (cim e areia), em betoneira 400L, espessura 4cm áreas secas e 3cm áreas molhadas, para edificação habitacional unifamiliar (casa) e edificação pública padrão. Af_11/2014</t>
  </si>
  <si>
    <t>90900</t>
  </si>
  <si>
    <t>Contrapiso acústico em argamassa traço 1:4 (cimento e areia), preparo mecânico com betoneira 400L, aplicado em áreas secas menores que 15m², espessura 5cm, acabamento não reforçado. Af_10/2014</t>
  </si>
  <si>
    <t>90902</t>
  </si>
  <si>
    <t>Contrapiso acústico em argamassa traço 1:4 (cimento e areia), preparo manual, aplicado em áreas secas menores que 15m², espessura 5cm, acabamento não reforçado. Af_10/2014</t>
  </si>
  <si>
    <t>90903</t>
  </si>
  <si>
    <t>Contrapiso acústico em argamassa pronta, preparo mecânico com misturador 300kg, aplicado em áreas secas menores que 15m², espessura 5cm, acabamento não reforçado. Af_10/2014</t>
  </si>
  <si>
    <t>90904</t>
  </si>
  <si>
    <t>Contrapiso acústico em argamassa pronta, preparo manual, aplicado em áreas secas menores que 15m², espessura 5cm, acabamento não reforçado. Af_10/2014</t>
  </si>
  <si>
    <t>90910</t>
  </si>
  <si>
    <t>Contrapiso acústico em argamassa traço 1:4 (cimento e areia), preparo mecânico com betoneira 400L, aplicado em áreas secas menores que 15m², espessura 6cm, acabamento não reforçado. Af_10/2014</t>
  </si>
  <si>
    <t>90912</t>
  </si>
  <si>
    <t>Contrapiso acústico em argamassa traço 1:4 (cimento e areia), preparo manual, aplicado em áreas secas menores que 15m², espessura 6cm, acabamento não reforçado. Af_10/2014</t>
  </si>
  <si>
    <t>90913</t>
  </si>
  <si>
    <t>Contrapiso acústico em argamassa pronta, preparo mecânico com misturador 300kg, aplicado em áreas secas menores que 15m², espessura 6cm, acabamento não reforçado. Af_10/2014</t>
  </si>
  <si>
    <t>90914</t>
  </si>
  <si>
    <t>Contrapiso acústico em argamassa pronta, preparo manual, aplicado em áreas secas menores que 15m², espessura 6cm, acabamento não reforçado. Af_10/2014</t>
  </si>
  <si>
    <t>90920</t>
  </si>
  <si>
    <t>Contrapiso acústico em argamassa traço 1:4 (cimento e areia), preparo mecânico com betoneira 400L, aplicado em áreas secas menores que 15m², espessura 7cm, acabamento não reforçado. Af_10/2014</t>
  </si>
  <si>
    <t>90922</t>
  </si>
  <si>
    <t>Contrapiso acústico em argamassa traço 1:4 (cimento e areia), preparo manual, aplicado em áreas secas menores que 15m², espessura 7cm, acabamento não reforçado. Af_10/2014</t>
  </si>
  <si>
    <t>90923</t>
  </si>
  <si>
    <t>Contrapiso acústico em argamassa pronta, preparo mecânico com misturador 300kg, aplicado em áreas secas menores que 15m², espessura 7cm, acabamento não reforçado. Af_10/2014</t>
  </si>
  <si>
    <t>90924</t>
  </si>
  <si>
    <t>Contrapiso acústico em argamassa pronta, preparo manual, aplicado em áreas secas menores que 15m², espessura 7cm, acabamento não reforçado. Af_10/2014</t>
  </si>
  <si>
    <t>90930</t>
  </si>
  <si>
    <t>Contrapiso acústico em argamassa traço 1:4 (cimento e areia), preparo mecânico com betoneira 400L, aplicado em áreas secas maiores que 15m², espessura 5cm, acabamento não reforçado. Af_10/2014</t>
  </si>
  <si>
    <t>90932</t>
  </si>
  <si>
    <t>Contrapiso acústico em argamassa traço 1:4 (cimento e areia), preparo manual, aplicado em áreas secas maiores que 15m², espessura 5cm, acabamento não reforçado. Af_10/2014</t>
  </si>
  <si>
    <t>90933</t>
  </si>
  <si>
    <t>Contrapiso acústico em argamassa pronta, preparo mecânico com misturador 300kg, aplicado em áreas secas maiores que 15m², espessura 5cm, acabamento não reforçado. Af_10/2014</t>
  </si>
  <si>
    <t>90934</t>
  </si>
  <si>
    <t>Contrapiso acústico em argamassa pronta, preparo manual, aplicado em áreas secas maiores que 15m², espessura 5cm, acabamento não reforçado. Af_10/2014</t>
  </si>
  <si>
    <t>90940</t>
  </si>
  <si>
    <t>Contrapiso acústico em argamassa traço 1:4 (cimento e areia), preparo mecânico com betoneira 400L, aplicado em áreas secas maiores que 15m², espessura 6cm, acabamento não reforçado. Af_10/2014</t>
  </si>
  <si>
    <t>90942</t>
  </si>
  <si>
    <t>Contrapiso acústico em argamassa traço 1:4 (cimento e areia), preparo manual, aplicado em áreas secas maiores que 15m², espessura 6cm, acabamento não reforçado. Af_10/2014</t>
  </si>
  <si>
    <t>90943</t>
  </si>
  <si>
    <t>Contrapiso acústico em argamassa pronta, preparo mecânico com misturador 300kg, aplicado em áreas secas maiores que 15m², espessura 6cm, acabamento não reforçado. Af_10/2014</t>
  </si>
  <si>
    <t>90944</t>
  </si>
  <si>
    <t>Contrapiso acústico em argamassa pronta, preparo manual, aplicado em áreas secas maiores que 15m², espessura 6cm, acabamento não reforçado. Af_10/2014</t>
  </si>
  <si>
    <t>90950</t>
  </si>
  <si>
    <t>Contrapiso acústico em argamassa traço 1:4 (cimento e areia), preparo mecânico com betoneira 400L, aplicado em áreas secas maiores que 15m², espessura 7cm, acabamento não reforçado. Af_10/2014</t>
  </si>
  <si>
    <t>90952</t>
  </si>
  <si>
    <t>Contrapiso acústico em argamassa traço 1:4 (cimento e areia), preparo manual, aplicado em áreas secas maiores que 15m², espessura 7cm, acabamento não reforçado. Af_10/2014</t>
  </si>
  <si>
    <t>90953</t>
  </si>
  <si>
    <t>Contrapiso acústico em argamassa pronta, preparo mecânico com misturador 300kg, aplicado em áreas secas maiores que 15m², espessura 7cm, acabamento não reforçado. Af_10/2014</t>
  </si>
  <si>
    <t>90954</t>
  </si>
  <si>
    <t>Contrapiso acústico em argamassa pronta, preparo manual, aplicado em áreas secas maiores que 15m², espessura 7cm, acabamento não reforçado. Af_10/2014</t>
  </si>
  <si>
    <t>0299</t>
  </si>
  <si>
    <t>Lastros (areia, brita, cascalho etc.)</t>
  </si>
  <si>
    <t>73907</t>
  </si>
  <si>
    <t>Contrapiso / lastro concreto</t>
  </si>
  <si>
    <t>73907/003</t>
  </si>
  <si>
    <t>Contrapiso / lastro de concreto não-estrutural, E=5cm, preparo com betoneira</t>
  </si>
  <si>
    <t>73907/006</t>
  </si>
  <si>
    <t>Lastro de concreto, espessura 3cm, preparo mecânico</t>
  </si>
  <si>
    <t>74048</t>
  </si>
  <si>
    <t>Contrapiso / lastro concreto c/ impermeabilização</t>
  </si>
  <si>
    <t>74048/007</t>
  </si>
  <si>
    <t>Lastro de concreto, espessura 3cm, preparo mecânico, incluso aditivo impermeabilizante</t>
  </si>
  <si>
    <t>0308</t>
  </si>
  <si>
    <t>Rodapé vinílico / borracha</t>
  </si>
  <si>
    <t>72189</t>
  </si>
  <si>
    <t>Rodapé vinílico altura 5cm, espessura 1mm, fixado com cola</t>
  </si>
  <si>
    <t>72190</t>
  </si>
  <si>
    <t>Rodapé borracha liso, altura 7cm, espessura 1mm, fixado com cola</t>
  </si>
  <si>
    <t>Revestimento e tratamento de superfícies</t>
  </si>
  <si>
    <t>0106</t>
  </si>
  <si>
    <t>Chapisco</t>
  </si>
  <si>
    <t>74199</t>
  </si>
  <si>
    <t>Chapisco rustico/paredes arg cim/areia 1:3 E=2,0cm</t>
  </si>
  <si>
    <t>74199/001</t>
  </si>
  <si>
    <t>Chapisco rustico traço 1:3 (cimento e areia grossa), espessura 2cm, preparo manual da argamassa</t>
  </si>
  <si>
    <t>87871</t>
  </si>
  <si>
    <t>Chapisco aplicado somente em pilares e vigas das paredes internas, com desempenadeira dentada. Argamassa industrializada com preparo manual. Af_06/2014</t>
  </si>
  <si>
    <t>87872</t>
  </si>
  <si>
    <t>Chapisco aplicado somente em pilares e vigas das paredes internas, com desempenadeira dentada. Argamassa industrializada com preparo em misturador 300kg. Af_06/2014</t>
  </si>
  <si>
    <t>87873</t>
  </si>
  <si>
    <t>Chapisco aplicado tanto em pilares e vigas de concreto como em alvenarias de paredes internas, com rolo para textura acrílica argamassa traço 1:4 e emulsão polimérica (adesivo) com preparo manual. Af_06/2014</t>
  </si>
  <si>
    <t>87874</t>
  </si>
  <si>
    <t>Chapisco aplicado tanto em pilares e vigas de concreto como em alvenarias de paredes internas, com rolo para textura acrílica argamassa traço 1:4 e emulsão polimérica (adesivo) com preparo em betoneira 400L. Af_06/2014</t>
  </si>
  <si>
    <t>87876</t>
  </si>
  <si>
    <t>Chapisco aplicado tanto em pilares e vigas de concreto como em alvenarias de paredes internas, com rolo para textura acrílica argamassa industrializada com preparo manual. Af_06/2014</t>
  </si>
  <si>
    <t>87877</t>
  </si>
  <si>
    <t>Chapisco aplicado tanto em pilares e vigas de concreto como em alvenarias de paredes internas, com rolo para textura acrílica argamassa industrializada com preparo em misturador 300kg. Af_06/2014</t>
  </si>
  <si>
    <t>Chapisco aplicado tanto em pilares e vigas de concreto como em alvenarias de paredes internas, com colher de pedreiro argamassa traço 1:3 com preparo manual. Af_06/2014</t>
  </si>
  <si>
    <t>87879</t>
  </si>
  <si>
    <t>Chapisco aplicado tanto em pilares e vigas de concreto como em alvenarias de paredes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</si>
  <si>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</si>
  <si>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</si>
  <si>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</si>
  <si>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</si>
  <si>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</si>
  <si>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</si>
  <si>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</si>
  <si>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somente em pilares e vigas das paredes internas, com rolo para textura acrílica argamassa industrializada com preparo em misturador 300kg. Af_06/2014</t>
  </si>
  <si>
    <t>87886</t>
  </si>
  <si>
    <t>Chapisco aplicado no teto, com desempenadeira dentada. Argamassa industrializada com preparo manual. Af_06/2014</t>
  </si>
  <si>
    <t>87887</t>
  </si>
  <si>
    <t>Chapisco aplicado no teto, com desempenadeira dentada. Argamassa industrializada com preparo em misturador 300kg. Af_06/2014</t>
  </si>
  <si>
    <t>87888</t>
  </si>
  <si>
    <t>Chapisco aplicado tanto em pilares e vigas de concreto como em alvenaria de fachada sem presença de vãos, com rolo para textura acrílica argamassa traço 1:4 e emulsão polimérica (adesivo) com preparo manual. Af_06/2014</t>
  </si>
  <si>
    <t>87889</t>
  </si>
  <si>
    <t>Chapisco aplicado tanto em pilares e vigas de concreto como em alvenaria de fachada sem presença de vãos, com rolo para textura acrílica argamassa traço 1:4 e emulsão polimérica (adesivo) com preparo em betoneira 400L. Af_06/2014</t>
  </si>
  <si>
    <t>87891</t>
  </si>
  <si>
    <t>Chapisco aplicado tanto em pilares e vigas de concreto como em alvenaria de fachada sem presença de vãos, com rolo para textura acrílica argamassa industrializada com preparo manual. Af_06/2014</t>
  </si>
  <si>
    <t>87892</t>
  </si>
  <si>
    <t>Chapisco aplicado tanto em pilares e vigas de concreto como em alvenaria de fachada sem presença de vãos, com rolo para textura acrílica argamassa industrializada com preparo em misturador 300kg. Af_06/2014</t>
  </si>
  <si>
    <t>87893</t>
  </si>
  <si>
    <t>Chapisco aplicado tanto em pilares e vigas de concreto como em alvenaria de fachada sem presença de vãos, com colher de pedreiro argamassa traço 1:3 com preparo manual. Af_06/2014</t>
  </si>
  <si>
    <t>87894</t>
  </si>
  <si>
    <t>Chapisco aplicado tanto em pilares e vigas de concreto como em alvenaria de fachada sem presença de vãos, com colher de pedreiro argamassa traço 1:3 com preparo em betoneira 400L. Af_06/2014</t>
  </si>
  <si>
    <t>87896</t>
  </si>
  <si>
    <t>Chapisco aplicado tanto em pilares e vigas de concreto como em alvenaria de fachada sem presença de vãos, com equipamento de projeção. Argamassa traço 1:3 com preparo manual. Af_06/2014</t>
  </si>
  <si>
    <t>87897</t>
  </si>
  <si>
    <t>Chapisco aplicado tanto em pilares e vigas de concreto como em alvenaria de fachada sem presença de vãos, com equipamento de projeção. Argamassa traço 1:3 com preparo em betoneira 400L. Af_06/2014</t>
  </si>
  <si>
    <t>87899</t>
  </si>
  <si>
    <t>Chapisco aplicado tanto em pilares e vigas de concreto como em alvenaria de fachada com presença de vãos, com rolo para textura acrílica argamassa traço 1:4 e emulsão polimérica (adesivo) com preparo manual. Af_06/2014</t>
  </si>
  <si>
    <t>87900</t>
  </si>
  <si>
    <t>Chapisco aplicado tanto em pilares e vigas de concreto como em alvenaria de fachada com presença de vãos, com rolo para textura acrílica argamassa traço 1:4 e emulsão polimérica (adesivo) com preparo em betoneira 400L. Af_06/2014</t>
  </si>
  <si>
    <t>87902</t>
  </si>
  <si>
    <t>Chapisco aplicado tanto em pilares e vigas de concreto como em alvenaria de fachada com presença de vãos, com rolo para textura acrílica argamassa industrializada com preparo manual. Af_06/2014</t>
  </si>
  <si>
    <t>87903</t>
  </si>
  <si>
    <t>Chapisco aplicado tanto em pilares e vigas de concreto como em alvenaria de fachada com presença de vãos, com rolo para textura acrílica argamassa industrializada com preparo em misturador 300kg. Af_06/2014</t>
  </si>
  <si>
    <t>87904</t>
  </si>
  <si>
    <t>Chapisco aplicado tanto em pilares e vigas de concreto como em alvenaria de fachada com presença de vãos, com colher de pedreiro argamassa traço 1:3 com preparo manual. Af_06/2014</t>
  </si>
  <si>
    <t>87905</t>
  </si>
  <si>
    <t>Chapisco aplicado tanto em pilares e vigas de concreto como em alvenaria de fachada com presença de vãos, com colher de pedreiro argamassa traço 1:3 com preparo em betoneira 400L. Af_06/2014</t>
  </si>
  <si>
    <t>87907</t>
  </si>
  <si>
    <t>Chapisco aplicado tanto em pilares e vigas de concreto como em alvenaria de fachada com presença de vãos, com equipamento de projeção. Argamassa traço 1:3 com preparo manual. Af_06/2014</t>
  </si>
  <si>
    <t>87908</t>
  </si>
  <si>
    <t>Chapisco aplicado tanto em pilares e vigas de concreto como em alvenaria de fachada com presença de vãos, com equipamento de projeção. Argamassa traço 1:3 com preparo em betoneira 400L.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</si>
  <si>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</si>
  <si>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</si>
  <si>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</si>
  <si>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300kg. Af_06/2014</t>
  </si>
  <si>
    <t>0107</t>
  </si>
  <si>
    <t>Emboco</t>
  </si>
  <si>
    <t>5991</t>
  </si>
  <si>
    <t>Barra lisa com argamassa traço 1:4 (cimento e areia grossa), espessura 2,0cm, incluso aditivo impermeabilizante, preparo mecânico da argamassa</t>
  </si>
  <si>
    <t>5997</t>
  </si>
  <si>
    <t>Barra lisa com argamassa traço 1:4 (cimento e areia grossa), espessura 2,0cm, preparo mecânico da argamassa</t>
  </si>
  <si>
    <t>84023</t>
  </si>
  <si>
    <t>Barra lisa traço 1:3 (cimento e areia media), espessura 1,5cm, preparo manual da argamassa</t>
  </si>
  <si>
    <t>84024</t>
  </si>
  <si>
    <t>Barra lisa traço 1:3 (cimento e areia media), espessura 1,0cm, preparo manual da argamassa</t>
  </si>
  <si>
    <t>84026</t>
  </si>
  <si>
    <t>Barra lisa traço 1:4 (cimento e areia media), espessura 2,0cm, preparo manual da argamassa</t>
  </si>
  <si>
    <t>84027</t>
  </si>
  <si>
    <t>Barra lisa traço 1:3 (cimento e areia media), espessura 0,5cm, preparo manual da argamassa</t>
  </si>
  <si>
    <t>84028</t>
  </si>
  <si>
    <t>Barra lisa traço 1:4 (cimento e areia media), com corante amarelo, espessura 2,0cm, preparo manual da argamassa</t>
  </si>
  <si>
    <t>84072</t>
  </si>
  <si>
    <t>Barra lisa traço 1:3 (cimento e areia media não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</si>
  <si>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</si>
  <si>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</si>
  <si>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</si>
  <si>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</si>
  <si>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</si>
  <si>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</si>
  <si>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</si>
  <si>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</si>
  <si>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</si>
  <si>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</si>
  <si>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</si>
  <si>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</si>
  <si>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</si>
  <si>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</si>
  <si>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</si>
  <si>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</si>
  <si>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</si>
  <si>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</si>
  <si>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</si>
  <si>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</si>
  <si>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</si>
  <si>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</si>
  <si>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</si>
  <si>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</si>
  <si>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</si>
  <si>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</si>
  <si>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</si>
  <si>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</si>
  <si>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</si>
  <si>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</si>
  <si>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</si>
  <si>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</si>
  <si>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</si>
  <si>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</si>
  <si>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</si>
  <si>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</si>
  <si>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</si>
  <si>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</si>
  <si>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</si>
  <si>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</si>
  <si>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</si>
  <si>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</si>
  <si>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</si>
  <si>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</si>
  <si>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</si>
  <si>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</si>
  <si>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</si>
  <si>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</si>
  <si>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</si>
  <si>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</si>
  <si>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</si>
  <si>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</si>
  <si>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</si>
  <si>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</si>
  <si>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</si>
  <si>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</si>
  <si>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</si>
  <si>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</si>
  <si>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</si>
  <si>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</si>
  <si>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</si>
  <si>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de ambientes com área menor que 5m², espessura de 20mm, com execução de taliscas. Af_06/2014</t>
  </si>
  <si>
    <t>87528</t>
  </si>
  <si>
    <t>Emboço, para recebimento de cerâmica, em argamassa traço 1:2:8, preparo manual, aplicado manualmente em faces internas de paredes de ambientes com área menor que 5m², espessura de 20mm, com execução de taliscas. Af_06/2014</t>
  </si>
  <si>
    <t>87529</t>
  </si>
  <si>
    <t>Massa única, para recebimento de pintura, em argamassa traço 1:2:8, preparo mecânico com betoneira 400L, aplicada manualmente em faces internas de paredes de ambientes com área menor que 10m², espessura de 20mm, com execução de taliscas. Af_06/2014</t>
  </si>
  <si>
    <t>87530</t>
  </si>
  <si>
    <t>Massa única, para recebimento de pintura, em argamassa traço 1:2:8, preparo manual, aplicada manualmente em faces internas de paredes de ambientes com área menor que 10m², espessura de 20mm, com execução de taliscas. Af_06/2014</t>
  </si>
  <si>
    <t>87531</t>
  </si>
  <si>
    <t>Emboço, para recebimento de cerâmica, em argamassa traço 1:2:8, preparo mecânico com betoneira 400L, aplicado manualmente em faces internas de paredes de ambientes com área entre 5m² e 10m², espessura de 20mm, com execução de taliscas. Af_06/2014</t>
  </si>
  <si>
    <t>87532</t>
  </si>
  <si>
    <t>Emboço, para recebimento de cerâmica, em argamassa traço 1:2:8, preparo manual, aplicado manualmente em faces internas de paredes de ambientes com área entre 5m² e 10m², espessura de 20mm, com execução de taliscas. Af_06/2014</t>
  </si>
  <si>
    <t>87533</t>
  </si>
  <si>
    <t>Massa única, para recebimento de pintura, em argamassa traço 1:2:8, preparo mecânico com betoneira 400L, aplicada manualmente em faces internas de paredes de ambientes com área maior que 10m², espessura de 20mm, com execução de taliscas. Af_06/2014</t>
  </si>
  <si>
    <t>87534</t>
  </si>
  <si>
    <t>Massa única, para recebimento de pintura, em argamassa traço 1:2:8, preparo manual, aplicada manualmente em faces internas de paredes de ambientes com área maior que 10m², espessura de 20mm, com execução de taliscas. Af_06/2014</t>
  </si>
  <si>
    <t>87535</t>
  </si>
  <si>
    <t>Emboço, para recebimento de cerâmica, em argamassa traço 1:2:8, preparo mecânico com betoneira 400L, aplicado manualmente em faces internas de paredes de ambientes com área maior que 10m², espessura de 20mm, com execução de taliscas. Af_06/2014</t>
  </si>
  <si>
    <t>87536</t>
  </si>
  <si>
    <t>Emboço, para recebimento de cerâmica, em argamassa traço 1:2:8, preparo manual, aplicado manualmente em faces internas de paredes de ambientes com área maior que 10m², espessura de 20mm, com execução de taliscas. Af_06/2014</t>
  </si>
  <si>
    <t>87537</t>
  </si>
  <si>
    <t>Emboço, para recebimento de cerâmica, em argamassa industrializada, aplicado com equipamento de mistura e projeção de 1,5m³/h, em faces internas de paredes de ambientes com área menor que 5m², espessura 20mm, com taliscas. Af_06/2014</t>
  </si>
  <si>
    <t>87538</t>
  </si>
  <si>
    <t>Massa única, para recebimento de pintura, em argamassa industrializada, aplicado com equipamento de mistura e projeção de 1,5m³/h, em faces internas de paredes de ambientes com área menor que 10m², espessura 20mm, com taliscas. Af_06/2014</t>
  </si>
  <si>
    <t>87539</t>
  </si>
  <si>
    <t>Emboço, para recebimento de cerâmica, em argamassa industrializada, aplicado com equipamento de mistura e projeção de 1,5m³/h, em faces internas de paredes de ambientes com área entre 5m² e 10m², espessura 20mm, com taliscas. Af_06/2014</t>
  </si>
  <si>
    <t>87540</t>
  </si>
  <si>
    <t>Massa única, para recebimento de pintura, em argamassa industrializada, aplicado com equipamento de mistura e projeção de 1,5m³/h, em faces internas de paredes de ambientes com área maior que 10m², espessura 20mm, com taliscas. Af_06/2014</t>
  </si>
  <si>
    <t>87541</t>
  </si>
  <si>
    <t>Emboço, para recebimento de cerâmica, em argamassa industrializada, aplicado com equipamento de mistura e projeção de 1,5m³/h, em faces internas de paredes de ambientes com área maior que 10m², espessura 20mm, com taliscas. Af_06/2014</t>
  </si>
  <si>
    <t>87542</t>
  </si>
  <si>
    <t>Massa única, para recebimento de pintura ou cerâmica, em argamassa industrializada, aplicado com equipamento de mistura e projeção de 1,5m³/h, em faces internas de paredes de ambientes com área menor que 5m², espessura 5mm, sem taliscas. Af_06/2014</t>
  </si>
  <si>
    <t>87543</t>
  </si>
  <si>
    <t>Massa única, para recebimento de pintura ou cerâmica, em argamassa industrializada, aplicado com equipamento de mistura e projeção de 1,5m³/h, em faces internas de paredes de ambientes com área entre 5m² e 10m², espessura 5mm, sem taliscas. Af_06/2014</t>
  </si>
  <si>
    <t>87544</t>
  </si>
  <si>
    <t>Massa única, para recebimento de pintura ou cerâmica, em argamassa industrializada, aplicado com equipamento de mistura e projeção de 1,5m³/h, em faces internas de paredes de ambientes com área maior que 10m², espessura 5mm, sem taliscas. Af_06/2014</t>
  </si>
  <si>
    <t>87545</t>
  </si>
  <si>
    <t>Emboço, para recebimento de cerâmica, em argamassa traço 1:2:8, preparo mecânico com betoneira 400L, aplicado manualmente em faces internas de paredes de ambientes com área menor que 5m², espessura de 10mm, com execução de taliscas. Af_06/2014</t>
  </si>
  <si>
    <t>87546</t>
  </si>
  <si>
    <t>Emboço, para recebimento de cerâmica, em argamassa traço 1:2:8, preparo manual, aplicado manualmente em faces internas de paredes de ambientes com área menor que 5m², espessura de 10mm, com execução de taliscas. Af_06/2014</t>
  </si>
  <si>
    <t>87547</t>
  </si>
  <si>
    <t>Massa única, para recebimento de pintura, em argamassa traço 1:2:8, preparo mecânico com betoneira 400L, aplicada manualmente em faces internas de paredes de ambientes com área menor que 10m², espessura de 10mm, com execução de taliscas. Af_06/2014</t>
  </si>
  <si>
    <t>87548</t>
  </si>
  <si>
    <t>Massa única, para recebimento de pintura, em argamassa traço 1:2:8, preparo manual, aplicada manualmente em faces internas de paredes de ambientes com área menor que 10m², espessura de 10mm, com execução de taliscas. Af_06/2014</t>
  </si>
  <si>
    <t>87549</t>
  </si>
  <si>
    <t>Emboço, para recebimento de cerâmica, em argamassa traço 1:2:8, preparo mecânico com betoneira 400L, aplicado manualmente em faces internas de paredes de ambientes com área entre 5m² e 10m², espessura de 10mm, com execução de taliscas. Af_06/2014</t>
  </si>
  <si>
    <t>87550</t>
  </si>
  <si>
    <t>Emboço, para recebimento de cerâmica, em argamassa traço 1:2:8, preparo manual, aplicado manualmente em faces internas de paredes de ambientes com área entre 5m² e 10m², espessura de 10mm, com execução de taliscas. Af_06/2014</t>
  </si>
  <si>
    <t>Massa única, para recebimento de pintura, em argamassa traço 1:2:8, preparo mecânico com betoneira 400L, aplicada manualmente em faces internas de paredes de ambientes com área maior que 10m², espessura de 10mm, com execução de taliscas. Af_06/2014</t>
  </si>
  <si>
    <t>87552</t>
  </si>
  <si>
    <t>Massa única, para recebimento de pintura, em argamassa traço 1:2:8, preparo manual, aplicada manualmente em faces internas de paredes de ambientes com área maior que 10m², espessura de 10mm, com execução de taliscas. Af_06/2014</t>
  </si>
  <si>
    <t>87553</t>
  </si>
  <si>
    <t>Emboço, para recebimento de cerâmica, em argamassa traço 1:2:8, preparo mecânico com betoneira 400L, aplicado manualmente em faces internas de paredes de ambientes com área maior que 10m², espessura de 10mm, com execução de taliscas. Af_06/2014</t>
  </si>
  <si>
    <t>87554</t>
  </si>
  <si>
    <t>Emboço, para recebimento de cerâmica, em argamassa traço 1:2:8, preparo manual, aplicado manualmente em faces internas de paredes de ambientes com área maior que 10m², espessura de 10mm, com execução de taliscas. Af_06/2014</t>
  </si>
  <si>
    <t>87555</t>
  </si>
  <si>
    <t>Emboço, para recebimento de cerâmica, em argamassa industrializada, aplicado com equipamento de mistura e projeção de 1,5m³/h, em faces internas de paredes de ambientes com área menor que 5m², espessura 10mm, com taliscas. Af_06/2014</t>
  </si>
  <si>
    <t>87556</t>
  </si>
  <si>
    <t>Massa única, para recebimento de pintura, em argamassa industrializada, aplicado com equipamento de mistura e projeção de 1,5m³/h, em faces internas de paredes de ambientes com área menor que 10m², espessura 10mm, com taliscas. Af_06/2014</t>
  </si>
  <si>
    <t>87557</t>
  </si>
  <si>
    <t>Emboço, para recebimento de cerâmica, em argamassa industrializada, aplicado com equipamento de mistura e projeção de 1,5m³/h, em faces internas de paredes de ambientes com área entre 5m² e 10m², espessura 10mm, com taliscas. Af_06/2014</t>
  </si>
  <si>
    <t>87558</t>
  </si>
  <si>
    <t>Massa única, para recebimento de pintura, em argamassa industrializada, aplicado com equipamento de mistura e projeção de 1,5m³/h, em faces internas de paredes de ambientes com área maior que 10m², espessura 10mm, com taliscas. Af_06/2014</t>
  </si>
  <si>
    <t>87559</t>
  </si>
  <si>
    <t>Emboço, para recebimento de cerâmica, em argamassa industrializada, aplicado com equipamento de mistura e projeção de 1,5m³/h, em faces internas de paredes de ambientes com área maior que 10m², espessura 10mm, com taliscas. Af_06/2014</t>
  </si>
  <si>
    <t>87560</t>
  </si>
  <si>
    <t>Massa única, para recebimento de pintura ou cerâmica, em argamassa industrializada, aplicado com equipamento de mistura e projeção de 1,5m³/h, em faces internas de paredes de ambientes com área menor que 5m², espessura 10mm, sem taliscas. Af_06/2014</t>
  </si>
  <si>
    <t>87561</t>
  </si>
  <si>
    <t>Massa única, para recebimento de pintura ou cerâmica, em argamassa industrializada, aplicado com equipamento de mistura e projeção de 1,5m³/h, em faces internas de paredes de ambientes com área entre 5m² e 10m², espessura 10mm, sem taliscas. Af_06/2014</t>
  </si>
  <si>
    <t>87562</t>
  </si>
  <si>
    <t>Massa única, para recebimento de pintura ou cerâmica, em argamassa industrializada, aplicado com equipamento de mistura e projeção de 1,5m³/h, em faces internas de paredes de ambientes com área maior que 10m², espessura 10mm, sem taliscas. Af_06/2014</t>
  </si>
  <si>
    <t>87775</t>
  </si>
  <si>
    <t>Emboço ou massa única em argamassa traço 1:2:8, preparo mecânico com betoneira 400L, aplicada manualmente em panos de fachada com presença de vãos, espessura de 25mm. Af_06/2014</t>
  </si>
  <si>
    <t>87777</t>
  </si>
  <si>
    <t>Emboço ou massa única em argamassa traço 1:2:8, preparo manual, aplicada manualmente em panos de fachada com presença de vãos, espessura de25mm. Af_06/2014</t>
  </si>
  <si>
    <t>87778</t>
  </si>
  <si>
    <t>Emboço ou massa única em argamassa industrializada, preparo mecânico e aplicação com equipamento de mistura e projeção de 1,5m³/h de argamassa em panos de fachada com presença de vãos, espessura de 25mm. Af_06/2014</t>
  </si>
  <si>
    <t>87779</t>
  </si>
  <si>
    <t>Emboço ou massa única em argamassa traço 1:2:8, preparo mecânico com betoneira 400L, aplicada manualmente em panos de fachada com presença de vãos, espessura de 35mm. Af_06/2014</t>
  </si>
  <si>
    <t>87781</t>
  </si>
  <si>
    <t>Emboço ou massa única em argamassa traço 1:2:8, preparo manual, aplicada manualmente em panos de fachada com presença de vãos, espessura de35mm. Af_06/2014</t>
  </si>
  <si>
    <t>87783</t>
  </si>
  <si>
    <t>Emboço ou massa única em argamassa industrializada, preparo mecânico e aplicação com equipamento de mistura e projeção de 1,5m³/h de argamassa em panos de fachada com presença de vãos, espessura de 35mm. Af_06/2014</t>
  </si>
  <si>
    <t>87784</t>
  </si>
  <si>
    <t>Emboço ou massa única em argamassa traço 1:2:8, preparo mecânico com betoneira 400L, aplicada manualmente em panos de fachada com presença de vãos, espessura de 45mm. Af_06/2014</t>
  </si>
  <si>
    <t>87786</t>
  </si>
  <si>
    <t>Emboço ou massa única em argamassa traço 1:2:8, preparo manual, aplicada manualmente em panos de fachada com presença de vãos, espessura de45mm. Af_06/2014</t>
  </si>
  <si>
    <t>87787</t>
  </si>
  <si>
    <t>Emboço ou massa única em argamassa industrializada, preparo mecânico e aplicação com equipamento de mistura e projeção de 1,5m³/h de argamassa em panos de fachada com presença de vãos, espessura de 45mm. Af_06/2014</t>
  </si>
  <si>
    <t>87788</t>
  </si>
  <si>
    <t>Emboço ou massa única em argamassa traço 1:2:8, preparo mecânico com betoneira 400L, aplicada manualmente em panos de fachada com presença de vãos, espessura maior ou igual a 50mm. Af_06/2014</t>
  </si>
  <si>
    <t>87790</t>
  </si>
  <si>
    <t>Emboço ou massa única em argamassa traço 1:2:8, preparo manual, aplicada manualmente em panos de fachada com presença de vãos, espessura maior ou igual a 50mm. Af_06/2014</t>
  </si>
  <si>
    <t>87791</t>
  </si>
  <si>
    <t>Emboço ou massa única em argamassa industrializada, preparo mecânico e aplicação com equipamento de mistura e projeção de 1,5m³/h de argamassa em panos de fachada com presença de vãos, espessura maior ou iguala 50mm. Af_06/2014</t>
  </si>
  <si>
    <t>87792</t>
  </si>
  <si>
    <t>Emboço ou massa única em argamassa traço 1:2:8, preparo mecânico com betoneira 400L, aplicada manualmente em panos cegos de fachada (sem presença de vãos), espessura de 25mm. Af_06/2014</t>
  </si>
  <si>
    <t>87794</t>
  </si>
  <si>
    <t>Emboço ou massa única em argamassa traço 1:2:8, preparo manual, aplicada manualmente em panos cegos de fachada (sem presença de vãos), espessura de 25mm. Af_06/2014</t>
  </si>
  <si>
    <t>87795</t>
  </si>
  <si>
    <t>Emboço ou massa única em argamassa industrializada, preparo mecânico e aplicação com equipamento de mistura e projeção de 1,5m³/h de argamassa em panos cegos de fachada (sem presença de vãos), espessura de 25mm. Af_06/2014</t>
  </si>
  <si>
    <t>87797</t>
  </si>
  <si>
    <t>Emboço ou massa única em argamassa traço 1:2:8, preparo mecânico com betoneira 400L, aplicada manualmente em panos cegos de fachada (sem presença de vãos), espessura de 35mm. Af_06/2014</t>
  </si>
  <si>
    <t>87799</t>
  </si>
  <si>
    <t>Emboço ou massa única em argamassa traço 1:2:8, preparo manual, aplicada manualmente em panos cegos de fachada (sem presença de vãos), espessura de 35mm. Af_06/2014</t>
  </si>
  <si>
    <t>87800</t>
  </si>
  <si>
    <t>Emboço ou massa única em argamassa industrializada, preparo mecânico e aplicação com equipamento de mistura e projeção de 1,5m³/h de argamassa em panos cegos de fachada (sem presença de vãos), espessura de 35mm. Af_06/2014</t>
  </si>
  <si>
    <t>87801</t>
  </si>
  <si>
    <t>Emboço ou massa única em argamassa traço 1:2:8, preparo mecânico com betoneira 400L, aplicada manualmente em panos cegos de fachada (sem presença de vãos), espessura de 45mm. Af_06/2014</t>
  </si>
  <si>
    <t>87803</t>
  </si>
  <si>
    <t>Emboço ou massa única em argamassa traço 1:2:8, preparo manual, aplicada manualmente em panos cegos de fachada (sem presença de vãos), espessura de 45mm. Af_06/2014</t>
  </si>
  <si>
    <t>87804</t>
  </si>
  <si>
    <t>Emboço ou massa única em argamassa industrializada, preparo mecânico e aplicação com equipamento de mistura e projeção de 1,5m³/h de argamassa em panos cegos de fachada (sem presença de vãos), espessura de 45mm. Af_06/2014</t>
  </si>
  <si>
    <t>87805</t>
  </si>
  <si>
    <t>Emboço ou massa única em argamassa traço 1:2:8, preparo mecânico com betoneira 400L, aplicada manualmente em panos cegos de fachada (sem presença de vãos), espessura maior ou igual a 50mm. Af_06/2014</t>
  </si>
  <si>
    <t>87807</t>
  </si>
  <si>
    <t>Emboço ou massa única em argamassa traço 1:2:8, preparo manual, aplicada manualmente em panos cegos de fachada (sem presença de vãos), espessura maior ou igual a 50mm. Af_06/2014</t>
  </si>
  <si>
    <t>87808</t>
  </si>
  <si>
    <t>Emboço ou massa única em argamassa industrializada, preparo mecânico e aplicação com equipamento de mistura e projeção de 1,5m³/h de argamassa em panos cegos de fachada (sem presença de vãos), espessura maior ou igual a 50mm. Af_06/2014</t>
  </si>
  <si>
    <t>87809</t>
  </si>
  <si>
    <t>Emboço ou massa única em argamassa traço 1:2:8, preparo mecânico com betoneira 400L, aplicada manualmente em superfícies externas da sacada, espessura de 25mm, sem uso de tela metálica de reforço contra fissuração. Af_06/2014</t>
  </si>
  <si>
    <t>87811</t>
  </si>
  <si>
    <t>Emboço ou massa única em argamassa traço 1:2:8, preparo manual, aplicada manualmente em superfícies externas da sacada, espessura de 25mm, sem uso de tela metálica de reforço contra fissuração. Af_06/2014</t>
  </si>
  <si>
    <t>87812</t>
  </si>
  <si>
    <t>Emboço ou massa única em argamassa industrializada, preparo mecânico e aplicação com equipamento de mistura e projeção de 1,5m³/h em superfícies externas da sacada, espessura 25mm, sem uso de tela metálica. Af_06/2014</t>
  </si>
  <si>
    <t>87813</t>
  </si>
  <si>
    <t>Emboço ou massa única em argamassa traço 1:2:8, preparo mecânico com betoneira 400L, aplicada manualmente em superfícies externas da sacada, espessura de 35mm, sem uso de tela metálica de reforço contra fissuração. Af_06/2014</t>
  </si>
  <si>
    <t>87815</t>
  </si>
  <si>
    <t>Emboço ou massa única em argamassa traço 1:2:8, preparo manual, aplicada manualmente em superfícies externas da sacada, espessura de 35mm, sem uso de tela metálica de reforço contra fissuração. Af_06/2014</t>
  </si>
  <si>
    <t>87816</t>
  </si>
  <si>
    <t>Emboço ou massa única em argamassa industrializada, preparo mecânico e aplicação com equipamento de mistura e projeção de 1,5m³/h em superfícies externas da sacada, espessura 35mm, sem uso de tela metálica. Af_06/2014</t>
  </si>
  <si>
    <t>87817</t>
  </si>
  <si>
    <t>Emboço ou massa única em argamassa traço 1:2:8, preparo mecânico com betoneira 400L, aplicada manualmente em superfícies externas da sacada, espessura de 45mm, sem uso de tela metálica de reforço contra fissuração. Af_06/2014</t>
  </si>
  <si>
    <t>87819</t>
  </si>
  <si>
    <t>Emboço ou massa única em argamassa traço 1:2:8, preparo manual, aplicada manualmente em superfícies externas da sacada, espessura de 45mm, sem uso de tela metálica de reforço contra fissuração. Af_06/2014</t>
  </si>
  <si>
    <t>87820</t>
  </si>
  <si>
    <t>Emboço ou massa única em argamassa industrializada, preparo mecânico e aplicação com equipamento de mistura e projeção de 1,5m³/h em superfícies externas da sacada, espessura 45mm, sem uso de tela metálica. Af_06/2014</t>
  </si>
  <si>
    <t>87821</t>
  </si>
  <si>
    <t>Emboço ou massa única em argamassa traço 1:2:8, preparo mecânico com betoneira 400L, aplicada manualmente em superfícies externas da sacada, espessura maior ou igual a 50mm, sem uso de tela metálica de reforço contra fissuração. Af_06/2014</t>
  </si>
  <si>
    <t>87823</t>
  </si>
  <si>
    <t>Emboço ou massa única em argamassa traço 1:2:8, preparo manual, aplicada manualmente em superfícies externas da sacada, espessura maior ou igual a 50mm, sem uso de tela metálica de reforço contra fissuração. Af_06/2014</t>
  </si>
  <si>
    <t>87824</t>
  </si>
  <si>
    <t>Emboço ou massa única em argamassa industrializada, preparo mecânico e aplicação com equipamento de mistura e projeção de 1,5m³/h em superfícies externas da sacada, espessura maior ou igual a 50mm, sem uso de tela metálica. Af_06/2014</t>
  </si>
  <si>
    <t>87825</t>
  </si>
  <si>
    <t>Emboço ou massa única em argamassa traço 1:2:8, preparo mecânico com betoneira 400L, aplicada manualmente nas paredes internas da sacada, espessura de 25mm, sem uso de tela metálica de reforço contra fissuração. Af_06/2014</t>
  </si>
  <si>
    <t>87827</t>
  </si>
  <si>
    <t>Emboço ou massa única em argamassa traço 1:2:8, preparo manual, aplicada manualmente nas paredes internas da sacada, espessura de 25mm, sem uso de tela metálica de reforço contra fissuração. Af_06/2014</t>
  </si>
  <si>
    <t>87828</t>
  </si>
  <si>
    <t>Emboço ou massa única em argamassa industrializada, preparo mecânico e aplicação com equipamento de mistura e projeção de 1,5m³/h nas paredes internas da sacada, espessura 25mm, sem uso de tela metálica. Af_06/2014</t>
  </si>
  <si>
    <t>87829</t>
  </si>
  <si>
    <t>Emboço ou massa única em argamassa traço 1:2:8, preparo mecânico com betoneira 400L, aplicada manualmente nas paredes internas da sacada, espessura de 35mm, sem uso de tela metálica de reforço contra fissuração. Af_06/2014</t>
  </si>
  <si>
    <t>87831</t>
  </si>
  <si>
    <t>Emboço ou massa única em argamassa traço 1:2:8, preparo manual, aplicada manualmente nas paredes internas da sacada, espessura de 35mm, sem uso de tela metálica de reforço contra fissuração. Af_06/2014</t>
  </si>
  <si>
    <t>87832</t>
  </si>
  <si>
    <t>Emboço ou massa única em argamassa industrializada, preparo mecânico e aplicação com equipamento de mistura e projeção de 1,5m³/h de argamassa nas paredes internas da sacada, espessura 35mm,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</si>
  <si>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</si>
  <si>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</si>
  <si>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</si>
  <si>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Af_06/2014_p</t>
  </si>
  <si>
    <t>87836</t>
  </si>
  <si>
    <t>Revestimento decorativo monocamada aplicado com equipamento de projeção em panos cegos da fachada de um edifício de estrutura convencional, com acabamento raspado. Af_06/2014_p</t>
  </si>
  <si>
    <t>87837</t>
  </si>
  <si>
    <t>Revestimento decorativo monocamada aplicado com equipamento de projeção em panos cegos da fachada de um edifício de alvenaria estrutural, com acabamento raspado. Af_06/2014_p</t>
  </si>
  <si>
    <t>87838</t>
  </si>
  <si>
    <t>Revestimento decorativo monocamada aplicado manualmente em panos da fachada com presença de vãos, de um edifício de estrutura convencional e acabamento raspado. Af_06/2014_p</t>
  </si>
  <si>
    <t>87839</t>
  </si>
  <si>
    <t>Revestimento decorativo monocamada aplicado manualmente em panos da fachada com presença de vãos, de um edifício de alvenaria estrutural e acabamento raspado. Af_06/2014_p</t>
  </si>
  <si>
    <t>87840</t>
  </si>
  <si>
    <t>Revestimento decorativo monocamada aplicado com equipamento de projeção em panos da fachada com presença de vãos, de um edifício de estrutura convencional e acabamento raspado. Af_06/2014_p</t>
  </si>
  <si>
    <t>87841</t>
  </si>
  <si>
    <t>Revestimento decorativo monocamada aplicado com equipamento de projeção em panos da fachada com presença de vãos, de um edifício de alvenaria estrutural e acabamento raspado. Af_06/2014_p</t>
  </si>
  <si>
    <t>87842</t>
  </si>
  <si>
    <t>Revestimento decorativo monocamada aplicado manualmente em superfícies externas da sacada de um edifício de estrutura convencional e acabamento raspado. Af_06/2014_p</t>
  </si>
  <si>
    <t>87843</t>
  </si>
  <si>
    <t>Revestimento decorativo monocamada aplicado manualmente em superfícies externas da sacada de um edifício de alvenaria estrutural e acabamento raspado. Af_06/2014_p</t>
  </si>
  <si>
    <t>87844</t>
  </si>
  <si>
    <t>Revestimento decorativo monocamada aplicado com equipamento de projeção em superfícies externas da sacada de um edifício de estrutura convencional e acabamento raspado. Af_06/2014_p</t>
  </si>
  <si>
    <t>87845</t>
  </si>
  <si>
    <t>Revestimento decorativo monocamada aplicado com equipamento de projeção em superfícies externas da sacada de um edifício de alvenaria estrutural e acabamento raspado. Af_06/2014_p</t>
  </si>
  <si>
    <t>87846</t>
  </si>
  <si>
    <t>Revestimento decorativo monocamada aplicado manualmente em panos cegos da fachada de um edifício de estrutura convencional, com acabamento Travertino. Af_06/2014_p</t>
  </si>
  <si>
    <t>87847</t>
  </si>
  <si>
    <t>Revestimento decorativo monocamada aplicado manualmente em panos cegos da fachada de um edifício de alvenaria estrutural, com acabamento Travertino. Af_06/2014_p</t>
  </si>
  <si>
    <t>87848</t>
  </si>
  <si>
    <t>Revestimento decorativo monocamada aplicado com equipamento de projeção em panos cegos da fachada de um edifício de estrutura convencional, com acabamento Travertino. Af_06/2014_p</t>
  </si>
  <si>
    <t>87849</t>
  </si>
  <si>
    <t>Revestimento decorativo monocamada aplicado com equipamento de projeção em panos cegos da fachada de um edifício de alvenaria estrutural, com acabamento Travertino. Af_06/2014_p</t>
  </si>
  <si>
    <t>87850</t>
  </si>
  <si>
    <t>Revestimento decorativo monocamada aplicado manualmente em panos da fachada com presença de vãos, de um edifício de estrutura convencional e acabamento Travertino. Af_06/2014_p</t>
  </si>
  <si>
    <t>87851</t>
  </si>
  <si>
    <t>Revestimento decorativo monocamada aplicado manualmente em panos da fachada com presença de vãos, de um edifício de alvenaria estrutural e acabamento Travertino. Af_06/2014_p</t>
  </si>
  <si>
    <t>87852</t>
  </si>
  <si>
    <t>Revestimento decorativo monocamada aplicado com equipamento de projeção em panos da fachada com presença de vãos, de um edifício de estrutura convencional e acabamento Travertino. Af_06/2014_p</t>
  </si>
  <si>
    <t>87853</t>
  </si>
  <si>
    <t>Revestimento decorativo monocamada aplicado com equipamento de projeção em panos da fachada com presença de vãos, de um edifício de alvenaria estrutural e acabamento Travertino. Af_06/2014_p</t>
  </si>
  <si>
    <t>87854</t>
  </si>
  <si>
    <t>Revestimento decorativo monocamada aplicado manualmente em superfícies externas da sacada de um edifício de estrutura convencional e acabamento Travertino. Af_06/2014_p</t>
  </si>
  <si>
    <t>87855</t>
  </si>
  <si>
    <t>Revestimento decorativo monocamada aplicado manualmente em superfícies externas da sacada de um edifício de alvenaria estrutural e acabamento Travertino. Af_06/2014_p</t>
  </si>
  <si>
    <t>87856</t>
  </si>
  <si>
    <t>Revestimento decorativo monocamada aplicado com equipamento de projeção em superfícies externas da sacada de um edifício de estrutura convencional e acabamento Travertino. Af_06/2014_p</t>
  </si>
  <si>
    <t>87857</t>
  </si>
  <si>
    <t>Revestimento decorativo monocamada aplicado com equipamento de projeção em superfícies externas da sacada de um edifício de alvenaria estrutural e acabamento Travertino. Af_06/2014_p</t>
  </si>
  <si>
    <t>87858</t>
  </si>
  <si>
    <t>Revestimento decorativo monocamada aplicado manualmente nas paredes internas da sacada com acabamento raspado. Af_06/2014_p</t>
  </si>
  <si>
    <t>87859</t>
  </si>
  <si>
    <t>Revestimento decorativo monocamada aplicado manualmente nas paredes internas da sacada com acabamento Travertino. Af_06/2014_p</t>
  </si>
  <si>
    <t>89048</t>
  </si>
  <si>
    <t>Composição representativa do serviço de emboço / 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</si>
  <si>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</si>
  <si>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0,5cm, para edificação habitacional multifamiliar (prédio). Af_11/2014</t>
  </si>
  <si>
    <t>89173</t>
  </si>
  <si>
    <t>Composição representativa do serviço de emboço / 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</si>
  <si>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</si>
  <si>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</si>
  <si>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</si>
  <si>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</si>
  <si>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</si>
  <si>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</si>
  <si>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</si>
  <si>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</si>
  <si>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0108</t>
  </si>
  <si>
    <t>Reboco</t>
  </si>
  <si>
    <t>5998</t>
  </si>
  <si>
    <t>Pasta de cimento Portland, espessura 1mm</t>
  </si>
  <si>
    <t>73747</t>
  </si>
  <si>
    <t>Revestimentos especiais</t>
  </si>
  <si>
    <t>73747/001</t>
  </si>
  <si>
    <t>Isolamento acústico em espuma de poliuretano espessura 20mm, densidade 29kg/m3</t>
  </si>
  <si>
    <t>74001</t>
  </si>
  <si>
    <t>Revestimento de paredes</t>
  </si>
  <si>
    <t>74001/001</t>
  </si>
  <si>
    <t>Reboco com argamassa pré-fabricada, espessura 0,5cm, preparo mecânico da argamassa</t>
  </si>
  <si>
    <t>75481</t>
  </si>
  <si>
    <t>Reboco argamassa traço 1:2 (cal e areia fina peneirada), espessura 0,5cm, preparo manual da argamassa</t>
  </si>
  <si>
    <t>84074</t>
  </si>
  <si>
    <t>Reboco com argamassa pré-fabricada, acabamento camurçado, espessura 0,3cm, preparo manual</t>
  </si>
  <si>
    <t>84075</t>
  </si>
  <si>
    <t>Reboco com argamassa pré-fabricada, acabamento frisado, espessura 0,7cm, preparo mecânico</t>
  </si>
  <si>
    <t>84076</t>
  </si>
  <si>
    <t>Reboco traço 1:3 (cimento e areia media não peneirada), base para tinta epóxi, preparo manual da argamassa</t>
  </si>
  <si>
    <t>0110</t>
  </si>
  <si>
    <t>Pastilhas, cerâmicas, placas pré-moldada s e outros</t>
  </si>
  <si>
    <t>84078</t>
  </si>
  <si>
    <t>Revestimento de parede com pedra são tome 20x40cm, assentamento com argamassa traço 1:2:2 (cimento, saibro e areia media não peneirada), preparo manual da argamassa</t>
  </si>
  <si>
    <t>84079</t>
  </si>
  <si>
    <t>Revestimento de parede com pedra ardósia cinza 30x30x1cm, assentado com argamassa traço 1:2:2 (cimento, saibro e areia media não peneirada) preparo manual da argamassa</t>
  </si>
  <si>
    <t>84080</t>
  </si>
  <si>
    <t>Revestimento de parede com pedra ardósia cinza 40x40x1cm, assentamento com argamassa traço 1:2:2 (cimento, saibro e areia media não peneirada) preparo manual da argamassa</t>
  </si>
  <si>
    <t>84081</t>
  </si>
  <si>
    <t>Revestimento de parede com pedra basalto cinza 20x40cm irregular, assentamento com argamassa traço 1:4 (cimento e areia media não peneirada), preparo manual da argamassa</t>
  </si>
  <si>
    <t>84084</t>
  </si>
  <si>
    <t>Apicoamento manual de superfície de concreto</t>
  </si>
  <si>
    <t>87242</t>
  </si>
  <si>
    <t>Revestimento cerâmico para paredes externas em pastilhas de porcelana 5x5cm (placas de 30x30cm), alinhadas a prumo, aplicado em panos com vãos. Af_06/2014</t>
  </si>
  <si>
    <t>87243</t>
  </si>
  <si>
    <t>Revestimento cerâmico para paredes externas em pastilhas de porcelana 5x5cm (placas de 30x30cm), alinhadas a prumo, aplicado em panos sem vãos. Af_06/2014</t>
  </si>
  <si>
    <t>87244</t>
  </si>
  <si>
    <t>Revestimento cerâmico para paredes externas em pastilhas de porcelana 5x5cm (placas de 30x30cm), alinhadas a prumo, aplicado em superfícies externas da sacada. Af_06/2014</t>
  </si>
  <si>
    <t>87245</t>
  </si>
  <si>
    <t>Revestimento cerâmico para paredes externas em pastilhas de porcelana 5x5cm (placas de 30x30cm), alinhadas a prumo, aplicado em superfícies internas da sacada. Af_06/2014</t>
  </si>
  <si>
    <t>87264</t>
  </si>
  <si>
    <t>Revestimento cerâmico para paredes internas com placas tipo grês ou semi-grês de dimensões 20x20cm aplicadas em ambientes de área menor que 5m² na altura inteira das paredes. Af_06/2014</t>
  </si>
  <si>
    <t>87265</t>
  </si>
  <si>
    <t>Revestimento cerâmico para paredes internas com placas tipo grês ou semi-grês de dimensões 20x20cm aplicadas em ambientes de área maior que 5m² na altura inteira das paredes. Af_06/2014</t>
  </si>
  <si>
    <t>87266</t>
  </si>
  <si>
    <t>Revestimento cerâmico para paredes internas com placas tipo grês ou semi-grês de dimensões 20x20cm aplicadas em ambientes de área menor que 5m² a meia altura das paredes. Af_06/2014</t>
  </si>
  <si>
    <t>87267</t>
  </si>
  <si>
    <t>Revestimento cerâmico para paredes internas com placas tipo grês ou semi-grês de dimensões 20x20cm aplicadas em ambientes de área maior que 5m² a meia altura das paredes. Af_06/2014</t>
  </si>
  <si>
    <t>87268</t>
  </si>
  <si>
    <t>Revestimento cerâmico para paredes internas com placas tipo grês ou semi-grês de dimensões 25x35cm aplicadas em ambientes de área menor que 5m² na altura inteira das paredes. Af_06/2014</t>
  </si>
  <si>
    <t>87269</t>
  </si>
  <si>
    <t>Revestimento cerâmico para paredes internas com placas tipo grês ou semi-grês de dimensões 25x35cm aplicadas em ambientes de área maior que 5m² na altura inteira das paredes. Af_06/2014</t>
  </si>
  <si>
    <t>87270</t>
  </si>
  <si>
    <t>Revestimento cerâmico para paredes internas com placas tipo grês ou semi-grês de dimensões 25x35cm aplicadas em ambientes de área menor que 5m² a meia altura das paredes. Af_06/2014</t>
  </si>
  <si>
    <t>87271</t>
  </si>
  <si>
    <t>Revestimento cerâmico para paredes internas com placas tipo grês ou semi-grês de dimensões 25x35cm aplicadas em ambientes de área maior que 5m² a meia altura das paredes. Af_06/2014</t>
  </si>
  <si>
    <t>87272</t>
  </si>
  <si>
    <t>Revestimento cerâmico para paredes internas com placas tipo grês ou semi-grês de dimensões 33x45cm aplicadas em ambientes de área menor que 5m² na altura inteira das paredes. Af_06/2014</t>
  </si>
  <si>
    <t>87273</t>
  </si>
  <si>
    <t>Revestimento cerâmico para paredes internas com placas tipo grês ou semi-grês de dimensões 33x45cm aplicadas em ambientes de área maior que 5m² na altura inteira das paredes. Af_06/2014</t>
  </si>
  <si>
    <t>87274</t>
  </si>
  <si>
    <t>Revestimento cerâmico para paredes internas com placas tipo grês ou semi-grês de dimensões 33x45cm aplicadas em ambientes de área menor que 5m² a meia altura das paredes. Af_06/2014</t>
  </si>
  <si>
    <t>87275</t>
  </si>
  <si>
    <t>Revestimento cerâmico para paredes internas com placas tipo grês ou semi-grês de dimensões 33x45cm aplicadas em ambientes de área maior que 5m² a meia altura das paredes. Af_06/2014</t>
  </si>
  <si>
    <t>88786</t>
  </si>
  <si>
    <t>Revestimento cerâmico para paredes externas em pastilhas de porcelana 2,5x2,5cm (placas de 30x30cm), alinhadas a prumo, aplicado em panos com vãos. Af_10/2014</t>
  </si>
  <si>
    <t>88787</t>
  </si>
  <si>
    <t>Revestimento cerâmico para paredes externas em pastilhas de porcelana 2,5x2,5cm (placas de 30x30cm), alinhadas a prumo, aplicado em panos sem vãos. Af_10/2014</t>
  </si>
  <si>
    <t>88788</t>
  </si>
  <si>
    <t>Revestimento cerâmico para paredes externas em pastilhas de porcelana 2,5x2,5cm (placas de 30x30cm), alinhadas a prumo, aplicado em superfícies externas da sacada. Af_10/2014</t>
  </si>
  <si>
    <t>88789</t>
  </si>
  <si>
    <t>Revestimento cerâmico para paredes externas em pastilhas de porcelana 2,5x2,5cm (placas de 30x30cm), alinhadas a prumo, aplicado em superfícies internas da sacada. Af_10/2014</t>
  </si>
  <si>
    <t>89045</t>
  </si>
  <si>
    <t>Composição representativa do serviço de revestimento cerâmico para ambientes de áreas molhadas, meia parede ou parede inteira, com placas tipo grês ou semi-grês, dimensões 20x20cm, para edificação habitacional multifamiliar (prédio). Af_11/2014</t>
  </si>
  <si>
    <t>89170</t>
  </si>
  <si>
    <t>Composição representativa do serviço de revestimento cerâmico para paredes internas, meia parede, ou parede inteira, placas grês ou semi-grês de 20x20cm, para edificações habitacionais unifamiliar (casas) e edificações públicas padrão. Af_11/2014</t>
  </si>
  <si>
    <t>93392</t>
  </si>
  <si>
    <t>Revestimento cerâmico para paredes internas com placas tipo grês ou semi-grês padrão popular de dimensões 20x20cm aplicadas em ambientes de área menor que 5m² na altura inteira das paredes. Af_06/2014</t>
  </si>
  <si>
    <t>93393</t>
  </si>
  <si>
    <t>Revestimento cerâmico para paredes internas com placas tipo grês ou semi-grês padrão popular de dimensões 20x20cm aplicadas em ambientes de área maior que 5m² na altura inteira das paredes. Af_06/2014</t>
  </si>
  <si>
    <t>93394</t>
  </si>
  <si>
    <t>Revestimento cerâmico para paredes internas com placas tipo grês ou semi-grês padrão popular de dimensões 20x20cm aplicadas em ambientes de área menor que 5m² a meia altura das paredes. Af_06/2014</t>
  </si>
  <si>
    <t>93395</t>
  </si>
  <si>
    <t>Revestimento cerâmico para paredes internas com placas tipo grês ou semi-grês padrão popular de dimensões 20x20cm aplicadas em ambientes de área maior que 5m² a meia altura das paredes. Af_06/2014</t>
  </si>
  <si>
    <t>0123</t>
  </si>
  <si>
    <t>Peitoril cerâmico</t>
  </si>
  <si>
    <t>84087</t>
  </si>
  <si>
    <t>Peitoril cerâmico com largura de 15cm, assentado com argamassa traço 1:3 (cimento e areia grossa), preparo manual da argamassa</t>
  </si>
  <si>
    <t>0124</t>
  </si>
  <si>
    <t>Peitoril granilite / marmorite</t>
  </si>
  <si>
    <t>84086</t>
  </si>
  <si>
    <t>Peitoril em granilite pré-moldado, comprimento de 13 a 20cm, assentado com argamassa traço 1:3 (cimento e areia media), preparo manual da argamassa</t>
  </si>
  <si>
    <t>0125</t>
  </si>
  <si>
    <t>Peitoril de mármore / granito</t>
  </si>
  <si>
    <t>84088</t>
  </si>
  <si>
    <t>Peitoril em mármore branco, largura de 15cm, assentado com argamassa traço 1:4 (cimento e areia media), preparo manual da argamassa</t>
  </si>
  <si>
    <t>84089</t>
  </si>
  <si>
    <t>Peitoril em mármore branco, largura de 25cm, assentado com argamassa traço 1:3 (cimento e areia media), preparo manual da argamassa</t>
  </si>
  <si>
    <t>0129</t>
  </si>
  <si>
    <t>Peitoril de concreto</t>
  </si>
  <si>
    <t>40675</t>
  </si>
  <si>
    <t>Assentamento de peitoril com argamassa de cimento colante</t>
  </si>
  <si>
    <t>84118</t>
  </si>
  <si>
    <t>Peitoril cimentado liso 20x3cm traço 1:4 (cimento e areia)</t>
  </si>
  <si>
    <t>0133</t>
  </si>
  <si>
    <t>Forro de madeira</t>
  </si>
  <si>
    <t>9536</t>
  </si>
  <si>
    <t>Forro de madeira para beiral, tábuas de 10x1cm com friso macho/fêmea, inclusa meia-cana e testeira com altura de 15cm</t>
  </si>
  <si>
    <t>74250</t>
  </si>
  <si>
    <t>Forro de tábua de pinho</t>
  </si>
  <si>
    <t>74250/001</t>
  </si>
  <si>
    <t>Forro de madeira, tábuas 10x1cm com friso macho/fêmea, excl. entarugamento</t>
  </si>
  <si>
    <t>74250/002</t>
  </si>
  <si>
    <t>Forro de madeira, tábuas 10x1cm com friso macho/fêmea, inclusive meia cana e entarugamento</t>
  </si>
  <si>
    <t>84090</t>
  </si>
  <si>
    <t>Forro de madeira com tábuas 10x1cm fixadas em sarrafos de 2x10cm com espaçamento de 50cm</t>
  </si>
  <si>
    <t>84091</t>
  </si>
  <si>
    <t>Barroteamento para forro, com peças de madeira 2,5x10cm, espaçadas de 50cm</t>
  </si>
  <si>
    <t>84093</t>
  </si>
  <si>
    <t>Tabeira de madeira lei, 1ª qualidade, 2,5x30,0cm para beiral de telhado</t>
  </si>
  <si>
    <t>84094</t>
  </si>
  <si>
    <t>Meia cana 2,5x2,5cm com acabamento para forro de madeira</t>
  </si>
  <si>
    <t>84095</t>
  </si>
  <si>
    <t>Rodateto em madeira de lei 7,0x2,5cm</t>
  </si>
  <si>
    <t>84096</t>
  </si>
  <si>
    <t>Rodateto em madeira de lei 4,0x1,5cm</t>
  </si>
  <si>
    <t>0134</t>
  </si>
  <si>
    <t>Forro de gesso</t>
  </si>
  <si>
    <t>72197</t>
  </si>
  <si>
    <t>Sanca de gesso, altura 15cm, moldada na obra</t>
  </si>
  <si>
    <t>73792</t>
  </si>
  <si>
    <t>73792/001</t>
  </si>
  <si>
    <t>Forro em placas pré-moldadas de gesso liso, bisotado, 60x60cm com espessura central 1,2cm e nas bordas 3,0cm, incluso fixação com arame e estrutura de madeira</t>
  </si>
  <si>
    <t>73986</t>
  </si>
  <si>
    <t>73986/001</t>
  </si>
  <si>
    <t>Forro de gesso em placas 60x60cm, espessura 1,2cm, inclusive fixação com arame</t>
  </si>
  <si>
    <t>0255</t>
  </si>
  <si>
    <t>Mármore/granito para parede</t>
  </si>
  <si>
    <t>84097</t>
  </si>
  <si>
    <t>Revestimento com mármore acinzentado polido 20x30cm, espessura de 2cm, assentado com argamassa pré-fabricada de cimento colante e rejuntamento com argamassa pré-fabricada para rejuntamento</t>
  </si>
  <si>
    <t>0257</t>
  </si>
  <si>
    <t>Laminado para parede</t>
  </si>
  <si>
    <t>72200</t>
  </si>
  <si>
    <t>Revestimento em laminado melamínico texturizado, espessura 0,8mm, fixado com cola</t>
  </si>
  <si>
    <t>0290</t>
  </si>
  <si>
    <t>Revestimento de corrimão</t>
  </si>
  <si>
    <t>73807</t>
  </si>
  <si>
    <t>Corrimão de granito artificial (marmorite) com 15cm de largura</t>
  </si>
  <si>
    <t>73807/001</t>
  </si>
  <si>
    <t>Corrimão em marmorite, largura 15cm</t>
  </si>
  <si>
    <t>0311</t>
  </si>
  <si>
    <t>Forro metálico / PVC</t>
  </si>
  <si>
    <t>72201</t>
  </si>
  <si>
    <t>Recolocação de forros em régua de PVC e perfis, considerando reaproveitamento do material</t>
  </si>
  <si>
    <t>0315</t>
  </si>
  <si>
    <t>Revestimento térmico e/ou acústico</t>
  </si>
  <si>
    <t>72198</t>
  </si>
  <si>
    <t>Isolamento térmico com argamassa traço 1:3 (cimento e areia grossa não peneirada), com adição de perolas de isopor, espessura 6cm, preparo manual da argamassa</t>
  </si>
  <si>
    <t>73833</t>
  </si>
  <si>
    <t>Isolamento térmico c/ lã de vidro</t>
  </si>
  <si>
    <t>73833/001</t>
  </si>
  <si>
    <t>Isolamento térmico com manta de lã de vidro, espessura 2,5cm</t>
  </si>
  <si>
    <t>84098</t>
  </si>
  <si>
    <t>Isolamento acústico com espuma poliuretano E=25mm, flexível 100x100x2cm, densidade 29 a 35kg/m3</t>
  </si>
  <si>
    <t>0319</t>
  </si>
  <si>
    <t>Restauro</t>
  </si>
  <si>
    <t>83730</t>
  </si>
  <si>
    <t>Reparo estrutural de estruturas de concreto com argamassa polimérica de alto desempenho, E=2cm</t>
  </si>
  <si>
    <t>83736</t>
  </si>
  <si>
    <t>Reparo/colagem de estruturas de concreto com adesivo estrutural a base de epóxi, E=2mm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</si>
  <si>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</si>
  <si>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</si>
  <si>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</si>
  <si>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</si>
  <si>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</si>
  <si>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</si>
  <si>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</si>
  <si>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</si>
  <si>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</si>
  <si>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</si>
  <si>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</si>
  <si>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</si>
  <si>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</si>
  <si>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</si>
  <si>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</si>
  <si>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</si>
  <si>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0209</t>
  </si>
  <si>
    <t>Andaimes</t>
  </si>
  <si>
    <t>72817</t>
  </si>
  <si>
    <t>Bandeja salva-vidas / coleta de entulhos, com tábua</t>
  </si>
  <si>
    <t>73618</t>
  </si>
  <si>
    <t>Locação mensal de andaime metálico tipo fachadeiro, inclusive montagem</t>
  </si>
  <si>
    <t>73673</t>
  </si>
  <si>
    <t>Andaime para revestimento de forros em madeira de 3ª</t>
  </si>
  <si>
    <t>73674</t>
  </si>
  <si>
    <t>Andaime para alvenaria em madeira de 2ª</t>
  </si>
  <si>
    <t>73804</t>
  </si>
  <si>
    <t>Proteção para fachadas</t>
  </si>
  <si>
    <t>73804/001</t>
  </si>
  <si>
    <t>Proteção de fachada com tela de polipropileno fixada em estrutura de madeira com arame galvanizado</t>
  </si>
  <si>
    <t>84111</t>
  </si>
  <si>
    <t>Plataforma madeira p/ andaime tubular aproveitamento 20 vezes</t>
  </si>
  <si>
    <t>84112</t>
  </si>
  <si>
    <t>Andaime tabuado sobre cavaletes (incluso cavalete) em madeira de 1ª útil 20x incl. Movimentação p/ pé-direito 4,00m</t>
  </si>
  <si>
    <t>0210</t>
  </si>
  <si>
    <t>Argamassas</t>
  </si>
  <si>
    <t>6022</t>
  </si>
  <si>
    <t>Argamassa traço 1:2 (cal e areia fina peneirada), preparo manual</t>
  </si>
  <si>
    <t>73548</t>
  </si>
  <si>
    <t>Argamassa traço 1:3 (cimento e areia), preparo manual, incluso aditivo impermeabilizante</t>
  </si>
  <si>
    <t>73549</t>
  </si>
  <si>
    <t>Argamassa traço 1:4 (cimento e areia), preparo manual, incluso aditivo impermeabilizante</t>
  </si>
  <si>
    <t>73551</t>
  </si>
  <si>
    <t>Argamassa traço 1:4 (cimento e pedrisco), preparo manual</t>
  </si>
  <si>
    <t>84100</t>
  </si>
  <si>
    <t>Argamassa Grout cimento/cal/areia/pedrisco 1:0,1:3:2 - preparo manual</t>
  </si>
  <si>
    <t>84101</t>
  </si>
  <si>
    <t>Argamassa cimento/areia/saibro 1:2:2 - preparo manual</t>
  </si>
  <si>
    <t>87280</t>
  </si>
  <si>
    <t>Argamassa traço 1:7 (cimento e areia média) com adição de plastificante para emboço/massa única/assentamento de alvenaria de vedação, preparo mecânico com betoneira 400L. Af_06/2014</t>
  </si>
  <si>
    <t>87281</t>
  </si>
  <si>
    <t>Argamassa traço 1:7 (cimento e areia média) com adição de plastificante para emboço/massa única/assentamento de alvenaria de vedação, preparo mecânico com betoneira 600L. Af_06/2014</t>
  </si>
  <si>
    <t>87283</t>
  </si>
  <si>
    <t>Argamassa traço 1:6 (cimento e areia média) com adição de plastificante para emboço/massa única/assentamento de alvenaria de vedação, preparo mecânico com betoneira 400L. Af_06/2014</t>
  </si>
  <si>
    <t>87284</t>
  </si>
  <si>
    <t>Argamassa traço 1:6 (cimento e areia média) com adição de plastificante para emboço/massa única/assentamento de alvenaria de vedação, preparo mecânico com betoneira 600L. Af_06/2014</t>
  </si>
  <si>
    <t>87286</t>
  </si>
  <si>
    <t>Argamassa traço 1:1:6 (cimento, cal e areia média) para emboço/massa única/assentamento de alvenaria de vedação, preparo mecânico com betoneira 400L. Af_06/2014</t>
  </si>
  <si>
    <t>87287</t>
  </si>
  <si>
    <t>Argamassa traço 1:1:6 (cimento, cal e areia média) para emboço/massa única/assentamento de alvenaria de vedação, preparo mecânico com betoneira 600L. Af_06/2014</t>
  </si>
  <si>
    <t>87289</t>
  </si>
  <si>
    <t>Argamassa traço 1:1,5:7,5 (cimento, cal e areia média) para emboço/massa única/assentamento de alvenaria de vedação, preparo mecânico com betoneira 400L. Af_06/2014</t>
  </si>
  <si>
    <t>87290</t>
  </si>
  <si>
    <t>Argamassa traço 1:1,5:7,5 (cimento, cal e areia média) para emboço/massa única/assentamento de alvenaria de vedação, preparo mecânico com betoneira 600L. Af_06/2014</t>
  </si>
  <si>
    <t>87292</t>
  </si>
  <si>
    <t>Argamassa traço 1:2:8 (cimento, cal e areia média) para emboço/massa única/assentamento de alvenaria de vedação, preparo mecânico com betoneira 400L. Af_06/2014</t>
  </si>
  <si>
    <t>87294</t>
  </si>
  <si>
    <t>Argamassa traço 1:2:9 (cimento, cal e areia média) para emboço/massa única/assentamento de alvenaria de vedação, preparo mecânico com betoneira 600L. Af_06/2014</t>
  </si>
  <si>
    <t>87295</t>
  </si>
  <si>
    <t>Argamassa traço 1:3:12 (cimento, cal e areia média) para emboço/massa única/assentamento de alvenaria de vedação, preparo mecânico com betoneira 400L. Af_06/2014</t>
  </si>
  <si>
    <t>87296</t>
  </si>
  <si>
    <t>Argamassa traço 1:3:12 (cimento, cal e areia média) para emboço/massa única/assentamento de alvenaria de vedação, preparo mecânico com betoneira 600L. Af_06/2014</t>
  </si>
  <si>
    <t>87298</t>
  </si>
  <si>
    <t>Argamassa traço 1:3 (cimento e areia média) para contrapiso, preparo mecânico com betoneira 400L. Af_06/2014</t>
  </si>
  <si>
    <t>87299</t>
  </si>
  <si>
    <t>Argamassa traço 1:3 (cimento e areia média) para contrapiso, preparo mecânico com betoneira 600L. Af_06/2014</t>
  </si>
  <si>
    <t>87301</t>
  </si>
  <si>
    <t>Argamassa traço 1:4 (cimento e areia média) para contrapiso, preparo mecânico com betoneira 400L. Af_06/2014</t>
  </si>
  <si>
    <t>87302</t>
  </si>
  <si>
    <t>Argamassa traço 1:4 (cimento e areia média) para contrapiso, preparo mecânico com betoneira 600L. Af_06/2014</t>
  </si>
  <si>
    <t>87304</t>
  </si>
  <si>
    <t>Argamassa traço 1:5 (cimento e areia média) para contrapiso, preparo mecânico com betoneira 400L. Af_06/2014</t>
  </si>
  <si>
    <t>87305</t>
  </si>
  <si>
    <t>Argamassa traço 1:5 (cimento e areia média) para contrapiso, preparo mecânico com betoneira 600L. Af_06/2014</t>
  </si>
  <si>
    <t>87307</t>
  </si>
  <si>
    <t>Argamassa traço 1:6 (cimento e areia média) para contrapiso, preparo mecânico com betoneira 400L. Af_06/2014</t>
  </si>
  <si>
    <t>87308</t>
  </si>
  <si>
    <t>Argamassa traço 1:6 (cimento e areia média) para contrapiso, preparo mecânico com betoneira 600L. Af_06/2014</t>
  </si>
  <si>
    <t>87310</t>
  </si>
  <si>
    <t>Argamassa traço 1:5 (cimento e areia grossa) para chapisco convencional, preparo mecânico com betoneira 400L. Af_06/2014</t>
  </si>
  <si>
    <t>87311</t>
  </si>
  <si>
    <t>Argamassa traço 1:5 (cimento e areia grossa) para chapisco convencional, preparo mecânico com betoneira 600L. Af_06/2014</t>
  </si>
  <si>
    <t>87313</t>
  </si>
  <si>
    <t>Argamassa traço 1:3 (cimento e areia grossa) para chapisco convencional, preparo mecânico com betoneira 400L. Af_06/2014</t>
  </si>
  <si>
    <t>87314</t>
  </si>
  <si>
    <t>Argamassa traço 1:3 (cimento e areia grossa) para chapisco convencional, preparo mecânico com betoneira 600L. Af_06/2014</t>
  </si>
  <si>
    <t>87316</t>
  </si>
  <si>
    <t>Argamassa traço 1:4 (cimento e areia grossa) para chapisco convencional, preparo mecânico com betoneira 400L. Af_06/2014</t>
  </si>
  <si>
    <t>87317</t>
  </si>
  <si>
    <t>Argamassa traço 1:4 (cimento e areia grossa) para chapisco convencional, preparo mecânico com betoneira 600L. Af_06/2014</t>
  </si>
  <si>
    <t>87319</t>
  </si>
  <si>
    <t>Argamassa traço 1:5 (cimento e areia grossa) com adição de emulsão polimérica para chapisco rolado, preparo mecânico com betoneira 400L. Af_06/2014</t>
  </si>
  <si>
    <t>87320</t>
  </si>
  <si>
    <t>Argamassa traço 1:5 (cimento e areia grossa) com adição de emulsão polimérica para chapisco rolado, preparo mecânico com betoneira 600L. Af_06/2014</t>
  </si>
  <si>
    <t>87322</t>
  </si>
  <si>
    <t>Argamassa traço 1:3 (cimento e areia grossa) com adição de emulsão polimérica para chapisco rolado, preparo mecânico com betoneira 400L. Af_06/2014</t>
  </si>
  <si>
    <t>87323</t>
  </si>
  <si>
    <t>Argamassa traço 1:3 (cimento e areia grossa) com adição de emulsão polimérica para chapisco rolado, preparo mecânico com betoneira 600L. Af_06/2014</t>
  </si>
  <si>
    <t>87325</t>
  </si>
  <si>
    <t>Argamassa traço 1:4 (cimento e areia grossa) com adição de emulsão polimérica para chapisco rolado, preparo mecânico com betoneira 400L. Af_06/2014</t>
  </si>
  <si>
    <t>87326</t>
  </si>
  <si>
    <t>Argamassa traço 1:4 (cimento e areia grossa) com adição de emulsão polimérica para chapisco rolado, preparo mecânico com betoneira 600L. Af_06/2014</t>
  </si>
  <si>
    <t>87327</t>
  </si>
  <si>
    <t>Argamassa traço 1:7 (cimento e areia média) com adição de plastificante para emboço/massa única/assentamento de alvenaria de vedação, preparo mecânico com misturador de eixo horizontal de 300kg. Af_06/2014</t>
  </si>
  <si>
    <t>87328</t>
  </si>
  <si>
    <t>Argamassa traço 1:7 (cimento e areia média) com adição de plastificante para emboço/massa única/assentamento de alvenaria de vedação, preparo mecânico com misturador de eixo horizontal de 600kg. Af_06/2014</t>
  </si>
  <si>
    <t>87329</t>
  </si>
  <si>
    <t>Argamassa traço 1:6 (cimento e areia média) com adição de plastificante para emboço/massa única/assentamento de alvenaria de vedação, preparo mecânico com misturador de eixo horizontal de 300kg. Af_06/2014</t>
  </si>
  <si>
    <t>87330</t>
  </si>
  <si>
    <t>Argamassa traço 1:6 (cimento e areia média) com adição de plastificante para emboço/massa única/assentamento de alvenaria de vedação, preparo mecânico com misturador de eixo horizontal de 600kg. Af_06/2014</t>
  </si>
  <si>
    <t>87331</t>
  </si>
  <si>
    <t>Argamassa traço 1:1:6 (cimento, cal e areia média) para emboço/massa única/assentamento de alvenaria de vedação, preparo mecânico com misturador de eixo horizontal de 300kg. Af_06/2014</t>
  </si>
  <si>
    <t>87332</t>
  </si>
  <si>
    <t>Argamassa traço 1:1:6 (cimento, cal e areia média) para emboço/massa única/assentamento de alvenaria de vedação, preparo mecânico com misturador de eixo horizontal de 600kg. Af_06/2014</t>
  </si>
  <si>
    <t>87333</t>
  </si>
  <si>
    <t>Argamassa traço 1:1,5:7,5 (cimento, cal e areia média) para emboço/massa única/assentamento de alvenaria de vedação, preparo mecânico com misturador de eixo horizontal de 300kg. Af_06/2014</t>
  </si>
  <si>
    <t>87334</t>
  </si>
  <si>
    <t>Argamassa traço 1:1,5:7,5 (cimento, cal e areia média) para emboço/massa única/assentamento de alvenaria de vedação, preparo mecânico com misturador de eixo horizontal de 600kg. Af_06/2014</t>
  </si>
  <si>
    <t>87335</t>
  </si>
  <si>
    <t>Argamassa traço 1:2:8 (cimento, cal e areia média) para emboço/massa única/assentamento de alvenaria de vedação, preparo mecânico com misturador de eixo horizontal de 300kg. Af_06/2014</t>
  </si>
  <si>
    <t>87336</t>
  </si>
  <si>
    <t>Argamassa traço 1:2:8 (cimento, cal e areia média) para emboço/massa única/assentamento de alvenaria de vedação, preparo mecânico com misturador de eixo horizontal de 600kg. Af_06/2014</t>
  </si>
  <si>
    <t>87337</t>
  </si>
  <si>
    <t>Argamassa traço 1:2:9 (cimento, cal e areia média) para emboço/massa única/assentamento de alvenaria de vedação, preparo mecânico com misturador de eixo horizontal de 300kg. Af_06/2014</t>
  </si>
  <si>
    <t>87338</t>
  </si>
  <si>
    <t>Argamassa traço 1:3:12 (cimento, cal e areia média) para emboço/massa única/assentamento de alvenaria de vedação, preparo mecânico com misturador de eixo horizontal de 600kg. Af_06/2014</t>
  </si>
  <si>
    <t>87339</t>
  </si>
  <si>
    <t>Argamassa traço 1:3 (cimento e areia média) para contrapiso, preparo mecânico com misturador de eixo horizontal de 160kg. Af_06/2014</t>
  </si>
  <si>
    <t>87340</t>
  </si>
  <si>
    <t>Argamassa traço 1:3 (cimento e areia média) para contrapiso, preparo mecânico com misturador de eixo horizontal de 300kg. Af_06/2014</t>
  </si>
  <si>
    <t>87341</t>
  </si>
  <si>
    <t>Argamassa traço 1:3 (cimento e areia média) para contrapiso, preparo mecânico com misturador de eixo horizontal de 600kg. Af_06/2014</t>
  </si>
  <si>
    <t>87342</t>
  </si>
  <si>
    <t>Argamassa traço 1:4 (cimento e areia média) para contrapiso, preparo mecânico com misturador de eixo horizontal de 160kg. Af_06/2014</t>
  </si>
  <si>
    <t>87343</t>
  </si>
  <si>
    <t>Argamassa traço 1:4 (cimento e areia média) para contrapiso, preparo mecânico com misturador de eixo horizontal de 300kg. Af_06/2014</t>
  </si>
  <si>
    <t>87344</t>
  </si>
  <si>
    <t>Argamassa traço 1:4 (cimento e areia média) para contrapiso, preparo mecânico com misturador de eixo horizontal de 600kg. Af_06/2014</t>
  </si>
  <si>
    <t>87345</t>
  </si>
  <si>
    <t>Argamassa traço 1:5 (cimento e areia média) para contrapiso, preparo mecânico com misturador de eixo horizontal de 160kg. Af_06/2014</t>
  </si>
  <si>
    <t>87346</t>
  </si>
  <si>
    <t>Argamassa traço 1:5 (cimento e areia média) para contrapiso, preparo mecânico com misturador de eixo horizontal de 300kg. Af_06/2014</t>
  </si>
  <si>
    <t>87347</t>
  </si>
  <si>
    <t>Argamassa traço 1:5 (cimento e areia média) para contrapiso, preparo mecânico com misturador de eixo horizontal de 600kg. Af_06/2014</t>
  </si>
  <si>
    <t>87348</t>
  </si>
  <si>
    <t>Argamassa traço 1:6 (cimento e areia média) para contrapiso, preparo mecânico com misturador de eixo horizontal de 160kg. Af_06/2014</t>
  </si>
  <si>
    <t>87349</t>
  </si>
  <si>
    <t>Argamassa traço 1:6 (cimento e areia média) para contrapiso, preparo mecânico com misturador de eixo horizontal de 600kg. Af_06/2014</t>
  </si>
  <si>
    <t>87350</t>
  </si>
  <si>
    <t>Argamassa traço 1:5 (cimento e areia grossa) para chapisco convencional, preparo mecânico com misturador de eixo horizontal de 300kg. Af_06/2014</t>
  </si>
  <si>
    <t>87351</t>
  </si>
  <si>
    <t>Argamassa traço 1:5 (cimento e areia grossa) para chapisco convencional, preparo mecânico com misturador de eixo horizontal de 600kg. Af_06/2014</t>
  </si>
  <si>
    <t>87352</t>
  </si>
  <si>
    <t>Argamassa traço 1:3 (cimento e areia grossa) para chapisco convencional, preparo mecânico com misturador de eixo horizontal de 160kg. Af_06/2014</t>
  </si>
  <si>
    <t>87353</t>
  </si>
  <si>
    <t>Argamassa traço 1:3 (cimento e areia grossa) para chapisco convencional, preparo mecânico com misturador de eixo horizontal de 300kg. Af_06/2014</t>
  </si>
  <si>
    <t>87354</t>
  </si>
  <si>
    <t>Argamassa traço 1:3 (cimento e areia grossa) para chapisco convencional, preparo mecânico com misturador de eixo horizontal de 600kg. Af_06/2014</t>
  </si>
  <si>
    <t>87355</t>
  </si>
  <si>
    <t>Argamassa traço 1:4 (cimento e areia grossa) para chapisco convencional, preparo mecânico com misturador de eixo horizontal de 160kg. Af_06/2014</t>
  </si>
  <si>
    <t>87356</t>
  </si>
  <si>
    <t>Argamassa traço 1:4 (cimento e areia grossa) para chapisco convencional, preparo mecânico com misturador de eixo horizontal de 300kg. Af_06/2014</t>
  </si>
  <si>
    <t>87357</t>
  </si>
  <si>
    <t>Argamassa traço 1:4 (cimento e areia grossa) para chapisco convencional, preparo mecânico com misturador de eixo horizontal de 600kg. Af_06/2014</t>
  </si>
  <si>
    <t>87358</t>
  </si>
  <si>
    <t>Argamassa traço 1:5 (cimento e areia grossa) com adição de emulsão polimérica para chapisco rolado, preparo mecânico com misturador de eixo horizontal de 300kg. Af_06/2014</t>
  </si>
  <si>
    <t>87359</t>
  </si>
  <si>
    <t>Argamassa traço 1:5 (cimento e areia grossa) com adição de emulsão polimérica para chapisco rolado, preparo mecânico com misturador de eixo horizontal de 600kg. Af_06/2014</t>
  </si>
  <si>
    <t>87360</t>
  </si>
  <si>
    <t>Argamassa traço 1:3 (cimento e areia grossa) com adição de emulsão polimérica para chapisco rolado, preparo mecânico com misturador de eixo horizontal de 160kg. Af_06/2014</t>
  </si>
  <si>
    <t>87361</t>
  </si>
  <si>
    <t>Argamassa traço 1:3 (cimento e areia grossa) com adição de emulsão polimérica para chapisco rolado, preparo mecânico com misturador de eixo horizontal de 300kg. Af_06/2014</t>
  </si>
  <si>
    <t>87362</t>
  </si>
  <si>
    <t>Argamassa traço 1:3 (cimento e areia grossa) com adição de emulsão polimérica para chapisco rolado, preparo mecânico com misturador de eixo horizontal de 600kg. Af_06/2014</t>
  </si>
  <si>
    <t>87363</t>
  </si>
  <si>
    <t>Argamassa traço 1:4 (cimento e areia grossa) com adição de emulsão polimérica para chapisco rolado, preparo mecânico com misturador de eixo horizontal de 300kg. Af_06/2014</t>
  </si>
  <si>
    <t>87364</t>
  </si>
  <si>
    <t>Argamassa traço 1:4 (cimento e areia grossa) com adição de emulsão polimérica para chapisco rolado, preparo mecânico com misturador de eixo horizontal de 600kg. Af_06/2014</t>
  </si>
  <si>
    <t>87365</t>
  </si>
  <si>
    <t>Argamassa traço 1:7 (cimento e areia média) com adição de plastificante para emboço/massa única/assentamento de alvenaria de vedação, preparo manual. Af_06/2014</t>
  </si>
  <si>
    <t>87366</t>
  </si>
  <si>
    <t>Argamassa traço 1:6 (cimento e areia média) com adição de plastificante para emboço/massa única/assentamento de alvenaria de vedação, preparo manual. Af_06/2014</t>
  </si>
  <si>
    <t>87367</t>
  </si>
  <si>
    <t>Argamassa traço 1:1:6 (cimento, cal e areia média) para emboço/massa única/assentamento de alvenaria de vedação, preparo manual. Af_06/2014</t>
  </si>
  <si>
    <t>87368</t>
  </si>
  <si>
    <t>Argamassa traço 1:1,5:7,5 (cimento, cal e areia média) para emboço/massa única/assentamento de alvenaria de vedação, preparo manual. Af_06/2014</t>
  </si>
  <si>
    <t>87369</t>
  </si>
  <si>
    <t>Argamassa traço 1:2:8 (cimento, cal e areia média) para emboço/massa única/assentamento de alvenaria de vedação, preparo manual. Af_06/2014</t>
  </si>
  <si>
    <t>87370</t>
  </si>
  <si>
    <t>Argamassa traço 1:2:9 (cimento, cal e areia média) para emboço/massa única/assentamento de alvenaria de vedação, preparo manual. Af_06/2014</t>
  </si>
  <si>
    <t>87371</t>
  </si>
  <si>
    <t>Argamassa traço 1:3:12 (cimento, cal e areia média) para emboço/massa única/assentamento de alvenaria de vedação, preparo manual. Af_06/2014</t>
  </si>
  <si>
    <t>87372</t>
  </si>
  <si>
    <t>Argamassa traço 1:3 (cimento e areia média) para contrapiso, preparo manual. Af_06/2014</t>
  </si>
  <si>
    <t>87373</t>
  </si>
  <si>
    <t>Argamassa traço 1:4 (cimento e areia média) para contrapiso, preparo manual. Af_06/2014</t>
  </si>
  <si>
    <t>87374</t>
  </si>
  <si>
    <t>Argamassa traço 1:5 (cimento e areia média) para contrapiso, preparo manual. Af_06/2014</t>
  </si>
  <si>
    <t>87375</t>
  </si>
  <si>
    <t>Argamassa traço 1:6 (cimento e areia média) para contrapiso, preparo manual. Af_06/2014</t>
  </si>
  <si>
    <t>87376</t>
  </si>
  <si>
    <t>Argamassa traço 1:5 (cimento e areia grossa) para chapisco convencional, preparo manual. Af_06/2014</t>
  </si>
  <si>
    <t>87377</t>
  </si>
  <si>
    <t>Argamassa traço 1:3 (cimento e areia grossa) para chapisco convencional, preparo manual. Af_06/2014</t>
  </si>
  <si>
    <t>87378</t>
  </si>
  <si>
    <t>Argamassa traço 1:4 (cimento e areia grossa) para chapisco convencional, preparo manual. Af_06/2014</t>
  </si>
  <si>
    <t>87379</t>
  </si>
  <si>
    <t>Argamassa traço 1:5 (cimento e areia grossa) com adição de emulsão polimérica para chapisco rolado, preparo manual. Af_06/2014</t>
  </si>
  <si>
    <t>87380</t>
  </si>
  <si>
    <t>Argamassa traço 1:3 (cimento e areia grossa) com adição de emulsão polimérica para chapisco rolado, preparo manual. Af_06/2014</t>
  </si>
  <si>
    <t>87381</t>
  </si>
  <si>
    <t>Argamassa traço 1:4 (cimento e areia grossa) com adição de emulsão polimérica para chapisco rolado, preparo manual. Af_06/2014</t>
  </si>
  <si>
    <t>87382</t>
  </si>
  <si>
    <t>Argamassa industrializada multiuso para revestimentos e assentamento da alvenaria, preparo com misturador de eixo horizontal de 160kg. Af_06/2014</t>
  </si>
  <si>
    <t>87383</t>
  </si>
  <si>
    <t>Argamassa industrializada multiuso para revestimentos e assentamento da alvenaria, preparo com misturador de eixo horizontal de 300kg. Af_06/2014</t>
  </si>
  <si>
    <t>87384</t>
  </si>
  <si>
    <t>Argamassa industrializada multiuso para revestimentos e assentamento da alvenaria, preparo com misturador de eixo horizontal de 600kg. Af_06/2014</t>
  </si>
  <si>
    <t>87385</t>
  </si>
  <si>
    <t>Argamassa pronta para contrapiso, preparo com misturador de eixo horizontal de 160kg. Af_06/2014</t>
  </si>
  <si>
    <t>87386</t>
  </si>
  <si>
    <t>Argamassa pronta para contrapiso, preparo com misturador de eixo horizontal de 300kg. Af_06/2014</t>
  </si>
  <si>
    <t>87387</t>
  </si>
  <si>
    <t>Argamassa pronta para contrapiso, preparo com misturador de eixo horizontal de 600kg. Af_06/2014</t>
  </si>
  <si>
    <t>87388</t>
  </si>
  <si>
    <t>Argamassa para revestimento decorativo monocamada (monocapa), preparo com misturador de eixo horizontal de 160kg. Af_06/2014</t>
  </si>
  <si>
    <t>87389</t>
  </si>
  <si>
    <t>Argamassa para revestimento decorativo monocamada (monocapa), preparo com misturador de eixo horizontal de 300kg. Af_06/2014</t>
  </si>
  <si>
    <t>87390</t>
  </si>
  <si>
    <t>Argamassa para revestimento decorativo monocamada (monocapa), preparo com misturador de eixo horizontal de 600kg. Af_06/2014</t>
  </si>
  <si>
    <t>87391</t>
  </si>
  <si>
    <t>Argamassa industrializada para chapisco rolado, preparo com misturador de eixo horizontal de 160kg. Af_06/2014</t>
  </si>
  <si>
    <t>87393</t>
  </si>
  <si>
    <t>Argamassa industrializada para chapisco rolado, preparo com misturador de eixo horizontal de 300kg. Af_06/2014</t>
  </si>
  <si>
    <t>87394</t>
  </si>
  <si>
    <t>Argamassa industrializada para chapisco rolado, preparo com misturador de eixo horizontal de 600kg. Af_06/2014</t>
  </si>
  <si>
    <t>87395</t>
  </si>
  <si>
    <t>Argamassa industrializada para chapisco colante, preparo com misturador de eixo horizontal de 160kg. Af_06/2014</t>
  </si>
  <si>
    <t>87396</t>
  </si>
  <si>
    <t>Argamassa industrializada para chapisco colante, preparo com misturador de eixo horizontal de 300kg. Af_06/2014</t>
  </si>
  <si>
    <t>87397</t>
  </si>
  <si>
    <t>Argamassa industrializada para chapisco colante, preparo com misturador de eixo horizontal de 600kg. Af_06/2014</t>
  </si>
  <si>
    <t>87398</t>
  </si>
  <si>
    <t>Argamassa industrializada multiuso para revestimentos e assentamento da alvenaria, preparo manual. Af_06/2014</t>
  </si>
  <si>
    <t>87399</t>
  </si>
  <si>
    <t>Argamassa pronta para contrapiso, preparo manual. Af_06/2014</t>
  </si>
  <si>
    <t>87401</t>
  </si>
  <si>
    <t>Argamassa industrializada para chapisco rolado, preparo manual. Af_06/2014</t>
  </si>
  <si>
    <t>87402</t>
  </si>
  <si>
    <t>Argamassa industrializada para chapisco colante, preparo manual. Af_06/2014</t>
  </si>
  <si>
    <t>87404</t>
  </si>
  <si>
    <t>Argamassa para revestimento decorativo monocamada (monocapa), mistura e projeção de 1,5m³/h de argamassa. Af_06/2014</t>
  </si>
  <si>
    <t>87405</t>
  </si>
  <si>
    <t>Argamassa para revestimento decorativo monocamada (monocapa), mistura e projeção de 2m³/h de argamassa. Af_06/2014</t>
  </si>
  <si>
    <t>87407</t>
  </si>
  <si>
    <t>Argamassa industrializada para revestimentos, mistura e projeção de 1,5m³/h de argamassa. Af_06/2014</t>
  </si>
  <si>
    <t>87408</t>
  </si>
  <si>
    <t>Argamassa industrializada para revestimentos, mistura e projeção de 2m³/h de argamassa. Af_06/2014</t>
  </si>
  <si>
    <t>87410</t>
  </si>
  <si>
    <t>Argamassa à base de gesso, mistura e projeção de 1,5m³/h de argamassa. Af_06/2014</t>
  </si>
  <si>
    <t>88626</t>
  </si>
  <si>
    <t>Argamassa traço 1:0,5:4,5 (cimento, cal e areia média), preparo mecânico com betoneira 400L. Af_08/2014</t>
  </si>
  <si>
    <t>88627</t>
  </si>
  <si>
    <t>Argamassa traço 1:0,5:4,5 (cimento, cal e areia média) para assentamento de alvenaria, preparo manual. Af_08/2014</t>
  </si>
  <si>
    <t>88628</t>
  </si>
  <si>
    <t>Argamassa traço 1:3 (cimento e areia média), preparo mecânico com betoneira 400L. Af_08/2014</t>
  </si>
  <si>
    <t>88629</t>
  </si>
  <si>
    <t>Argamassa traço 1:3 (cimento e areia média), preparo manual. Af_08/2014</t>
  </si>
  <si>
    <t>88630</t>
  </si>
  <si>
    <t>Argamassa traço 1:4 (cimento e areia média), preparo mecânico com betoneira 400L. Af_08/2014</t>
  </si>
  <si>
    <t>88631</t>
  </si>
  <si>
    <t>Argamassa traço 1:4 (cimento e areia média), preparo manual. Af_08/2014</t>
  </si>
  <si>
    <t>88715</t>
  </si>
  <si>
    <t>Argamassa traço 1:2:9 (cimento, cal e areia média) para emboço/massa única/assentamento de alvenaria de vedação, preparo mecânico com betoneira 400L. Af_09/2014</t>
  </si>
  <si>
    <t>0211</t>
  </si>
  <si>
    <t>Carga, descarga e transporte de materiais</t>
  </si>
  <si>
    <t>73901</t>
  </si>
  <si>
    <t>Transporte vertical</t>
  </si>
  <si>
    <t>73901/001</t>
  </si>
  <si>
    <t>Transporte vertical manual de materiais diversos a 1ª laje</t>
  </si>
  <si>
    <t>73901/002</t>
  </si>
  <si>
    <t>Transporte vertical manual de materiais diversos a 2ª laje</t>
  </si>
  <si>
    <t>73901/003</t>
  </si>
  <si>
    <t>73901/004</t>
  </si>
  <si>
    <t>74023</t>
  </si>
  <si>
    <t>Transporte horizontal manual</t>
  </si>
  <si>
    <t>74023/001</t>
  </si>
  <si>
    <t>Transporte horizontal de materiais diversos a 30m</t>
  </si>
  <si>
    <t>74023/002</t>
  </si>
  <si>
    <t>Transporte horizontal de materiais diversos a 40m</t>
  </si>
  <si>
    <t>74023/003</t>
  </si>
  <si>
    <t>Transporte horizontal de materiais diversos a 50m</t>
  </si>
  <si>
    <t>74023/004</t>
  </si>
  <si>
    <t>Transporte horizontal de materiais diversos a 60m</t>
  </si>
  <si>
    <t>74023/005</t>
  </si>
  <si>
    <t>Transporte horizontal de materiais diversos a 100m</t>
  </si>
  <si>
    <t>88036</t>
  </si>
  <si>
    <t>Transporte horizontal, massa/granel, jerica 90L, 30m. Af_06/2014</t>
  </si>
  <si>
    <t>88037</t>
  </si>
  <si>
    <t>Transporte horizontal, massa/granel, jerica 90L, 50m. Af_06/2014</t>
  </si>
  <si>
    <t>88038</t>
  </si>
  <si>
    <t>Transporte horizontal, massa/granel, jerica 90L, 75m. Af_06/2014</t>
  </si>
  <si>
    <t>88039</t>
  </si>
  <si>
    <t>Transporte horizontal, massa/granel, jerica 90L, 100m. Af_06/2014</t>
  </si>
  <si>
    <t>88040</t>
  </si>
  <si>
    <t>Transporte horizontal, massa/granel, mini carregadeira, 30m. Af_06/2014</t>
  </si>
  <si>
    <t>88041</t>
  </si>
  <si>
    <t>Transporte horizontal, massa/granel, mini carregadeira, 50m. Af_06/2014</t>
  </si>
  <si>
    <t>88042</t>
  </si>
  <si>
    <t>Transporte horizontal, massa/granel, mini carregadeira, 75m. Af_06/2014</t>
  </si>
  <si>
    <t>88043</t>
  </si>
  <si>
    <t>Transporte horizontal, massa/granel, mini carregadeira, 100m. Af_06/2014</t>
  </si>
  <si>
    <t>88044</t>
  </si>
  <si>
    <t>Transporte horizontal, blocos vazados de concreto ou cerâmico 19x19x39cm, manual, 30m. Af_06/2014</t>
  </si>
  <si>
    <t>88045</t>
  </si>
  <si>
    <t>Transporte horizontal, blocos cerâmicos furados na horizontal 9x19x19cm, manual, 30m. Af_06/2014</t>
  </si>
  <si>
    <t>88046</t>
  </si>
  <si>
    <t>Transporte horizontal, blocos vazados de concreto ou cerâmico 19x19x39cm, carrinho plataforma, 30m. Af_06/2014</t>
  </si>
  <si>
    <t>88047</t>
  </si>
  <si>
    <t>Transporte horizontal, blocos cerâmicos furados na horizontal 9x19x19cm, carrinho plataforma, 30m. Af_06/2014</t>
  </si>
  <si>
    <t>88048</t>
  </si>
  <si>
    <t>Transporte horizontal, blocos vazados de concreto ou cerâmico 19x19x39cm, carrinho plataforma, 50m. Af_06/2014</t>
  </si>
  <si>
    <t>88049</t>
  </si>
  <si>
    <t>Transporte horizontal, blocos cerâmicos furados na horizontal 9x19x19cm, carrinho plataforma, 50m. Af_06/2014</t>
  </si>
  <si>
    <t>88050</t>
  </si>
  <si>
    <t>Transporte horizontal, blocos vazados de concreto ou cerâmico 19x19x39cm, carrinho plataforma, 75m. Af_06/2014</t>
  </si>
  <si>
    <t>88051</t>
  </si>
  <si>
    <t>Transporte horizontal, blocos cerâmicos furados na horizontal 9x19x19cm, carrinho plataforma, 75m. Af_06/2014</t>
  </si>
  <si>
    <t>88052</t>
  </si>
  <si>
    <t>Transporte horizontal, blocos vazados de concreto ou cerâmico 19x19x39cm, carrinho plataforma, 100m. Af_06/2014</t>
  </si>
  <si>
    <t>88053</t>
  </si>
  <si>
    <t>Transporte horizontal, blocos cerâmicos furados na horizontal 9x19x19cm, carrinho plataforma, 100m. Af_06/2014</t>
  </si>
  <si>
    <t>88054</t>
  </si>
  <si>
    <t>Transporte horizontal, blocos vazados de concreto ou cerâmico 19x19x39cm, carrinho para mini páletes, 30m. Af_06/2014</t>
  </si>
  <si>
    <t>88055</t>
  </si>
  <si>
    <t>Transporte horizontal, blocos cerâmicos furados na horizontal 9x19x19cm, carrinho para mini páletes, 30m. Af_06/2014</t>
  </si>
  <si>
    <t>88056</t>
  </si>
  <si>
    <t>Transporte horizontal, blocos vazados de concreto ou cerâmico 19x19x39cm, carrinho para mini páletes, 50m. Af_06/2014</t>
  </si>
  <si>
    <t>88057</t>
  </si>
  <si>
    <t>Transporte horizontal, blocos cerâmicos furados na horizontal 9x19x19cm, carrinho para mini páletes, 50m. Af_06/2014</t>
  </si>
  <si>
    <t>88058</t>
  </si>
  <si>
    <t>Transporte horizontal, blocos vazados de concreto ou cerâmico 19x19x39cm, carrinho para mini páletes, 75m. Af_06/2014</t>
  </si>
  <si>
    <t>88059</t>
  </si>
  <si>
    <t>Transporte horizontal, blocos cerâmicos furados na horizontal 9x19x19cm, carrinho para mini páletes, 75m. Af_06/2014</t>
  </si>
  <si>
    <t>88060</t>
  </si>
  <si>
    <t>Transporte horizontal, blocos vazados de concreto ou cerâmico 19x19x39cm, carrinho para mini páletes, 100m. Af_06/2014</t>
  </si>
  <si>
    <t>88061</t>
  </si>
  <si>
    <t>Transporte horizontal, blocos cerâmicos furados na horizontal 9x19x19cm,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</si>
  <si>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</si>
  <si>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</si>
  <si>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</si>
  <si>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</si>
  <si>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</si>
  <si>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</si>
  <si>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</si>
  <si>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</si>
  <si>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</si>
  <si>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</si>
  <si>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</si>
  <si>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</si>
  <si>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</si>
  <si>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</si>
  <si>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</si>
  <si>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</si>
  <si>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</si>
  <si>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</si>
  <si>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</si>
  <si>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</si>
  <si>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</si>
  <si>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</si>
  <si>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</si>
  <si>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</si>
  <si>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</si>
  <si>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</si>
  <si>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</si>
  <si>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18L, manual, 30m. Af_06/2014</t>
  </si>
  <si>
    <t>88099</t>
  </si>
  <si>
    <t>Transporte vertical, blocos vazados de concreto ou cerâmico 19x19x39cm, manual, 1 pavimento. Af_06/2014</t>
  </si>
  <si>
    <t>88100</t>
  </si>
  <si>
    <t>Transporte vertical, blocos cerâmicos furados na horizontal 9x19x19cm, manual, 1 pavimento. Af_06/2014</t>
  </si>
  <si>
    <t>88101</t>
  </si>
  <si>
    <t>Transporte vertical, placas cerâmicas, manual, 1 pavimento. Af_06/2014</t>
  </si>
  <si>
    <t>88102</t>
  </si>
  <si>
    <t>Transporte vertical, lata de 18L, manual, 1 pavimento. Af_06/2014</t>
  </si>
  <si>
    <t>88103</t>
  </si>
  <si>
    <t>Transporte vertical, massa/granel lata de 10L, manual, 1 pavimento. Af_06/2014</t>
  </si>
  <si>
    <t>89176</t>
  </si>
  <si>
    <t>Transporte horizontal, sacos 50kg, carrinho plataforma, 30m. Af_06/2014</t>
  </si>
  <si>
    <t>89177</t>
  </si>
  <si>
    <t>Transporte horizontal, sacos 30kg, carrinho plataforma, 30m. Af_06/2014</t>
  </si>
  <si>
    <t>89178</t>
  </si>
  <si>
    <t>Transporte horizontal, sacos 20kg, carrinho plataforma, 30m. Af_06/2014</t>
  </si>
  <si>
    <t>89179</t>
  </si>
  <si>
    <t>Transporte horizontal, sacos 50kg, carrinho plataforma, 50m. Af_06/2014</t>
  </si>
  <si>
    <t>89180</t>
  </si>
  <si>
    <t>Transporte horizontal, sacos 30kg, carrinho plataforma, 50m. Af_06/2014</t>
  </si>
  <si>
    <t>89181</t>
  </si>
  <si>
    <t>Transporte horizontal, sacos 20kg, carrinho plataforma, 50m. Af_06/2014</t>
  </si>
  <si>
    <t>89182</t>
  </si>
  <si>
    <t>Transporte horizontal, sacos 50kg, carrinho plataforma, 75m. Af_06/2014</t>
  </si>
  <si>
    <t>89183</t>
  </si>
  <si>
    <t>Transporte horizontal, sacos 30kg, carrinho plataforma, 75m. Af_06/2014</t>
  </si>
  <si>
    <t>89184</t>
  </si>
  <si>
    <t>Transporte horizontal, sacos 20kg, carrinho plataforma, 75m. Af_06/2014</t>
  </si>
  <si>
    <t>89185</t>
  </si>
  <si>
    <t>Transporte horizontal, sacos 50kg, carrinho plataforma, 100m. Af_06/2014</t>
  </si>
  <si>
    <t>89186</t>
  </si>
  <si>
    <t>Transporte horizontal, sacos 30kg, carrinho plataforma, 100m. Af_06/2014</t>
  </si>
  <si>
    <t>89187</t>
  </si>
  <si>
    <t>Transporte horizontal, sacos 20kg, carrinho plataforma, 100m. Af_06/2014</t>
  </si>
  <si>
    <t>89188</t>
  </si>
  <si>
    <t>Transporte horizontal, lata de 18L, carrinho plataforma, 30m. Af_06/2014</t>
  </si>
  <si>
    <t>89189</t>
  </si>
  <si>
    <t>Transporte horizontal, lata de 18L, carrinho plataforma, 50m. Af_06/2014</t>
  </si>
  <si>
    <t>89190</t>
  </si>
  <si>
    <t>Transporte horizontal, lata de 18L, carrinho plataforma, 75m. Af_06/2014</t>
  </si>
  <si>
    <t>89191</t>
  </si>
  <si>
    <t>Transporte horizontal, lata de 18L, carrinho plataforma, 100m. Af_06/2014</t>
  </si>
  <si>
    <t>89192</t>
  </si>
  <si>
    <t>Transporte horizontal, sacos 50kg, manual, 30m. Af_06/2014</t>
  </si>
  <si>
    <t>89193</t>
  </si>
  <si>
    <t>Transporte horizontal, sacos 30kg, manual, 30m. Af_06/2014</t>
  </si>
  <si>
    <t>89194</t>
  </si>
  <si>
    <t>Transporte horizontal, sacos 20kg, manual, 30m. Af_06/2014</t>
  </si>
  <si>
    <t>89195</t>
  </si>
  <si>
    <t>Transporte vertical, sacos 50kg, manual, 1 pavimento. Af_06/2014</t>
  </si>
  <si>
    <t>89196</t>
  </si>
  <si>
    <t>Transporte vertical, sacos 30kg, manual, 1 pavimento. Af_06/2014</t>
  </si>
  <si>
    <t>89197</t>
  </si>
  <si>
    <t>Transporte vertical, sacos 20kg, manual, 1 pavimento. Af_06/2014</t>
  </si>
  <si>
    <t>91104</t>
  </si>
  <si>
    <t>Transporte horizontal, tubos de PVC soldável com diâmetro menor ou igual a 60mm, manual, 30m. Af_06/2015</t>
  </si>
  <si>
    <t>91105</t>
  </si>
  <si>
    <t>Transporte horizontal, tubos de PVC soldável com diâmetro maior que 60mm e menor ou igual a 85mm, manual, 30m. Af_06/2015</t>
  </si>
  <si>
    <t>91106</t>
  </si>
  <si>
    <t>Transporte horizontal, tubos de PVC série normal - esgoto predial, ou reforçado para esgoto ou águas pluviais predial, com diâmetro menor ou igual a 75mm, manual, 30m. Af_06/2015</t>
  </si>
  <si>
    <t>91107</t>
  </si>
  <si>
    <t>Transporte horizontal, tubos de PVC série normal - esgoto predial, ou reforçado para esgoto ou águas pluviais predial, com diâmetro maior que 75mm e menor ou igual a 100mm, manual, 30m. Af_06/2015</t>
  </si>
  <si>
    <t>91108</t>
  </si>
  <si>
    <t>Transporte horizontal, tubos de PVC série normal - esgoto predial, ou reforçado para esgoto ou águas pluviais predial, com diâmetro maior que 100mm e menor ou igual a 150mm, manual, 30m. Af_06/2015</t>
  </si>
  <si>
    <t>91109</t>
  </si>
  <si>
    <t>Transporte horizontal, tubos de CPVC com diâmetro menor ou igual a 54mm, manual, 30m. Af_06/2015</t>
  </si>
  <si>
    <t>91110</t>
  </si>
  <si>
    <t>Transporte horizontal, tubos de CPVC com diâmetro maior que 54mm e menor ou igual a 73mm, manual, 30m. Af_06/2015</t>
  </si>
  <si>
    <t>91111</t>
  </si>
  <si>
    <t>Transporte horizontal, tubos de CPVC com diâmetro maior que 73mm e menor ou igual a 89mm, manual, 30m. Af_06/2015</t>
  </si>
  <si>
    <t>91112</t>
  </si>
  <si>
    <t>Transporte horizontal, tubos de PPR - PN 12 ou PN 25 com diâmetro menor ou igual a 50mm, manual, 30m. Af_06/2015</t>
  </si>
  <si>
    <t>91113</t>
  </si>
  <si>
    <t>Transporte horizontal, tubos de PPR - PN 12 ou PN 25 com diâmetro maior que 50mm e menor ou igual a 75mm, manual, 30m. Af_06/2015</t>
  </si>
  <si>
    <t>91114</t>
  </si>
  <si>
    <t>Transporte horizontal, tubos de PPR - PN 12 ou PN 25 com diâmetro maior que 75mm e menor ou igual a 110mm, manual, 30m. Af_06/2015</t>
  </si>
  <si>
    <t>91115</t>
  </si>
  <si>
    <t>Transporte horizontal, tubos de cobre - classe E, com diâmetro menor ou igual a 42mm, manual, 30m. Af_06/2015</t>
  </si>
  <si>
    <t>91116</t>
  </si>
  <si>
    <t>Transporte horizontal, tubos de cobre - classe E, com diâmetro maior que 42mm e menor ou igual a 66mm, manual, 30m. Af_06/2015</t>
  </si>
  <si>
    <t>91117</t>
  </si>
  <si>
    <t>Transporte horizontal, tubos de cobre - classe E, com diâmetro maior que 66mm e menor ou igual a 104mm, manual, 30m. Af_06/2015</t>
  </si>
  <si>
    <t>91118</t>
  </si>
  <si>
    <t>Transporte horizontal, tubos de aço carbono leve ou médio, preto ou galvanizado, com diâmetro menor ou igual a 25mm, manual, 30m. Af_06/2015</t>
  </si>
  <si>
    <t>91119</t>
  </si>
  <si>
    <t>Transporte horizontal, tubos de aço carbono leve ou médio, preto ou galvanizado, com diâmetro maior que 25mm e menor ou igual a 40mm, manual, 30m. Af_06/2015</t>
  </si>
  <si>
    <t>91120</t>
  </si>
  <si>
    <t>Transporte horizontal, tubos de aço carbono leve ou médio, preto ou galvanizado, com diâmetro maior que 40mm e menor ou igual a 65mm, manual, 30m. Af_06/2015</t>
  </si>
  <si>
    <t>91121</t>
  </si>
  <si>
    <t>Transporte horizontal, tubos de aço carbono leve ou médio, preto ou galvanizado, com diâmetro maior que 65mm e menor ou igual a 90mm, manual, 30m. Af_06/2015</t>
  </si>
  <si>
    <t>91122</t>
  </si>
  <si>
    <t>Transporte horizontal, tubos de aço carbono leve ou médio, preto ou galvanizado, com diâmetro maior que 90mm e menor ou igual a 125mm, manual, 30m. Af_06/2015</t>
  </si>
  <si>
    <t>91123</t>
  </si>
  <si>
    <t>Transporte horizontal, tubos de aço carbono leve ou médio, preto ou galvanizado, com diâmetro maior que 125mm e menor ou igual a 150mm, manual, 30m. Af_06/2015</t>
  </si>
  <si>
    <t>91124</t>
  </si>
  <si>
    <t>Transporte horizontal, madeira, manual, 30m. Af_06/2015</t>
  </si>
  <si>
    <t>91125</t>
  </si>
  <si>
    <t>Transporte horizontal, vergalhões de aço, manual, 30m. Af_06/2015</t>
  </si>
  <si>
    <t>91128</t>
  </si>
  <si>
    <t>Transporte horizontal, lata de 18L, manipulador telescópico, 30m. Af_06/2014</t>
  </si>
  <si>
    <t>91129</t>
  </si>
  <si>
    <t>Transporte horizontal, lata de 18L, manipulador telescópico, 50m. Af_06/2014</t>
  </si>
  <si>
    <t>91130</t>
  </si>
  <si>
    <t>Transporte horizontal, lata de 18L, manipulador telescópico, 75m. Af_06/2014</t>
  </si>
  <si>
    <t>91132</t>
  </si>
  <si>
    <t>Transporte horizontal, lata de 18L,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</si>
  <si>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</si>
  <si>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</si>
  <si>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</si>
  <si>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</si>
  <si>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</si>
  <si>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</si>
  <si>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</si>
  <si>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</si>
  <si>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</si>
  <si>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19x19x39cm, manipulador telescópico, 30m. Af_06/2014</t>
  </si>
  <si>
    <t>91139</t>
  </si>
  <si>
    <t>Transporte horizontal, blocos cerâmicos furados na vertical 19x19x39cm, manipulador telescópico, 30m. Af_06/2014</t>
  </si>
  <si>
    <t>91140</t>
  </si>
  <si>
    <t>Transporte horizontal, blocos cerâmicos furados na horizontal 9x19x19cm, manipulador telescópico, 30m. Af_06/2014</t>
  </si>
  <si>
    <t>91141</t>
  </si>
  <si>
    <t>Transporte horizontal, blocos vazados de concreto 19x19x39cm, manipulador telescópico, 50m. Af_06/2014</t>
  </si>
  <si>
    <t>91142</t>
  </si>
  <si>
    <t>Transporte horizontal, blocos cerâmicos furados na vertical 19x19x39cm, manipulador telescópico, 50m. Af_06/2014</t>
  </si>
  <si>
    <t>91143</t>
  </si>
  <si>
    <t>Transporte horizontal, blocos cerâmicos furados na horizontal 9x19x19cm, manipulador telescópico, 50m. Af_06/2014</t>
  </si>
  <si>
    <t>91144</t>
  </si>
  <si>
    <t>Transporte horizontal, blocos vazados de concreto 19x19x39cm, manipulador telescópico, 75m. Af_06/2014</t>
  </si>
  <si>
    <t>91145</t>
  </si>
  <si>
    <t>Transporte horizontal, blocos cerâmicos furados na vertical 19x19x39cm, manipulador telescópico, 75m. Af_06/2014</t>
  </si>
  <si>
    <t>91146</t>
  </si>
  <si>
    <t>Transporte horizontal, blocos cerâmicos furados na horizontal 9x19x19cm, manipulador telescópico, 75m. Af_06/2014</t>
  </si>
  <si>
    <t>91147</t>
  </si>
  <si>
    <t>Transporte horizontal, blocos vazados de concreto 19x19x39cm, manipulador telescópico, 100m. Af_06/2014</t>
  </si>
  <si>
    <t>91148</t>
  </si>
  <si>
    <t>Transporte horizontal, blocos cerâmicos furados na vertical 19x19x39cm, manipulador telescópico, 100m. Af_06/2014</t>
  </si>
  <si>
    <t>91149</t>
  </si>
  <si>
    <t>Transporte horizontal, blocos cerâmicos furados na horizontal 9x19x19cm, manipulador telescópico, 100m. Af_06/2014</t>
  </si>
  <si>
    <t>92121</t>
  </si>
  <si>
    <t>Peneiramento de areia com peneira elétrica. Af_11/2015</t>
  </si>
  <si>
    <t>92122</t>
  </si>
  <si>
    <t>Peneiramento de areia com peneira manual. Af_11/2015</t>
  </si>
  <si>
    <t>92123</t>
  </si>
  <si>
    <t>Ensacamento de areia. Af_11/2015</t>
  </si>
  <si>
    <t>0212</t>
  </si>
  <si>
    <t>Limpeza e arremates finais</t>
  </si>
  <si>
    <t>9537</t>
  </si>
  <si>
    <t>Limpeza final da obra</t>
  </si>
  <si>
    <t>73745</t>
  </si>
  <si>
    <t>Limpezas de superfícies</t>
  </si>
  <si>
    <t>73745/001</t>
  </si>
  <si>
    <t>Limpeza de estrutural de aço ou concreto com jateamento de areia</t>
  </si>
  <si>
    <t>73800</t>
  </si>
  <si>
    <t>Polimento de pisos</t>
  </si>
  <si>
    <t>73800/001</t>
  </si>
  <si>
    <t>Limpeza e polimento mecanizado em piso alta resistência, utilizando estuque com adesivo, cimento branco e corante</t>
  </si>
  <si>
    <t>73806</t>
  </si>
  <si>
    <t>Limpeza de superfícies</t>
  </si>
  <si>
    <t>73806/001</t>
  </si>
  <si>
    <t>Limpeza de superfícies com jato de alta pressão de ar e água</t>
  </si>
  <si>
    <t>73948</t>
  </si>
  <si>
    <t>Limpeza diversas da obra</t>
  </si>
  <si>
    <t>73948/002</t>
  </si>
  <si>
    <t>Limpeza / preparo superfície concreto p/ pintura</t>
  </si>
  <si>
    <t>73948/003</t>
  </si>
  <si>
    <t>Limpeza azulejo</t>
  </si>
  <si>
    <t>73948/004</t>
  </si>
  <si>
    <t>Limpeza e lavagem de pastilhas</t>
  </si>
  <si>
    <t>73948/005</t>
  </si>
  <si>
    <t>Limpeza chapa melamínica em parede</t>
  </si>
  <si>
    <t>73948/006</t>
  </si>
  <si>
    <t>Limpeza lambri alumínio</t>
  </si>
  <si>
    <t>73948/007</t>
  </si>
  <si>
    <t>Limpeza esquadria ferro c/solvente</t>
  </si>
  <si>
    <t>73948/008</t>
  </si>
  <si>
    <t>Limpeza vidro comum</t>
  </si>
  <si>
    <t>73948/009</t>
  </si>
  <si>
    <t>Limpeza forro</t>
  </si>
  <si>
    <t>73948/010</t>
  </si>
  <si>
    <t>Limpeza piso mármore / granito</t>
  </si>
  <si>
    <t>73948/011</t>
  </si>
  <si>
    <t>Limpeza piso cerâmico</t>
  </si>
  <si>
    <t>73948/012</t>
  </si>
  <si>
    <t>Limpeza piso placa borracha c/ enceramento</t>
  </si>
  <si>
    <t>73948/013</t>
  </si>
  <si>
    <t>Limpeza piso placa borracha</t>
  </si>
  <si>
    <t>73948/014</t>
  </si>
  <si>
    <t>Limpeza piso cimentado</t>
  </si>
  <si>
    <t>73948/015</t>
  </si>
  <si>
    <t>Limpeza piso marmorite / granilite</t>
  </si>
  <si>
    <t>73948/016</t>
  </si>
  <si>
    <t>Limpeza manual do terreno (c/ raspagem superficial)</t>
  </si>
  <si>
    <t>74086</t>
  </si>
  <si>
    <t>74086/001</t>
  </si>
  <si>
    <t>Limpeza loucas e metais</t>
  </si>
  <si>
    <t>74243</t>
  </si>
  <si>
    <t>Limpeza geral de quadra poliesportiva</t>
  </si>
  <si>
    <t>74243/001</t>
  </si>
  <si>
    <t>84115</t>
  </si>
  <si>
    <t>Limpeza de estrutura metálica sem andaime</t>
  </si>
  <si>
    <t>84117</t>
  </si>
  <si>
    <t>Raspagem / calafetação tacos madeira 1 demão cera</t>
  </si>
  <si>
    <t>84119</t>
  </si>
  <si>
    <t>Enceramento manual piso de qualquer natureza - 2 demãos</t>
  </si>
  <si>
    <t>84120</t>
  </si>
  <si>
    <t>Enceramento manual em madeira - 3 demãos</t>
  </si>
  <si>
    <t>84121</t>
  </si>
  <si>
    <t>Placa identificação acrílico 25x8cm borda polida - fornecimento e colocação</t>
  </si>
  <si>
    <t>84122</t>
  </si>
  <si>
    <t>Placa inauguração em alumínio 0,40x0,60m fornecimento e colocação</t>
  </si>
  <si>
    <t>84123</t>
  </si>
  <si>
    <t>Lixamento man. c/ lixa calafate de concreto aparente antigo</t>
  </si>
  <si>
    <t>84124</t>
  </si>
  <si>
    <t>Letra de aço inox n.22 alt=20cm fornecimento e colocação</t>
  </si>
  <si>
    <t>84125</t>
  </si>
  <si>
    <t>Limpeza de revestimento em parede c/ solução de ácido muriático/amônia</t>
  </si>
  <si>
    <t>0215</t>
  </si>
  <si>
    <t>Abertura de poço, cisterna ou cacimba</t>
  </si>
  <si>
    <t>74163</t>
  </si>
  <si>
    <t>Perfuração de poço</t>
  </si>
  <si>
    <t>74163/001</t>
  </si>
  <si>
    <t>Perfuração de poço com perfuratriz pneumática</t>
  </si>
  <si>
    <t>74163/002</t>
  </si>
  <si>
    <t>Perfuração de poço com perfuratriz a percussão</t>
  </si>
  <si>
    <t>84127</t>
  </si>
  <si>
    <t>Revestimento de poços c/ tubos de concreto</t>
  </si>
  <si>
    <t>84128</t>
  </si>
  <si>
    <t>Abertura poço para cisterna terreno compacto com DN 1,0m com profundidades de 15 a 20m</t>
  </si>
  <si>
    <t>84129</t>
  </si>
  <si>
    <t>Abertura poço para cisterna terreno compacto com DN 1,0m profundidade de 10 a 15m</t>
  </si>
  <si>
    <t>84130</t>
  </si>
  <si>
    <t>Abertura poço para cisterna terreno compacto com DN 1,0m com profundidade de 5 a 10m</t>
  </si>
  <si>
    <t>84131</t>
  </si>
  <si>
    <t>Abertura poço para cisterna terreno compacto com DN 1,0m com profundidade até 5m</t>
  </si>
  <si>
    <t>0216</t>
  </si>
  <si>
    <t>Poço tubular profundo</t>
  </si>
  <si>
    <t>40841</t>
  </si>
  <si>
    <t>Abraçadeira p/ poços profundos</t>
  </si>
  <si>
    <t>0279</t>
  </si>
  <si>
    <t>Soldas / cortes</t>
  </si>
  <si>
    <t>6391</t>
  </si>
  <si>
    <t>Solda topo descendente chanfrada espessura=1/4" chapa / perfil / tubo aço com conversor diesel.</t>
  </si>
  <si>
    <t>84132</t>
  </si>
  <si>
    <t>Solda de topo descendente, em chapa aço chanfr 5/16" esp (p/ assentamento tubulação ou peca de aço) utilizando conversor diesel.</t>
  </si>
  <si>
    <t>84133</t>
  </si>
  <si>
    <t>Solda de topo descendente, em chapa aço chanfr 3/8" esp (p/ assentamento tubulação ou peca de aço) utilizando conversor diesel</t>
  </si>
  <si>
    <t>0318</t>
  </si>
  <si>
    <t>Outros</t>
  </si>
  <si>
    <t>71516</t>
  </si>
  <si>
    <t>Conjunto de mangueira para combate a incêndio em fibra de poliester pura, com 1.1/2", revestida internamente, com 2 lances de 15m cada</t>
  </si>
  <si>
    <t>73361</t>
  </si>
  <si>
    <t>Concreto ciclópico Fck=10MPa 30% pedra de mão inclusive lançamento</t>
  </si>
  <si>
    <t>73370</t>
  </si>
  <si>
    <t>Transporte qq nat caminhão basculante 30 km/h 8.00T excl. despesa carga/desc espera do caminhão/servente/e ou equip aux.</t>
  </si>
  <si>
    <t>T / km</t>
  </si>
  <si>
    <t>73372</t>
  </si>
  <si>
    <t>Pinho de terceira 1" x 12" e 1" x 9"</t>
  </si>
  <si>
    <t>73397</t>
  </si>
  <si>
    <t>Emboco cimento areia 1:4 esp=1,5cm incl. chapisco 1:3 E=9mm</t>
  </si>
  <si>
    <t>73413</t>
  </si>
  <si>
    <t>Escavação mecânica vala não escorada até 1,5m c/ retro mat 1ª com redutor (pedras / inst prediais / outros redutores produt ou cavas fundação) - excl. esgotamento</t>
  </si>
  <si>
    <t>73415</t>
  </si>
  <si>
    <t>Pintura pva, três demãos</t>
  </si>
  <si>
    <t>73426</t>
  </si>
  <si>
    <t>Perfuração manual diâmetro 20cm (5Tf)</t>
  </si>
  <si>
    <t>73430</t>
  </si>
  <si>
    <t>Escavação mecânica vala não escorada mat 1ª c/ retro entre 1,5 e 3m c/ redutor (pedras / inst prediais / outros redutores produtiv ou cavas fundação) - excl. Esgotamento.</t>
  </si>
  <si>
    <t>73431</t>
  </si>
  <si>
    <t>Pinho terceira 2,5x10cm</t>
  </si>
  <si>
    <t>73460</t>
  </si>
  <si>
    <t>Macaranduba aparelhada 3" x 4.1/2"</t>
  </si>
  <si>
    <t>73488</t>
  </si>
  <si>
    <t>Macaranduba aparelhada 3" x 6"</t>
  </si>
  <si>
    <t>73489</t>
  </si>
  <si>
    <t>Macaranduba aparelhada de 3" x 9"</t>
  </si>
  <si>
    <t>73490</t>
  </si>
  <si>
    <t>Tubo CA-1 concreto armado p/ galerias águas pluv diam=0,80m fornec mat com areia cimento 1:4 - fornecimento e assentamento</t>
  </si>
  <si>
    <t>73493</t>
  </si>
  <si>
    <t>Teodolito convencional de micrometro c/ leitura numérica (cp) precisão de 6s para levantamento de terrenos diversos</t>
  </si>
  <si>
    <t>73503</t>
  </si>
  <si>
    <t>Transporte de tubos de PVC DN 1.000mm</t>
  </si>
  <si>
    <t>73504</t>
  </si>
  <si>
    <t>Transporte de tubos de PVC DN 900mm</t>
  </si>
  <si>
    <t>73505</t>
  </si>
  <si>
    <t>Transporte de tubos de PVC DN 800mm</t>
  </si>
  <si>
    <t>73506</t>
  </si>
  <si>
    <t>Transporte de tubos de PVC DN 700mm</t>
  </si>
  <si>
    <t>73507</t>
  </si>
  <si>
    <t>Transporte de tubos de PVC DN 600mm</t>
  </si>
  <si>
    <t>73508</t>
  </si>
  <si>
    <t>Transporte de tubos de PVC DN 500mm</t>
  </si>
  <si>
    <t>73509</t>
  </si>
  <si>
    <t>Transporte de tubos de PVC DN 400mm</t>
  </si>
  <si>
    <t>73510</t>
  </si>
  <si>
    <t>Transporte de tubos de ferro dúctil DN 1.200mm</t>
  </si>
  <si>
    <t>73511</t>
  </si>
  <si>
    <t>Transporte de tubos de ferro dúctil DN 1.100mm</t>
  </si>
  <si>
    <t>73512</t>
  </si>
  <si>
    <t>Transporte de tubos de ferro dúctil DN 1.000mm</t>
  </si>
  <si>
    <t>73513</t>
  </si>
  <si>
    <t>Transporte de tubos de ferro dúctil DN 900mm</t>
  </si>
  <si>
    <t>73514</t>
  </si>
  <si>
    <t>Transporte de tubos de ferro dúctil DN 800mm</t>
  </si>
  <si>
    <t>73515</t>
  </si>
  <si>
    <t>Transporte de tubos de ferro dúctil DN 700mm</t>
  </si>
  <si>
    <t>73516</t>
  </si>
  <si>
    <t>Transporte de tubos de ferro dúctil DN 600mm</t>
  </si>
  <si>
    <t>73517</t>
  </si>
  <si>
    <t>Transporte de tubos de ferro dúctil DN 500mm</t>
  </si>
  <si>
    <t>73518</t>
  </si>
  <si>
    <t>Transporte de tubos de ferro dúctil DN 450mm</t>
  </si>
  <si>
    <t>73519</t>
  </si>
  <si>
    <t>Transporte de tubos de ferro dúctil DN 400mm</t>
  </si>
  <si>
    <t>73520</t>
  </si>
  <si>
    <t>Transporte de tubos de ferro dúctil DN 350mm</t>
  </si>
  <si>
    <t>73521</t>
  </si>
  <si>
    <t>Transporte de tubos de ferro dúctil DN 300mm</t>
  </si>
  <si>
    <t>73522</t>
  </si>
  <si>
    <t>Transporte de tubos de ferro dúctil DN 250mm</t>
  </si>
  <si>
    <t>73523</t>
  </si>
  <si>
    <t>Transporte de tubos de ferro dúctil DN 200mm</t>
  </si>
  <si>
    <t>73524</t>
  </si>
  <si>
    <t>Transporte de tubos de ferro dúctil DN 150mm</t>
  </si>
  <si>
    <t>73540</t>
  </si>
  <si>
    <t>Colocação cuba louca/aço inox excl. cuba / complemento - p</t>
  </si>
  <si>
    <t>73541</t>
  </si>
  <si>
    <t>Colocação banca mármore / granito / aço inox excl. banca - p</t>
  </si>
  <si>
    <t>73542</t>
  </si>
  <si>
    <t>Bucha / arruela alumínio 3/4" - p</t>
  </si>
  <si>
    <t>73543</t>
  </si>
  <si>
    <t>Bucha / arruela alumínio 1/2" - p</t>
  </si>
  <si>
    <t>73562</t>
  </si>
  <si>
    <t>Nível Wild-NA-Z</t>
  </si>
  <si>
    <t>73564</t>
  </si>
  <si>
    <t>Corte remoção do pavimento apicoamento laje formas e concretagem berços Fck=25MPa 24h utilizando Grauth</t>
  </si>
  <si>
    <t>73587</t>
  </si>
  <si>
    <t>Transporte de tubos de PVC DN 350mm</t>
  </si>
  <si>
    <t>73588</t>
  </si>
  <si>
    <t>Transporte de tubos de PVC DN 300mm</t>
  </si>
  <si>
    <t>73589</t>
  </si>
  <si>
    <t>Transporte de tubos de PVC DN 250mm</t>
  </si>
  <si>
    <t>73590</t>
  </si>
  <si>
    <t>Transporte de tubos de PVC DN 200mm</t>
  </si>
  <si>
    <t>73597</t>
  </si>
  <si>
    <t>Transporte de tubos de ferro dúctil DN 100mm</t>
  </si>
  <si>
    <t>73598</t>
  </si>
  <si>
    <t>Transporte de tubos de ferro dúctil DN 75mm</t>
  </si>
  <si>
    <t>73714</t>
  </si>
  <si>
    <t>Caixa para ralo c om grelha FoFo 135kg de alv tijolo maciço (7x10x20cm) paredes de uma vez (20cm) de 0,90x1,20x1,50m (externa) com argamassa 1:4 cimento:areia, base conc Fck=10MPa, excl. escavação e reaterro.</t>
  </si>
  <si>
    <t>84114</t>
  </si>
  <si>
    <t>Alçapão de madeira 63x63cm incl. ferragens</t>
  </si>
  <si>
    <t>84135</t>
  </si>
  <si>
    <t>Fornecimento e instalação caixa pré-moldada em concreto para ar condicionado 18.000 btus</t>
  </si>
  <si>
    <t>84158</t>
  </si>
  <si>
    <t>Bucha / arruela alumínio 1"</t>
  </si>
  <si>
    <t>84159</t>
  </si>
  <si>
    <t>Bucha / arruela alumínio 1 1/4"</t>
  </si>
  <si>
    <t>86957</t>
  </si>
  <si>
    <t>Mão francesa em barra de ferro chato retangular 2" x 1/4", reforçada, 40x30cm</t>
  </si>
  <si>
    <t>86958</t>
  </si>
  <si>
    <t>Mão francesa em barra de ferro chato retangular 2" x 1/4", reforçada, 30x25cm</t>
  </si>
  <si>
    <t>0321</t>
  </si>
  <si>
    <t>Composição serviço migração</t>
  </si>
  <si>
    <t>5803</t>
  </si>
  <si>
    <t>Compactador de solos com placa vibratória, 46x51cm, 5HP, 156kg, diesel, impacto dinâmico 1.700kg - custo horário de materiais na operação</t>
  </si>
  <si>
    <t>6541</t>
  </si>
  <si>
    <t>Trator de esteiras - D6 - custos c/ mat. Na operação</t>
  </si>
  <si>
    <t>73554</t>
  </si>
  <si>
    <t>Macaranduba aparelhada 3" x 3"</t>
  </si>
  <si>
    <t>0324</t>
  </si>
  <si>
    <t>Letreiros / logotipos / numerações / sinalizações</t>
  </si>
  <si>
    <t>73916</t>
  </si>
  <si>
    <t>Placa de identificação</t>
  </si>
  <si>
    <t>73916/001</t>
  </si>
  <si>
    <t>Placa de identificação em chapa galvanizada n.18, 12x18cm</t>
  </si>
  <si>
    <t>73916/002</t>
  </si>
  <si>
    <t>Placa esmaltada para identificação num. de rua, dimensões 45x25cm</t>
  </si>
  <si>
    <t>73916/003</t>
  </si>
  <si>
    <t>Placa de identificação em chapa galvanizada n.18, dimensões 8x12cm</t>
  </si>
  <si>
    <t>Serviços preliminares</t>
  </si>
  <si>
    <t>0010</t>
  </si>
  <si>
    <t>Preparo do terreno</t>
  </si>
  <si>
    <t>73672</t>
  </si>
  <si>
    <t>Desmatamento e limpeza mecanizada de terreno com árvores até ø 15cm, utilizando trator de esteiras</t>
  </si>
  <si>
    <t>73822</t>
  </si>
  <si>
    <t>Limpeza de terreno - rocada</t>
  </si>
  <si>
    <t>73822/001</t>
  </si>
  <si>
    <t>Capina e limpeza manual de terreno com pequenos arbustos</t>
  </si>
  <si>
    <t>73822/002</t>
  </si>
  <si>
    <t>Limpeza mecanizada de terreno com remoção de camada vegetal, utilizando motoniveladora</t>
  </si>
  <si>
    <t>73859</t>
  </si>
  <si>
    <t>Desmatamento / limpeza</t>
  </si>
  <si>
    <t>73859/001</t>
  </si>
  <si>
    <t>Desmatamento e limpeza mecanizada de terreno com remoção de camada vegetal, utilizando trator de esteiras</t>
  </si>
  <si>
    <t>73859/002</t>
  </si>
  <si>
    <t>Capina e limpeza manual de terreno</t>
  </si>
  <si>
    <t>85331</t>
  </si>
  <si>
    <t>Corte de capoeira fina a foice</t>
  </si>
  <si>
    <t>85422</t>
  </si>
  <si>
    <t>Preparo manual de terreno s/ raspagem superficial</t>
  </si>
  <si>
    <t>0011</t>
  </si>
  <si>
    <t>Transito e segurança</t>
  </si>
  <si>
    <t>74220</t>
  </si>
  <si>
    <t>Tapume de vedação</t>
  </si>
  <si>
    <t>74220/001</t>
  </si>
  <si>
    <t>Tapume de chapa de madeira compensada, E=6mm, com pintura a cal e reaproveitamento de 2x</t>
  </si>
  <si>
    <t>74221</t>
  </si>
  <si>
    <t>Sinalização de transito</t>
  </si>
  <si>
    <t>74221/001</t>
  </si>
  <si>
    <t>Sinalização de transito - noturna</t>
  </si>
  <si>
    <t>0012</t>
  </si>
  <si>
    <t>Acessos / passadiços</t>
  </si>
  <si>
    <t>74219</t>
  </si>
  <si>
    <t>Passadiços e travessias - montagem, manutenção e remoção</t>
  </si>
  <si>
    <t>74219/001</t>
  </si>
  <si>
    <t>Passadiços com tábuas de madeira para pedestres</t>
  </si>
  <si>
    <t>74219/002</t>
  </si>
  <si>
    <t>Passadiços com tábuas de madeira para veículos</t>
  </si>
  <si>
    <t>84126</t>
  </si>
  <si>
    <t>Chapa de aço carbono 3/8 (colocação/uso/retirada) p/ passagem veículo sobre vala medida p/ área chapa em cada aplicação</t>
  </si>
  <si>
    <t>0013</t>
  </si>
  <si>
    <t>Sustentações diversas</t>
  </si>
  <si>
    <t>73875</t>
  </si>
  <si>
    <t>Locação de andaimes</t>
  </si>
  <si>
    <t>73875/001</t>
  </si>
  <si>
    <t>Locação de andaime metálico tubular tipo torre</t>
  </si>
  <si>
    <t>m / mês</t>
  </si>
  <si>
    <t>0014</t>
  </si>
  <si>
    <t>Demolições / retiradas</t>
  </si>
  <si>
    <t>72213</t>
  </si>
  <si>
    <t>Limpeza manual geral com remoção de cobertura vegetal</t>
  </si>
  <si>
    <t>72214</t>
  </si>
  <si>
    <t>Demolição de alvenaria estrutural de blocos vazados de concreto</t>
  </si>
  <si>
    <t>72215</t>
  </si>
  <si>
    <t>Demolição de alvenaria de elementos cerâmicos vazados</t>
  </si>
  <si>
    <t>72216</t>
  </si>
  <si>
    <t>Demolição de vergas, cintas e pilaretes de concreto</t>
  </si>
  <si>
    <t>72217</t>
  </si>
  <si>
    <t>Demolição de placas divisórias de granilite</t>
  </si>
  <si>
    <t>72218</t>
  </si>
  <si>
    <t>Demolição de divisórias em chapas ou tábuas, inclusive demolição de entarugamento</t>
  </si>
  <si>
    <t>72219</t>
  </si>
  <si>
    <t>Demolição de alvenaria de blocos de pedra natural</t>
  </si>
  <si>
    <t>72220</t>
  </si>
  <si>
    <t>Retirada de alvenaria de tijolos de vidro</t>
  </si>
  <si>
    <t>72221</t>
  </si>
  <si>
    <t>Retirada de placas divisórias de granilite</t>
  </si>
  <si>
    <t>72222</t>
  </si>
  <si>
    <t>Retiradas de divisórias em chapas ou tábuas, sem retirada do entarugamento</t>
  </si>
  <si>
    <t>72223</t>
  </si>
  <si>
    <t>Retiradas de divisórias em chapas ou tábuas, com retirada do entarugamento</t>
  </si>
  <si>
    <t>72224</t>
  </si>
  <si>
    <t>Demolição de telhas cerâmicas ou de vidro</t>
  </si>
  <si>
    <t>72225</t>
  </si>
  <si>
    <t>Demolição de telhas onduladas</t>
  </si>
  <si>
    <t>72226</t>
  </si>
  <si>
    <t>Retirada de estrutura de madeira pontaleteada para telhas cerâmicas ou de vidro</t>
  </si>
  <si>
    <t>72227</t>
  </si>
  <si>
    <t>Retirada de estrutura de madeira pontaleteada para telhas onduladas</t>
  </si>
  <si>
    <t>72228</t>
  </si>
  <si>
    <t>Retirada de estrutura de madeira com tesouras para telhas cerâmicas ou de vidro</t>
  </si>
  <si>
    <t>72229</t>
  </si>
  <si>
    <t>Retirada de estrutura de madeira com tesouras para telhas onduladas</t>
  </si>
  <si>
    <t>72230</t>
  </si>
  <si>
    <t>Retirada de telhas de cerâmicas ou de vidro</t>
  </si>
  <si>
    <t>72231</t>
  </si>
  <si>
    <t>Retirada de telhas onduladas</t>
  </si>
  <si>
    <t>72232</t>
  </si>
  <si>
    <t>Retirada de cumeeiras cerâmicas</t>
  </si>
  <si>
    <t>72233</t>
  </si>
  <si>
    <t>Retirada de cumeeiras em alumínio</t>
  </si>
  <si>
    <t>72235</t>
  </si>
  <si>
    <t>Demolição de entarugamento de forro</t>
  </si>
  <si>
    <t>72236</t>
  </si>
  <si>
    <t>Retirada de forro de madeira em tábuas</t>
  </si>
  <si>
    <t>72237</t>
  </si>
  <si>
    <t>Retirada de entarugamento de forro</t>
  </si>
  <si>
    <t>72238</t>
  </si>
  <si>
    <t>Retirada de forro em réguas de PVC, inclusive retirada de perfis</t>
  </si>
  <si>
    <t>72239</t>
  </si>
  <si>
    <t>Retirada de tacos de madeira</t>
  </si>
  <si>
    <t>72240</t>
  </si>
  <si>
    <t>Retirada de assoalho de madeira, excl. retirada de vigamento</t>
  </si>
  <si>
    <t>72241</t>
  </si>
  <si>
    <t>Retirada de assoalho de madeira, inclusive retirada de vigamento</t>
  </si>
  <si>
    <t>72242</t>
  </si>
  <si>
    <t>Retirada de rodapés de madeira, inclusive retirada de cordão</t>
  </si>
  <si>
    <t>73616</t>
  </si>
  <si>
    <t>Demolição de concreto simples</t>
  </si>
  <si>
    <t>73801</t>
  </si>
  <si>
    <t>Demolição manual de piso / contrapiso</t>
  </si>
  <si>
    <t>73801/001</t>
  </si>
  <si>
    <t>Demolição de piso de alta resistência</t>
  </si>
  <si>
    <t>73801/002</t>
  </si>
  <si>
    <t>Demolição de camada de assentamento / contrapiso com uso de ponteiro, espessura até 4cm</t>
  </si>
  <si>
    <t>73802</t>
  </si>
  <si>
    <t>Demolição manual de revestimentos em paredes</t>
  </si>
  <si>
    <t>73802/001</t>
  </si>
  <si>
    <t>Demolição de revestimento de argamassa de cal e areia</t>
  </si>
  <si>
    <t>73874</t>
  </si>
  <si>
    <t>Remoção de pinturas com jateamento de areia</t>
  </si>
  <si>
    <t>73874/001</t>
  </si>
  <si>
    <t>Remoção de pinturas com jateamento de areia, em superfícies metálicas</t>
  </si>
  <si>
    <t>73895</t>
  </si>
  <si>
    <t>Demolição piso mármore / soleira / peitoril / escada</t>
  </si>
  <si>
    <t>73895/001</t>
  </si>
  <si>
    <t>Demolição de piso de mármore e argamassa de assentamento</t>
  </si>
  <si>
    <t>73896</t>
  </si>
  <si>
    <t>Retirada de azulejos ou ladrilhos</t>
  </si>
  <si>
    <t>73896/001</t>
  </si>
  <si>
    <t>Retirada cuidadosa de azulejos / ladrilhos e argamassa de assentamento</t>
  </si>
  <si>
    <t>73899</t>
  </si>
  <si>
    <t>Demolição de alvenaria de tijolos s/reaproveitamento</t>
  </si>
  <si>
    <t>73899/001</t>
  </si>
  <si>
    <t>Demolição de alvenaria de tijolos maciços s/ reaproveitamento</t>
  </si>
  <si>
    <t>73899/002</t>
  </si>
  <si>
    <t>Demolição de alvenaria de tijolos furados s/ reaproveitamento</t>
  </si>
  <si>
    <t>84152</t>
  </si>
  <si>
    <t>Demolição manual concreto armado (pilar / viga / laje) - incl. empilhação lateral no canteiro</t>
  </si>
  <si>
    <t>85332</t>
  </si>
  <si>
    <t>Retirada de aparelhos de iluminação c/ reaproveitamento de lâmpadas</t>
  </si>
  <si>
    <t>85333</t>
  </si>
  <si>
    <t>Retirada de aparelhos sanitários</t>
  </si>
  <si>
    <t>85334</t>
  </si>
  <si>
    <t>Retirada de esquadrias metálicas</t>
  </si>
  <si>
    <t>85335</t>
  </si>
  <si>
    <t>Retirada de meio fio c/ empilhamento e s/ remoção</t>
  </si>
  <si>
    <t>85336</t>
  </si>
  <si>
    <t>Retirada de tubulação de ferro galvanizado s/ escavação ou rasgo em alvenaria</t>
  </si>
  <si>
    <t>85362</t>
  </si>
  <si>
    <t>Demolição de divisórias em placas de marmorite ou de concreto</t>
  </si>
  <si>
    <t>85364</t>
  </si>
  <si>
    <t>Demolição manual de estrutura de concreto armado</t>
  </si>
  <si>
    <t>85365</t>
  </si>
  <si>
    <t>Demolição manual de pavimentação em macadame betuminoso</t>
  </si>
  <si>
    <t>85366</t>
  </si>
  <si>
    <t>Demolição manual de pavimentação em concreto asfáltico, espessura 5cm</t>
  </si>
  <si>
    <t>85367</t>
  </si>
  <si>
    <t>Demolição de piso em ladrilho com argamassa</t>
  </si>
  <si>
    <t>85369</t>
  </si>
  <si>
    <t>Remoção de forro de madeira (lambri) c/ reaproveitamento</t>
  </si>
  <si>
    <t>85370</t>
  </si>
  <si>
    <t>Demolição manual de laje pré-moldada com transporte e carga em caminhão basculante</t>
  </si>
  <si>
    <t>85371</t>
  </si>
  <si>
    <t>Remoção de piso em carpete</t>
  </si>
  <si>
    <t>85372</t>
  </si>
  <si>
    <t>Demolição de forro de gesso</t>
  </si>
  <si>
    <t>85373</t>
  </si>
  <si>
    <t>Demolição de caibros e ripas</t>
  </si>
  <si>
    <t>85374</t>
  </si>
  <si>
    <t>Remoção de dispositivos para funcionamento de aparelhos sanitários</t>
  </si>
  <si>
    <t>85375</t>
  </si>
  <si>
    <t>Remoção de Blokret com empilhamento</t>
  </si>
  <si>
    <t>85376</t>
  </si>
  <si>
    <t>Demolição de piso vinílico</t>
  </si>
  <si>
    <t>85377</t>
  </si>
  <si>
    <t>Desmontagem e remoção de divisórias de mármore ou granito</t>
  </si>
  <si>
    <t>85378</t>
  </si>
  <si>
    <t>Desmontagem e remoção de painéis de divisórias de madeira</t>
  </si>
  <si>
    <t>85379</t>
  </si>
  <si>
    <t>Demolição de cerca de arame farpado e mourões de concreto s/ remoção</t>
  </si>
  <si>
    <t>85381</t>
  </si>
  <si>
    <t>Retirada de cobertura com telha ardósia, incluindo estrutura de madeira</t>
  </si>
  <si>
    <t>85382</t>
  </si>
  <si>
    <t>Remoção de proteção mecânica de impermeabilização</t>
  </si>
  <si>
    <t>85383</t>
  </si>
  <si>
    <t>Remoção de calhas e condutores de águas pluviais</t>
  </si>
  <si>
    <t>85384</t>
  </si>
  <si>
    <t>Remoção manual de passeio em pedra portuguesa</t>
  </si>
  <si>
    <t>85386</t>
  </si>
  <si>
    <t>Remoção manual de pavimentação de lajões de granito em passeios</t>
  </si>
  <si>
    <t>85387</t>
  </si>
  <si>
    <t>Remoção manual de entulho</t>
  </si>
  <si>
    <t>85389</t>
  </si>
  <si>
    <t>Remoção tubulação FoFo c/ DN 400 a 600mm excluindo escavação/reaterro</t>
  </si>
  <si>
    <t>85390</t>
  </si>
  <si>
    <t>Remoção tubulação FoFo c/ DN 50 a 300mm excluindo escavação/reaterro</t>
  </si>
  <si>
    <t>85392</t>
  </si>
  <si>
    <t>Remoção tubulação FoFo c/ DN 700 a 1.200mm excluindo escavação/reaterro</t>
  </si>
  <si>
    <t>85397</t>
  </si>
  <si>
    <t>Retirada de azulejo colado</t>
  </si>
  <si>
    <t>85406</t>
  </si>
  <si>
    <t>Remoção de azulejo e substrato de aderência em argamassa</t>
  </si>
  <si>
    <t>85407</t>
  </si>
  <si>
    <t>Remoção de fiação elétrica</t>
  </si>
  <si>
    <t>85408</t>
  </si>
  <si>
    <t>Remoção de peitoril em mármore ou granito</t>
  </si>
  <si>
    <t>85409</t>
  </si>
  <si>
    <t>Remoção de piso em placas de borracha colada</t>
  </si>
  <si>
    <t>85410</t>
  </si>
  <si>
    <t>Remoção de ralo seco ou sifonado</t>
  </si>
  <si>
    <t>85411</t>
  </si>
  <si>
    <t>Remoção de rodapé cerâmico</t>
  </si>
  <si>
    <t>85412</t>
  </si>
  <si>
    <t>Remoção de rodapé de mármore ou granito</t>
  </si>
  <si>
    <t>85413</t>
  </si>
  <si>
    <t>Remoção de rodapé vinílico ou de borracha colada</t>
  </si>
  <si>
    <t>85414</t>
  </si>
  <si>
    <t>Remoção de rufo ou calha metálica</t>
  </si>
  <si>
    <t>85415</t>
  </si>
  <si>
    <t>Remoção de dispositivos para funcionamento de pia de cozinha</t>
  </si>
  <si>
    <t>85416</t>
  </si>
  <si>
    <t>Remoção de tomadas ou interruptores elétricos</t>
  </si>
  <si>
    <t>85417</t>
  </si>
  <si>
    <t>Retirada de tubulação hidrossanitária aparente com conexões, ø 1/2" a 2"</t>
  </si>
  <si>
    <t>85418</t>
  </si>
  <si>
    <t>Retirada de tubulação hidrossanitária embutida com conexões ø 1/2" a 2"</t>
  </si>
  <si>
    <t>85419</t>
  </si>
  <si>
    <t>Retirada de tubulação hidrossanitária aparente com conexões, ø 2 1/2" a 4"</t>
  </si>
  <si>
    <t>85420</t>
  </si>
  <si>
    <t>Retirada de tubulação hidrossanitária embutida com conexões, ø 2 1/2" a 4"</t>
  </si>
  <si>
    <t>85421</t>
  </si>
  <si>
    <t>Remoção de vidro comum</t>
  </si>
  <si>
    <t>89263</t>
  </si>
  <si>
    <t>Demolição de estrutura metálica sem remoção</t>
  </si>
  <si>
    <t>0016</t>
  </si>
  <si>
    <t>Ligações provisórias</t>
  </si>
  <si>
    <t>73960</t>
  </si>
  <si>
    <t>Ligações provisórias água / esgoto / elétrica / forca</t>
  </si>
  <si>
    <t>73960/001</t>
  </si>
  <si>
    <t>Instalação / ligação provisória elétrica baixa tensão p/ canteiro obra, M3 chave 100A carga 3kWh, 20CV excl. fornecimento medidor</t>
  </si>
  <si>
    <t>0233</t>
  </si>
  <si>
    <t>Sinalização do canteiro de obras</t>
  </si>
  <si>
    <t>73683</t>
  </si>
  <si>
    <t>Instalação de gambiarra para sinalização, padrão 20m, incluindo lâmpada, bocal e balde a cada 2m</t>
  </si>
  <si>
    <t>85423</t>
  </si>
  <si>
    <t>Isolamento de obra com tela plástica com malha de 5mm</t>
  </si>
  <si>
    <t>85424</t>
  </si>
  <si>
    <t>Isolamento de obra com tela plástica com malha de 5mm e estrutura de madeira pontaleteada</t>
  </si>
  <si>
    <t>Serviços técnicos</t>
  </si>
  <si>
    <t>0006</t>
  </si>
  <si>
    <t>Controle tecnológico</t>
  </si>
  <si>
    <t>72742</t>
  </si>
  <si>
    <t>Ensaio de recebimento e aceitação de cimento Portland</t>
  </si>
  <si>
    <t>72743</t>
  </si>
  <si>
    <t>Ensaio de recebimento e aceitação de agregado graúdo</t>
  </si>
  <si>
    <t>73900</t>
  </si>
  <si>
    <t>Ensaios tecnológico de asfalto</t>
  </si>
  <si>
    <t>73900/001</t>
  </si>
  <si>
    <t>Ensaios de imprimação - asfalto diluído</t>
  </si>
  <si>
    <t>73900/002</t>
  </si>
  <si>
    <t>Ensaios de Tratamento Superficial Simples (TSS) - com CAP</t>
  </si>
  <si>
    <t>73900/003</t>
  </si>
  <si>
    <t>Ensaios de Tratamento Superficial Simples (TSS) - com emulsão asfáltica</t>
  </si>
  <si>
    <t>73900/004</t>
  </si>
  <si>
    <t>Ensaios de Tratamento Superficial Duplo (TSD) - com CAP</t>
  </si>
  <si>
    <t>73900/005</t>
  </si>
  <si>
    <t>Ensaios de Tratamento Superficial Duplo (TSD) - com emulsão asfáltica</t>
  </si>
  <si>
    <t>73900/006</t>
  </si>
  <si>
    <t>Ensaios de Tratamento Superficial Triplo (TST) - com CAP</t>
  </si>
  <si>
    <t>73900/007</t>
  </si>
  <si>
    <t>Ensaios de Tratamento Superficial Triplo (TST) - com emulsão asfáltica</t>
  </si>
  <si>
    <t>73900/008</t>
  </si>
  <si>
    <t>Ensaios de macadame betuminoso por penetração - com CAP</t>
  </si>
  <si>
    <t>73900/009</t>
  </si>
  <si>
    <t>Ensaios de macadame betuminoso por penetração - com emulsão asfáltica</t>
  </si>
  <si>
    <t>73900/010</t>
  </si>
  <si>
    <t>Ensaios de pré-misturado a frio</t>
  </si>
  <si>
    <t>73900/011</t>
  </si>
  <si>
    <t>Ensaios de areia asfalto a quente</t>
  </si>
  <si>
    <t>73900/012</t>
  </si>
  <si>
    <t>Ensaios de concreto asfáltico</t>
  </si>
  <si>
    <t>74020</t>
  </si>
  <si>
    <t>Ensaio tecnológico com concreto</t>
  </si>
  <si>
    <t>74020/001</t>
  </si>
  <si>
    <t>Ensaio de pavimento de concreto</t>
  </si>
  <si>
    <t>74020/002</t>
  </si>
  <si>
    <t>Ensaios de pavimento de concreto compactado com rolo</t>
  </si>
  <si>
    <t>74021</t>
  </si>
  <si>
    <t>Ensaio tecnológico de terraplenagem</t>
  </si>
  <si>
    <t>74021/001</t>
  </si>
  <si>
    <t>Ensaios de terraplenagem - corpo do aterro</t>
  </si>
  <si>
    <t>74021/002</t>
  </si>
  <si>
    <t>Ensaio de terraplenagem - camada final do aterro</t>
  </si>
  <si>
    <t>74021/003</t>
  </si>
  <si>
    <t>Ensaios de regularização do subleito</t>
  </si>
  <si>
    <t>74021/004</t>
  </si>
  <si>
    <t>Ensaios de reforço do subleito</t>
  </si>
  <si>
    <t>74021/005</t>
  </si>
  <si>
    <t>Ensaios de subbase de solo melhorado com cimento</t>
  </si>
  <si>
    <t>74021/006</t>
  </si>
  <si>
    <t>Ensaios de base estabilizada granulometricamente</t>
  </si>
  <si>
    <t>74021/007</t>
  </si>
  <si>
    <t>Ensaio de base de solo melhorado com cimento</t>
  </si>
  <si>
    <t>74021/008</t>
  </si>
  <si>
    <t>Ensaios de base de solo cimento</t>
  </si>
  <si>
    <t>74022</t>
  </si>
  <si>
    <t>Ensaio tecnológico</t>
  </si>
  <si>
    <t>74022/001</t>
  </si>
  <si>
    <t>Ensaio de penetração - material betuminoso</t>
  </si>
  <si>
    <t>74022/002</t>
  </si>
  <si>
    <t>Ensaio de viscosidade Saybolt Furol - material betuminoso</t>
  </si>
  <si>
    <t>74022/003</t>
  </si>
  <si>
    <t>Ensaio de determinação da peneiração - emulsão asfáltica</t>
  </si>
  <si>
    <t>74022/004</t>
  </si>
  <si>
    <t>Ensaio de determinação da sedimentação - emulsão asfáltica</t>
  </si>
  <si>
    <t>74022/005</t>
  </si>
  <si>
    <t>Ensaio de determinação do teor de betume - Cimento Asfáltico de Petróleo (CAP)</t>
  </si>
  <si>
    <t>74022/006</t>
  </si>
  <si>
    <t>Ensaio de granulometria por peneiramento - solos</t>
  </si>
  <si>
    <t>74022/007</t>
  </si>
  <si>
    <t>Ensaio de granulometria por peneiramento e sedimentação - solos</t>
  </si>
  <si>
    <t>74022/008</t>
  </si>
  <si>
    <t>Ensaio de limite de liquidez - solos</t>
  </si>
  <si>
    <t>74022/009</t>
  </si>
  <si>
    <t>Ensaio de limite de plasticidade - solos</t>
  </si>
  <si>
    <t>74022/010</t>
  </si>
  <si>
    <t>Ensaio de compactação - amostras não trabalhadas - energia normal - solos</t>
  </si>
  <si>
    <t>74022/011</t>
  </si>
  <si>
    <t>Ensaio de compactação - amostras não trabalhadas - energia intermediaria - solos</t>
  </si>
  <si>
    <t>74022/012</t>
  </si>
  <si>
    <t>Ensaio de compactação - amostras não trabalhadas - energia modificada - solos</t>
  </si>
  <si>
    <t>74022/013</t>
  </si>
  <si>
    <t>Ensaio de compactação - amostras trabalhadas - solos</t>
  </si>
  <si>
    <t>74022/014</t>
  </si>
  <si>
    <t>Ensaio de massa especifica - in situ - método frasco de areia - solos</t>
  </si>
  <si>
    <t>74022/015</t>
  </si>
  <si>
    <t>Ensaio de massa especifica - in situ - método balão de borracha - solos</t>
  </si>
  <si>
    <t>74022/016</t>
  </si>
  <si>
    <t>Ensaio de densidade real - solos</t>
  </si>
  <si>
    <t>74022/017</t>
  </si>
  <si>
    <t>Ensaio de abrasão Los Angeles - agregados</t>
  </si>
  <si>
    <t>74022/018</t>
  </si>
  <si>
    <t>Ensaio de massa especifica - in situ - emprego do óleo - solos</t>
  </si>
  <si>
    <t>74022/019</t>
  </si>
  <si>
    <t>Ensaio de Índice de Suporte Califórnia (CBR) - amostras não trabalhadas - energia normal - solos</t>
  </si>
  <si>
    <t>74022/020</t>
  </si>
  <si>
    <t>Ensaio de Índice de Suporte Califórnia (CBR) - amostras não trabalhadas - energia intermediaria - solos</t>
  </si>
  <si>
    <t>74022/021</t>
  </si>
  <si>
    <t>Ensaio de Índice de Suporte Califórnia (CBR) - amostras não trabalhadas - energia modificada- solos</t>
  </si>
  <si>
    <t>74022/022</t>
  </si>
  <si>
    <t>Ensaio de teor de umidade - método expedito do álcool - solos</t>
  </si>
  <si>
    <t>74022/023</t>
  </si>
  <si>
    <t>Ensaio de teor de umidade - processo Speedy - solos e agregados miúdos</t>
  </si>
  <si>
    <t>74022/024</t>
  </si>
  <si>
    <t>Ensaio de teor de umidade - em laboratório - solos</t>
  </si>
  <si>
    <t>74022/025</t>
  </si>
  <si>
    <t>Ensaio de ponto de fulgor - material betuminoso</t>
  </si>
  <si>
    <t>74022/026</t>
  </si>
  <si>
    <t>Ensaio de destilação - asfalto diluído</t>
  </si>
  <si>
    <t>74022/027</t>
  </si>
  <si>
    <t>Ensaio de controle de taxa de aplicação de ligante betuminoso</t>
  </si>
  <si>
    <t>74022/028</t>
  </si>
  <si>
    <t>Ensaio de susceptibilidade térmica - índice Pfeiffer - material asfáltico</t>
  </si>
  <si>
    <t>74022/029</t>
  </si>
  <si>
    <t>Ensaio de espuma - material asfáltico</t>
  </si>
  <si>
    <t>74022/030</t>
  </si>
  <si>
    <t>Ensaio de resistência a compressão simples - concreto</t>
  </si>
  <si>
    <t>74022/031</t>
  </si>
  <si>
    <t>Ensaio de resistência a tração por compressão diametral - concreto</t>
  </si>
  <si>
    <t>74022/032</t>
  </si>
  <si>
    <t>Ensaio de resistência a tração na flexão de concreto</t>
  </si>
  <si>
    <t>74022/033</t>
  </si>
  <si>
    <t>Ensaio de resiliência - solos</t>
  </si>
  <si>
    <t>74022/034</t>
  </si>
  <si>
    <t>Ensaio de resiliência - misturas betuminosas</t>
  </si>
  <si>
    <t>74022/035</t>
  </si>
  <si>
    <t>Ensaio de percentagem de betume - misturas betuminosas</t>
  </si>
  <si>
    <t>74022/036</t>
  </si>
  <si>
    <t>Ensaio de adesividade - resistência a água - emulsão asfáltica</t>
  </si>
  <si>
    <t>74022/037</t>
  </si>
  <si>
    <t>Ensaio de adesividade a ligante betuminoso - agregado graúdo</t>
  </si>
  <si>
    <t>74022/038</t>
  </si>
  <si>
    <t>Ensaio de expansibilidade - solos</t>
  </si>
  <si>
    <t>74022/039</t>
  </si>
  <si>
    <t>Preparação de amostras para ensaio de caracterização - solos</t>
  </si>
  <si>
    <t>74022/040</t>
  </si>
  <si>
    <t>Ensaio Marshall - mistura betuminosa a quente</t>
  </si>
  <si>
    <t>74022/041</t>
  </si>
  <si>
    <t>Ensaio de determinação do índice de forma - agregados</t>
  </si>
  <si>
    <t>74022/042</t>
  </si>
  <si>
    <t>Ensaio de equivalente em areia - solos</t>
  </si>
  <si>
    <t>74022/043</t>
  </si>
  <si>
    <t>Ensaio de moldagem e cura de solo cimento</t>
  </si>
  <si>
    <t>74022/044</t>
  </si>
  <si>
    <t>Ensaio de compressão axial de solo cimento</t>
  </si>
  <si>
    <t>74022/045</t>
  </si>
  <si>
    <t>Ensaio de viscosidade cinemática - asfalto</t>
  </si>
  <si>
    <t>74022/047</t>
  </si>
  <si>
    <t>Ensaio de resíduo por evaporação - emulsão asfáltica</t>
  </si>
  <si>
    <t>74022/048</t>
  </si>
  <si>
    <t>Ensaio de carga da partícula - emulsão asfáltica</t>
  </si>
  <si>
    <t>74022/049</t>
  </si>
  <si>
    <t>Ensaio de desemulsibilidade - emulsão asfáltica</t>
  </si>
  <si>
    <t>74022/050</t>
  </si>
  <si>
    <t>Ensaio de determinação da taxa de espalhamento do agregado</t>
  </si>
  <si>
    <t>74022/051</t>
  </si>
  <si>
    <t>Ensaio de adesividade a ligante betuminoso - agregado</t>
  </si>
  <si>
    <t>74022/052</t>
  </si>
  <si>
    <t>Ensaio de granulometria do agregado</t>
  </si>
  <si>
    <t>74022/053</t>
  </si>
  <si>
    <t>Ensaio de controle do grau de compactação da mistura asfáltica</t>
  </si>
  <si>
    <t>74022/054</t>
  </si>
  <si>
    <t>Ensaio de granulometria do filler</t>
  </si>
  <si>
    <t>74022/055</t>
  </si>
  <si>
    <t>Ensaio de tração por compressão diametral - misturas betuminosas</t>
  </si>
  <si>
    <t>74022/056</t>
  </si>
  <si>
    <t>Ensaio de densidade do material betuminoso</t>
  </si>
  <si>
    <t>74022/057</t>
  </si>
  <si>
    <t>Ensaio de consistência do concreto CCR - índice vebe</t>
  </si>
  <si>
    <t>74022/058</t>
  </si>
  <si>
    <t>Ensaio de abatimento do tronco de cone</t>
  </si>
  <si>
    <t>74259</t>
  </si>
  <si>
    <t>Ensaios de pintura de ligação</t>
  </si>
  <si>
    <t>0007</t>
  </si>
  <si>
    <t>Sondagens</t>
  </si>
  <si>
    <t>72733</t>
  </si>
  <si>
    <t>Mobilização e instalação de 01 equipamento de sondagem, distancia acima de 20km</t>
  </si>
  <si>
    <t>72871</t>
  </si>
  <si>
    <t>Mobilização e instalação de 01 equipamento de sondagem, distância até 10km</t>
  </si>
  <si>
    <t>72872</t>
  </si>
  <si>
    <t>Mobilização e instalação de 01 equipamento de sondagem, distância de 10km até 20km</t>
  </si>
  <si>
    <t>0008</t>
  </si>
  <si>
    <t>Locação</t>
  </si>
  <si>
    <t>68051</t>
  </si>
  <si>
    <t>Locação alvenaria</t>
  </si>
  <si>
    <t>73610</t>
  </si>
  <si>
    <t>Locação de redes de água ou de esgoto</t>
  </si>
  <si>
    <t>73679</t>
  </si>
  <si>
    <t>Locação de adutoras, coletores tronco e interceptores - até DN 500mm</t>
  </si>
  <si>
    <t>73686</t>
  </si>
  <si>
    <t>Locação da obra, com uso de equipamentos topográficos, inclusive nivelador</t>
  </si>
  <si>
    <t>73992</t>
  </si>
  <si>
    <t>Locação de obra</t>
  </si>
  <si>
    <t>73992/001</t>
  </si>
  <si>
    <t>Locação convencional de obra, através de gabarito de tábuas corridas pontaletadas a cada 1,50m, sem reaproveitamento</t>
  </si>
  <si>
    <t>74077</t>
  </si>
  <si>
    <t>Locação obra c/ peça de pinho / reaproveitamento</t>
  </si>
  <si>
    <t>74077/001</t>
  </si>
  <si>
    <t>Locação convencional de obra, através de gabarito de tábuas corridas pontaletadas, sem reaproveitamento</t>
  </si>
  <si>
    <t>Locação convencional de obra, através de gabarito de tábuas corridas pontaletadas, com reaproveitamento de 10 vezes.</t>
  </si>
  <si>
    <t>74077/003</t>
  </si>
  <si>
    <t>Locação convencional de obra, através de gabarito de tábuas corridas pontaletadas, com reaproveitamento de 3 vezes.</t>
  </si>
  <si>
    <t>85323</t>
  </si>
  <si>
    <t>Locação e nivelamento de emissário/rede coletora com auxílio de equipamento topográfico</t>
  </si>
  <si>
    <t>0009</t>
  </si>
  <si>
    <t>Levantamento cadastral</t>
  </si>
  <si>
    <t>73677</t>
  </si>
  <si>
    <t>Cadastro de ligações prediais, inclusive desenhista</t>
  </si>
  <si>
    <t>73678</t>
  </si>
  <si>
    <t>Cadastro de adutoras. Coletores e interceptores - até DN 500mm, inclusive desenhista</t>
  </si>
  <si>
    <t>73682</t>
  </si>
  <si>
    <t>Cadastro de redes, inclusive desenhista</t>
  </si>
  <si>
    <t>73758</t>
  </si>
  <si>
    <t>Levantamento seção transversal c/ nível p/ metro linear de seção</t>
  </si>
  <si>
    <t>73758/001</t>
  </si>
  <si>
    <t>Levantamento seção transversal c/ nível, terreno não acidentado, vegetação densa inclusive desenho escala 1:200 em papel vegetal milimetrado (medido p/ metro seção), inclusive nivelador, auxiliar de cálculo topográfico e desenhista.</t>
  </si>
  <si>
    <t>78472</t>
  </si>
  <si>
    <t>Serviços topográficos para pavimentação, inclusive nota de serviços, açompanhamento e greide</t>
  </si>
  <si>
    <t>TRAN</t>
  </si>
  <si>
    <t>Transportes, cargas e descargas</t>
  </si>
  <si>
    <t>0332</t>
  </si>
  <si>
    <t>Transporte comercial</t>
  </si>
  <si>
    <t>93588</t>
  </si>
  <si>
    <t>Transporte com caminhão basculante de 10m³, em via urbana em leito natural. Af_04/2016</t>
  </si>
  <si>
    <t>93589</t>
  </si>
  <si>
    <t>Transporte com caminhão basculante de 10m³, em via urbana em revestimento primário. Af_04/2016</t>
  </si>
  <si>
    <t>93590</t>
  </si>
  <si>
    <t>Transporte com caminhão basculante de 10m³, em via urbana pavimentada. Af_04/2016</t>
  </si>
  <si>
    <t>93591</t>
  </si>
  <si>
    <t>Transporte com caminhão basculante de 14m³, em via urbana em leito natural. Af_04/2016</t>
  </si>
  <si>
    <t>93592</t>
  </si>
  <si>
    <t>Transporte com caminhão basculante de 14m³, em via urbana em revestimento primário. Af_04/2016</t>
  </si>
  <si>
    <t>93593</t>
  </si>
  <si>
    <t>Transporte com caminhão basculante de 14m³, em via urbana pavimentada. Af_04/2016</t>
  </si>
  <si>
    <t>93594</t>
  </si>
  <si>
    <t>93595</t>
  </si>
  <si>
    <t>93596</t>
  </si>
  <si>
    <t>93597</t>
  </si>
  <si>
    <t>93598</t>
  </si>
  <si>
    <t>93599</t>
  </si>
  <si>
    <t>0333</t>
  </si>
  <si>
    <t>Transporte de materiais betuminosos</t>
  </si>
  <si>
    <t>93176</t>
  </si>
  <si>
    <t>Transporte de material asfáltico, com caminhão com capacidade de 30.000L em rodovia pavimentada para distâncias médias de transporte superiores a 100km. Af_02/2016</t>
  </si>
  <si>
    <t>93177</t>
  </si>
  <si>
    <t>Transporte de material asfáltico, com caminhão com capacidade de 20.000L em rodovia pavimentada para distâncias médias de transporte igual ou inferior a 100km. Af_02/2016</t>
  </si>
  <si>
    <t>93178</t>
  </si>
  <si>
    <t>Transporte de material asfáltico, com caminhão com capacidade de 30.000L em rodovia não pavimentada para distâncias médias de transporte superiores a 100km. Af_02/2016</t>
  </si>
  <si>
    <t>93179</t>
  </si>
  <si>
    <t>Transporte de material asfáltico, com caminhão com capacidade de 20.000L em rodovia não pavimentada para distâncias médias de transporte igual ou inferior a 100km. Af_02/2016</t>
  </si>
  <si>
    <t>Urbanização</t>
  </si>
  <si>
    <t>0202</t>
  </si>
  <si>
    <t>Cerca/protetores</t>
  </si>
  <si>
    <t>74038</t>
  </si>
  <si>
    <t>Portão para cerca</t>
  </si>
  <si>
    <t>74038/001</t>
  </si>
  <si>
    <t>Portão com mourões de madeira roliça, diâmetro 11cm, com 5 fios de arame farpado n.14 classe 250, sem dobradiças</t>
  </si>
  <si>
    <t>74039</t>
  </si>
  <si>
    <t>Cerca com mourões de madeira</t>
  </si>
  <si>
    <t>74039/001</t>
  </si>
  <si>
    <t>Cerca com mourões de madeira roliça, diâmetro 11cm, espaçamento de 2m, altura livre de 1m, cravados 0,5m, com 5 fios de arame farpado n.14 classe 250</t>
  </si>
  <si>
    <t>74118</t>
  </si>
  <si>
    <t>Cerca viva - mma</t>
  </si>
  <si>
    <t>74118/001</t>
  </si>
  <si>
    <t>Plantio de cerca viva com arbustos de altura 50 a 100cm, com 4un/m</t>
  </si>
  <si>
    <t>74142</t>
  </si>
  <si>
    <t>Cerca com mourões - mma</t>
  </si>
  <si>
    <t>74142/001</t>
  </si>
  <si>
    <t>Cerca com mourões de concreto, reto, espaçamento de 3m, cravados 0,5m, com 4 fios de arame farpado n.14 classe 250</t>
  </si>
  <si>
    <t>74142/002</t>
  </si>
  <si>
    <t>Cerca com mourões de madeira, 7,5x7,5cm, espaçamento de 2m, altura livre de 2m, cravados 0,5m, com 4 fios de arame farpado n.14 classe 250</t>
  </si>
  <si>
    <t>74142/003</t>
  </si>
  <si>
    <t>Cerca com mourões de madeira, 7,5x7,5cm, espaçamento de 2m, altura livre de 2m, cravados 0,5m, com 8 fios de arame farpado n.14 classe 250</t>
  </si>
  <si>
    <t>74142/004</t>
  </si>
  <si>
    <t>Cerca com mourões de concreto, seção T ponta inclinada, 10x10cm, espaçamento de 3m, cravados 0,5m, com 11 fios de arame farpado n. 16</t>
  </si>
  <si>
    <t>74143</t>
  </si>
  <si>
    <t>Cerca de arame liso</t>
  </si>
  <si>
    <t>74143/001</t>
  </si>
  <si>
    <t>Cerca com mourões de concreto, reto, 15x15cm, espaçamento de 3m, cravados 0,5m, escoras de 10x10cm nos cantos, com 12 fios de arame de aço ovalado 15x17</t>
  </si>
  <si>
    <t>74143/002</t>
  </si>
  <si>
    <t>Cerca com mourões de concreto, reto, 15x15cm, espaçamento de 3m, cravados 0,5m, escoras de 10x10cm nos cantos, com 9 fios de arame de aço ovalado 15x17</t>
  </si>
  <si>
    <t>85171</t>
  </si>
  <si>
    <t>Recomposição parcial do arame farpado n.14 classe 250, fixado em cerca com mourões de concreto, reto, 15x15cm</t>
  </si>
  <si>
    <t>0204</t>
  </si>
  <si>
    <t>Alambrado</t>
  </si>
  <si>
    <t>73787</t>
  </si>
  <si>
    <t>73787/001</t>
  </si>
  <si>
    <t>Alambrado em tubos de aço galvanizado, com costura, DIN 2440, diâmetro 2", altura 3m, fixados a cada 2m em blocos de concreto, com tela de arame galvanizado revestido com PVC, fio 12 BWG e malha 7,5x7,5cm</t>
  </si>
  <si>
    <t>74244</t>
  </si>
  <si>
    <t>Alambrado para quadra poliesportiva</t>
  </si>
  <si>
    <t>74244/001</t>
  </si>
  <si>
    <t>Alambrado para quadra poliesportiva, estruturado por tubos de aço galvanizado, com costura, DIN 2440, diâmetro 2", com tela de arame galvanizado, fio 14 BWG e malha quadrada 5x5cm</t>
  </si>
  <si>
    <t>85172</t>
  </si>
  <si>
    <t>Alambrado em mourões de concreto T, altura livre 2m, espaçados a cada 2m, com tela de arame galvanizado, fio 14 BWG e malha quadrada 5x5cm</t>
  </si>
  <si>
    <t>0205</t>
  </si>
  <si>
    <t>Arborização, inclusive preparo do solo</t>
  </si>
  <si>
    <t>73788</t>
  </si>
  <si>
    <t>Plantio de árvores e arbustos</t>
  </si>
  <si>
    <t>73788/002</t>
  </si>
  <si>
    <t>Grade em madeira para proteção de mudas de árvores</t>
  </si>
  <si>
    <t>73967</t>
  </si>
  <si>
    <t>Plantio de arbustos e árvores</t>
  </si>
  <si>
    <t>73967/001</t>
  </si>
  <si>
    <t>Plantio de arbusto, altura maior que 1,00m, em cavas de 80x80x80cm</t>
  </si>
  <si>
    <t>73967/002</t>
  </si>
  <si>
    <t>Plantio de árvore regional, altura maior que 2,00m, em cavas de 80x80x80cm</t>
  </si>
  <si>
    <t>73967/004</t>
  </si>
  <si>
    <t>Irrigação de árvore com carro pipa</t>
  </si>
  <si>
    <t>85178</t>
  </si>
  <si>
    <t>Plantio de arbusto com altura 50 a 100cm, em cava de 60x60x60cm</t>
  </si>
  <si>
    <t>0206</t>
  </si>
  <si>
    <t>Grama, inclusive preparo do solo</t>
  </si>
  <si>
    <t>74236</t>
  </si>
  <si>
    <t>Plantio de grama</t>
  </si>
  <si>
    <t>74236/001</t>
  </si>
  <si>
    <t>Plantio de grama batatais em placas</t>
  </si>
  <si>
    <t>85179</t>
  </si>
  <si>
    <t>Plantio de grama São Carlos em leivas</t>
  </si>
  <si>
    <t>85180</t>
  </si>
  <si>
    <t>Plantio de grama esmeralda em rolo</t>
  </si>
  <si>
    <t>0207</t>
  </si>
  <si>
    <t>Passeio</t>
  </si>
  <si>
    <t>73608</t>
  </si>
  <si>
    <t>Piso em pedra portuguesa branca, assentada sobre argamassa seca traço 1:6 (cimento e areia) e rejuntada com argamassa seca traço 1:2 (cimento e areia)</t>
  </si>
  <si>
    <t>85181</t>
  </si>
  <si>
    <t>Passeio em concreto desempenado, traço 1:2,5:3,5 e espessura 5cm</t>
  </si>
  <si>
    <t>0277</t>
  </si>
  <si>
    <t>Manutenção e limpeza de áreas verdes</t>
  </si>
  <si>
    <t>85182</t>
  </si>
  <si>
    <t>Revolvimento e destorroamento manual de superfície gramada com profundidade até 20cm</t>
  </si>
  <si>
    <t>85183</t>
  </si>
  <si>
    <t>Revolvimento manual de solo, profundidade até 20cm</t>
  </si>
  <si>
    <t>85184</t>
  </si>
  <si>
    <t>Retirada de grama em placas</t>
  </si>
  <si>
    <t>85185</t>
  </si>
  <si>
    <t>Poda e limpeza de arbusto tipo cerca viva</t>
  </si>
  <si>
    <t>85186</t>
  </si>
  <si>
    <t>Poda de árvores, com limpeza de galhos secos e retirada de parasitas, incluindo remoção de entulho</t>
  </si>
  <si>
    <t>0278</t>
  </si>
  <si>
    <t>Fornecimento de adubos, materiais e equipamentos para jardim</t>
  </si>
  <si>
    <t>85187</t>
  </si>
  <si>
    <t>Aplicação de herbicida seletivo em gramados, com frequência de duas vezes ao ano</t>
  </si>
  <si>
    <t>ha</t>
  </si>
  <si>
    <t>SEMO</t>
  </si>
  <si>
    <t>Serviços compostos por mão de obra</t>
  </si>
  <si>
    <t>1111</t>
  </si>
  <si>
    <t>Mão de obra com encargos complementares</t>
  </si>
  <si>
    <t>88236</t>
  </si>
  <si>
    <t>Ferramentas (encargos complementares)</t>
  </si>
  <si>
    <t>88237</t>
  </si>
  <si>
    <t>EPI (encargos complementares)</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</si>
  <si>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</si>
  <si>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</si>
  <si>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</si>
  <si>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</si>
  <si>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</si>
  <si>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</si>
  <si>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</si>
  <si>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</si>
  <si>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</si>
  <si>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</si>
  <si>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</si>
  <si>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</si>
  <si>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</si>
  <si>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</si>
  <si>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</si>
  <si>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</si>
  <si>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</si>
  <si>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</si>
  <si>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</si>
  <si>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</si>
  <si>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</si>
  <si>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</si>
  <si>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</si>
  <si>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</si>
  <si>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</si>
  <si>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</si>
  <si>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</si>
  <si>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</si>
  <si>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</si>
  <si>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</si>
  <si>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</si>
  <si>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</si>
  <si>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</si>
  <si>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</si>
  <si>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</si>
  <si>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</si>
  <si>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</si>
  <si>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usuários com encargos complementares</t>
  </si>
  <si>
    <t>88259</t>
  </si>
  <si>
    <t>Calafetador / 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</si>
  <si>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</si>
  <si>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</si>
  <si>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</si>
  <si>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</si>
  <si>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</si>
  <si>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</si>
  <si>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</si>
  <si>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 / 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</si>
  <si>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</si>
  <si>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</si>
  <si>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</si>
  <si>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</si>
  <si>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</si>
  <si>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</si>
  <si>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</si>
  <si>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</si>
  <si>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</si>
  <si>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</si>
  <si>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</si>
  <si>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</si>
  <si>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</si>
  <si>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</si>
  <si>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</si>
  <si>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</si>
  <si>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</si>
  <si>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</si>
  <si>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</si>
  <si>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</si>
  <si>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</si>
  <si>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Mecânico de equipamentos pesados com encargos complementares</t>
  </si>
  <si>
    <t>88276</t>
  </si>
  <si>
    <t>Montador com encargos complementares</t>
  </si>
  <si>
    <t>88277</t>
  </si>
  <si>
    <t>Montador (tubo aço / equipamentos) com encargos complementares</t>
  </si>
  <si>
    <t>88278</t>
  </si>
  <si>
    <t>Montador de estrutura metálica com encargos complementares</t>
  </si>
  <si>
    <t>88279</t>
  </si>
  <si>
    <t>Montador eletromecânico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</si>
  <si>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</si>
  <si>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</si>
  <si>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</si>
  <si>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</si>
  <si>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</si>
  <si>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</si>
  <si>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</si>
  <si>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veículo leve com encargos complementares</t>
  </si>
  <si>
    <t>88285</t>
  </si>
  <si>
    <t>Motorista de veículo pesado com encargos complementares</t>
  </si>
  <si>
    <t>88286</t>
  </si>
  <si>
    <t>Motorista operador de Munck com encargos complementares</t>
  </si>
  <si>
    <t>88288</t>
  </si>
  <si>
    <t>Nivelador com encargos complementares</t>
  </si>
  <si>
    <t>88290</t>
  </si>
  <si>
    <t>Operador de acabadora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</si>
  <si>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</si>
  <si>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</si>
  <si>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</si>
  <si>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</si>
  <si>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</si>
  <si>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</si>
  <si>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</si>
  <si>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</si>
  <si>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</si>
  <si>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</si>
  <si>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</si>
  <si>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</si>
  <si>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</si>
  <si>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</si>
  <si>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</si>
  <si>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</si>
  <si>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</si>
  <si>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 Scraper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</si>
  <si>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</si>
  <si>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</si>
  <si>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</si>
  <si>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</si>
  <si>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</si>
  <si>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</si>
  <si>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</si>
  <si>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</si>
  <si>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</si>
  <si>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</si>
  <si>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</si>
  <si>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</si>
  <si>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</si>
  <si>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</si>
  <si>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</si>
  <si>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</si>
  <si>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</si>
  <si>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</si>
  <si>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</si>
  <si>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</si>
  <si>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</si>
  <si>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</si>
  <si>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</si>
  <si>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</si>
  <si>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</si>
  <si>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</si>
  <si>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</si>
  <si>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</si>
  <si>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</si>
  <si>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</si>
  <si>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</si>
  <si>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</si>
  <si>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</si>
  <si>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</si>
  <si>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</si>
  <si>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</si>
  <si>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88319</t>
  </si>
  <si>
    <t>Sondador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</si>
  <si>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</si>
  <si>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</si>
  <si>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</si>
  <si>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</si>
  <si>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</si>
  <si>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</si>
  <si>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</si>
  <si>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</si>
  <si>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</si>
  <si>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</si>
  <si>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</si>
  <si>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</si>
  <si>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</si>
  <si>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</si>
  <si>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</si>
  <si>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 / 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</si>
  <si>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</si>
  <si>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</si>
  <si>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</si>
  <si>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</si>
  <si>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</si>
  <si>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</si>
  <si>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</si>
  <si>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</si>
  <si>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</si>
  <si>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júnior com encargos complementares</t>
  </si>
  <si>
    <t>90769</t>
  </si>
  <si>
    <t>Arquiteto de obra pleno com encargos complementares</t>
  </si>
  <si>
    <t>90770</t>
  </si>
  <si>
    <t>Arquiteto de obra sênior com encargos complementares</t>
  </si>
  <si>
    <t>90771</t>
  </si>
  <si>
    <t>Auxiliar de desenhista com encargos complementares</t>
  </si>
  <si>
    <t>90772</t>
  </si>
  <si>
    <t>Auxiliar de escritório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</si>
  <si>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</si>
  <si>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</si>
  <si>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</si>
  <si>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</si>
  <si>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</si>
  <si>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</si>
  <si>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</si>
  <si>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júnior com encargos complementares</t>
  </si>
  <si>
    <t>90778</t>
  </si>
  <si>
    <t>Engenheiro civil de obra pleno com encargos complementares</t>
  </si>
  <si>
    <t>90779</t>
  </si>
  <si>
    <t>Engenheiro civil de obra sênior com encargos complementares</t>
  </si>
  <si>
    <t>90780</t>
  </si>
  <si>
    <t>Mestre de obras com encargos complementares</t>
  </si>
  <si>
    <t>90781</t>
  </si>
  <si>
    <t>Topógrafo com encargos complementares</t>
  </si>
  <si>
    <t>91677</t>
  </si>
  <si>
    <t>Engenheiro eletricista com encargos complementares</t>
  </si>
  <si>
    <t>91678</t>
  </si>
  <si>
    <t>Engenheiro sanitarista com encargos complementares agrupador composição</t>
  </si>
  <si>
    <t>93556</t>
  </si>
  <si>
    <t>Ferramentas (encargos complementares) - mensalista</t>
  </si>
  <si>
    <t>93557</t>
  </si>
  <si>
    <t>EPI (encargos complementares) - mensalista</t>
  </si>
  <si>
    <t>93558</t>
  </si>
  <si>
    <t>93559</t>
  </si>
  <si>
    <t>93560</t>
  </si>
  <si>
    <t>93561</t>
  </si>
  <si>
    <t>93562</t>
  </si>
  <si>
    <t>93563</t>
  </si>
  <si>
    <t>93564</t>
  </si>
  <si>
    <t>93565</t>
  </si>
  <si>
    <t>93566</t>
  </si>
  <si>
    <t>93567</t>
  </si>
  <si>
    <t>93568</t>
  </si>
  <si>
    <t>93569</t>
  </si>
  <si>
    <t>Arquiteto júnior com encargos complementares</t>
  </si>
  <si>
    <t>93570</t>
  </si>
  <si>
    <t>Arquiteto pleno com encargos complementares</t>
  </si>
  <si>
    <t>93571</t>
  </si>
  <si>
    <t>Arquiteto sênior com encargos complementares</t>
  </si>
  <si>
    <t>93572</t>
  </si>
  <si>
    <t>Encarregado geral de obras com encargos complementares agrupador composição</t>
  </si>
  <si>
    <t>94295</t>
  </si>
  <si>
    <t>94296</t>
  </si>
  <si>
    <t>2.4.2</t>
  </si>
  <si>
    <t>2.6.1.1</t>
  </si>
  <si>
    <t>2.6.1.2</t>
  </si>
  <si>
    <t>2.2.4</t>
  </si>
  <si>
    <t>2.2.5</t>
  </si>
  <si>
    <r>
      <t>LOCAL:</t>
    </r>
    <r>
      <rPr>
        <sz val="9"/>
        <rFont val="Arial"/>
        <family val="2"/>
      </rPr>
      <t xml:space="preserve"> ESCOLA ESTADUAL PROF. ALCIDES RODRIGUES AIRES </t>
    </r>
  </si>
</sst>
</file>

<file path=xl/styles.xml><?xml version="1.0" encoding="utf-8"?>
<styleSheet xmlns="http://schemas.openxmlformats.org/spreadsheetml/2006/main">
  <numFmts count="13">
    <numFmt numFmtId="43" formatCode="_-* #,##0.00_-;\-* #,##0.00_-;_-* &quot;-&quot;??_-;_-@_-"/>
    <numFmt numFmtId="164" formatCode="_(&quot;R$ &quot;* #,##0.00_);_(&quot;R$ &quot;* \(#,##0.00\);_(&quot;R$ &quot;* &quot;-&quot;??_);_(@_)"/>
    <numFmt numFmtId="165" formatCode="_(* #,##0.00_);_(* \(#,##0.00\);_(* &quot;-&quot;??_);_(@_)"/>
    <numFmt numFmtId="166" formatCode="_-* #,##0.00\ &quot;Esc.&quot;_-;\-* #,##0.00\ &quot;Esc.&quot;_-;_-* &quot;-&quot;??\ &quot;Esc.&quot;_-;_-@_-"/>
    <numFmt numFmtId="167" formatCode="_-* #,##0.00\ _E_s_c_._-;\-* #,##0.00\ _E_s_c_._-;_-* &quot;-&quot;??\ _E_s_c_._-;_-@_-"/>
    <numFmt numFmtId="168" formatCode="0.00_);\(0.00\)"/>
    <numFmt numFmtId="169" formatCode="0.000"/>
    <numFmt numFmtId="170" formatCode="_-[$R$-416]\ * #,##0.00_-;\-[$R$-416]\ * #,##0.00_-;_-[$R$-416]\ * &quot;-&quot;??_-;_-@_-"/>
    <numFmt numFmtId="171" formatCode="_(* #,##0.00_);_(* \(#,##0.00\);_(* \-??_);_(@_)"/>
    <numFmt numFmtId="172" formatCode="#,##0.00;[Red]#,##0.00"/>
    <numFmt numFmtId="173" formatCode="_ * #,##0.00_ ;_ * \-#,##0.00_ ;_ * &quot;-&quot;??_ ;_ @_ "/>
    <numFmt numFmtId="174" formatCode="0.0000"/>
    <numFmt numFmtId="175" formatCode="#,##0.000"/>
  </numFmts>
  <fonts count="63">
    <font>
      <sz val="10"/>
      <name val="Arial"/>
    </font>
    <font>
      <sz val="10"/>
      <name val="Arial"/>
      <family val="2"/>
    </font>
    <font>
      <sz val="8"/>
      <name val="Arial"/>
      <family val="2"/>
    </font>
    <font>
      <sz val="12"/>
      <name val="Arial"/>
      <family val="2"/>
    </font>
    <font>
      <b/>
      <sz val="10"/>
      <name val="Arial"/>
      <family val="2"/>
    </font>
    <font>
      <sz val="12"/>
      <color indexed="8"/>
      <name val="Arial"/>
      <family val="2"/>
    </font>
    <font>
      <sz val="10"/>
      <name val="Arial"/>
      <family val="2"/>
    </font>
    <font>
      <b/>
      <sz val="9"/>
      <name val="Arial"/>
      <family val="2"/>
    </font>
    <font>
      <sz val="9"/>
      <name val="Arial"/>
      <family val="2"/>
    </font>
    <font>
      <b/>
      <sz val="12"/>
      <name val="Arial"/>
      <family val="2"/>
    </font>
    <font>
      <sz val="10"/>
      <name val="Arial Narrow"/>
      <family val="2"/>
    </font>
    <font>
      <b/>
      <sz val="9"/>
      <name val="Arial Narrow"/>
      <family val="2"/>
    </font>
    <font>
      <sz val="8"/>
      <color indexed="8"/>
      <name val="Arial"/>
      <family val="2"/>
    </font>
    <font>
      <sz val="8"/>
      <color indexed="8"/>
      <name val="Calibri"/>
      <family val="2"/>
    </font>
    <font>
      <b/>
      <sz val="8"/>
      <color indexed="8"/>
      <name val="Calibri"/>
      <family val="2"/>
    </font>
    <font>
      <b/>
      <sz val="8"/>
      <color indexed="8"/>
      <name val="Arial"/>
      <family val="2"/>
    </font>
    <font>
      <sz val="10"/>
      <color indexed="8"/>
      <name val="Arial"/>
      <family val="2"/>
    </font>
    <font>
      <sz val="10"/>
      <color indexed="8"/>
      <name val="Cambria"/>
      <family val="1"/>
    </font>
    <font>
      <sz val="8"/>
      <name val="Arial"/>
      <family val="2"/>
    </font>
    <font>
      <b/>
      <sz val="14"/>
      <name val="Calibri"/>
      <family val="2"/>
    </font>
    <font>
      <sz val="11"/>
      <color indexed="8"/>
      <name val="Calibri"/>
      <family val="2"/>
    </font>
    <font>
      <sz val="9"/>
      <color indexed="8"/>
      <name val="Arial"/>
      <family val="2"/>
    </font>
    <font>
      <b/>
      <sz val="9"/>
      <color indexed="8"/>
      <name val="Arial"/>
      <family val="2"/>
    </font>
    <font>
      <sz val="10"/>
      <color indexed="8"/>
      <name val="Arial1"/>
    </font>
    <font>
      <b/>
      <sz val="10"/>
      <color indexed="8"/>
      <name val="Arial"/>
      <family val="2"/>
    </font>
    <font>
      <sz val="11"/>
      <name val="Arial"/>
      <family val="2"/>
    </font>
    <font>
      <b/>
      <sz val="10"/>
      <name val="Arial Narrow"/>
      <family val="2"/>
    </font>
    <font>
      <sz val="12"/>
      <name val="Arial Black"/>
      <family val="2"/>
    </font>
    <font>
      <b/>
      <sz val="10"/>
      <name val="Arial "/>
    </font>
    <font>
      <sz val="10"/>
      <name val="Arial "/>
    </font>
    <font>
      <sz val="11"/>
      <name val="Arial Narrow"/>
      <family val="2"/>
    </font>
    <font>
      <sz val="11"/>
      <color indexed="8"/>
      <name val="Arial Narrow"/>
      <family val="2"/>
    </font>
    <font>
      <b/>
      <sz val="10"/>
      <color indexed="10"/>
      <name val="Arial"/>
      <family val="2"/>
    </font>
    <font>
      <b/>
      <sz val="12"/>
      <name val="Arial Black"/>
      <family val="2"/>
    </font>
    <font>
      <b/>
      <sz val="11"/>
      <name val="Arial"/>
      <family val="2"/>
    </font>
    <font>
      <sz val="10"/>
      <name val="Arial"/>
      <family val="2"/>
    </font>
    <font>
      <b/>
      <sz val="11"/>
      <color theme="1"/>
      <name val="Calibri"/>
      <family val="2"/>
      <scheme val="minor"/>
    </font>
    <font>
      <sz val="12"/>
      <color theme="4" tint="-0.249977111117893"/>
      <name val="Arial"/>
      <family val="2"/>
    </font>
    <font>
      <sz val="10"/>
      <color theme="4" tint="-0.249977111117893"/>
      <name val="Arial"/>
      <family val="2"/>
    </font>
    <font>
      <sz val="8"/>
      <color theme="4" tint="-0.249977111117893"/>
      <name val="Arial"/>
      <family val="2"/>
    </font>
    <font>
      <sz val="14"/>
      <color theme="1"/>
      <name val="Calibri"/>
      <family val="2"/>
      <scheme val="minor"/>
    </font>
    <font>
      <sz val="10"/>
      <color theme="1"/>
      <name val="Arial"/>
      <family val="2"/>
    </font>
    <font>
      <b/>
      <sz val="10"/>
      <color rgb="FFFF0000"/>
      <name val="Arial Narrow"/>
      <family val="2"/>
    </font>
    <font>
      <b/>
      <sz val="11"/>
      <color theme="1"/>
      <name val="Arial"/>
      <family val="2"/>
    </font>
    <font>
      <b/>
      <sz val="9"/>
      <color rgb="FF000000"/>
      <name val="Arial"/>
      <family val="2"/>
    </font>
    <font>
      <sz val="9"/>
      <color rgb="FF000000"/>
      <name val="Arial"/>
      <family val="2"/>
    </font>
    <font>
      <sz val="10"/>
      <color rgb="FF000000"/>
      <name val="Arial"/>
      <family val="2"/>
    </font>
    <font>
      <b/>
      <sz val="10"/>
      <color rgb="FF000000"/>
      <name val="Arial"/>
      <family val="2"/>
    </font>
    <font>
      <sz val="10"/>
      <color indexed="8"/>
      <name val="Calibri"/>
      <family val="2"/>
      <scheme val="minor"/>
    </font>
    <font>
      <sz val="11"/>
      <color indexed="8"/>
      <name val="Calibri"/>
      <family val="2"/>
      <scheme val="minor"/>
    </font>
    <font>
      <b/>
      <sz val="10"/>
      <color theme="1"/>
      <name val="Arial"/>
      <family val="2"/>
    </font>
    <font>
      <sz val="8"/>
      <color theme="4" tint="-0.249977111117893"/>
      <name val="Calibri"/>
      <family val="2"/>
    </font>
    <font>
      <sz val="11"/>
      <color indexed="8"/>
      <name val="Arial11"/>
    </font>
    <font>
      <sz val="9"/>
      <color theme="1"/>
      <name val="Arial"/>
      <family val="2"/>
    </font>
    <font>
      <sz val="9"/>
      <color theme="4" tint="-0.249977111117893"/>
      <name val="Arial"/>
      <family val="2"/>
    </font>
    <font>
      <sz val="9"/>
      <color theme="4" tint="-0.249977111117893"/>
      <name val="Calibri"/>
      <family val="2"/>
    </font>
    <font>
      <b/>
      <sz val="9"/>
      <color rgb="FFFF0000"/>
      <name val="Arial"/>
      <family val="2"/>
    </font>
    <font>
      <sz val="9"/>
      <color indexed="8"/>
      <name val="Cambria"/>
      <family val="1"/>
    </font>
    <font>
      <b/>
      <sz val="8"/>
      <name val="Arial"/>
      <family val="2"/>
    </font>
    <font>
      <sz val="11"/>
      <color theme="1"/>
      <name val="Arial"/>
      <family val="2"/>
    </font>
    <font>
      <b/>
      <sz val="11"/>
      <color rgb="FF000000"/>
      <name val="Arial"/>
      <family val="2"/>
    </font>
    <font>
      <sz val="11"/>
      <color rgb="FF000000"/>
      <name val="Calibri"/>
      <family val="2"/>
      <scheme val="minor"/>
    </font>
    <font>
      <sz val="11"/>
      <color rgb="FF000000"/>
      <name val="Arial"/>
      <family val="2"/>
    </font>
  </fonts>
  <fills count="13">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CD5B4"/>
        <bgColor rgb="FF000000"/>
      </patternFill>
    </fill>
    <fill>
      <patternFill patternType="solid">
        <fgColor theme="9" tint="0.59999389629810485"/>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D3D3D3"/>
        <bgColor rgb="FF000000"/>
      </patternFill>
    </fill>
    <fill>
      <patternFill patternType="solid">
        <fgColor rgb="FFD3D3D3"/>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s>
  <cellStyleXfs count="13">
    <xf numFmtId="0" fontId="0" fillId="0" borderId="0"/>
    <xf numFmtId="0" fontId="23" fillId="0" borderId="0" applyBorder="0" applyProtection="0"/>
    <xf numFmtId="166" fontId="1"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171" fontId="6" fillId="0" borderId="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0" fontId="52" fillId="0" borderId="0"/>
  </cellStyleXfs>
  <cellXfs count="801">
    <xf numFmtId="0" fontId="0" fillId="0" borderId="0" xfId="0"/>
    <xf numFmtId="0" fontId="0" fillId="0" borderId="0" xfId="0" applyAlignment="1">
      <alignment horizontal="right"/>
    </xf>
    <xf numFmtId="0" fontId="0" fillId="0" borderId="0" xfId="0" applyAlignment="1">
      <alignment horizontal="left"/>
    </xf>
    <xf numFmtId="0" fontId="0" fillId="0" borderId="0" xfId="0" applyBorder="1"/>
    <xf numFmtId="0" fontId="2" fillId="0" borderId="0" xfId="0" applyFont="1" applyAlignment="1">
      <alignment horizontal="right"/>
    </xf>
    <xf numFmtId="0" fontId="4" fillId="0" borderId="0" xfId="0" applyFont="1"/>
    <xf numFmtId="0" fontId="5" fillId="0" borderId="0" xfId="0" applyFont="1" applyAlignment="1">
      <alignment horizontal="center"/>
    </xf>
    <xf numFmtId="0" fontId="3" fillId="0" borderId="0" xfId="0" applyFont="1" applyAlignment="1">
      <alignment horizontal="center"/>
    </xf>
    <xf numFmtId="0" fontId="6" fillId="0" borderId="0" xfId="0" applyFont="1"/>
    <xf numFmtId="0" fontId="4" fillId="0" borderId="0" xfId="0" applyFont="1" applyBorder="1" applyAlignment="1">
      <alignment horizontal="center"/>
    </xf>
    <xf numFmtId="0" fontId="4" fillId="0" borderId="0" xfId="0" applyFont="1" applyBorder="1"/>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Border="1"/>
    <xf numFmtId="167" fontId="6" fillId="0" borderId="0" xfId="6" applyFont="1" applyBorder="1" applyAlignment="1">
      <alignment horizontal="left"/>
    </xf>
    <xf numFmtId="167" fontId="6" fillId="0" borderId="0" xfId="6" applyFont="1" applyBorder="1" applyAlignment="1">
      <alignment horizontal="right"/>
    </xf>
    <xf numFmtId="167" fontId="6" fillId="0" borderId="0" xfId="6" applyFont="1" applyBorder="1" applyAlignment="1">
      <alignment horizontal="center"/>
    </xf>
    <xf numFmtId="167" fontId="6" fillId="0" borderId="0" xfId="6" applyFont="1" applyBorder="1"/>
    <xf numFmtId="0" fontId="4" fillId="0" borderId="0" xfId="0" applyFont="1" applyBorder="1" applyAlignment="1">
      <alignment horizontal="left"/>
    </xf>
    <xf numFmtId="167" fontId="4" fillId="0" borderId="0" xfId="6" applyFont="1" applyBorder="1" applyAlignment="1">
      <alignment horizontal="left"/>
    </xf>
    <xf numFmtId="167" fontId="4" fillId="0" borderId="0" xfId="6" applyFont="1" applyBorder="1" applyAlignment="1">
      <alignment horizontal="right"/>
    </xf>
    <xf numFmtId="167" fontId="4" fillId="0" borderId="0" xfId="6" applyFont="1" applyBorder="1" applyAlignment="1">
      <alignment horizontal="center"/>
    </xf>
    <xf numFmtId="167" fontId="4" fillId="0" borderId="0" xfId="6" applyFont="1" applyBorder="1"/>
    <xf numFmtId="168" fontId="6" fillId="0" borderId="0" xfId="0" applyNumberFormat="1" applyFont="1" applyBorder="1" applyAlignment="1">
      <alignment horizontal="center"/>
    </xf>
    <xf numFmtId="0" fontId="6" fillId="0" borderId="0" xfId="0" applyFont="1" applyAlignment="1">
      <alignment horizontal="left"/>
    </xf>
    <xf numFmtId="167" fontId="6" fillId="0" borderId="0" xfId="6" applyFont="1" applyAlignment="1">
      <alignment horizontal="left"/>
    </xf>
    <xf numFmtId="167" fontId="6" fillId="0" borderId="0" xfId="6" applyFont="1" applyAlignment="1">
      <alignment horizontal="right"/>
    </xf>
    <xf numFmtId="167" fontId="6" fillId="0" borderId="0" xfId="6" applyFont="1" applyAlignment="1">
      <alignment horizontal="center"/>
    </xf>
    <xf numFmtId="167" fontId="6" fillId="0" borderId="0" xfId="6" applyFont="1"/>
    <xf numFmtId="0" fontId="7" fillId="0" borderId="0" xfId="0" applyFont="1" applyBorder="1"/>
    <xf numFmtId="0" fontId="7" fillId="0" borderId="0" xfId="0" applyFont="1"/>
    <xf numFmtId="0" fontId="8" fillId="0" borderId="0" xfId="0" applyFont="1" applyBorder="1"/>
    <xf numFmtId="0" fontId="8" fillId="0" borderId="0" xfId="0" applyFont="1"/>
    <xf numFmtId="4" fontId="0" fillId="0" borderId="0" xfId="0" applyNumberFormat="1" applyAlignment="1">
      <alignment horizontal="right"/>
    </xf>
    <xf numFmtId="0" fontId="6" fillId="0" borderId="0" xfId="0" applyFont="1" applyFill="1"/>
    <xf numFmtId="0" fontId="6" fillId="0" borderId="0" xfId="0" applyFont="1" applyFill="1" applyBorder="1"/>
    <xf numFmtId="0" fontId="0" fillId="0" borderId="0" xfId="0" applyAlignment="1">
      <alignment horizontal="center"/>
    </xf>
    <xf numFmtId="4" fontId="2" fillId="0" borderId="0" xfId="0" applyNumberFormat="1" applyFont="1" applyAlignment="1">
      <alignment horizontal="right"/>
    </xf>
    <xf numFmtId="0" fontId="3" fillId="0" borderId="0" xfId="0" applyFont="1" applyBorder="1" applyAlignment="1">
      <alignment horizontal="center"/>
    </xf>
    <xf numFmtId="0" fontId="12" fillId="0" borderId="0" xfId="0" applyFont="1" applyFill="1" applyBorder="1" applyAlignment="1">
      <alignment horizontal="center"/>
    </xf>
    <xf numFmtId="0" fontId="12" fillId="0" borderId="0" xfId="0" applyFont="1" applyFill="1" applyBorder="1"/>
    <xf numFmtId="167" fontId="12" fillId="0" borderId="0" xfId="6" applyFont="1" applyFill="1" applyBorder="1"/>
    <xf numFmtId="0" fontId="13" fillId="0" borderId="1" xfId="0" applyFont="1" applyBorder="1"/>
    <xf numFmtId="0" fontId="13" fillId="0" borderId="2" xfId="0" applyFont="1" applyBorder="1"/>
    <xf numFmtId="0" fontId="13" fillId="0" borderId="3" xfId="0" applyFont="1" applyBorder="1"/>
    <xf numFmtId="0" fontId="13" fillId="0" borderId="4" xfId="0" applyFont="1" applyBorder="1"/>
    <xf numFmtId="0" fontId="13" fillId="0" borderId="0" xfId="0" applyFont="1" applyBorder="1"/>
    <xf numFmtId="0" fontId="13" fillId="0" borderId="5" xfId="0" applyFont="1" applyBorder="1"/>
    <xf numFmtId="0" fontId="13" fillId="0" borderId="6" xfId="0" applyFont="1" applyBorder="1"/>
    <xf numFmtId="0" fontId="13" fillId="0" borderId="7" xfId="0" applyFont="1" applyBorder="1"/>
    <xf numFmtId="0" fontId="13" fillId="0" borderId="8" xfId="0" applyFont="1" applyBorder="1"/>
    <xf numFmtId="0" fontId="12" fillId="0" borderId="1" xfId="0" applyFont="1" applyFill="1" applyBorder="1" applyAlignment="1">
      <alignment horizontal="center"/>
    </xf>
    <xf numFmtId="167" fontId="12" fillId="0" borderId="2" xfId="6" applyFont="1" applyFill="1" applyBorder="1"/>
    <xf numFmtId="0" fontId="12" fillId="0" borderId="3" xfId="0" applyFont="1" applyFill="1" applyBorder="1"/>
    <xf numFmtId="0" fontId="12" fillId="0" borderId="4" xfId="0" applyFont="1" applyFill="1" applyBorder="1" applyAlignment="1">
      <alignment horizontal="center"/>
    </xf>
    <xf numFmtId="0" fontId="12" fillId="0" borderId="5" xfId="0" applyFont="1" applyFill="1" applyBorder="1"/>
    <xf numFmtId="43" fontId="12" fillId="0" borderId="5" xfId="0" applyNumberFormat="1" applyFont="1" applyFill="1" applyBorder="1"/>
    <xf numFmtId="0" fontId="12" fillId="0" borderId="6" xfId="0" applyFont="1" applyFill="1" applyBorder="1" applyAlignment="1">
      <alignment horizontal="center"/>
    </xf>
    <xf numFmtId="0" fontId="12" fillId="0" borderId="7" xfId="0" applyFont="1" applyFill="1" applyBorder="1"/>
    <xf numFmtId="167" fontId="12" fillId="0" borderId="7" xfId="6" applyFont="1" applyFill="1" applyBorder="1"/>
    <xf numFmtId="0" fontId="12" fillId="0" borderId="2" xfId="0" applyFont="1" applyFill="1" applyBorder="1"/>
    <xf numFmtId="43" fontId="13" fillId="0" borderId="0" xfId="0" applyNumberFormat="1" applyFont="1" applyBorder="1"/>
    <xf numFmtId="0" fontId="13" fillId="0" borderId="0" xfId="0" applyFont="1" applyBorder="1" applyAlignment="1">
      <alignment horizontal="center" vertical="center"/>
    </xf>
    <xf numFmtId="167" fontId="12" fillId="0" borderId="0" xfId="6" applyFont="1" applyFill="1" applyBorder="1" applyAlignment="1">
      <alignment horizontal="center"/>
    </xf>
    <xf numFmtId="0" fontId="0" fillId="0" borderId="0" xfId="0" applyBorder="1" applyAlignment="1">
      <alignment horizontal="left"/>
    </xf>
    <xf numFmtId="43" fontId="14" fillId="0" borderId="7" xfId="0" applyNumberFormat="1" applyFont="1" applyBorder="1"/>
    <xf numFmtId="170" fontId="0" fillId="0" borderId="0" xfId="0" applyNumberFormat="1"/>
    <xf numFmtId="43" fontId="13" fillId="0" borderId="8" xfId="0" applyNumberFormat="1" applyFont="1" applyBorder="1"/>
    <xf numFmtId="167" fontId="15" fillId="0" borderId="7" xfId="6" applyFont="1" applyFill="1" applyBorder="1"/>
    <xf numFmtId="43" fontId="13" fillId="0" borderId="7" xfId="0" applyNumberFormat="1" applyFont="1" applyBorder="1"/>
    <xf numFmtId="43" fontId="12" fillId="0" borderId="8" xfId="0" applyNumberFormat="1" applyFont="1" applyFill="1" applyBorder="1"/>
    <xf numFmtId="43" fontId="15" fillId="0" borderId="7" xfId="0" applyNumberFormat="1" applyFont="1" applyFill="1" applyBorder="1"/>
    <xf numFmtId="43" fontId="16" fillId="0" borderId="8" xfId="0" applyNumberFormat="1" applyFont="1" applyFill="1" applyBorder="1"/>
    <xf numFmtId="0" fontId="5" fillId="0" borderId="0" xfId="0" applyFont="1" applyBorder="1" applyAlignment="1">
      <alignment horizontal="center" vertical="center" wrapText="1"/>
    </xf>
    <xf numFmtId="0" fontId="2" fillId="0" borderId="0" xfId="0" applyFont="1" applyFill="1" applyBorder="1"/>
    <xf numFmtId="0" fontId="3" fillId="0" borderId="0" xfId="0" applyFont="1" applyFill="1" applyBorder="1"/>
    <xf numFmtId="0" fontId="0" fillId="0" borderId="0" xfId="0" applyBorder="1" applyAlignment="1">
      <alignment horizontal="center"/>
    </xf>
    <xf numFmtId="43" fontId="0" fillId="0" borderId="0" xfId="0" applyNumberFormat="1"/>
    <xf numFmtId="166" fontId="0" fillId="0" borderId="0" xfId="2" applyFont="1" applyBorder="1"/>
    <xf numFmtId="4" fontId="0" fillId="0" borderId="0" xfId="0" applyNumberFormat="1" applyBorder="1" applyAlignment="1">
      <alignment horizontal="right"/>
    </xf>
    <xf numFmtId="0" fontId="0" fillId="0" borderId="0" xfId="0" applyBorder="1" applyAlignment="1">
      <alignment horizontal="right"/>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43" fontId="4" fillId="0" borderId="0" xfId="0" applyNumberFormat="1" applyFont="1" applyBorder="1"/>
    <xf numFmtId="43" fontId="12" fillId="0" borderId="0" xfId="0" applyNumberFormat="1" applyFont="1" applyFill="1" applyBorder="1"/>
    <xf numFmtId="43" fontId="6" fillId="0" borderId="0" xfId="0" applyNumberFormat="1" applyFont="1" applyBorder="1"/>
    <xf numFmtId="167" fontId="12" fillId="0" borderId="7" xfId="0" applyNumberFormat="1" applyFont="1" applyFill="1" applyBorder="1"/>
    <xf numFmtId="43" fontId="0" fillId="0" borderId="0" xfId="0" applyNumberFormat="1" applyBorder="1"/>
    <xf numFmtId="0" fontId="12" fillId="0" borderId="8" xfId="0" applyFont="1" applyFill="1" applyBorder="1"/>
    <xf numFmtId="43" fontId="13" fillId="0" borderId="5" xfId="0" applyNumberFormat="1" applyFont="1" applyBorder="1"/>
    <xf numFmtId="167" fontId="12" fillId="0" borderId="5" xfId="6" applyFont="1" applyFill="1" applyBorder="1"/>
    <xf numFmtId="0" fontId="13" fillId="0" borderId="0" xfId="0" applyFont="1" applyFill="1" applyBorder="1"/>
    <xf numFmtId="2" fontId="12" fillId="0" borderId="5" xfId="0" applyNumberFormat="1" applyFont="1" applyFill="1" applyBorder="1"/>
    <xf numFmtId="0" fontId="13" fillId="0" borderId="9" xfId="0" applyFont="1" applyFill="1" applyBorder="1"/>
    <xf numFmtId="0" fontId="13" fillId="0" borderId="1" xfId="0" applyFont="1" applyFill="1" applyBorder="1"/>
    <xf numFmtId="0" fontId="13" fillId="0" borderId="10" xfId="0" applyFont="1" applyFill="1" applyBorder="1"/>
    <xf numFmtId="0" fontId="13" fillId="0" borderId="11" xfId="0" applyFont="1" applyFill="1" applyBorder="1"/>
    <xf numFmtId="0" fontId="13" fillId="0" borderId="4" xfId="0" applyFont="1" applyFill="1" applyBorder="1"/>
    <xf numFmtId="0" fontId="13" fillId="0" borderId="12" xfId="0" applyFont="1" applyFill="1" applyBorder="1"/>
    <xf numFmtId="0" fontId="13" fillId="0" borderId="6" xfId="0" applyFont="1" applyFill="1" applyBorder="1"/>
    <xf numFmtId="0" fontId="13" fillId="0" borderId="13" xfId="0" applyFont="1" applyFill="1" applyBorder="1"/>
    <xf numFmtId="4" fontId="6" fillId="0" borderId="0" xfId="6" applyNumberFormat="1" applyFont="1" applyBorder="1" applyAlignment="1">
      <alignment horizontal="right"/>
    </xf>
    <xf numFmtId="167" fontId="5" fillId="0" borderId="0" xfId="0" applyNumberFormat="1" applyFont="1" applyBorder="1" applyAlignment="1">
      <alignment horizontal="center" vertical="center" wrapText="1"/>
    </xf>
    <xf numFmtId="4" fontId="6" fillId="0" borderId="0" xfId="6" applyNumberFormat="1" applyFont="1" applyFill="1" applyBorder="1" applyAlignment="1">
      <alignment horizontal="right"/>
    </xf>
    <xf numFmtId="0" fontId="9" fillId="0" borderId="0" xfId="0" applyFont="1" applyBorder="1" applyAlignment="1">
      <alignment horizontal="right" vertical="center"/>
    </xf>
    <xf numFmtId="0" fontId="37" fillId="0" borderId="0" xfId="0" applyFont="1" applyBorder="1" applyAlignment="1">
      <alignment horizontal="center"/>
    </xf>
    <xf numFmtId="0" fontId="38" fillId="0" borderId="0" xfId="0" applyFont="1" applyBorder="1" applyAlignment="1">
      <alignment horizontal="center"/>
    </xf>
    <xf numFmtId="0" fontId="38" fillId="0" borderId="0" xfId="0" applyFont="1" applyFill="1" applyBorder="1" applyAlignment="1">
      <alignment horizontal="center"/>
    </xf>
    <xf numFmtId="0" fontId="39" fillId="2" borderId="0" xfId="0" applyFont="1" applyFill="1" applyBorder="1" applyAlignment="1">
      <alignment horizontal="center"/>
    </xf>
    <xf numFmtId="0" fontId="3" fillId="3" borderId="0" xfId="0" applyFont="1" applyFill="1" applyAlignment="1">
      <alignment horizontal="center"/>
    </xf>
    <xf numFmtId="0" fontId="37" fillId="3" borderId="0" xfId="0" applyFont="1" applyFill="1" applyBorder="1" applyAlignment="1">
      <alignment horizontal="center"/>
    </xf>
    <xf numFmtId="0" fontId="0" fillId="3" borderId="0" xfId="0" applyFill="1"/>
    <xf numFmtId="0" fontId="6" fillId="0" borderId="0" xfId="0" applyFont="1" applyAlignment="1">
      <alignment horizontal="center"/>
    </xf>
    <xf numFmtId="0" fontId="4" fillId="0" borderId="14" xfId="0" applyFont="1" applyFill="1" applyBorder="1" applyAlignment="1"/>
    <xf numFmtId="0" fontId="4" fillId="0" borderId="15" xfId="0" applyFont="1" applyFill="1" applyBorder="1" applyAlignment="1"/>
    <xf numFmtId="0" fontId="0" fillId="0" borderId="0" xfId="0" applyFont="1"/>
    <xf numFmtId="4" fontId="0" fillId="0" borderId="0" xfId="0" applyNumberFormat="1" applyFont="1"/>
    <xf numFmtId="0" fontId="40" fillId="0" borderId="0" xfId="0" applyFont="1"/>
    <xf numFmtId="4" fontId="40" fillId="0" borderId="0" xfId="0" applyNumberFormat="1" applyFont="1"/>
    <xf numFmtId="0" fontId="0" fillId="0" borderId="0" xfId="0" applyFont="1" applyAlignment="1">
      <alignment horizontal="center" vertical="center" wrapText="1"/>
    </xf>
    <xf numFmtId="2" fontId="0" fillId="0" borderId="0" xfId="0" applyNumberFormat="1" applyFont="1"/>
    <xf numFmtId="2" fontId="4" fillId="3" borderId="17" xfId="0" applyNumberFormat="1"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2" xfId="0" applyFont="1" applyFill="1" applyBorder="1" applyAlignment="1">
      <alignment horizontal="center" vertical="center"/>
    </xf>
    <xf numFmtId="0" fontId="6" fillId="0" borderId="2" xfId="0" applyFont="1" applyFill="1" applyBorder="1" applyAlignment="1">
      <alignment horizontal="left" vertical="center"/>
    </xf>
    <xf numFmtId="4" fontId="41" fillId="3" borderId="2" xfId="0" applyNumberFormat="1" applyFont="1" applyFill="1" applyBorder="1" applyAlignment="1">
      <alignment horizontal="right" vertical="center"/>
    </xf>
    <xf numFmtId="4" fontId="6" fillId="0" borderId="2" xfId="2" applyNumberFormat="1" applyFont="1" applyFill="1" applyBorder="1" applyAlignment="1">
      <alignment horizontal="right" vertical="center"/>
    </xf>
    <xf numFmtId="4" fontId="6" fillId="0" borderId="3" xfId="2" applyNumberFormat="1" applyFont="1" applyBorder="1" applyAlignment="1">
      <alignment horizontal="right" vertical="center"/>
    </xf>
    <xf numFmtId="0" fontId="6" fillId="0" borderId="4"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4" fontId="41" fillId="3" borderId="0" xfId="0" applyNumberFormat="1" applyFont="1" applyFill="1" applyBorder="1" applyAlignment="1">
      <alignment horizontal="right" vertical="center"/>
    </xf>
    <xf numFmtId="4" fontId="6" fillId="0" borderId="0" xfId="2" applyNumberFormat="1" applyFont="1" applyFill="1" applyBorder="1" applyAlignment="1">
      <alignment horizontal="right" vertical="center"/>
    </xf>
    <xf numFmtId="4" fontId="6" fillId="0" borderId="5" xfId="2" applyNumberFormat="1" applyFont="1" applyBorder="1" applyAlignment="1">
      <alignment horizontal="right" vertical="center"/>
    </xf>
    <xf numFmtId="0" fontId="2" fillId="0" borderId="0" xfId="5" applyFont="1" applyBorder="1" applyAlignment="1"/>
    <xf numFmtId="4" fontId="6" fillId="0" borderId="0" xfId="2" applyNumberFormat="1" applyFont="1" applyBorder="1" applyAlignment="1">
      <alignment horizontal="right" vertical="center"/>
    </xf>
    <xf numFmtId="0" fontId="19" fillId="3" borderId="0" xfId="0" applyFont="1" applyFill="1" applyBorder="1" applyAlignment="1">
      <alignment vertical="center"/>
    </xf>
    <xf numFmtId="0" fontId="11" fillId="0" borderId="0" xfId="0" applyFont="1" applyBorder="1" applyAlignment="1"/>
    <xf numFmtId="0" fontId="6" fillId="0" borderId="18" xfId="0" applyFont="1" applyBorder="1"/>
    <xf numFmtId="0" fontId="42" fillId="0" borderId="0" xfId="0" applyFont="1" applyFill="1" applyBorder="1" applyAlignment="1">
      <alignment horizontal="right" vertical="center"/>
    </xf>
    <xf numFmtId="4" fontId="42" fillId="0" borderId="0" xfId="0" applyNumberFormat="1" applyFont="1" applyFill="1" applyBorder="1" applyAlignment="1">
      <alignment horizontal="right"/>
    </xf>
    <xf numFmtId="0" fontId="10" fillId="0" borderId="0" xfId="0" applyFont="1" applyBorder="1" applyAlignment="1">
      <alignment horizontal="center"/>
    </xf>
    <xf numFmtId="0" fontId="10" fillId="0" borderId="0" xfId="0" applyFont="1" applyBorder="1"/>
    <xf numFmtId="0" fontId="4" fillId="0" borderId="9" xfId="0" applyFont="1" applyBorder="1" applyAlignment="1">
      <alignment horizontal="center" vertical="center"/>
    </xf>
    <xf numFmtId="0" fontId="10" fillId="0" borderId="0" xfId="0" applyFont="1"/>
    <xf numFmtId="0" fontId="4" fillId="4" borderId="9" xfId="0" applyFont="1" applyFill="1" applyBorder="1" applyAlignment="1">
      <alignment horizontal="center" vertical="center"/>
    </xf>
    <xf numFmtId="0" fontId="25" fillId="0" borderId="0" xfId="5" applyFont="1" applyBorder="1" applyAlignment="1">
      <alignment horizontal="right"/>
    </xf>
    <xf numFmtId="4" fontId="4" fillId="4" borderId="9" xfId="6" applyNumberFormat="1" applyFont="1" applyFill="1" applyBorder="1" applyAlignment="1">
      <alignment horizontal="center" vertical="center"/>
    </xf>
    <xf numFmtId="4" fontId="4" fillId="4" borderId="9" xfId="0" applyNumberFormat="1" applyFont="1" applyFill="1" applyBorder="1" applyAlignment="1">
      <alignment horizontal="center" vertical="center" wrapText="1"/>
    </xf>
    <xf numFmtId="0" fontId="10" fillId="0" borderId="19" xfId="0" applyFont="1" applyBorder="1"/>
    <xf numFmtId="0" fontId="10" fillId="0" borderId="20" xfId="0" applyFont="1" applyBorder="1" applyAlignment="1"/>
    <xf numFmtId="0" fontId="10" fillId="0" borderId="20" xfId="0" applyFont="1" applyBorder="1" applyAlignment="1">
      <alignment horizontal="left"/>
    </xf>
    <xf numFmtId="0" fontId="10" fillId="0" borderId="20" xfId="0" applyFont="1" applyBorder="1"/>
    <xf numFmtId="0" fontId="10" fillId="0" borderId="21" xfId="0" applyFont="1" applyBorder="1"/>
    <xf numFmtId="0" fontId="10" fillId="0" borderId="22" xfId="0" applyFont="1" applyBorder="1"/>
    <xf numFmtId="0" fontId="10" fillId="0" borderId="0" xfId="0" applyFont="1" applyBorder="1" applyAlignment="1"/>
    <xf numFmtId="0" fontId="10" fillId="0" borderId="0" xfId="0" applyFont="1" applyBorder="1" applyAlignment="1">
      <alignment horizontal="left"/>
    </xf>
    <xf numFmtId="0" fontId="10" fillId="0" borderId="23" xfId="0" applyFont="1" applyBorder="1"/>
    <xf numFmtId="0" fontId="26" fillId="0" borderId="22" xfId="0" applyFont="1" applyBorder="1" applyAlignment="1">
      <alignment horizontal="right" vertical="center"/>
    </xf>
    <xf numFmtId="0" fontId="26" fillId="0" borderId="0" xfId="0" applyFont="1" applyBorder="1" applyAlignment="1">
      <alignment horizontal="right" vertical="center"/>
    </xf>
    <xf numFmtId="0" fontId="26" fillId="0" borderId="23" xfId="0" applyFont="1" applyBorder="1" applyAlignment="1">
      <alignment horizontal="right" vertical="center"/>
    </xf>
    <xf numFmtId="0" fontId="4" fillId="5" borderId="18" xfId="0" applyFont="1" applyFill="1" applyBorder="1" applyAlignment="1">
      <alignment horizontal="center" vertical="center"/>
    </xf>
    <xf numFmtId="0" fontId="27" fillId="5" borderId="17" xfId="0" applyFont="1" applyFill="1" applyBorder="1" applyAlignment="1">
      <alignment vertical="center" wrapText="1"/>
    </xf>
    <xf numFmtId="0" fontId="21" fillId="5" borderId="17" xfId="0" applyFont="1" applyFill="1" applyBorder="1"/>
    <xf numFmtId="0" fontId="21" fillId="5" borderId="17" xfId="0" applyFont="1" applyFill="1" applyBorder="1" applyAlignment="1">
      <alignment horizontal="center" vertical="center"/>
    </xf>
    <xf numFmtId="0" fontId="22" fillId="5" borderId="17" xfId="0" applyFont="1" applyFill="1" applyBorder="1" applyAlignment="1">
      <alignment horizontal="left" vertical="center"/>
    </xf>
    <xf numFmtId="0" fontId="4" fillId="5" borderId="24" xfId="0" applyFont="1" applyFill="1" applyBorder="1" applyAlignment="1">
      <alignment horizontal="center" vertical="center"/>
    </xf>
    <xf numFmtId="0" fontId="27" fillId="5" borderId="25" xfId="0" applyFont="1" applyFill="1" applyBorder="1" applyAlignment="1">
      <alignment vertical="center" wrapText="1"/>
    </xf>
    <xf numFmtId="0" fontId="24" fillId="5" borderId="25" xfId="0" applyFont="1" applyFill="1" applyBorder="1" applyAlignment="1">
      <alignment vertical="center"/>
    </xf>
    <xf numFmtId="0" fontId="22" fillId="5" borderId="25" xfId="0" applyFont="1" applyFill="1" applyBorder="1" applyAlignment="1">
      <alignment horizontal="center" vertical="center"/>
    </xf>
    <xf numFmtId="43" fontId="24" fillId="5" borderId="25" xfId="0" applyNumberFormat="1" applyFont="1" applyFill="1" applyBorder="1" applyAlignment="1">
      <alignment horizontal="center" vertical="center"/>
    </xf>
    <xf numFmtId="0" fontId="41" fillId="5" borderId="18"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7" xfId="0" applyFont="1" applyFill="1" applyBorder="1" applyAlignment="1">
      <alignment vertical="center"/>
    </xf>
    <xf numFmtId="0" fontId="22" fillId="5" borderId="17" xfId="0" applyFont="1" applyFill="1" applyBorder="1" applyAlignment="1">
      <alignment horizontal="right" vertical="center"/>
    </xf>
    <xf numFmtId="165" fontId="22" fillId="5" borderId="17" xfId="8" applyNumberFormat="1" applyFont="1" applyFill="1" applyBorder="1" applyAlignment="1">
      <alignment horizontal="center" vertical="center" wrapText="1"/>
    </xf>
    <xf numFmtId="0" fontId="22" fillId="5" borderId="26" xfId="0" applyFont="1" applyFill="1" applyBorder="1" applyAlignment="1">
      <alignment horizontal="center" vertical="center" wrapText="1"/>
    </xf>
    <xf numFmtId="49" fontId="0" fillId="5" borderId="27" xfId="0" applyNumberFormat="1" applyFill="1" applyBorder="1" applyAlignment="1">
      <alignment horizontal="center" vertical="center"/>
    </xf>
    <xf numFmtId="49" fontId="41" fillId="5" borderId="16" xfId="0" applyNumberFormat="1" applyFont="1" applyFill="1" applyBorder="1" applyAlignment="1">
      <alignment horizontal="center" vertical="top" wrapText="1"/>
    </xf>
    <xf numFmtId="0" fontId="16" fillId="5" borderId="16" xfId="0" applyFont="1" applyFill="1" applyBorder="1" applyAlignment="1">
      <alignment horizontal="left" vertical="center" wrapText="1"/>
    </xf>
    <xf numFmtId="0" fontId="16" fillId="5" borderId="16" xfId="0" applyFont="1" applyFill="1" applyBorder="1" applyAlignment="1">
      <alignment horizontal="center" vertical="center"/>
    </xf>
    <xf numFmtId="165" fontId="21" fillId="5" borderId="16" xfId="8" applyFont="1" applyFill="1" applyBorder="1"/>
    <xf numFmtId="0" fontId="16" fillId="5" borderId="16" xfId="0" applyFont="1" applyFill="1" applyBorder="1" applyAlignment="1">
      <alignment horizontal="center" vertical="center" wrapText="1"/>
    </xf>
    <xf numFmtId="165" fontId="16" fillId="5" borderId="16" xfId="0" applyNumberFormat="1" applyFont="1" applyFill="1" applyBorder="1" applyAlignment="1">
      <alignment horizontal="right" vertical="center" wrapText="1"/>
    </xf>
    <xf numFmtId="165" fontId="21" fillId="5" borderId="28" xfId="8" applyFont="1" applyFill="1" applyBorder="1" applyAlignment="1">
      <alignment horizontal="right" vertical="center"/>
    </xf>
    <xf numFmtId="49" fontId="0" fillId="5" borderId="16" xfId="0" applyNumberFormat="1" applyFill="1" applyBorder="1" applyAlignment="1">
      <alignment horizontal="center" vertical="top"/>
    </xf>
    <xf numFmtId="49" fontId="0" fillId="5" borderId="24" xfId="0" applyNumberFormat="1" applyFill="1" applyBorder="1" applyAlignment="1">
      <alignment horizontal="center" vertical="center"/>
    </xf>
    <xf numFmtId="49" fontId="41" fillId="5" borderId="25" xfId="0" applyNumberFormat="1" applyFont="1" applyFill="1" applyBorder="1" applyAlignment="1">
      <alignment horizontal="center" vertical="top" wrapText="1"/>
    </xf>
    <xf numFmtId="0" fontId="16" fillId="5" borderId="25" xfId="0" applyFont="1" applyFill="1" applyBorder="1" applyAlignment="1">
      <alignment horizontal="center" vertical="center"/>
    </xf>
    <xf numFmtId="165" fontId="21" fillId="5" borderId="25" xfId="8" applyFont="1" applyFill="1" applyBorder="1"/>
    <xf numFmtId="0" fontId="4" fillId="5" borderId="18" xfId="0" applyFont="1" applyFill="1" applyBorder="1" applyAlignment="1">
      <alignment vertical="center"/>
    </xf>
    <xf numFmtId="0" fontId="4" fillId="5" borderId="24" xfId="0" applyFont="1" applyFill="1" applyBorder="1" applyAlignment="1">
      <alignment vertical="center"/>
    </xf>
    <xf numFmtId="0" fontId="4" fillId="6" borderId="18" xfId="0" applyFont="1" applyFill="1" applyBorder="1" applyAlignment="1">
      <alignment horizontal="center" vertical="center"/>
    </xf>
    <xf numFmtId="0" fontId="44" fillId="6" borderId="17" xfId="0" applyFont="1" applyFill="1" applyBorder="1" applyAlignment="1">
      <alignment horizontal="center" vertical="center"/>
    </xf>
    <xf numFmtId="0" fontId="44" fillId="6" borderId="17" xfId="0" applyFont="1" applyFill="1" applyBorder="1"/>
    <xf numFmtId="0" fontId="44" fillId="6" borderId="17" xfId="0" applyFont="1" applyFill="1" applyBorder="1" applyAlignment="1">
      <alignment horizontal="center"/>
    </xf>
    <xf numFmtId="49" fontId="6" fillId="6" borderId="27" xfId="0" applyNumberFormat="1" applyFont="1" applyFill="1" applyBorder="1" applyAlignment="1">
      <alignment horizontal="center" vertical="center"/>
    </xf>
    <xf numFmtId="0" fontId="8" fillId="5" borderId="16" xfId="0" applyFont="1" applyFill="1" applyBorder="1" applyAlignment="1">
      <alignment horizontal="center" vertical="center"/>
    </xf>
    <xf numFmtId="0" fontId="45" fillId="6" borderId="16" xfId="0" applyFont="1" applyFill="1" applyBorder="1" applyAlignment="1">
      <alignment horizontal="center" vertical="center"/>
    </xf>
    <xf numFmtId="2" fontId="16" fillId="5" borderId="16" xfId="0" applyNumberFormat="1" applyFont="1" applyFill="1" applyBorder="1"/>
    <xf numFmtId="0" fontId="8" fillId="5" borderId="16" xfId="0" applyFont="1" applyFill="1" applyBorder="1" applyAlignment="1">
      <alignment horizontal="center"/>
    </xf>
    <xf numFmtId="49" fontId="6" fillId="6" borderId="24" xfId="0" applyNumberFormat="1" applyFont="1" applyFill="1" applyBorder="1" applyAlignment="1">
      <alignment horizontal="center" vertical="center"/>
    </xf>
    <xf numFmtId="0" fontId="6" fillId="5" borderId="25" xfId="0" applyFont="1" applyFill="1" applyBorder="1" applyAlignment="1">
      <alignment horizontal="center" vertical="center"/>
    </xf>
    <xf numFmtId="0" fontId="16" fillId="5" borderId="25" xfId="0" applyFont="1" applyFill="1" applyBorder="1" applyAlignment="1">
      <alignment wrapText="1"/>
    </xf>
    <xf numFmtId="0" fontId="46" fillId="6" borderId="25" xfId="0" applyFont="1" applyFill="1" applyBorder="1" applyAlignment="1">
      <alignment horizontal="center" vertical="center"/>
    </xf>
    <xf numFmtId="2" fontId="16" fillId="5" borderId="25" xfId="0" applyNumberFormat="1" applyFont="1" applyFill="1" applyBorder="1" applyAlignment="1"/>
    <xf numFmtId="0" fontId="16" fillId="5" borderId="25" xfId="0" applyFont="1" applyFill="1" applyBorder="1" applyAlignment="1">
      <alignment horizontal="center"/>
    </xf>
    <xf numFmtId="2" fontId="6" fillId="5" borderId="25" xfId="0" applyNumberFormat="1" applyFont="1" applyFill="1" applyBorder="1" applyAlignment="1"/>
    <xf numFmtId="165" fontId="16" fillId="5" borderId="29" xfId="8" applyFont="1" applyFill="1" applyBorder="1" applyAlignment="1">
      <alignment horizontal="right" vertical="center"/>
    </xf>
    <xf numFmtId="0" fontId="4" fillId="6" borderId="18" xfId="0" applyFont="1" applyFill="1" applyBorder="1" applyAlignment="1">
      <alignment vertical="center"/>
    </xf>
    <xf numFmtId="0" fontId="27" fillId="6" borderId="17" xfId="0" applyFont="1" applyFill="1" applyBorder="1" applyAlignment="1">
      <alignment vertical="center" wrapText="1"/>
    </xf>
    <xf numFmtId="0" fontId="45" fillId="6" borderId="17" xfId="0" applyFont="1" applyFill="1" applyBorder="1"/>
    <xf numFmtId="0" fontId="45" fillId="6" borderId="17" xfId="0" applyFont="1" applyFill="1" applyBorder="1" applyAlignment="1">
      <alignment horizontal="center" vertical="center"/>
    </xf>
    <xf numFmtId="0" fontId="44" fillId="6" borderId="17" xfId="0" applyFont="1" applyFill="1" applyBorder="1" applyAlignment="1">
      <alignment horizontal="left" vertical="center"/>
    </xf>
    <xf numFmtId="0" fontId="4" fillId="6" borderId="24" xfId="0" applyFont="1" applyFill="1" applyBorder="1" applyAlignment="1">
      <alignment vertical="center"/>
    </xf>
    <xf numFmtId="0" fontId="27" fillId="6" borderId="25" xfId="0" applyFont="1" applyFill="1" applyBorder="1" applyAlignment="1">
      <alignment vertical="center" wrapText="1"/>
    </xf>
    <xf numFmtId="0" fontId="4" fillId="5" borderId="25" xfId="0" applyFont="1" applyFill="1" applyBorder="1" applyAlignment="1">
      <alignment vertical="center" wrapText="1"/>
    </xf>
    <xf numFmtId="0" fontId="44" fillId="6" borderId="25" xfId="0" applyFont="1" applyFill="1" applyBorder="1" applyAlignment="1">
      <alignment horizontal="center" vertical="center"/>
    </xf>
    <xf numFmtId="43" fontId="47" fillId="6" borderId="25" xfId="0" applyNumberFormat="1" applyFont="1" applyFill="1" applyBorder="1" applyAlignment="1">
      <alignment horizontal="center" vertical="center"/>
    </xf>
    <xf numFmtId="49" fontId="6" fillId="7" borderId="27" xfId="0" applyNumberFormat="1" applyFont="1" applyFill="1" applyBorder="1" applyAlignment="1">
      <alignment horizontal="center" vertical="center"/>
    </xf>
    <xf numFmtId="0" fontId="45" fillId="7" borderId="16" xfId="0" applyFont="1" applyFill="1" applyBorder="1" applyAlignment="1">
      <alignment horizontal="center" vertical="center"/>
    </xf>
    <xf numFmtId="2" fontId="48" fillId="5" borderId="16" xfId="0" applyNumberFormat="1" applyFont="1" applyFill="1" applyBorder="1"/>
    <xf numFmtId="0" fontId="0" fillId="5" borderId="16" xfId="0" applyFill="1" applyBorder="1"/>
    <xf numFmtId="0" fontId="16" fillId="5" borderId="25" xfId="0" applyFont="1" applyFill="1" applyBorder="1"/>
    <xf numFmtId="0" fontId="6" fillId="5" borderId="25" xfId="0" applyFont="1" applyFill="1" applyBorder="1"/>
    <xf numFmtId="2" fontId="16" fillId="5" borderId="25" xfId="0" applyNumberFormat="1" applyFont="1" applyFill="1" applyBorder="1"/>
    <xf numFmtId="0" fontId="16" fillId="5" borderId="25" xfId="0" applyFont="1" applyFill="1" applyBorder="1" applyAlignment="1">
      <alignment horizontal="center" vertical="center" wrapText="1"/>
    </xf>
    <xf numFmtId="2" fontId="6" fillId="5" borderId="25" xfId="0" applyNumberFormat="1" applyFont="1" applyFill="1" applyBorder="1" applyAlignment="1">
      <alignment vertical="center"/>
    </xf>
    <xf numFmtId="0" fontId="27" fillId="5" borderId="17" xfId="0" applyFont="1" applyFill="1" applyBorder="1" applyAlignment="1">
      <alignment horizontal="center" vertical="center" wrapText="1"/>
    </xf>
    <xf numFmtId="0" fontId="21" fillId="5" borderId="17" xfId="0" applyFont="1" applyFill="1" applyBorder="1" applyAlignment="1">
      <alignment vertical="center"/>
    </xf>
    <xf numFmtId="0" fontId="27" fillId="5" borderId="25" xfId="0" applyFont="1" applyFill="1" applyBorder="1" applyAlignment="1">
      <alignment horizontal="center" vertical="center" wrapText="1"/>
    </xf>
    <xf numFmtId="49" fontId="4" fillId="5" borderId="25" xfId="0" applyNumberFormat="1" applyFont="1" applyFill="1" applyBorder="1" applyAlignment="1">
      <alignment vertical="center" wrapText="1"/>
    </xf>
    <xf numFmtId="49" fontId="41" fillId="5" borderId="16" xfId="0" applyNumberFormat="1" applyFont="1" applyFill="1" applyBorder="1" applyAlignment="1">
      <alignment horizontal="center" vertical="center" wrapText="1"/>
    </xf>
    <xf numFmtId="2" fontId="8" fillId="5" borderId="16" xfId="0" applyNumberFormat="1" applyFont="1" applyFill="1" applyBorder="1" applyAlignment="1">
      <alignment horizontal="center" vertical="center"/>
    </xf>
    <xf numFmtId="165" fontId="21" fillId="5" borderId="28" xfId="10" applyFont="1" applyFill="1" applyBorder="1" applyAlignment="1">
      <alignment horizontal="right" vertical="center"/>
    </xf>
    <xf numFmtId="49" fontId="41" fillId="5" borderId="30" xfId="0" applyNumberFormat="1" applyFont="1" applyFill="1" applyBorder="1" applyAlignment="1">
      <alignment horizontal="center" vertical="center" wrapText="1"/>
    </xf>
    <xf numFmtId="174" fontId="8" fillId="5" borderId="16" xfId="0" applyNumberFormat="1" applyFont="1" applyFill="1" applyBorder="1" applyAlignment="1">
      <alignment horizontal="center" vertical="center"/>
    </xf>
    <xf numFmtId="49" fontId="0" fillId="5" borderId="31" xfId="0" applyNumberFormat="1" applyFill="1" applyBorder="1" applyAlignment="1">
      <alignment horizontal="center" vertical="center"/>
    </xf>
    <xf numFmtId="49" fontId="41" fillId="5" borderId="32" xfId="0" applyNumberFormat="1" applyFont="1" applyFill="1" applyBorder="1" applyAlignment="1">
      <alignment horizontal="center" vertical="center" wrapText="1"/>
    </xf>
    <xf numFmtId="49" fontId="41" fillId="5" borderId="33" xfId="0" applyNumberFormat="1" applyFont="1" applyFill="1" applyBorder="1" applyAlignment="1">
      <alignment horizontal="center" vertical="center" wrapText="1"/>
    </xf>
    <xf numFmtId="0" fontId="16" fillId="5" borderId="25" xfId="0" applyFont="1" applyFill="1" applyBorder="1" applyAlignment="1">
      <alignment horizontal="left" vertical="center" wrapText="1"/>
    </xf>
    <xf numFmtId="174" fontId="8" fillId="5" borderId="25" xfId="0" applyNumberFormat="1" applyFont="1" applyFill="1" applyBorder="1" applyAlignment="1">
      <alignment horizontal="center" vertical="center"/>
    </xf>
    <xf numFmtId="165" fontId="16" fillId="5" borderId="25" xfId="0" applyNumberFormat="1" applyFont="1" applyFill="1" applyBorder="1" applyAlignment="1">
      <alignment horizontal="right" vertical="center" wrapText="1"/>
    </xf>
    <xf numFmtId="165" fontId="21" fillId="5" borderId="29" xfId="10" applyFont="1" applyFill="1" applyBorder="1" applyAlignment="1">
      <alignment horizontal="right" vertical="center"/>
    </xf>
    <xf numFmtId="0" fontId="0" fillId="0" borderId="0" xfId="0" applyAlignment="1">
      <alignment horizontal="center" vertical="center"/>
    </xf>
    <xf numFmtId="0" fontId="0" fillId="0" borderId="0" xfId="0" applyAlignment="1">
      <alignment vertical="center"/>
    </xf>
    <xf numFmtId="0" fontId="24" fillId="5" borderId="25" xfId="0" applyFont="1" applyFill="1" applyBorder="1" applyAlignment="1">
      <alignment vertical="center" wrapText="1"/>
    </xf>
    <xf numFmtId="0" fontId="21" fillId="5" borderId="25" xfId="0" applyFont="1" applyFill="1" applyBorder="1" applyAlignment="1">
      <alignment horizontal="center" vertical="center"/>
    </xf>
    <xf numFmtId="0" fontId="21" fillId="5" borderId="16" xfId="0" applyFont="1" applyFill="1" applyBorder="1" applyAlignment="1">
      <alignment horizontal="center"/>
    </xf>
    <xf numFmtId="2" fontId="21" fillId="5" borderId="16" xfId="0" applyNumberFormat="1" applyFont="1" applyFill="1" applyBorder="1" applyAlignment="1">
      <alignment vertical="center"/>
    </xf>
    <xf numFmtId="49" fontId="6" fillId="7" borderId="24" xfId="0" applyNumberFormat="1" applyFont="1" applyFill="1" applyBorder="1" applyAlignment="1">
      <alignment horizontal="center" vertical="center"/>
    </xf>
    <xf numFmtId="0" fontId="0" fillId="5" borderId="25" xfId="0" applyFill="1" applyBorder="1"/>
    <xf numFmtId="2" fontId="21" fillId="5" borderId="25" xfId="0" applyNumberFormat="1" applyFont="1" applyFill="1" applyBorder="1" applyAlignment="1">
      <alignment vertical="center"/>
    </xf>
    <xf numFmtId="165" fontId="21" fillId="5" borderId="29" xfId="8" applyFont="1" applyFill="1" applyBorder="1" applyAlignment="1">
      <alignment horizontal="right" vertical="center"/>
    </xf>
    <xf numFmtId="2" fontId="8" fillId="5" borderId="16" xfId="0" applyNumberFormat="1" applyFont="1" applyFill="1" applyBorder="1" applyAlignment="1">
      <alignment horizontal="right" vertical="center"/>
    </xf>
    <xf numFmtId="2" fontId="49" fillId="5" borderId="16" xfId="0" applyNumberFormat="1" applyFont="1" applyFill="1" applyBorder="1" applyAlignment="1">
      <alignment horizontal="right" vertical="center"/>
    </xf>
    <xf numFmtId="49" fontId="6" fillId="5" borderId="24" xfId="0" applyNumberFormat="1" applyFont="1" applyFill="1" applyBorder="1" applyAlignment="1">
      <alignment horizontal="center" vertical="center"/>
    </xf>
    <xf numFmtId="49" fontId="41" fillId="5" borderId="25" xfId="0" applyNumberFormat="1" applyFont="1" applyFill="1" applyBorder="1" applyAlignment="1">
      <alignment horizontal="center" vertical="center" wrapText="1"/>
    </xf>
    <xf numFmtId="0" fontId="16" fillId="5" borderId="25" xfId="0" applyFont="1" applyFill="1" applyBorder="1" applyAlignment="1">
      <alignment vertical="center" wrapText="1"/>
    </xf>
    <xf numFmtId="49" fontId="0" fillId="5" borderId="27" xfId="0" applyNumberFormat="1" applyFill="1" applyBorder="1" applyAlignment="1">
      <alignment horizontal="center"/>
    </xf>
    <xf numFmtId="4" fontId="6" fillId="5" borderId="16" xfId="4" applyNumberFormat="1" applyFont="1" applyFill="1" applyBorder="1" applyAlignment="1">
      <alignment horizontal="center" vertical="center"/>
    </xf>
    <xf numFmtId="175" fontId="6" fillId="5" borderId="16" xfId="4" applyNumberFormat="1" applyFont="1" applyFill="1" applyBorder="1" applyAlignment="1">
      <alignment horizontal="center" vertical="center"/>
    </xf>
    <xf numFmtId="175" fontId="6" fillId="5" borderId="25" xfId="4" applyNumberFormat="1" applyFont="1" applyFill="1" applyBorder="1" applyAlignment="1">
      <alignment horizontal="center" vertical="center"/>
    </xf>
    <xf numFmtId="173" fontId="10" fillId="0" borderId="0" xfId="0" applyNumberFormat="1" applyFont="1" applyBorder="1"/>
    <xf numFmtId="0" fontId="10" fillId="0" borderId="0" xfId="0" applyFont="1" applyAlignment="1"/>
    <xf numFmtId="0" fontId="10" fillId="0" borderId="0" xfId="0" applyFont="1" applyAlignment="1">
      <alignment horizontal="left"/>
    </xf>
    <xf numFmtId="0" fontId="0" fillId="5" borderId="18" xfId="0" applyFill="1" applyBorder="1" applyAlignment="1">
      <alignment horizontal="center" vertical="center"/>
    </xf>
    <xf numFmtId="1" fontId="0" fillId="5" borderId="17" xfId="0" applyNumberFormat="1" applyFill="1" applyBorder="1" applyAlignment="1">
      <alignment horizontal="center" vertical="center"/>
    </xf>
    <xf numFmtId="0" fontId="29" fillId="5" borderId="17" xfId="0" applyFont="1" applyFill="1" applyBorder="1" applyAlignment="1">
      <alignment vertical="center" wrapText="1"/>
    </xf>
    <xf numFmtId="0" fontId="21" fillId="5" borderId="17" xfId="0" applyFont="1" applyFill="1" applyBorder="1" applyAlignment="1">
      <alignment horizontal="center"/>
    </xf>
    <xf numFmtId="0" fontId="21" fillId="5" borderId="26" xfId="0" applyFont="1" applyFill="1" applyBorder="1" applyAlignment="1">
      <alignment horizontal="center"/>
    </xf>
    <xf numFmtId="0" fontId="28" fillId="5" borderId="25" xfId="0" applyFont="1" applyFill="1" applyBorder="1" applyAlignment="1">
      <alignment vertical="center" wrapText="1"/>
    </xf>
    <xf numFmtId="0" fontId="24" fillId="5" borderId="25" xfId="0" applyFont="1" applyFill="1" applyBorder="1" applyAlignment="1">
      <alignment horizontal="center" vertical="center"/>
    </xf>
    <xf numFmtId="0" fontId="21" fillId="5" borderId="25" xfId="0" applyFont="1" applyFill="1" applyBorder="1" applyAlignment="1">
      <alignment horizontal="center"/>
    </xf>
    <xf numFmtId="0" fontId="21" fillId="5" borderId="29" xfId="0" applyFont="1" applyFill="1" applyBorder="1" applyAlignment="1">
      <alignment horizontal="center"/>
    </xf>
    <xf numFmtId="0" fontId="21" fillId="5" borderId="16" xfId="0" applyFont="1" applyFill="1" applyBorder="1" applyAlignment="1">
      <alignment horizontal="center" vertical="center"/>
    </xf>
    <xf numFmtId="2" fontId="21" fillId="5" borderId="16" xfId="0" applyNumberFormat="1" applyFont="1" applyFill="1" applyBorder="1" applyAlignment="1">
      <alignment horizontal="center" vertical="center"/>
    </xf>
    <xf numFmtId="1" fontId="41" fillId="5" borderId="25" xfId="0" applyNumberFormat="1" applyFont="1" applyFill="1" applyBorder="1" applyAlignment="1">
      <alignment horizontal="center" vertical="center" wrapText="1"/>
    </xf>
    <xf numFmtId="2" fontId="21" fillId="5" borderId="25" xfId="0" applyNumberFormat="1" applyFont="1" applyFill="1" applyBorder="1" applyAlignment="1">
      <alignment horizontal="center" vertical="center"/>
    </xf>
    <xf numFmtId="0" fontId="0" fillId="5" borderId="18" xfId="0" applyFill="1" applyBorder="1"/>
    <xf numFmtId="0" fontId="0" fillId="5" borderId="17" xfId="0" applyFill="1" applyBorder="1"/>
    <xf numFmtId="0" fontId="21" fillId="5" borderId="16" xfId="0" applyFont="1" applyFill="1" applyBorder="1"/>
    <xf numFmtId="2" fontId="21" fillId="5" borderId="16" xfId="0" applyNumberFormat="1" applyFont="1" applyFill="1" applyBorder="1"/>
    <xf numFmtId="0" fontId="21" fillId="5" borderId="16" xfId="0" applyFont="1" applyFill="1" applyBorder="1" applyAlignment="1">
      <alignment vertical="center"/>
    </xf>
    <xf numFmtId="2" fontId="21" fillId="5" borderId="25" xfId="0" applyNumberFormat="1" applyFont="1" applyFill="1" applyBorder="1"/>
    <xf numFmtId="0" fontId="4" fillId="5" borderId="34" xfId="0" applyFont="1" applyFill="1" applyBorder="1" applyAlignment="1">
      <alignment vertical="center"/>
    </xf>
    <xf numFmtId="0" fontId="27" fillId="5" borderId="30" xfId="0" applyFont="1" applyFill="1" applyBorder="1" applyAlignment="1">
      <alignment horizontal="center" vertical="center" wrapText="1"/>
    </xf>
    <xf numFmtId="0" fontId="4" fillId="5" borderId="30" xfId="0" applyFont="1" applyFill="1" applyBorder="1" applyAlignment="1">
      <alignment vertical="center" wrapText="1"/>
    </xf>
    <xf numFmtId="0" fontId="22" fillId="5" borderId="30" xfId="0" applyFont="1" applyFill="1" applyBorder="1" applyAlignment="1">
      <alignment horizontal="center" vertical="center"/>
    </xf>
    <xf numFmtId="43" fontId="24" fillId="5" borderId="30" xfId="0" applyNumberFormat="1" applyFont="1" applyFill="1" applyBorder="1" applyAlignment="1">
      <alignment horizontal="center" vertical="center"/>
    </xf>
    <xf numFmtId="0" fontId="16" fillId="5" borderId="17" xfId="0" applyFont="1" applyFill="1" applyBorder="1" applyAlignment="1">
      <alignment horizontal="center" vertical="center"/>
    </xf>
    <xf numFmtId="0" fontId="16" fillId="5" borderId="17" xfId="0" applyFont="1" applyFill="1" applyBorder="1" applyAlignment="1">
      <alignment vertical="center"/>
    </xf>
    <xf numFmtId="49" fontId="6" fillId="5" borderId="27" xfId="0" applyNumberFormat="1" applyFont="1" applyFill="1" applyBorder="1" applyAlignment="1">
      <alignment horizontal="center" vertical="center"/>
    </xf>
    <xf numFmtId="2" fontId="2" fillId="5" borderId="16" xfId="0" applyNumberFormat="1" applyFont="1" applyFill="1" applyBorder="1"/>
    <xf numFmtId="2" fontId="2" fillId="5" borderId="25" xfId="0" applyNumberFormat="1" applyFont="1" applyFill="1" applyBorder="1" applyAlignment="1">
      <alignment vertical="center"/>
    </xf>
    <xf numFmtId="49" fontId="50" fillId="5" borderId="30" xfId="0" applyNumberFormat="1" applyFont="1" applyFill="1" applyBorder="1" applyAlignment="1">
      <alignment horizontal="left" vertical="center" wrapText="1"/>
    </xf>
    <xf numFmtId="2" fontId="30" fillId="5" borderId="16" xfId="0" applyNumberFormat="1" applyFont="1" applyFill="1" applyBorder="1" applyAlignment="1">
      <alignment vertical="center"/>
    </xf>
    <xf numFmtId="2" fontId="31" fillId="5" borderId="25" xfId="0" applyNumberFormat="1" applyFont="1" applyFill="1" applyBorder="1" applyAlignment="1">
      <alignment vertical="center"/>
    </xf>
    <xf numFmtId="2" fontId="6" fillId="5" borderId="16" xfId="0" applyNumberFormat="1" applyFont="1" applyFill="1" applyBorder="1"/>
    <xf numFmtId="2" fontId="6" fillId="5" borderId="16" xfId="0" applyNumberFormat="1" applyFont="1" applyFill="1" applyBorder="1" applyAlignment="1">
      <alignment vertical="center"/>
    </xf>
    <xf numFmtId="49" fontId="41" fillId="5" borderId="25" xfId="0" applyNumberFormat="1" applyFont="1" applyFill="1" applyBorder="1" applyAlignment="1">
      <alignment horizontal="left" vertical="top" wrapText="1"/>
    </xf>
    <xf numFmtId="169" fontId="8" fillId="5" borderId="16" xfId="0" applyNumberFormat="1" applyFont="1" applyFill="1" applyBorder="1" applyAlignment="1">
      <alignment horizontal="center" vertical="center"/>
    </xf>
    <xf numFmtId="4" fontId="6" fillId="0" borderId="0" xfId="0" applyNumberFormat="1" applyFont="1" applyAlignment="1">
      <alignment horizontal="right"/>
    </xf>
    <xf numFmtId="0" fontId="6" fillId="0" borderId="0" xfId="0" applyFont="1" applyAlignment="1">
      <alignment horizontal="right"/>
    </xf>
    <xf numFmtId="49" fontId="41" fillId="3" borderId="16" xfId="0" applyNumberFormat="1"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7" xfId="0" applyFont="1" applyBorder="1"/>
    <xf numFmtId="4" fontId="6" fillId="0" borderId="16" xfId="0" applyNumberFormat="1" applyFont="1" applyBorder="1" applyAlignment="1">
      <alignment horizontal="right" vertical="center" wrapText="1"/>
    </xf>
    <xf numFmtId="4" fontId="6" fillId="0" borderId="16" xfId="0" applyNumberFormat="1" applyFont="1" applyBorder="1" applyAlignment="1">
      <alignment vertical="center"/>
    </xf>
    <xf numFmtId="4" fontId="41" fillId="0" borderId="28" xfId="0" applyNumberFormat="1" applyFont="1" applyBorder="1"/>
    <xf numFmtId="4" fontId="6" fillId="0" borderId="16" xfId="0" applyNumberFormat="1" applyFont="1" applyBorder="1"/>
    <xf numFmtId="0" fontId="4" fillId="3" borderId="27" xfId="0" applyFont="1" applyFill="1" applyBorder="1" applyAlignment="1">
      <alignment vertical="center"/>
    </xf>
    <xf numFmtId="0" fontId="4" fillId="0" borderId="27" xfId="0" applyFont="1" applyFill="1" applyBorder="1" applyAlignment="1">
      <alignment vertical="center"/>
    </xf>
    <xf numFmtId="167" fontId="4" fillId="4" borderId="9" xfId="6" applyFont="1" applyFill="1" applyBorder="1" applyAlignment="1">
      <alignment horizontal="center" vertical="center"/>
    </xf>
    <xf numFmtId="167" fontId="4" fillId="4" borderId="9" xfId="6" applyFont="1" applyFill="1" applyBorder="1" applyAlignment="1">
      <alignment horizontal="center"/>
    </xf>
    <xf numFmtId="167" fontId="4" fillId="0" borderId="9" xfId="6" applyFont="1" applyFill="1" applyBorder="1" applyAlignment="1">
      <alignment horizontal="center" vertical="center"/>
    </xf>
    <xf numFmtId="167" fontId="4" fillId="0" borderId="9" xfId="6" applyFont="1" applyFill="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left"/>
    </xf>
    <xf numFmtId="167" fontId="6" fillId="0" borderId="9" xfId="6" applyFont="1" applyBorder="1" applyAlignment="1">
      <alignment horizontal="center" vertical="center"/>
    </xf>
    <xf numFmtId="167" fontId="6" fillId="0" borderId="9" xfId="6" applyFont="1" applyBorder="1" applyAlignment="1">
      <alignment horizontal="center"/>
    </xf>
    <xf numFmtId="0" fontId="6" fillId="0" borderId="9" xfId="0" applyFont="1" applyBorder="1"/>
    <xf numFmtId="167" fontId="6" fillId="0" borderId="9" xfId="6" applyFont="1" applyBorder="1"/>
    <xf numFmtId="0" fontId="4" fillId="4" borderId="9" xfId="0" applyFont="1" applyFill="1" applyBorder="1" applyAlignment="1">
      <alignment horizontal="left"/>
    </xf>
    <xf numFmtId="167" fontId="4" fillId="4" borderId="9" xfId="6" applyFont="1" applyFill="1" applyBorder="1" applyAlignment="1">
      <alignment horizontal="right"/>
    </xf>
    <xf numFmtId="0" fontId="4" fillId="0" borderId="9" xfId="0" applyFont="1" applyBorder="1" applyAlignment="1">
      <alignment horizontal="center"/>
    </xf>
    <xf numFmtId="0" fontId="4" fillId="0" borderId="9" xfId="0" applyFont="1" applyBorder="1" applyAlignment="1">
      <alignment horizontal="left"/>
    </xf>
    <xf numFmtId="167" fontId="4" fillId="0" borderId="9" xfId="6" applyFont="1" applyBorder="1" applyAlignment="1">
      <alignment horizontal="center"/>
    </xf>
    <xf numFmtId="0" fontId="4" fillId="0" borderId="9" xfId="0" applyFont="1" applyBorder="1"/>
    <xf numFmtId="4" fontId="4" fillId="0" borderId="9" xfId="0" applyNumberFormat="1" applyFont="1" applyBorder="1" applyAlignment="1">
      <alignment horizontal="center" vertical="center"/>
    </xf>
    <xf numFmtId="0" fontId="6" fillId="0" borderId="23" xfId="0" applyFont="1" applyBorder="1"/>
    <xf numFmtId="0" fontId="6" fillId="0" borderId="22" xfId="0" applyFont="1" applyBorder="1"/>
    <xf numFmtId="0" fontId="6" fillId="0" borderId="0" xfId="0" applyFont="1" applyBorder="1" applyAlignment="1"/>
    <xf numFmtId="0" fontId="4" fillId="3" borderId="22" xfId="0" applyFont="1" applyFill="1" applyBorder="1" applyAlignment="1">
      <alignment vertical="center"/>
    </xf>
    <xf numFmtId="0" fontId="4" fillId="3" borderId="0" xfId="0" applyFont="1" applyFill="1" applyBorder="1" applyAlignment="1">
      <alignment vertical="center"/>
    </xf>
    <xf numFmtId="0" fontId="4" fillId="3" borderId="0" xfId="0" applyFont="1" applyFill="1" applyBorder="1" applyAlignment="1">
      <alignment horizontal="left" vertical="center"/>
    </xf>
    <xf numFmtId="0" fontId="4" fillId="0" borderId="36" xfId="0" applyFont="1" applyFill="1" applyBorder="1" applyAlignment="1"/>
    <xf numFmtId="0" fontId="4" fillId="0" borderId="37" xfId="0" applyFont="1" applyFill="1" applyBorder="1" applyAlignment="1"/>
    <xf numFmtId="0" fontId="4" fillId="0" borderId="37" xfId="0" applyFont="1" applyFill="1" applyBorder="1" applyAlignment="1">
      <alignment horizontal="left"/>
    </xf>
    <xf numFmtId="0" fontId="4" fillId="0" borderId="38" xfId="0" applyFont="1" applyFill="1" applyBorder="1" applyAlignment="1"/>
    <xf numFmtId="0" fontId="4" fillId="0" borderId="31" xfId="0" applyFont="1" applyFill="1" applyBorder="1" applyAlignment="1"/>
    <xf numFmtId="0" fontId="4" fillId="0" borderId="14" xfId="0" applyFont="1" applyFill="1" applyBorder="1" applyAlignment="1">
      <alignment horizontal="left"/>
    </xf>
    <xf numFmtId="0" fontId="4" fillId="0" borderId="39" xfId="0" applyFont="1" applyBorder="1" applyAlignment="1"/>
    <xf numFmtId="0" fontId="4" fillId="0" borderId="40" xfId="0" applyFont="1" applyBorder="1" applyAlignment="1"/>
    <xf numFmtId="0" fontId="4" fillId="0" borderId="40" xfId="0" applyFont="1" applyBorder="1" applyAlignment="1">
      <alignment horizontal="left"/>
    </xf>
    <xf numFmtId="0" fontId="6" fillId="0" borderId="40" xfId="0" applyFont="1" applyBorder="1" applyAlignment="1">
      <alignment horizontal="left"/>
    </xf>
    <xf numFmtId="0" fontId="6" fillId="0" borderId="40" xfId="0" applyFont="1" applyBorder="1" applyAlignment="1">
      <alignment horizontal="center"/>
    </xf>
    <xf numFmtId="0" fontId="6" fillId="0" borderId="41" xfId="0" applyFont="1" applyBorder="1" applyAlignment="1">
      <alignment horizontal="center"/>
    </xf>
    <xf numFmtId="0" fontId="4" fillId="3" borderId="17" xfId="0" applyFont="1" applyFill="1" applyBorder="1" applyAlignment="1">
      <alignment horizontal="center" wrapText="1"/>
    </xf>
    <xf numFmtId="2" fontId="4" fillId="3" borderId="17" xfId="0" applyNumberFormat="1" applyFont="1" applyFill="1" applyBorder="1" applyAlignment="1">
      <alignment vertical="center" wrapText="1"/>
    </xf>
    <xf numFmtId="2" fontId="4" fillId="3" borderId="26" xfId="0" applyNumberFormat="1" applyFont="1" applyFill="1" applyBorder="1" applyAlignment="1">
      <alignment vertical="center" wrapText="1"/>
    </xf>
    <xf numFmtId="0" fontId="6" fillId="0" borderId="0" xfId="0" applyFont="1" applyFill="1" applyAlignment="1">
      <alignment wrapText="1"/>
    </xf>
    <xf numFmtId="0" fontId="6" fillId="0" borderId="0" xfId="0" applyFont="1" applyFill="1" applyBorder="1" applyAlignment="1">
      <alignment wrapText="1"/>
    </xf>
    <xf numFmtId="0" fontId="38" fillId="0" borderId="0" xfId="0" applyFont="1" applyFill="1" applyBorder="1" applyAlignment="1">
      <alignment horizontal="center" wrapText="1"/>
    </xf>
    <xf numFmtId="0" fontId="6" fillId="3" borderId="27"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6" xfId="0" applyFont="1" applyFill="1" applyBorder="1" applyAlignment="1">
      <alignment horizontal="left" vertical="center" wrapText="1"/>
    </xf>
    <xf numFmtId="0" fontId="6" fillId="3" borderId="16" xfId="0" applyFont="1" applyFill="1" applyBorder="1" applyAlignment="1">
      <alignment horizontal="center" wrapText="1"/>
    </xf>
    <xf numFmtId="4" fontId="6" fillId="3" borderId="16" xfId="0" applyNumberFormat="1" applyFont="1" applyFill="1" applyBorder="1" applyAlignment="1">
      <alignment horizontal="right" wrapText="1"/>
    </xf>
    <xf numFmtId="4" fontId="6" fillId="3" borderId="28" xfId="0" applyNumberFormat="1" applyFont="1" applyFill="1" applyBorder="1" applyAlignment="1">
      <alignment horizontal="right" vertical="center" wrapText="1"/>
    </xf>
    <xf numFmtId="0" fontId="4" fillId="0" borderId="0" xfId="0" applyFont="1" applyFill="1" applyAlignment="1">
      <alignment wrapText="1"/>
    </xf>
    <xf numFmtId="0" fontId="4" fillId="0" borderId="0" xfId="0" applyFont="1" applyFill="1" applyBorder="1" applyAlignment="1">
      <alignment wrapText="1"/>
    </xf>
    <xf numFmtId="4" fontId="6" fillId="3" borderId="16" xfId="0" applyNumberFormat="1" applyFont="1" applyFill="1" applyBorder="1" applyAlignment="1">
      <alignment horizontal="right" vertical="center" wrapText="1"/>
    </xf>
    <xf numFmtId="2" fontId="4" fillId="3" borderId="16" xfId="0" applyNumberFormat="1" applyFont="1" applyFill="1" applyBorder="1" applyAlignment="1">
      <alignment vertical="center" wrapText="1"/>
    </xf>
    <xf numFmtId="2" fontId="4" fillId="3" borderId="27" xfId="0" applyNumberFormat="1" applyFont="1" applyFill="1" applyBorder="1" applyAlignment="1">
      <alignment wrapText="1"/>
    </xf>
    <xf numFmtId="2" fontId="4" fillId="3" borderId="16" xfId="0" applyNumberFormat="1" applyFont="1" applyFill="1" applyBorder="1" applyAlignment="1">
      <alignment wrapText="1"/>
    </xf>
    <xf numFmtId="4" fontId="4" fillId="3" borderId="28" xfId="0" applyNumberFormat="1" applyFont="1" applyFill="1" applyBorder="1" applyAlignment="1">
      <alignment horizontal="right" vertical="center" wrapText="1"/>
    </xf>
    <xf numFmtId="0" fontId="38" fillId="0" borderId="0" xfId="0" applyFont="1" applyBorder="1" applyAlignment="1">
      <alignment horizontal="center" wrapText="1"/>
    </xf>
    <xf numFmtId="0" fontId="4" fillId="0" borderId="0" xfId="0" applyFont="1" applyAlignment="1">
      <alignment wrapText="1"/>
    </xf>
    <xf numFmtId="0" fontId="4" fillId="0" borderId="0" xfId="0" applyFont="1" applyBorder="1" applyAlignment="1">
      <alignment wrapText="1"/>
    </xf>
    <xf numFmtId="0" fontId="51" fillId="0" borderId="0" xfId="0" applyFont="1" applyBorder="1" applyAlignment="1">
      <alignment horizontal="center" wrapText="1"/>
    </xf>
    <xf numFmtId="2" fontId="51" fillId="0" borderId="0" xfId="0" applyNumberFormat="1" applyFont="1" applyBorder="1" applyAlignment="1">
      <alignment horizontal="center" wrapText="1"/>
    </xf>
    <xf numFmtId="2" fontId="4" fillId="3" borderId="27" xfId="0" applyNumberFormat="1" applyFont="1" applyFill="1" applyBorder="1" applyAlignment="1">
      <alignment vertical="center" wrapText="1"/>
    </xf>
    <xf numFmtId="0" fontId="0" fillId="0" borderId="0" xfId="0" applyAlignment="1">
      <alignment wrapText="1"/>
    </xf>
    <xf numFmtId="0" fontId="0" fillId="0" borderId="0" xfId="0" applyBorder="1" applyAlignment="1">
      <alignment wrapText="1"/>
    </xf>
    <xf numFmtId="2" fontId="0" fillId="0" borderId="0" xfId="0" applyNumberFormat="1" applyBorder="1" applyAlignment="1">
      <alignment wrapText="1"/>
    </xf>
    <xf numFmtId="0" fontId="24" fillId="5" borderId="17" xfId="0" applyFont="1" applyFill="1" applyBorder="1" applyAlignment="1">
      <alignment vertical="center"/>
    </xf>
    <xf numFmtId="165" fontId="16" fillId="5" borderId="17" xfId="9" applyNumberFormat="1" applyFont="1" applyFill="1" applyBorder="1" applyAlignment="1">
      <alignment horizontal="right" vertical="center" wrapText="1"/>
    </xf>
    <xf numFmtId="0" fontId="16" fillId="5" borderId="26" xfId="0" applyFont="1" applyFill="1" applyBorder="1" applyAlignment="1">
      <alignment vertical="center" wrapText="1"/>
    </xf>
    <xf numFmtId="0" fontId="33" fillId="5" borderId="25" xfId="0" applyFont="1" applyFill="1" applyBorder="1" applyAlignment="1">
      <alignment horizontal="center" vertical="center"/>
    </xf>
    <xf numFmtId="0" fontId="4" fillId="5" borderId="25" xfId="0" applyFont="1" applyFill="1" applyBorder="1" applyAlignment="1">
      <alignment horizontal="left" wrapText="1"/>
    </xf>
    <xf numFmtId="165" fontId="24" fillId="5" borderId="25" xfId="0" applyNumberFormat="1" applyFont="1" applyFill="1" applyBorder="1" applyAlignment="1">
      <alignment vertical="center"/>
    </xf>
    <xf numFmtId="165" fontId="24" fillId="5" borderId="25" xfId="9" applyNumberFormat="1" applyFont="1" applyFill="1" applyBorder="1" applyAlignment="1">
      <alignment horizontal="right" vertical="center"/>
    </xf>
    <xf numFmtId="0" fontId="32" fillId="5" borderId="29" xfId="0" applyFont="1" applyFill="1" applyBorder="1" applyAlignment="1">
      <alignment vertical="center"/>
    </xf>
    <xf numFmtId="0" fontId="24" fillId="5" borderId="17" xfId="0" applyFont="1" applyFill="1" applyBorder="1" applyAlignment="1">
      <alignment horizontal="center" vertical="center"/>
    </xf>
    <xf numFmtId="0" fontId="24" fillId="5" borderId="17" xfId="0" applyFont="1" applyFill="1" applyBorder="1" applyAlignment="1">
      <alignment horizontal="center" vertical="center" wrapText="1"/>
    </xf>
    <xf numFmtId="2" fontId="41" fillId="5" borderId="16" xfId="0" applyNumberFormat="1" applyFont="1" applyFill="1" applyBorder="1" applyAlignment="1">
      <alignment horizontal="right" vertical="center"/>
    </xf>
    <xf numFmtId="165" fontId="16" fillId="5" borderId="28" xfId="9" applyFont="1" applyFill="1" applyBorder="1" applyAlignment="1">
      <alignment horizontal="right" vertical="center"/>
    </xf>
    <xf numFmtId="2" fontId="41" fillId="5" borderId="25" xfId="0" applyNumberFormat="1" applyFont="1" applyFill="1" applyBorder="1" applyAlignment="1">
      <alignment horizontal="right" vertical="center"/>
    </xf>
    <xf numFmtId="165" fontId="16" fillId="5" borderId="29" xfId="9" applyFont="1" applyFill="1" applyBorder="1" applyAlignment="1">
      <alignment horizontal="right" vertical="center"/>
    </xf>
    <xf numFmtId="0" fontId="4" fillId="5" borderId="16" xfId="0" applyFont="1" applyFill="1" applyBorder="1" applyAlignment="1">
      <alignment horizontal="left" vertical="center" wrapText="1"/>
    </xf>
    <xf numFmtId="49" fontId="6" fillId="5" borderId="31" xfId="0" applyNumberFormat="1" applyFont="1" applyFill="1" applyBorder="1" applyAlignment="1">
      <alignment horizontal="center" vertical="center"/>
    </xf>
    <xf numFmtId="165" fontId="24" fillId="5" borderId="17" xfId="9" applyNumberFormat="1"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5" fillId="3" borderId="0" xfId="5" applyFont="1" applyFill="1" applyBorder="1" applyAlignment="1">
      <alignment horizontal="right"/>
    </xf>
    <xf numFmtId="0" fontId="2" fillId="3" borderId="0" xfId="5" applyFont="1" applyFill="1" applyBorder="1" applyAlignment="1">
      <alignment horizontal="right"/>
    </xf>
    <xf numFmtId="0" fontId="4" fillId="4" borderId="9" xfId="0" applyFont="1" applyFill="1" applyBorder="1" applyAlignment="1">
      <alignment horizontal="center" vertical="center"/>
    </xf>
    <xf numFmtId="0" fontId="21" fillId="5" borderId="17" xfId="0" applyFont="1" applyFill="1" applyBorder="1" applyAlignment="1">
      <alignment horizontal="center" vertical="center"/>
    </xf>
    <xf numFmtId="0" fontId="4" fillId="3" borderId="18"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34" fillId="0" borderId="9" xfId="0" applyFont="1" applyFill="1" applyBorder="1" applyAlignment="1">
      <alignment vertical="center"/>
    </xf>
    <xf numFmtId="4" fontId="43" fillId="0" borderId="9" xfId="0" applyNumberFormat="1" applyFont="1" applyBorder="1"/>
    <xf numFmtId="4" fontId="43" fillId="0" borderId="9" xfId="0" applyNumberFormat="1" applyFont="1" applyBorder="1" applyAlignment="1">
      <alignment vertical="center"/>
    </xf>
    <xf numFmtId="0" fontId="0" fillId="0" borderId="16" xfId="0" applyBorder="1" applyAlignment="1">
      <alignment horizontal="center" vertical="center"/>
    </xf>
    <xf numFmtId="0" fontId="36" fillId="0" borderId="16" xfId="0" applyFont="1" applyBorder="1" applyAlignment="1">
      <alignment wrapText="1"/>
    </xf>
    <xf numFmtId="43" fontId="0" fillId="0" borderId="16" xfId="6" applyNumberFormat="1" applyFont="1" applyBorder="1" applyAlignment="1">
      <alignment vertical="center"/>
    </xf>
    <xf numFmtId="0" fontId="36" fillId="8" borderId="16" xfId="0" applyFont="1" applyFill="1" applyBorder="1" applyAlignment="1">
      <alignment wrapText="1"/>
    </xf>
    <xf numFmtId="0" fontId="0" fillId="8" borderId="16" xfId="0" applyFill="1" applyBorder="1" applyAlignment="1">
      <alignment horizontal="center" vertical="center"/>
    </xf>
    <xf numFmtId="43" fontId="35" fillId="8" borderId="16" xfId="6" applyNumberFormat="1" applyFont="1" applyFill="1" applyBorder="1" applyAlignment="1">
      <alignment vertical="center"/>
    </xf>
    <xf numFmtId="0" fontId="36" fillId="8" borderId="16" xfId="0" applyFont="1" applyFill="1" applyBorder="1" applyAlignment="1">
      <alignment horizontal="center" vertical="center"/>
    </xf>
    <xf numFmtId="0" fontId="0" fillId="5" borderId="17" xfId="0" applyFill="1" applyBorder="1" applyAlignment="1">
      <alignment horizontal="center" vertical="center"/>
    </xf>
    <xf numFmtId="49" fontId="0" fillId="5" borderId="16" xfId="0" applyNumberFormat="1" applyFill="1" applyBorder="1" applyAlignment="1">
      <alignment horizontal="center" vertical="center"/>
    </xf>
    <xf numFmtId="49" fontId="0" fillId="5" borderId="25" xfId="0" applyNumberFormat="1" applyFill="1" applyBorder="1" applyAlignment="1">
      <alignment horizontal="center" vertical="center"/>
    </xf>
    <xf numFmtId="0" fontId="46" fillId="6" borderId="18" xfId="0" applyFont="1" applyFill="1" applyBorder="1" applyAlignment="1">
      <alignment horizontal="center" vertical="center"/>
    </xf>
    <xf numFmtId="0" fontId="44" fillId="6" borderId="17" xfId="0" applyFont="1" applyFill="1" applyBorder="1" applyAlignment="1">
      <alignment vertical="center"/>
    </xf>
    <xf numFmtId="0" fontId="46" fillId="6" borderId="16"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22" fillId="5" borderId="17" xfId="0" applyFont="1" applyFill="1" applyBorder="1"/>
    <xf numFmtId="0" fontId="22" fillId="5" borderId="17" xfId="0" applyFont="1" applyFill="1" applyBorder="1" applyAlignment="1">
      <alignment horizontal="center"/>
    </xf>
    <xf numFmtId="4" fontId="6" fillId="5" borderId="25" xfId="4" applyNumberFormat="1" applyFont="1" applyFill="1" applyBorder="1" applyAlignment="1">
      <alignment horizontal="center" vertical="center"/>
    </xf>
    <xf numFmtId="165" fontId="31" fillId="5" borderId="16" xfId="8" applyFont="1" applyFill="1" applyBorder="1"/>
    <xf numFmtId="165" fontId="31" fillId="5" borderId="25" xfId="8" applyFont="1" applyFill="1" applyBorder="1" applyAlignment="1">
      <alignment horizontal="center" vertical="center"/>
    </xf>
    <xf numFmtId="0" fontId="4" fillId="5" borderId="16" xfId="0" applyFont="1" applyFill="1" applyBorder="1" applyAlignment="1">
      <alignment vertical="center" wrapText="1"/>
    </xf>
    <xf numFmtId="165" fontId="31" fillId="5" borderId="16" xfId="8" applyFont="1" applyFill="1" applyBorder="1" applyAlignment="1">
      <alignment horizontal="center" vertical="center"/>
    </xf>
    <xf numFmtId="2" fontId="46" fillId="6" borderId="16" xfId="0" applyNumberFormat="1" applyFont="1" applyFill="1" applyBorder="1" applyAlignment="1">
      <alignment horizontal="center" vertical="center"/>
    </xf>
    <xf numFmtId="2" fontId="46" fillId="6" borderId="25" xfId="0" applyNumberFormat="1" applyFont="1" applyFill="1" applyBorder="1" applyAlignment="1">
      <alignment horizontal="center" vertical="center"/>
    </xf>
    <xf numFmtId="43" fontId="35" fillId="3" borderId="16" xfId="6" applyNumberFormat="1" applyFont="1" applyFill="1" applyBorder="1" applyAlignment="1">
      <alignment vertical="center"/>
    </xf>
    <xf numFmtId="2" fontId="6" fillId="8" borderId="16" xfId="0" applyNumberFormat="1" applyFont="1" applyFill="1" applyBorder="1" applyAlignment="1">
      <alignment horizontal="right" vertical="center" wrapText="1"/>
    </xf>
    <xf numFmtId="4" fontId="6" fillId="8" borderId="28" xfId="0" applyNumberFormat="1" applyFont="1" applyFill="1" applyBorder="1" applyAlignment="1">
      <alignment horizontal="right" vertical="center" wrapText="1"/>
    </xf>
    <xf numFmtId="0" fontId="4" fillId="8" borderId="16" xfId="0" applyFont="1" applyFill="1" applyBorder="1" applyAlignment="1">
      <alignment wrapText="1"/>
    </xf>
    <xf numFmtId="0" fontId="4" fillId="8" borderId="28" xfId="0" applyFont="1" applyFill="1" applyBorder="1" applyAlignment="1">
      <alignment wrapText="1"/>
    </xf>
    <xf numFmtId="0" fontId="6" fillId="8" borderId="27"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41" fillId="5" borderId="18" xfId="0" applyFont="1" applyFill="1" applyBorder="1" applyAlignment="1">
      <alignment horizontal="center"/>
    </xf>
    <xf numFmtId="0" fontId="22" fillId="5" borderId="42" xfId="0" applyFont="1" applyFill="1" applyBorder="1"/>
    <xf numFmtId="0" fontId="6" fillId="5" borderId="17" xfId="0" applyFont="1" applyFill="1" applyBorder="1" applyAlignment="1">
      <alignment horizontal="center" vertical="center" wrapText="1"/>
    </xf>
    <xf numFmtId="0" fontId="24" fillId="5" borderId="17" xfId="0" applyFont="1" applyFill="1" applyBorder="1" applyAlignment="1">
      <alignment horizontal="left" vertical="center"/>
    </xf>
    <xf numFmtId="0" fontId="50" fillId="5" borderId="18" xfId="0" applyFont="1" applyFill="1" applyBorder="1" applyAlignment="1">
      <alignment horizontal="center" vertical="center"/>
    </xf>
    <xf numFmtId="0" fontId="24" fillId="5" borderId="42" xfId="0" applyFont="1" applyFill="1" applyBorder="1" applyAlignment="1">
      <alignment horizontal="center" vertical="center"/>
    </xf>
    <xf numFmtId="0" fontId="41" fillId="5" borderId="16" xfId="0" applyFont="1" applyFill="1" applyBorder="1" applyAlignment="1">
      <alignment vertical="center"/>
    </xf>
    <xf numFmtId="169" fontId="16" fillId="5" borderId="16" xfId="0" applyNumberFormat="1" applyFont="1" applyFill="1" applyBorder="1" applyAlignment="1">
      <alignment vertical="center"/>
    </xf>
    <xf numFmtId="49" fontId="41" fillId="5" borderId="43" xfId="0" applyNumberFormat="1" applyFont="1" applyFill="1" applyBorder="1" applyAlignment="1">
      <alignment horizontal="center" vertical="center" wrapText="1"/>
    </xf>
    <xf numFmtId="0" fontId="41" fillId="5" borderId="25" xfId="0" applyFont="1" applyFill="1" applyBorder="1" applyAlignment="1">
      <alignment vertical="center"/>
    </xf>
    <xf numFmtId="169" fontId="16" fillId="5" borderId="25" xfId="0" applyNumberFormat="1" applyFont="1" applyFill="1" applyBorder="1" applyAlignment="1">
      <alignment vertical="center"/>
    </xf>
    <xf numFmtId="2" fontId="4" fillId="4" borderId="24" xfId="0" applyNumberFormat="1" applyFont="1" applyFill="1" applyBorder="1" applyAlignment="1">
      <alignment wrapText="1"/>
    </xf>
    <xf numFmtId="2" fontId="4" fillId="4" borderId="25" xfId="0" applyNumberFormat="1" applyFont="1" applyFill="1" applyBorder="1" applyAlignment="1">
      <alignment wrapText="1"/>
    </xf>
    <xf numFmtId="4" fontId="4" fillId="4" borderId="29" xfId="0" applyNumberFormat="1" applyFont="1" applyFill="1" applyBorder="1" applyAlignment="1">
      <alignment horizontal="right" vertical="center" wrapText="1"/>
    </xf>
    <xf numFmtId="0" fontId="0" fillId="3" borderId="16" xfId="0" applyFill="1" applyBorder="1" applyAlignment="1">
      <alignment horizontal="center" vertical="center"/>
    </xf>
    <xf numFmtId="0" fontId="4" fillId="8" borderId="27" xfId="0" applyFont="1" applyFill="1" applyBorder="1" applyAlignment="1">
      <alignment horizontal="center" wrapText="1"/>
    </xf>
    <xf numFmtId="0" fontId="4" fillId="8" borderId="16" xfId="0" applyFont="1" applyFill="1" applyBorder="1" applyAlignment="1">
      <alignment horizontal="center" wrapText="1"/>
    </xf>
    <xf numFmtId="43" fontId="4" fillId="0" borderId="0" xfId="0" applyNumberFormat="1" applyFont="1" applyAlignment="1">
      <alignment wrapText="1"/>
    </xf>
    <xf numFmtId="4" fontId="4" fillId="4" borderId="9" xfId="0" applyNumberFormat="1" applyFont="1" applyFill="1" applyBorder="1" applyAlignment="1">
      <alignment horizontal="right" vertical="center"/>
    </xf>
    <xf numFmtId="0" fontId="6" fillId="3" borderId="45" xfId="0" applyFont="1" applyFill="1" applyBorder="1" applyAlignment="1">
      <alignment horizontal="center" vertical="center" wrapText="1"/>
    </xf>
    <xf numFmtId="0" fontId="6" fillId="3" borderId="35" xfId="0" applyFont="1" applyFill="1" applyBorder="1" applyAlignment="1">
      <alignment horizontal="left" vertical="center" wrapText="1"/>
    </xf>
    <xf numFmtId="0" fontId="36" fillId="3" borderId="35" xfId="0" applyFont="1" applyFill="1" applyBorder="1" applyAlignment="1">
      <alignment wrapText="1"/>
    </xf>
    <xf numFmtId="49" fontId="41" fillId="3" borderId="30" xfId="0"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2" xfId="0" applyFont="1" applyFill="1" applyBorder="1" applyAlignment="1">
      <alignment horizontal="center" vertical="center"/>
    </xf>
    <xf numFmtId="4" fontId="53" fillId="3" borderId="2" xfId="0" applyNumberFormat="1" applyFont="1" applyFill="1" applyBorder="1" applyAlignment="1">
      <alignment horizontal="right" vertical="center"/>
    </xf>
    <xf numFmtId="4" fontId="8" fillId="0" borderId="2" xfId="2" applyNumberFormat="1" applyFont="1" applyFill="1" applyBorder="1" applyAlignment="1">
      <alignment horizontal="right" vertical="center"/>
    </xf>
    <xf numFmtId="4" fontId="8" fillId="0" borderId="3" xfId="2" applyNumberFormat="1" applyFont="1" applyBorder="1" applyAlignment="1">
      <alignment horizontal="right" vertical="center"/>
    </xf>
    <xf numFmtId="0" fontId="21" fillId="0" borderId="0" xfId="0" applyFont="1" applyAlignment="1">
      <alignment horizontal="center"/>
    </xf>
    <xf numFmtId="0" fontId="54" fillId="0" borderId="0" xfId="0" applyFont="1" applyBorder="1" applyAlignment="1">
      <alignment horizontal="center"/>
    </xf>
    <xf numFmtId="0" fontId="8" fillId="0" borderId="4"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4" fontId="53" fillId="3" borderId="0" xfId="0" applyNumberFormat="1" applyFont="1" applyFill="1" applyBorder="1" applyAlignment="1">
      <alignment horizontal="right" vertical="center"/>
    </xf>
    <xf numFmtId="4" fontId="8" fillId="0" borderId="0" xfId="2" applyNumberFormat="1" applyFont="1" applyFill="1" applyBorder="1" applyAlignment="1">
      <alignment horizontal="right" vertical="center"/>
    </xf>
    <xf numFmtId="4" fontId="8" fillId="0" borderId="5" xfId="2" applyNumberFormat="1" applyFont="1" applyBorder="1" applyAlignment="1">
      <alignment horizontal="right" vertical="center"/>
    </xf>
    <xf numFmtId="0" fontId="8" fillId="0" borderId="0" xfId="0" applyFont="1" applyAlignment="1">
      <alignment horizontal="center"/>
    </xf>
    <xf numFmtId="0" fontId="8" fillId="3" borderId="0" xfId="0" applyFont="1" applyFill="1" applyAlignment="1">
      <alignment horizontal="center"/>
    </xf>
    <xf numFmtId="0" fontId="54" fillId="3" borderId="0" xfId="0" applyFont="1" applyFill="1" applyBorder="1" applyAlignment="1">
      <alignment horizontal="center"/>
    </xf>
    <xf numFmtId="0" fontId="8" fillId="3" borderId="0" xfId="0" applyFont="1" applyFill="1"/>
    <xf numFmtId="0" fontId="8" fillId="0" borderId="0" xfId="0" applyFont="1" applyBorder="1" applyAlignment="1">
      <alignment horizontal="center"/>
    </xf>
    <xf numFmtId="0" fontId="8" fillId="3" borderId="0" xfId="5" applyFont="1" applyFill="1" applyBorder="1" applyAlignment="1">
      <alignment horizontal="right"/>
    </xf>
    <xf numFmtId="0" fontId="8" fillId="0" borderId="0" xfId="0" applyFont="1" applyFill="1"/>
    <xf numFmtId="0" fontId="54" fillId="0" borderId="0" xfId="0" applyFont="1" applyFill="1" applyBorder="1" applyAlignment="1">
      <alignment horizontal="center"/>
    </xf>
    <xf numFmtId="4" fontId="8" fillId="0" borderId="0" xfId="6" applyNumberFormat="1" applyFont="1" applyBorder="1" applyAlignment="1">
      <alignment horizontal="right"/>
    </xf>
    <xf numFmtId="0" fontId="8" fillId="0" borderId="0" xfId="0" applyFont="1" applyFill="1" applyBorder="1"/>
    <xf numFmtId="0" fontId="54" fillId="2" borderId="0" xfId="0" applyFont="1" applyFill="1" applyBorder="1" applyAlignment="1">
      <alignment horizontal="center"/>
    </xf>
    <xf numFmtId="4" fontId="8" fillId="0" borderId="0" xfId="6" applyNumberFormat="1" applyFont="1" applyFill="1" applyBorder="1" applyAlignment="1">
      <alignment horizontal="right"/>
    </xf>
    <xf numFmtId="0" fontId="7" fillId="4" borderId="9" xfId="0" applyFont="1" applyFill="1" applyBorder="1" applyAlignment="1">
      <alignment horizontal="center" vertical="center"/>
    </xf>
    <xf numFmtId="4" fontId="7" fillId="4" borderId="9" xfId="6" applyNumberFormat="1" applyFont="1" applyFill="1" applyBorder="1" applyAlignment="1">
      <alignment horizontal="center" vertical="center"/>
    </xf>
    <xf numFmtId="4" fontId="7" fillId="4" borderId="9" xfId="0" applyNumberFormat="1" applyFont="1" applyFill="1" applyBorder="1" applyAlignment="1">
      <alignment horizontal="center" vertical="center" wrapText="1"/>
    </xf>
    <xf numFmtId="0" fontId="8" fillId="0" borderId="0" xfId="0" applyFont="1" applyFill="1" applyAlignment="1">
      <alignment wrapText="1"/>
    </xf>
    <xf numFmtId="0" fontId="8" fillId="0" borderId="0" xfId="0" applyFont="1" applyFill="1" applyBorder="1" applyAlignment="1">
      <alignment wrapText="1"/>
    </xf>
    <xf numFmtId="0" fontId="54" fillId="0" borderId="0" xfId="0" applyFont="1" applyFill="1" applyBorder="1" applyAlignment="1">
      <alignment horizontal="center" wrapText="1"/>
    </xf>
    <xf numFmtId="0" fontId="7" fillId="0" borderId="0" xfId="0" applyFont="1" applyFill="1" applyAlignment="1">
      <alignment wrapText="1"/>
    </xf>
    <xf numFmtId="0" fontId="7" fillId="0" borderId="0" xfId="0" applyFont="1" applyFill="1" applyBorder="1" applyAlignment="1">
      <alignment wrapText="1"/>
    </xf>
    <xf numFmtId="0" fontId="7" fillId="0" borderId="0" xfId="0" applyFont="1" applyAlignment="1">
      <alignment vertical="center" wrapText="1"/>
    </xf>
    <xf numFmtId="0" fontId="7" fillId="0" borderId="0" xfId="0" applyFont="1" applyBorder="1" applyAlignment="1">
      <alignment vertical="center" wrapText="1"/>
    </xf>
    <xf numFmtId="0" fontId="55" fillId="0" borderId="0" xfId="0" applyFont="1" applyBorder="1" applyAlignment="1">
      <alignment horizontal="center" vertical="center" wrapText="1"/>
    </xf>
    <xf numFmtId="0" fontId="7" fillId="0" borderId="0" xfId="0" applyFont="1" applyAlignment="1">
      <alignment wrapText="1"/>
    </xf>
    <xf numFmtId="0" fontId="7" fillId="0" borderId="0" xfId="0" applyFont="1" applyBorder="1" applyAlignment="1">
      <alignment wrapText="1"/>
    </xf>
    <xf numFmtId="0" fontId="55" fillId="0" borderId="0" xfId="0" applyFont="1" applyBorder="1" applyAlignment="1">
      <alignment horizontal="center" wrapText="1"/>
    </xf>
    <xf numFmtId="2" fontId="55" fillId="0" borderId="0" xfId="0" applyNumberFormat="1" applyFont="1" applyBorder="1" applyAlignment="1">
      <alignment horizontal="center" wrapText="1"/>
    </xf>
    <xf numFmtId="0" fontId="8" fillId="0" borderId="9" xfId="0" applyFont="1" applyFill="1" applyBorder="1" applyAlignment="1">
      <alignment horizontal="center" vertical="center"/>
    </xf>
    <xf numFmtId="49" fontId="53" fillId="0" borderId="9" xfId="0" applyNumberFormat="1" applyFont="1" applyBorder="1" applyAlignment="1">
      <alignment horizontal="center" vertical="center" wrapText="1"/>
    </xf>
    <xf numFmtId="2" fontId="8" fillId="0" borderId="9" xfId="0" applyNumberFormat="1" applyFont="1" applyFill="1" applyBorder="1" applyAlignment="1">
      <alignment horizontal="center" vertical="center"/>
    </xf>
    <xf numFmtId="172" fontId="21" fillId="0" borderId="9" xfId="12" applyNumberFormat="1" applyFont="1" applyFill="1" applyBorder="1" applyAlignment="1">
      <alignment vertical="center" wrapText="1"/>
    </xf>
    <xf numFmtId="4" fontId="8" fillId="3" borderId="9" xfId="0" applyNumberFormat="1" applyFont="1" applyFill="1" applyBorder="1" applyAlignment="1">
      <alignment horizontal="center" vertical="center"/>
    </xf>
    <xf numFmtId="49" fontId="53" fillId="0" borderId="9" xfId="0" applyNumberFormat="1" applyFont="1" applyFill="1" applyBorder="1" applyAlignment="1">
      <alignment horizontal="center" vertical="center" wrapText="1"/>
    </xf>
    <xf numFmtId="0" fontId="7" fillId="0" borderId="9" xfId="0" applyFont="1" applyFill="1" applyBorder="1" applyAlignment="1">
      <alignment horizontal="left" vertical="center" wrapText="1"/>
    </xf>
    <xf numFmtId="172" fontId="21" fillId="3" borderId="9" xfId="12" applyNumberFormat="1" applyFont="1" applyFill="1" applyBorder="1" applyAlignment="1">
      <alignment vertical="center" wrapText="1"/>
    </xf>
    <xf numFmtId="0" fontId="21" fillId="0" borderId="9" xfId="12" applyNumberFormat="1" applyFont="1" applyFill="1" applyBorder="1" applyAlignment="1">
      <alignment horizontal="center" vertical="center" wrapText="1"/>
    </xf>
    <xf numFmtId="0" fontId="8" fillId="0" borderId="9" xfId="0" applyNumberFormat="1" applyFont="1" applyFill="1" applyBorder="1" applyAlignment="1">
      <alignment horizontal="center" vertical="center"/>
    </xf>
    <xf numFmtId="0" fontId="8" fillId="0" borderId="9" xfId="0" quotePrefix="1" applyFont="1" applyFill="1" applyBorder="1" applyAlignment="1">
      <alignment vertical="center" wrapText="1"/>
    </xf>
    <xf numFmtId="164" fontId="8" fillId="0" borderId="0" xfId="0" applyNumberFormat="1" applyFont="1"/>
    <xf numFmtId="0" fontId="8" fillId="0" borderId="0" xfId="0" applyFont="1" applyAlignment="1">
      <alignment wrapText="1"/>
    </xf>
    <xf numFmtId="0" fontId="8" fillId="0" borderId="0" xfId="0" applyFont="1" applyBorder="1" applyAlignment="1">
      <alignment wrapText="1"/>
    </xf>
    <xf numFmtId="0" fontId="54" fillId="0" borderId="0" xfId="0" applyFont="1" applyBorder="1" applyAlignment="1">
      <alignment horizontal="center" wrapText="1"/>
    </xf>
    <xf numFmtId="2" fontId="8" fillId="0" borderId="0" xfId="0" applyNumberFormat="1" applyFont="1" applyBorder="1" applyAlignment="1">
      <alignment wrapText="1"/>
    </xf>
    <xf numFmtId="166" fontId="8" fillId="0" borderId="0" xfId="2" applyFont="1" applyBorder="1"/>
    <xf numFmtId="4" fontId="8" fillId="0" borderId="0" xfId="0" applyNumberFormat="1" applyFont="1" applyAlignment="1">
      <alignment horizontal="right"/>
    </xf>
    <xf numFmtId="0" fontId="8" fillId="0" borderId="0" xfId="0" applyFont="1" applyAlignment="1">
      <alignment horizontal="right"/>
    </xf>
    <xf numFmtId="0" fontId="56" fillId="0" borderId="0" xfId="0" applyFont="1" applyFill="1" applyBorder="1" applyAlignment="1">
      <alignment horizontal="right" vertical="center"/>
    </xf>
    <xf numFmtId="4" fontId="56" fillId="0" borderId="0" xfId="0" applyNumberFormat="1" applyFont="1" applyFill="1" applyBorder="1" applyAlignment="1">
      <alignment horizontal="right"/>
    </xf>
    <xf numFmtId="0" fontId="8" fillId="0" borderId="0" xfId="0" applyFont="1" applyAlignment="1">
      <alignment horizontal="left"/>
    </xf>
    <xf numFmtId="0" fontId="8" fillId="0" borderId="0" xfId="0" applyFont="1" applyBorder="1" applyAlignment="1">
      <alignment horizontal="left"/>
    </xf>
    <xf numFmtId="4" fontId="8" fillId="0" borderId="0" xfId="0" applyNumberFormat="1" applyFont="1" applyBorder="1" applyAlignment="1">
      <alignment horizontal="right"/>
    </xf>
    <xf numFmtId="0" fontId="8" fillId="0" borderId="0" xfId="0" applyFont="1" applyBorder="1" applyAlignment="1">
      <alignment horizontal="right"/>
    </xf>
    <xf numFmtId="0" fontId="57" fillId="0" borderId="0" xfId="0" applyFont="1" applyFill="1" applyBorder="1" applyAlignment="1">
      <alignment horizontal="center"/>
    </xf>
    <xf numFmtId="4" fontId="57" fillId="0" borderId="0" xfId="0" applyNumberFormat="1" applyFont="1" applyFill="1" applyBorder="1" applyAlignment="1">
      <alignment horizontal="center"/>
    </xf>
    <xf numFmtId="0" fontId="7" fillId="3" borderId="9" xfId="0" applyFont="1" applyFill="1" applyBorder="1" applyAlignment="1">
      <alignment horizontal="center" vertical="center" wrapText="1"/>
    </xf>
    <xf numFmtId="0" fontId="7" fillId="3" borderId="9" xfId="0" applyFont="1" applyFill="1" applyBorder="1" applyAlignment="1">
      <alignment horizontal="center" wrapText="1"/>
    </xf>
    <xf numFmtId="2" fontId="7" fillId="3" borderId="9" xfId="0" applyNumberFormat="1" applyFont="1" applyFill="1" applyBorder="1" applyAlignment="1">
      <alignment vertical="center" wrapText="1"/>
    </xf>
    <xf numFmtId="0" fontId="8" fillId="3" borderId="9" xfId="0" applyFont="1" applyFill="1" applyBorder="1" applyAlignment="1">
      <alignment horizontal="center" vertical="center" wrapText="1"/>
    </xf>
    <xf numFmtId="49" fontId="53" fillId="3" borderId="9" xfId="0" applyNumberFormat="1" applyFont="1" applyFill="1" applyBorder="1" applyAlignment="1">
      <alignment horizontal="center" vertical="center" wrapText="1"/>
    </xf>
    <xf numFmtId="0" fontId="8" fillId="3" borderId="9" xfId="0" applyFont="1" applyFill="1" applyBorder="1" applyAlignment="1">
      <alignment horizontal="left" vertical="center" wrapText="1"/>
    </xf>
    <xf numFmtId="0" fontId="8" fillId="3" borderId="9" xfId="0" applyFont="1" applyFill="1" applyBorder="1" applyAlignment="1">
      <alignment horizontal="center" wrapText="1"/>
    </xf>
    <xf numFmtId="4" fontId="8" fillId="3" borderId="9" xfId="0" applyNumberFormat="1" applyFont="1" applyFill="1" applyBorder="1" applyAlignment="1">
      <alignment horizontal="right" vertical="center" wrapText="1"/>
    </xf>
    <xf numFmtId="4" fontId="8" fillId="3" borderId="9" xfId="0" applyNumberFormat="1" applyFont="1" applyFill="1" applyBorder="1" applyAlignment="1">
      <alignment horizontal="right" wrapText="1"/>
    </xf>
    <xf numFmtId="0" fontId="21" fillId="3" borderId="9" xfId="0" applyNumberFormat="1" applyFont="1" applyFill="1" applyBorder="1" applyAlignment="1">
      <alignment horizontal="center" vertical="center" wrapText="1"/>
    </xf>
    <xf numFmtId="2" fontId="7" fillId="3" borderId="9" xfId="0" applyNumberFormat="1" applyFont="1" applyFill="1" applyBorder="1" applyAlignment="1">
      <alignment wrapText="1"/>
    </xf>
    <xf numFmtId="4" fontId="7" fillId="3" borderId="9" xfId="0" applyNumberFormat="1" applyFont="1" applyFill="1" applyBorder="1" applyAlignment="1">
      <alignment horizontal="right" vertical="center" wrapText="1"/>
    </xf>
    <xf numFmtId="0" fontId="7" fillId="3" borderId="9" xfId="0" applyFont="1" applyFill="1" applyBorder="1" applyAlignment="1">
      <alignment wrapText="1"/>
    </xf>
    <xf numFmtId="4" fontId="8" fillId="3" borderId="9" xfId="6" applyNumberFormat="1" applyFont="1" applyFill="1" applyBorder="1" applyAlignment="1">
      <alignment horizontal="right" vertical="center" wrapText="1"/>
    </xf>
    <xf numFmtId="2" fontId="8" fillId="3" borderId="9" xfId="0" applyNumberFormat="1" applyFont="1" applyFill="1" applyBorder="1" applyAlignment="1">
      <alignment horizontal="right" vertical="center" wrapText="1"/>
    </xf>
    <xf numFmtId="0" fontId="7" fillId="3" borderId="9" xfId="0" applyFont="1" applyFill="1" applyBorder="1" applyAlignment="1">
      <alignment horizontal="left" vertical="center" wrapText="1"/>
    </xf>
    <xf numFmtId="0" fontId="7" fillId="3" borderId="9" xfId="0" applyFont="1" applyFill="1" applyBorder="1" applyAlignment="1">
      <alignment vertical="center" wrapText="1"/>
    </xf>
    <xf numFmtId="4" fontId="21" fillId="3" borderId="9" xfId="0" applyNumberFormat="1" applyFont="1" applyFill="1" applyBorder="1" applyAlignment="1">
      <alignment horizontal="right" vertical="center" wrapText="1"/>
    </xf>
    <xf numFmtId="2" fontId="7" fillId="4" borderId="9" xfId="0" applyNumberFormat="1" applyFont="1" applyFill="1" applyBorder="1" applyAlignment="1">
      <alignment wrapText="1"/>
    </xf>
    <xf numFmtId="4" fontId="7" fillId="4" borderId="9" xfId="0" applyNumberFormat="1" applyFont="1" applyFill="1" applyBorder="1" applyAlignment="1">
      <alignment horizontal="right" vertical="center" wrapText="1"/>
    </xf>
    <xf numFmtId="4" fontId="7" fillId="4" borderId="9" xfId="0" applyNumberFormat="1" applyFont="1" applyFill="1" applyBorder="1" applyAlignment="1">
      <alignment horizontal="right" vertical="center"/>
    </xf>
    <xf numFmtId="0" fontId="7" fillId="3" borderId="0" xfId="0" applyFont="1" applyFill="1" applyAlignment="1">
      <alignment wrapText="1"/>
    </xf>
    <xf numFmtId="0" fontId="7" fillId="3" borderId="0" xfId="0" applyFont="1" applyFill="1" applyBorder="1" applyAlignment="1">
      <alignment wrapText="1"/>
    </xf>
    <xf numFmtId="0" fontId="55" fillId="3" borderId="0" xfId="0" applyFont="1" applyFill="1" applyBorder="1" applyAlignment="1">
      <alignment horizontal="center" wrapText="1"/>
    </xf>
    <xf numFmtId="0" fontId="2" fillId="0" borderId="54" xfId="0" applyFont="1" applyFill="1" applyBorder="1" applyAlignment="1">
      <alignment horizontal="center" vertical="center"/>
    </xf>
    <xf numFmtId="49" fontId="2" fillId="0" borderId="0" xfId="0" applyNumberFormat="1" applyFont="1" applyFill="1" applyBorder="1" applyAlignment="1">
      <alignment horizontal="center"/>
    </xf>
    <xf numFmtId="0" fontId="2" fillId="0" borderId="0" xfId="0" applyFont="1" applyFill="1" applyBorder="1" applyAlignment="1"/>
    <xf numFmtId="0" fontId="2" fillId="0" borderId="0" xfId="0" applyFont="1" applyFill="1" applyBorder="1" applyAlignment="1">
      <alignment horizontal="center" vertical="center"/>
    </xf>
    <xf numFmtId="165" fontId="2" fillId="0" borderId="0" xfId="9" applyFont="1" applyFill="1" applyBorder="1" applyAlignment="1">
      <alignment horizontal="right"/>
    </xf>
    <xf numFmtId="165" fontId="2" fillId="0" borderId="0" xfId="9" applyFont="1" applyFill="1" applyBorder="1" applyAlignment="1">
      <alignment horizontal="center"/>
    </xf>
    <xf numFmtId="164" fontId="2" fillId="0" borderId="44" xfId="3" applyFont="1" applyFill="1" applyBorder="1" applyAlignment="1"/>
    <xf numFmtId="0" fontId="25" fillId="0" borderId="0" xfId="5" applyFont="1" applyBorder="1" applyAlignment="1">
      <alignment horizontal="right"/>
    </xf>
    <xf numFmtId="0" fontId="21" fillId="5" borderId="25" xfId="0" applyFont="1" applyFill="1" applyBorder="1" applyAlignment="1">
      <alignment horizontal="center" vertical="center"/>
    </xf>
    <xf numFmtId="0" fontId="16" fillId="5" borderId="17" xfId="0" applyFont="1" applyFill="1" applyBorder="1" applyAlignment="1">
      <alignment horizontal="center" vertical="center"/>
    </xf>
    <xf numFmtId="0" fontId="16" fillId="5" borderId="30" xfId="0" applyFont="1" applyFill="1" applyBorder="1" applyAlignment="1">
      <alignment horizontal="center" vertical="center"/>
    </xf>
    <xf numFmtId="2" fontId="4" fillId="3" borderId="61" xfId="0" applyNumberFormat="1" applyFont="1" applyFill="1" applyBorder="1" applyAlignment="1">
      <alignment horizontal="center" vertical="center" wrapText="1"/>
    </xf>
    <xf numFmtId="4" fontId="6" fillId="0" borderId="45" xfId="0" applyNumberFormat="1" applyFont="1" applyBorder="1" applyAlignment="1">
      <alignment vertical="center"/>
    </xf>
    <xf numFmtId="4" fontId="6" fillId="0" borderId="45" xfId="0" applyNumberFormat="1" applyFont="1" applyBorder="1"/>
    <xf numFmtId="167" fontId="6" fillId="0" borderId="9" xfId="6" applyFont="1" applyBorder="1" applyAlignment="1">
      <alignment horizontal="right" vertical="center"/>
    </xf>
    <xf numFmtId="167" fontId="4" fillId="4" borderId="9" xfId="6" applyFont="1" applyFill="1" applyBorder="1" applyAlignment="1"/>
    <xf numFmtId="167" fontId="4" fillId="0" borderId="9" xfId="6" applyFont="1" applyBorder="1" applyAlignment="1"/>
    <xf numFmtId="167" fontId="6" fillId="0" borderId="9" xfId="6" applyFont="1" applyBorder="1" applyAlignment="1">
      <alignment horizontal="right"/>
    </xf>
    <xf numFmtId="0" fontId="7" fillId="3" borderId="27" xfId="0" applyFont="1" applyFill="1" applyBorder="1" applyAlignment="1">
      <alignment horizontal="center" vertical="center" wrapText="1"/>
    </xf>
    <xf numFmtId="0" fontId="61" fillId="0" borderId="0" xfId="0" applyFont="1"/>
    <xf numFmtId="0" fontId="60" fillId="0" borderId="63" xfId="0" applyFont="1" applyBorder="1" applyAlignment="1">
      <alignment horizontal="center" vertical="center" wrapText="1"/>
    </xf>
    <xf numFmtId="0" fontId="60" fillId="0" borderId="64" xfId="0" applyFont="1" applyBorder="1" applyAlignment="1">
      <alignment horizontal="center" vertical="center" wrapText="1"/>
    </xf>
    <xf numFmtId="0" fontId="60" fillId="0" borderId="65" xfId="0" applyFont="1" applyBorder="1" applyAlignment="1">
      <alignment horizontal="center" vertical="center" wrapText="1"/>
    </xf>
    <xf numFmtId="0" fontId="62" fillId="0" borderId="66" xfId="0" applyFont="1" applyBorder="1" applyAlignment="1">
      <alignment horizontal="center" vertical="center" wrapText="1"/>
    </xf>
    <xf numFmtId="0" fontId="62" fillId="0" borderId="67" xfId="0" applyFont="1" applyBorder="1" applyAlignment="1">
      <alignment horizontal="left" vertical="center" wrapText="1"/>
    </xf>
    <xf numFmtId="0" fontId="62" fillId="0" borderId="67" xfId="0" applyFont="1" applyBorder="1" applyAlignment="1">
      <alignment horizontal="center" vertical="center" wrapText="1"/>
    </xf>
    <xf numFmtId="4" fontId="62" fillId="0" borderId="68" xfId="0" applyNumberFormat="1" applyFont="1" applyBorder="1" applyAlignment="1">
      <alignment vertical="center" wrapText="1"/>
    </xf>
    <xf numFmtId="0" fontId="62" fillId="0" borderId="69" xfId="0" applyFont="1" applyBorder="1" applyAlignment="1">
      <alignment horizontal="center" vertical="center" wrapText="1"/>
    </xf>
    <xf numFmtId="0" fontId="62" fillId="0" borderId="70" xfId="0" applyFont="1" applyBorder="1" applyAlignment="1">
      <alignment horizontal="left" vertical="center" wrapText="1"/>
    </xf>
    <xf numFmtId="0" fontId="62" fillId="0" borderId="70" xfId="0" applyFont="1" applyBorder="1" applyAlignment="1">
      <alignment horizontal="center" vertical="center" wrapText="1"/>
    </xf>
    <xf numFmtId="4" fontId="62" fillId="0" borderId="71" xfId="0" applyNumberFormat="1" applyFont="1" applyBorder="1" applyAlignment="1">
      <alignment vertical="center" wrapText="1"/>
    </xf>
    <xf numFmtId="0" fontId="61" fillId="0" borderId="0" xfId="0" applyFont="1" applyAlignment="1">
      <alignment horizontal="center"/>
    </xf>
    <xf numFmtId="0" fontId="61" fillId="0" borderId="0" xfId="0" applyFont="1" applyAlignment="1">
      <alignment horizontal="left"/>
    </xf>
    <xf numFmtId="0" fontId="43" fillId="0" borderId="18"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26" xfId="0" applyFont="1" applyBorder="1" applyAlignment="1">
      <alignment horizontal="center" vertical="center" wrapText="1"/>
    </xf>
    <xf numFmtId="49" fontId="59" fillId="0" borderId="27" xfId="0" applyNumberFormat="1" applyFont="1" applyBorder="1" applyAlignment="1">
      <alignment horizontal="center" vertical="center" wrapText="1"/>
    </xf>
    <xf numFmtId="0" fontId="59" fillId="0" borderId="16" xfId="0" applyFont="1" applyBorder="1" applyAlignment="1">
      <alignment horizontal="left" vertical="center" wrapText="1"/>
    </xf>
    <xf numFmtId="0" fontId="59" fillId="0" borderId="16" xfId="0" applyFont="1" applyBorder="1" applyAlignment="1">
      <alignment horizontal="center" vertical="center" wrapText="1"/>
    </xf>
    <xf numFmtId="4" fontId="59" fillId="0" borderId="28" xfId="0" applyNumberFormat="1" applyFont="1" applyBorder="1" applyAlignment="1">
      <alignment vertical="center" wrapText="1"/>
    </xf>
    <xf numFmtId="49" fontId="59" fillId="0" borderId="24" xfId="0" applyNumberFormat="1" applyFont="1" applyBorder="1" applyAlignment="1">
      <alignment horizontal="center" vertical="center" wrapText="1"/>
    </xf>
    <xf numFmtId="0" fontId="59" fillId="0" borderId="25" xfId="0" applyFont="1" applyBorder="1" applyAlignment="1">
      <alignment horizontal="left" vertical="center" wrapText="1"/>
    </xf>
    <xf numFmtId="0" fontId="59" fillId="0" borderId="25" xfId="0" applyFont="1" applyBorder="1" applyAlignment="1">
      <alignment horizontal="center" vertical="center" wrapText="1"/>
    </xf>
    <xf numFmtId="4" fontId="59" fillId="0" borderId="29" xfId="0" applyNumberFormat="1" applyFont="1" applyBorder="1" applyAlignment="1">
      <alignment vertical="center" wrapText="1"/>
    </xf>
    <xf numFmtId="49" fontId="53" fillId="0" borderId="9" xfId="0" applyNumberFormat="1" applyFont="1" applyBorder="1" applyAlignment="1">
      <alignment horizontal="center" vertical="top" wrapText="1"/>
    </xf>
    <xf numFmtId="49" fontId="41" fillId="0" borderId="16" xfId="0" applyNumberFormat="1" applyFont="1" applyBorder="1" applyAlignment="1">
      <alignment horizontal="center" vertical="center" wrapText="1"/>
    </xf>
    <xf numFmtId="49" fontId="41" fillId="3" borderId="30" xfId="0" applyNumberFormat="1" applyFont="1" applyFill="1" applyBorder="1" applyAlignment="1">
      <alignment horizontal="center" vertical="center" wrapText="1"/>
    </xf>
    <xf numFmtId="165" fontId="24" fillId="5" borderId="17" xfId="10" applyNumberFormat="1" applyFont="1" applyFill="1" applyBorder="1" applyAlignment="1">
      <alignment horizontal="right" vertical="center"/>
    </xf>
    <xf numFmtId="0" fontId="24" fillId="5" borderId="26" xfId="0" applyFont="1" applyFill="1" applyBorder="1" applyAlignment="1">
      <alignment vertical="center"/>
    </xf>
    <xf numFmtId="2" fontId="6" fillId="5" borderId="16" xfId="0" applyNumberFormat="1" applyFont="1" applyFill="1" applyBorder="1" applyAlignment="1">
      <alignment horizontal="right" vertical="center"/>
    </xf>
    <xf numFmtId="165" fontId="16" fillId="5" borderId="28" xfId="10" applyFont="1" applyFill="1" applyBorder="1" applyAlignment="1">
      <alignment horizontal="right" vertical="center"/>
    </xf>
    <xf numFmtId="2" fontId="6" fillId="5" borderId="25" xfId="0" applyNumberFormat="1" applyFont="1" applyFill="1" applyBorder="1" applyAlignment="1">
      <alignment horizontal="right" vertical="center"/>
    </xf>
    <xf numFmtId="165" fontId="16" fillId="5" borderId="29" xfId="10" applyFont="1" applyFill="1" applyBorder="1" applyAlignment="1">
      <alignment horizontal="right" vertical="center"/>
    </xf>
    <xf numFmtId="0" fontId="16" fillId="5" borderId="17" xfId="0" applyFont="1" applyFill="1" applyBorder="1"/>
    <xf numFmtId="0" fontId="6" fillId="5" borderId="25" xfId="0" applyFont="1" applyFill="1" applyBorder="1" applyAlignment="1">
      <alignment horizontal="center" vertical="center" wrapText="1"/>
    </xf>
    <xf numFmtId="0" fontId="4" fillId="5" borderId="25" xfId="0" applyFont="1" applyFill="1" applyBorder="1" applyAlignment="1">
      <alignment horizontal="left" vertical="center" wrapText="1"/>
    </xf>
    <xf numFmtId="0" fontId="16" fillId="5" borderId="17" xfId="0" applyFont="1" applyFill="1" applyBorder="1" applyAlignment="1">
      <alignment horizontal="left" vertical="center" wrapText="1"/>
    </xf>
    <xf numFmtId="2" fontId="6" fillId="5" borderId="17" xfId="0" applyNumberFormat="1" applyFont="1" applyFill="1" applyBorder="1" applyAlignment="1">
      <alignment horizontal="right" vertical="center"/>
    </xf>
    <xf numFmtId="165" fontId="16" fillId="5" borderId="17" xfId="0" applyNumberFormat="1" applyFont="1" applyFill="1" applyBorder="1" applyAlignment="1">
      <alignment horizontal="right" vertical="center" wrapText="1"/>
    </xf>
    <xf numFmtId="165" fontId="16" fillId="5" borderId="26" xfId="10" applyFont="1" applyFill="1" applyBorder="1" applyAlignment="1">
      <alignment horizontal="right" vertical="center"/>
    </xf>
    <xf numFmtId="49" fontId="6" fillId="5" borderId="34" xfId="0" applyNumberFormat="1" applyFont="1" applyFill="1" applyBorder="1" applyAlignment="1">
      <alignment horizontal="center" vertical="center"/>
    </xf>
    <xf numFmtId="0" fontId="16" fillId="5" borderId="30" xfId="0" applyFont="1" applyFill="1" applyBorder="1" applyAlignment="1">
      <alignment horizontal="left" vertical="center" wrapText="1"/>
    </xf>
    <xf numFmtId="2" fontId="6" fillId="5" borderId="30" xfId="0" applyNumberFormat="1" applyFont="1" applyFill="1" applyBorder="1" applyAlignment="1">
      <alignment horizontal="right" vertical="center"/>
    </xf>
    <xf numFmtId="0" fontId="16" fillId="5" borderId="30" xfId="0" applyFont="1" applyFill="1" applyBorder="1" applyAlignment="1">
      <alignment horizontal="center" vertical="center" wrapText="1"/>
    </xf>
    <xf numFmtId="165" fontId="16" fillId="5" borderId="30" xfId="0" applyNumberFormat="1" applyFont="1" applyFill="1" applyBorder="1" applyAlignment="1">
      <alignment horizontal="right" vertical="center" wrapText="1"/>
    </xf>
    <xf numFmtId="165" fontId="16" fillId="5" borderId="58" xfId="10" applyFont="1" applyFill="1" applyBorder="1" applyAlignment="1">
      <alignment horizontal="right" vertical="center"/>
    </xf>
    <xf numFmtId="0" fontId="4" fillId="5" borderId="72" xfId="0" applyFont="1" applyFill="1" applyBorder="1" applyAlignment="1">
      <alignment vertical="center"/>
    </xf>
    <xf numFmtId="0" fontId="6" fillId="5" borderId="43" xfId="0" applyFont="1" applyFill="1" applyBorder="1" applyAlignment="1">
      <alignment horizontal="center" vertical="center" wrapText="1"/>
    </xf>
    <xf numFmtId="0" fontId="16" fillId="5" borderId="43" xfId="0" applyFont="1" applyFill="1" applyBorder="1"/>
    <xf numFmtId="0" fontId="16" fillId="5" borderId="43" xfId="0" applyFont="1" applyFill="1" applyBorder="1" applyAlignment="1">
      <alignment horizontal="center" vertical="center"/>
    </xf>
    <xf numFmtId="0" fontId="24" fillId="5" borderId="43" xfId="0" applyFont="1" applyFill="1" applyBorder="1" applyAlignment="1">
      <alignment horizontal="left" vertical="center"/>
    </xf>
    <xf numFmtId="0" fontId="6" fillId="3" borderId="52" xfId="0" applyFont="1" applyFill="1" applyBorder="1"/>
    <xf numFmtId="0" fontId="4" fillId="3" borderId="52" xfId="0" applyFont="1" applyFill="1" applyBorder="1" applyAlignment="1">
      <alignment horizontal="center"/>
    </xf>
    <xf numFmtId="165" fontId="21" fillId="5" borderId="16" xfId="8" applyFont="1" applyFill="1" applyBorder="1" applyAlignment="1">
      <alignment vertical="center"/>
    </xf>
    <xf numFmtId="49" fontId="41" fillId="5" borderId="16" xfId="0" applyNumberFormat="1" applyFont="1" applyFill="1" applyBorder="1" applyAlignment="1">
      <alignment horizontal="left" vertical="center" wrapText="1"/>
    </xf>
    <xf numFmtId="4" fontId="8" fillId="3" borderId="9" xfId="3" applyNumberFormat="1" applyFont="1" applyFill="1" applyBorder="1" applyAlignment="1">
      <alignment vertical="center"/>
    </xf>
    <xf numFmtId="4" fontId="8" fillId="0" borderId="9" xfId="3" applyNumberFormat="1" applyFont="1" applyFill="1" applyBorder="1" applyAlignment="1">
      <alignment vertical="center"/>
    </xf>
    <xf numFmtId="4" fontId="7" fillId="8" borderId="9" xfId="3" applyNumberFormat="1" applyFont="1" applyFill="1" applyBorder="1" applyAlignment="1">
      <alignment horizontal="right"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49" fontId="7" fillId="4" borderId="17" xfId="0" applyNumberFormat="1" applyFont="1" applyFill="1" applyBorder="1" applyAlignment="1">
      <alignment horizontal="center" vertical="center"/>
    </xf>
    <xf numFmtId="165" fontId="7" fillId="4" borderId="17" xfId="9" applyFont="1" applyFill="1" applyBorder="1" applyAlignment="1">
      <alignment horizontal="center" vertical="center"/>
    </xf>
    <xf numFmtId="164" fontId="7" fillId="4" borderId="26" xfId="3" applyFont="1" applyFill="1" applyBorder="1" applyAlignment="1">
      <alignment horizontal="center" vertical="center"/>
    </xf>
    <xf numFmtId="0" fontId="7" fillId="3" borderId="16" xfId="0" applyFont="1" applyFill="1" applyBorder="1" applyAlignment="1">
      <alignment horizontal="center" wrapText="1"/>
    </xf>
    <xf numFmtId="0" fontId="7" fillId="3" borderId="16" xfId="0" applyFont="1" applyFill="1" applyBorder="1" applyAlignment="1">
      <alignment wrapText="1"/>
    </xf>
    <xf numFmtId="0" fontId="7" fillId="3" borderId="28" xfId="0" applyFont="1" applyFill="1" applyBorder="1" applyAlignment="1">
      <alignment wrapText="1"/>
    </xf>
    <xf numFmtId="0" fontId="21" fillId="3" borderId="27" xfId="4" applyFont="1" applyFill="1" applyBorder="1" applyAlignment="1">
      <alignment horizontal="center" vertical="center" wrapText="1"/>
    </xf>
    <xf numFmtId="0" fontId="8" fillId="3" borderId="16" xfId="0" applyFont="1" applyFill="1" applyBorder="1" applyAlignment="1">
      <alignment horizontal="center" vertical="center" wrapText="1"/>
    </xf>
    <xf numFmtId="49" fontId="53" fillId="3" borderId="16" xfId="0" applyNumberFormat="1" applyFont="1" applyFill="1" applyBorder="1" applyAlignment="1">
      <alignment horizontal="center" vertical="center" wrapText="1"/>
    </xf>
    <xf numFmtId="0" fontId="8" fillId="0" borderId="16" xfId="0" applyFont="1" applyFill="1" applyBorder="1" applyAlignment="1">
      <alignment horizontal="left" vertical="center" wrapText="1"/>
    </xf>
    <xf numFmtId="4" fontId="8" fillId="3" borderId="16" xfId="0" applyNumberFormat="1" applyFont="1" applyFill="1" applyBorder="1" applyAlignment="1">
      <alignment horizontal="right" vertical="center" wrapText="1"/>
    </xf>
    <xf numFmtId="4" fontId="8" fillId="0" borderId="16" xfId="0" applyNumberFormat="1" applyFont="1" applyFill="1" applyBorder="1" applyAlignment="1">
      <alignment horizontal="right" vertical="center"/>
    </xf>
    <xf numFmtId="4" fontId="8" fillId="3" borderId="28" xfId="0" applyNumberFormat="1" applyFont="1" applyFill="1" applyBorder="1" applyAlignment="1">
      <alignment horizontal="right" vertical="center" wrapText="1"/>
    </xf>
    <xf numFmtId="2" fontId="7" fillId="3" borderId="27" xfId="0" applyNumberFormat="1" applyFont="1" applyFill="1" applyBorder="1" applyAlignment="1">
      <alignment horizontal="center" vertical="center" wrapText="1"/>
    </xf>
    <xf numFmtId="2" fontId="7" fillId="3" borderId="16" xfId="0" applyNumberFormat="1" applyFont="1" applyFill="1" applyBorder="1" applyAlignment="1">
      <alignment wrapText="1"/>
    </xf>
    <xf numFmtId="4" fontId="7" fillId="3" borderId="28" xfId="0" applyNumberFormat="1" applyFont="1" applyFill="1" applyBorder="1" applyAlignment="1">
      <alignment horizontal="right" vertical="center" wrapText="1"/>
    </xf>
    <xf numFmtId="171" fontId="8" fillId="3" borderId="16" xfId="7" applyNumberFormat="1" applyFont="1" applyFill="1" applyBorder="1" applyAlignment="1">
      <alignment vertical="center" wrapText="1"/>
    </xf>
    <xf numFmtId="2" fontId="8" fillId="3" borderId="28" xfId="4" applyNumberFormat="1" applyFont="1" applyFill="1" applyBorder="1" applyAlignment="1">
      <alignment vertical="center" wrapText="1"/>
    </xf>
    <xf numFmtId="0" fontId="8" fillId="3" borderId="16" xfId="0" applyFont="1" applyFill="1" applyBorder="1" applyAlignment="1">
      <alignment horizontal="center" wrapText="1"/>
    </xf>
    <xf numFmtId="0" fontId="8" fillId="3" borderId="27" xfId="0" applyFont="1" applyFill="1" applyBorder="1" applyAlignment="1">
      <alignment horizontal="center" vertical="center" wrapText="1"/>
    </xf>
    <xf numFmtId="0" fontId="8" fillId="3" borderId="16" xfId="0" applyFont="1" applyFill="1" applyBorder="1" applyAlignment="1">
      <alignment horizontal="left" vertical="center" wrapText="1"/>
    </xf>
    <xf numFmtId="49" fontId="59" fillId="0" borderId="16" xfId="0" applyNumberFormat="1" applyFont="1" applyBorder="1" applyAlignment="1">
      <alignment horizontal="center" vertical="center" wrapText="1"/>
    </xf>
    <xf numFmtId="4" fontId="8" fillId="3" borderId="16" xfId="0" applyNumberFormat="1" applyFont="1" applyFill="1" applyBorder="1" applyAlignment="1">
      <alignment horizontal="right" wrapText="1"/>
    </xf>
    <xf numFmtId="4" fontId="8" fillId="3" borderId="16" xfId="0" applyNumberFormat="1" applyFont="1" applyFill="1" applyBorder="1" applyAlignment="1">
      <alignment horizontal="right" vertical="center"/>
    </xf>
    <xf numFmtId="4" fontId="8" fillId="3" borderId="28" xfId="0" applyNumberFormat="1" applyFont="1" applyFill="1" applyBorder="1" applyAlignment="1">
      <alignment horizontal="right" wrapText="1"/>
    </xf>
    <xf numFmtId="2" fontId="7" fillId="3" borderId="24" xfId="0" applyNumberFormat="1" applyFont="1" applyFill="1" applyBorder="1" applyAlignment="1">
      <alignment horizontal="center" vertical="center" wrapText="1"/>
    </xf>
    <xf numFmtId="2" fontId="7" fillId="3" borderId="25" xfId="0" applyNumberFormat="1" applyFont="1" applyFill="1" applyBorder="1" applyAlignment="1">
      <alignment wrapText="1"/>
    </xf>
    <xf numFmtId="4" fontId="7" fillId="3" borderId="29" xfId="0" applyNumberFormat="1" applyFont="1" applyFill="1" applyBorder="1" applyAlignment="1">
      <alignment horizontal="right" vertical="center" wrapText="1"/>
    </xf>
    <xf numFmtId="0" fontId="6" fillId="3" borderId="16" xfId="0" applyFont="1" applyFill="1" applyBorder="1" applyAlignment="1">
      <alignment horizontal="center" vertical="center"/>
    </xf>
    <xf numFmtId="0" fontId="16" fillId="3" borderId="16" xfId="0" applyNumberFormat="1" applyFont="1" applyFill="1" applyBorder="1" applyAlignment="1">
      <alignment horizontal="center" vertical="center" wrapText="1"/>
    </xf>
    <xf numFmtId="0" fontId="24" fillId="5" borderId="17" xfId="0" applyFont="1" applyFill="1" applyBorder="1" applyAlignment="1">
      <alignment horizontal="right" vertical="center"/>
    </xf>
    <xf numFmtId="0" fontId="8" fillId="3" borderId="4" xfId="5" applyFont="1" applyFill="1" applyBorder="1" applyAlignment="1">
      <alignment horizontal="right"/>
    </xf>
    <xf numFmtId="0" fontId="8" fillId="3" borderId="0" xfId="5" applyFont="1" applyFill="1" applyBorder="1" applyAlignment="1">
      <alignment horizontal="right"/>
    </xf>
    <xf numFmtId="0" fontId="8" fillId="3" borderId="5" xfId="5" applyFont="1" applyFill="1" applyBorder="1" applyAlignment="1">
      <alignment horizontal="right"/>
    </xf>
    <xf numFmtId="0" fontId="7" fillId="4" borderId="9" xfId="0" applyFont="1" applyFill="1" applyBorder="1" applyAlignment="1">
      <alignment horizontal="right" vertical="center"/>
    </xf>
    <xf numFmtId="0" fontId="7" fillId="3" borderId="18"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29" xfId="0" applyFont="1" applyFill="1" applyBorder="1" applyAlignment="1">
      <alignment horizontal="center" vertical="center"/>
    </xf>
    <xf numFmtId="0" fontId="7" fillId="4" borderId="47" xfId="0" applyFont="1" applyFill="1" applyBorder="1" applyAlignment="1">
      <alignment horizontal="center" vertical="center"/>
    </xf>
    <xf numFmtId="0" fontId="7" fillId="4" borderId="48" xfId="0" applyFont="1" applyFill="1" applyBorder="1" applyAlignment="1">
      <alignment horizontal="center" vertical="center"/>
    </xf>
    <xf numFmtId="0" fontId="7" fillId="4" borderId="49" xfId="0" applyFont="1" applyFill="1" applyBorder="1" applyAlignment="1">
      <alignment horizontal="center" vertical="center"/>
    </xf>
    <xf numFmtId="0" fontId="7" fillId="0" borderId="18" xfId="0" applyFont="1" applyFill="1" applyBorder="1" applyAlignment="1">
      <alignment horizontal="left"/>
    </xf>
    <xf numFmtId="0" fontId="7" fillId="0" borderId="50" xfId="0" applyFont="1" applyFill="1" applyBorder="1" applyAlignment="1">
      <alignment horizontal="left"/>
    </xf>
    <xf numFmtId="0" fontId="7" fillId="0" borderId="17" xfId="0" applyFont="1" applyFill="1" applyBorder="1" applyAlignment="1">
      <alignment horizontal="left"/>
    </xf>
    <xf numFmtId="0" fontId="7" fillId="0" borderId="26" xfId="0" applyFont="1" applyFill="1" applyBorder="1" applyAlignment="1">
      <alignment horizontal="left"/>
    </xf>
    <xf numFmtId="0" fontId="7" fillId="0" borderId="27" xfId="0" applyFont="1" applyFill="1" applyBorder="1" applyAlignment="1">
      <alignment horizontal="left"/>
    </xf>
    <xf numFmtId="0" fontId="7" fillId="0" borderId="35" xfId="0" applyFont="1" applyFill="1" applyBorder="1" applyAlignment="1">
      <alignment horizontal="left"/>
    </xf>
    <xf numFmtId="0" fontId="7" fillId="0" borderId="16" xfId="0" applyFont="1" applyFill="1" applyBorder="1" applyAlignment="1">
      <alignment horizontal="left"/>
    </xf>
    <xf numFmtId="0" fontId="7" fillId="0" borderId="28" xfId="0" applyFont="1" applyFill="1" applyBorder="1" applyAlignment="1">
      <alignment horizontal="left"/>
    </xf>
    <xf numFmtId="0" fontId="7" fillId="0" borderId="24" xfId="0" applyFont="1" applyFill="1" applyBorder="1" applyAlignment="1">
      <alignment horizontal="left"/>
    </xf>
    <xf numFmtId="0" fontId="7" fillId="0" borderId="46" xfId="0" applyFont="1" applyFill="1" applyBorder="1" applyAlignment="1">
      <alignment horizontal="left"/>
    </xf>
    <xf numFmtId="0" fontId="7" fillId="0" borderId="25" xfId="0" applyFont="1" applyFill="1" applyBorder="1" applyAlignment="1">
      <alignment horizontal="left"/>
    </xf>
    <xf numFmtId="0" fontId="7" fillId="0" borderId="29" xfId="0" applyFont="1" applyFill="1" applyBorder="1" applyAlignment="1">
      <alignment horizontal="left"/>
    </xf>
    <xf numFmtId="2" fontId="7" fillId="3" borderId="9" xfId="0" applyNumberFormat="1" applyFont="1" applyFill="1" applyBorder="1" applyAlignment="1">
      <alignment horizontal="center" wrapText="1"/>
    </xf>
    <xf numFmtId="2" fontId="7" fillId="3" borderId="9" xfId="0" applyNumberFormat="1" applyFont="1" applyFill="1" applyBorder="1" applyAlignment="1">
      <alignment horizontal="center" vertical="center" wrapText="1"/>
    </xf>
    <xf numFmtId="0" fontId="22" fillId="8" borderId="9" xfId="12" applyNumberFormat="1" applyFont="1" applyFill="1" applyBorder="1" applyAlignment="1">
      <alignment horizontal="center" vertical="center" wrapText="1"/>
    </xf>
    <xf numFmtId="2" fontId="7" fillId="4" borderId="9" xfId="0" applyNumberFormat="1" applyFont="1" applyFill="1" applyBorder="1" applyAlignment="1">
      <alignment horizontal="center" vertical="center" wrapText="1"/>
    </xf>
    <xf numFmtId="0" fontId="25" fillId="3" borderId="4" xfId="5" applyFont="1" applyFill="1" applyBorder="1" applyAlignment="1">
      <alignment horizontal="right"/>
    </xf>
    <xf numFmtId="0" fontId="25" fillId="3" borderId="0" xfId="5" applyFont="1" applyFill="1" applyBorder="1" applyAlignment="1">
      <alignment horizontal="right"/>
    </xf>
    <xf numFmtId="0" fontId="2" fillId="3" borderId="0" xfId="5" applyFont="1" applyFill="1" applyBorder="1" applyAlignment="1">
      <alignment horizontal="right"/>
    </xf>
    <xf numFmtId="0" fontId="2" fillId="3" borderId="5" xfId="5" applyFont="1" applyFill="1" applyBorder="1" applyAlignment="1">
      <alignment horizontal="right"/>
    </xf>
    <xf numFmtId="0" fontId="4" fillId="4" borderId="47" xfId="0" applyFont="1" applyFill="1" applyBorder="1" applyAlignment="1">
      <alignment horizontal="center" vertical="center"/>
    </xf>
    <xf numFmtId="0" fontId="4" fillId="4" borderId="48" xfId="0" applyFont="1" applyFill="1" applyBorder="1" applyAlignment="1">
      <alignment horizontal="center" vertical="center"/>
    </xf>
    <xf numFmtId="0" fontId="4" fillId="4" borderId="49" xfId="0" applyFont="1" applyFill="1" applyBorder="1" applyAlignment="1">
      <alignment horizontal="center" vertical="center"/>
    </xf>
    <xf numFmtId="0" fontId="4" fillId="0" borderId="18" xfId="0" applyFont="1" applyFill="1" applyBorder="1" applyAlignment="1">
      <alignment horizontal="left"/>
    </xf>
    <xf numFmtId="0" fontId="4" fillId="0" borderId="50" xfId="0" applyFont="1" applyFill="1" applyBorder="1" applyAlignment="1">
      <alignment horizontal="left"/>
    </xf>
    <xf numFmtId="0" fontId="4" fillId="0" borderId="17" xfId="0" applyFont="1" applyFill="1" applyBorder="1" applyAlignment="1">
      <alignment horizontal="left"/>
    </xf>
    <xf numFmtId="0" fontId="4" fillId="0" borderId="26" xfId="0" applyFont="1" applyFill="1" applyBorder="1" applyAlignment="1">
      <alignment horizontal="left"/>
    </xf>
    <xf numFmtId="0" fontId="4" fillId="3" borderId="18" xfId="0" applyFont="1" applyFill="1" applyBorder="1" applyAlignment="1">
      <alignment horizontal="center" vertical="center" wrapText="1"/>
    </xf>
    <xf numFmtId="0" fontId="4" fillId="3" borderId="26" xfId="0" applyFont="1" applyFill="1" applyBorder="1" applyAlignment="1">
      <alignment horizontal="center" vertical="center"/>
    </xf>
    <xf numFmtId="0" fontId="4" fillId="3" borderId="27" xfId="0"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7" xfId="0" applyFont="1" applyFill="1" applyBorder="1" applyAlignment="1">
      <alignment horizontal="center" vertical="center"/>
    </xf>
    <xf numFmtId="0" fontId="4" fillId="3" borderId="24" xfId="0" applyFont="1" applyFill="1" applyBorder="1" applyAlignment="1">
      <alignment horizontal="center" vertical="center"/>
    </xf>
    <xf numFmtId="0" fontId="4" fillId="3" borderId="29" xfId="0" applyFont="1" applyFill="1" applyBorder="1" applyAlignment="1">
      <alignment horizontal="center" vertical="center"/>
    </xf>
    <xf numFmtId="0" fontId="4" fillId="0" borderId="24" xfId="0" applyFont="1" applyFill="1" applyBorder="1" applyAlignment="1">
      <alignment horizontal="left"/>
    </xf>
    <xf numFmtId="0" fontId="4" fillId="0" borderId="46" xfId="0" applyFont="1" applyFill="1" applyBorder="1" applyAlignment="1">
      <alignment horizontal="left"/>
    </xf>
    <xf numFmtId="0" fontId="4" fillId="0" borderId="25" xfId="0" applyFont="1" applyFill="1" applyBorder="1" applyAlignment="1">
      <alignment horizontal="left"/>
    </xf>
    <xf numFmtId="0" fontId="4" fillId="0" borderId="29" xfId="0" applyFont="1" applyFill="1" applyBorder="1" applyAlignment="1">
      <alignment horizontal="left"/>
    </xf>
    <xf numFmtId="2" fontId="4" fillId="4" borderId="25" xfId="0" applyNumberFormat="1" applyFont="1" applyFill="1" applyBorder="1" applyAlignment="1">
      <alignment horizontal="center" vertical="center" wrapText="1"/>
    </xf>
    <xf numFmtId="0" fontId="4" fillId="4" borderId="9" xfId="0" applyFont="1" applyFill="1" applyBorder="1" applyAlignment="1">
      <alignment horizontal="right" vertical="center"/>
    </xf>
    <xf numFmtId="2" fontId="4" fillId="3" borderId="16" xfId="0" applyNumberFormat="1" applyFont="1" applyFill="1" applyBorder="1" applyAlignment="1">
      <alignment horizontal="center" wrapText="1"/>
    </xf>
    <xf numFmtId="2" fontId="4" fillId="3" borderId="16" xfId="0" applyNumberFormat="1" applyFont="1" applyFill="1" applyBorder="1" applyAlignment="1">
      <alignment horizontal="center" vertical="center" wrapText="1"/>
    </xf>
    <xf numFmtId="2" fontId="7" fillId="3" borderId="16" xfId="0" applyNumberFormat="1" applyFont="1" applyFill="1" applyBorder="1" applyAlignment="1">
      <alignment horizontal="center" wrapText="1"/>
    </xf>
    <xf numFmtId="2" fontId="7" fillId="3" borderId="25" xfId="0" applyNumberFormat="1" applyFont="1" applyFill="1" applyBorder="1" applyAlignment="1">
      <alignment horizontal="center" wrapText="1"/>
    </xf>
    <xf numFmtId="0" fontId="58" fillId="0" borderId="0" xfId="0" applyFont="1" applyBorder="1" applyAlignment="1">
      <alignment horizontal="right" vertical="center"/>
    </xf>
    <xf numFmtId="0" fontId="58" fillId="0" borderId="44" xfId="0" applyFont="1" applyBorder="1" applyAlignment="1">
      <alignment horizontal="right" vertical="center"/>
    </xf>
    <xf numFmtId="0" fontId="7" fillId="10" borderId="9" xfId="0" applyFont="1" applyFill="1" applyBorder="1" applyAlignment="1">
      <alignment horizont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3" borderId="17" xfId="0" applyFont="1" applyFill="1" applyBorder="1" applyAlignment="1">
      <alignment horizontal="center" vertical="center" wrapText="1"/>
    </xf>
    <xf numFmtId="0" fontId="4" fillId="3" borderId="6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45"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62" xfId="0" applyFont="1" applyFill="1" applyBorder="1" applyAlignment="1">
      <alignment horizontal="center" vertical="center"/>
    </xf>
    <xf numFmtId="0" fontId="25" fillId="0" borderId="0" xfId="5" applyFont="1" applyBorder="1" applyAlignment="1">
      <alignment horizontal="right"/>
    </xf>
    <xf numFmtId="0" fontId="4" fillId="4" borderId="51" xfId="0" applyFont="1" applyFill="1" applyBorder="1" applyAlignment="1">
      <alignment horizontal="center" vertical="center"/>
    </xf>
    <xf numFmtId="0" fontId="4" fillId="4" borderId="52" xfId="0" applyFont="1" applyFill="1" applyBorder="1" applyAlignment="1">
      <alignment horizontal="center" vertical="center"/>
    </xf>
    <xf numFmtId="0" fontId="4" fillId="4" borderId="53" xfId="0" applyFont="1" applyFill="1" applyBorder="1" applyAlignment="1">
      <alignment horizontal="center" vertical="center"/>
    </xf>
    <xf numFmtId="0" fontId="4" fillId="0" borderId="27" xfId="0" applyFont="1" applyFill="1" applyBorder="1" applyAlignment="1">
      <alignment horizontal="left"/>
    </xf>
    <xf numFmtId="0" fontId="4" fillId="0" borderId="16" xfId="0" applyFont="1" applyFill="1" applyBorder="1" applyAlignment="1">
      <alignment horizontal="left"/>
    </xf>
    <xf numFmtId="0" fontId="10" fillId="0" borderId="0" xfId="0" applyFont="1" applyFill="1" applyBorder="1" applyAlignment="1">
      <alignment horizontal="center" vertical="center" wrapText="1"/>
    </xf>
    <xf numFmtId="167" fontId="4" fillId="4" borderId="9" xfId="6"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55"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25" fillId="0" borderId="4" xfId="5" applyFont="1" applyBorder="1" applyAlignment="1">
      <alignment horizontal="right"/>
    </xf>
    <xf numFmtId="0" fontId="4" fillId="4" borderId="9" xfId="0" applyFont="1" applyFill="1" applyBorder="1" applyAlignment="1">
      <alignment horizontal="center" vertical="center"/>
    </xf>
    <xf numFmtId="167" fontId="4" fillId="4" borderId="9" xfId="6" applyFont="1" applyFill="1" applyBorder="1" applyAlignment="1">
      <alignment horizontal="center"/>
    </xf>
    <xf numFmtId="0" fontId="16" fillId="5" borderId="43" xfId="0" applyFont="1" applyFill="1" applyBorder="1" applyAlignment="1">
      <alignment horizontal="center" vertical="center"/>
    </xf>
    <xf numFmtId="0" fontId="16" fillId="5" borderId="73" xfId="0" applyFont="1" applyFill="1" applyBorder="1" applyAlignment="1">
      <alignment horizontal="center" vertical="center"/>
    </xf>
    <xf numFmtId="0" fontId="16" fillId="5" borderId="25" xfId="0" applyFont="1" applyFill="1" applyBorder="1" applyAlignment="1">
      <alignment horizontal="center" vertical="center"/>
    </xf>
    <xf numFmtId="0" fontId="16" fillId="5" borderId="29" xfId="0" applyFont="1" applyFill="1" applyBorder="1" applyAlignment="1">
      <alignment horizontal="center" vertical="center"/>
    </xf>
    <xf numFmtId="0" fontId="21" fillId="5" borderId="17" xfId="0" applyFont="1" applyFill="1" applyBorder="1" applyAlignment="1">
      <alignment horizontal="center"/>
    </xf>
    <xf numFmtId="0" fontId="21" fillId="5" borderId="26" xfId="0" applyFont="1" applyFill="1" applyBorder="1" applyAlignment="1">
      <alignment horizontal="center"/>
    </xf>
    <xf numFmtId="0" fontId="21" fillId="5" borderId="25" xfId="0" applyFont="1" applyFill="1" applyBorder="1" applyAlignment="1">
      <alignment horizontal="center"/>
    </xf>
    <xf numFmtId="0" fontId="21" fillId="5" borderId="29" xfId="0" applyFont="1" applyFill="1" applyBorder="1" applyAlignment="1">
      <alignment horizontal="center"/>
    </xf>
    <xf numFmtId="0" fontId="16" fillId="5" borderId="17" xfId="0" applyFont="1" applyFill="1" applyBorder="1" applyAlignment="1">
      <alignment horizontal="center" vertical="center"/>
    </xf>
    <xf numFmtId="0" fontId="16" fillId="5" borderId="26" xfId="0" applyFont="1" applyFill="1" applyBorder="1" applyAlignment="1">
      <alignment horizontal="center" vertical="center"/>
    </xf>
    <xf numFmtId="0" fontId="21" fillId="5" borderId="59" xfId="0" applyFont="1" applyFill="1" applyBorder="1" applyAlignment="1">
      <alignment horizontal="center"/>
    </xf>
    <xf numFmtId="0" fontId="21" fillId="5" borderId="48" xfId="0" applyFont="1" applyFill="1" applyBorder="1" applyAlignment="1">
      <alignment horizontal="center"/>
    </xf>
    <xf numFmtId="0" fontId="21" fillId="5" borderId="49" xfId="0" applyFont="1" applyFill="1" applyBorder="1" applyAlignment="1">
      <alignment horizontal="center"/>
    </xf>
    <xf numFmtId="0" fontId="21" fillId="5" borderId="60" xfId="0" applyFont="1" applyFill="1" applyBorder="1" applyAlignment="1">
      <alignment horizontal="center"/>
    </xf>
    <xf numFmtId="0" fontId="21" fillId="5" borderId="56" xfId="0" applyFont="1" applyFill="1" applyBorder="1" applyAlignment="1">
      <alignment horizontal="center"/>
    </xf>
    <xf numFmtId="0" fontId="21" fillId="5" borderId="57" xfId="0" applyFont="1" applyFill="1" applyBorder="1" applyAlignment="1">
      <alignment horizontal="center"/>
    </xf>
    <xf numFmtId="0" fontId="21" fillId="5" borderId="17"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9" xfId="0" applyFont="1" applyFill="1" applyBorder="1" applyAlignment="1">
      <alignment horizontal="center" vertical="center"/>
    </xf>
    <xf numFmtId="0" fontId="21" fillId="5" borderId="30" xfId="0" applyFont="1" applyFill="1" applyBorder="1" applyAlignment="1">
      <alignment horizontal="center"/>
    </xf>
    <xf numFmtId="0" fontId="21" fillId="5" borderId="58" xfId="0" applyFont="1" applyFill="1" applyBorder="1" applyAlignment="1">
      <alignment horizontal="center"/>
    </xf>
    <xf numFmtId="0" fontId="26" fillId="0" borderId="22" xfId="0" applyFont="1" applyBorder="1" applyAlignment="1">
      <alignment horizontal="right" vertical="center"/>
    </xf>
    <xf numFmtId="0" fontId="26" fillId="0" borderId="0" xfId="0" applyFont="1" applyBorder="1" applyAlignment="1">
      <alignment horizontal="right" vertical="center"/>
    </xf>
    <xf numFmtId="0" fontId="26" fillId="0" borderId="23" xfId="0" applyFont="1" applyBorder="1" applyAlignment="1">
      <alignment horizontal="right" vertical="center"/>
    </xf>
    <xf numFmtId="0" fontId="4" fillId="9" borderId="9" xfId="0" applyFont="1" applyFill="1" applyBorder="1" applyAlignment="1">
      <alignment horizontal="center" vertical="center"/>
    </xf>
    <xf numFmtId="0" fontId="4" fillId="0" borderId="18"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4" fillId="0" borderId="5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7" xfId="0" applyFont="1" applyFill="1" applyBorder="1" applyAlignment="1">
      <alignment horizontal="left" vertical="center"/>
    </xf>
    <xf numFmtId="0" fontId="4" fillId="0" borderId="16" xfId="0" applyFont="1" applyFill="1" applyBorder="1" applyAlignment="1">
      <alignment horizontal="left" vertical="center"/>
    </xf>
    <xf numFmtId="0" fontId="4" fillId="0" borderId="28" xfId="0" applyFont="1" applyFill="1" applyBorder="1" applyAlignment="1">
      <alignment horizontal="left" vertical="center"/>
    </xf>
    <xf numFmtId="0" fontId="6" fillId="0" borderId="24" xfId="0" applyFont="1" applyFill="1" applyBorder="1" applyAlignment="1">
      <alignment horizontal="left" vertical="center"/>
    </xf>
    <xf numFmtId="0" fontId="6" fillId="0" borderId="25" xfId="0" applyFont="1" applyFill="1" applyBorder="1" applyAlignment="1">
      <alignment horizontal="left" vertical="center"/>
    </xf>
    <xf numFmtId="0" fontId="6" fillId="0" borderId="29" xfId="0" applyFont="1" applyFill="1" applyBorder="1" applyAlignment="1">
      <alignment horizontal="left" vertical="center"/>
    </xf>
    <xf numFmtId="0" fontId="43" fillId="12" borderId="51" xfId="0" applyFont="1" applyFill="1" applyBorder="1" applyAlignment="1">
      <alignment horizontal="center" vertical="center" wrapText="1"/>
    </xf>
    <xf numFmtId="0" fontId="43" fillId="12" borderId="52" xfId="0" applyFont="1" applyFill="1" applyBorder="1" applyAlignment="1">
      <alignment horizontal="center" vertical="center" wrapText="1"/>
    </xf>
    <xf numFmtId="0" fontId="43" fillId="12" borderId="53" xfId="0" applyFont="1" applyFill="1" applyBorder="1" applyAlignment="1">
      <alignment horizontal="center" vertical="center" wrapText="1"/>
    </xf>
    <xf numFmtId="0" fontId="60" fillId="11" borderId="51" xfId="0" applyFont="1" applyFill="1" applyBorder="1" applyAlignment="1">
      <alignment horizontal="center" vertical="center" wrapText="1"/>
    </xf>
    <xf numFmtId="0" fontId="60" fillId="11" borderId="52" xfId="0" applyFont="1" applyFill="1" applyBorder="1" applyAlignment="1">
      <alignment horizontal="center" vertical="center" wrapText="1"/>
    </xf>
    <xf numFmtId="0" fontId="60" fillId="11" borderId="53" xfId="0" applyFont="1" applyFill="1" applyBorder="1" applyAlignment="1">
      <alignment horizontal="center" vertical="center" wrapText="1"/>
    </xf>
  </cellXfs>
  <cellStyles count="13">
    <cellStyle name="Excel Built-in Normal" xfId="1"/>
    <cellStyle name="Moeda" xfId="2" builtinId="4"/>
    <cellStyle name="Moeda 2" xfId="3"/>
    <cellStyle name="Normal" xfId="0" builtinId="0"/>
    <cellStyle name="Normal 2" xfId="4"/>
    <cellStyle name="Normal 4" xfId="5"/>
    <cellStyle name="Normal_CONSTRUÇÃO REFEITORIO" xfId="12"/>
    <cellStyle name="Separador de milhares" xfId="6" builtinId="3"/>
    <cellStyle name="Separador de milhares 2" xfId="7"/>
    <cellStyle name="Vírgula 2" xfId="8"/>
    <cellStyle name="Vírgula 2 2" xfId="9"/>
    <cellStyle name="Vírgula 2 3" xfId="10"/>
    <cellStyle name="Vírgula 4"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180975</xdr:colOff>
      <xdr:row>2</xdr:row>
      <xdr:rowOff>76200</xdr:rowOff>
    </xdr:from>
    <xdr:to>
      <xdr:col>5</xdr:col>
      <xdr:colOff>457201</xdr:colOff>
      <xdr:row>10</xdr:row>
      <xdr:rowOff>48304</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95375" y="45720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1</xdr:row>
      <xdr:rowOff>114300</xdr:rowOff>
    </xdr:from>
    <xdr:to>
      <xdr:col>6</xdr:col>
      <xdr:colOff>161926</xdr:colOff>
      <xdr:row>9</xdr:row>
      <xdr:rowOff>95929</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04825" y="30480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0</xdr:row>
      <xdr:rowOff>133350</xdr:rowOff>
    </xdr:from>
    <xdr:to>
      <xdr:col>6</xdr:col>
      <xdr:colOff>171451</xdr:colOff>
      <xdr:row>8</xdr:row>
      <xdr:rowOff>114979</xdr:rowOff>
    </xdr:to>
    <xdr:pic>
      <xdr:nvPicPr>
        <xdr:cNvPr id="2"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14350" y="13335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219074</xdr:colOff>
      <xdr:row>1</xdr:row>
      <xdr:rowOff>133350</xdr:rowOff>
    </xdr:from>
    <xdr:to>
      <xdr:col>4</xdr:col>
      <xdr:colOff>590550</xdr:colOff>
      <xdr:row>7</xdr:row>
      <xdr:rowOff>70750</xdr:rowOff>
    </xdr:to>
    <xdr:pic>
      <xdr:nvPicPr>
        <xdr:cNvPr id="3"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074" y="295275"/>
          <a:ext cx="4781551" cy="985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457200</xdr:colOff>
      <xdr:row>0</xdr:row>
      <xdr:rowOff>0</xdr:rowOff>
    </xdr:from>
    <xdr:to>
      <xdr:col>5</xdr:col>
      <xdr:colOff>219075</xdr:colOff>
      <xdr:row>0</xdr:row>
      <xdr:rowOff>0</xdr:rowOff>
    </xdr:to>
    <xdr:pic>
      <xdr:nvPicPr>
        <xdr:cNvPr id="24158" name="Picture 1"/>
        <xdr:cNvPicPr>
          <a:picLocks noChangeAspect="1" noChangeArrowheads="1"/>
        </xdr:cNvPicPr>
      </xdr:nvPicPr>
      <xdr:blipFill>
        <a:blip xmlns:r="http://schemas.openxmlformats.org/officeDocument/2006/relationships" r:embed="rId1"/>
        <a:srcRect/>
        <a:stretch>
          <a:fillRect/>
        </a:stretch>
      </xdr:blipFill>
      <xdr:spPr bwMode="auto">
        <a:xfrm>
          <a:off x="5248275" y="0"/>
          <a:ext cx="514350" cy="0"/>
        </a:xfrm>
        <a:prstGeom prst="rect">
          <a:avLst/>
        </a:prstGeom>
        <a:noFill/>
        <a:ln w="9525">
          <a:noFill/>
          <a:miter lim="800000"/>
          <a:headEnd/>
          <a:tailEnd/>
        </a:ln>
      </xdr:spPr>
    </xdr:pic>
    <xdr:clientData/>
  </xdr:twoCellAnchor>
  <xdr:twoCellAnchor>
    <xdr:from>
      <xdr:col>2</xdr:col>
      <xdr:colOff>187952</xdr:colOff>
      <xdr:row>0</xdr:row>
      <xdr:rowOff>90017</xdr:rowOff>
    </xdr:from>
    <xdr:to>
      <xdr:col>10</xdr:col>
      <xdr:colOff>859188</xdr:colOff>
      <xdr:row>9</xdr:row>
      <xdr:rowOff>54601</xdr:rowOff>
    </xdr:to>
    <xdr:pic>
      <xdr:nvPicPr>
        <xdr:cNvPr id="4" name="Imagem 4" descr="Logo HORIZONTAL 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790558" y="90017"/>
          <a:ext cx="8546130" cy="17756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609600</xdr:colOff>
      <xdr:row>0</xdr:row>
      <xdr:rowOff>133350</xdr:rowOff>
    </xdr:from>
    <xdr:to>
      <xdr:col>5</xdr:col>
      <xdr:colOff>266701</xdr:colOff>
      <xdr:row>9</xdr:row>
      <xdr:rowOff>679</xdr:rowOff>
    </xdr:to>
    <xdr:pic>
      <xdr:nvPicPr>
        <xdr:cNvPr id="4" name="Imagem 4" descr="Logo HORIZONTAL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95400" y="133350"/>
          <a:ext cx="6429376" cy="13246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M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nx3\2016\3%20GERENCIA%20DE%20ESTUDOS%20E%20PROJETOS\T&#201;CNICOS\TATIANE\GERENCIA\PROCESSOS%20PARA%20ANALISES\E.I.%20MANGABEIRA%20-%202016\OR&#199;AMENTO\PLANILHA%20OR&#199;AMENT&#193;RIA_%20MANGABEIRA_FEV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nx3\2016\3%20GERENCIA%20DE%20ESTUDOS%20E%20PROJETOS\T&#201;CNICOS\TATIANE\GERENCIA\PROCESSOS%20PARA%20ANALISES\E.I.%20MANGABEIRA%20-%202016\OR&#199;AMENTO\E%20E%20IND&#205;GENA%20MANGABEIRAS%20-%20DEZ%20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P"/>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AMENTO"/>
      <sheetName val="CRONOGRAMA"/>
      <sheetName val="COMP"/>
      <sheetName val="INSUMO"/>
      <sheetName val="SINAPI"/>
      <sheetName val="MEMÓRIA DE CÁLCULO"/>
    </sheetNames>
    <sheetDataSet>
      <sheetData sheetId="0"/>
      <sheetData sheetId="1"/>
      <sheetData sheetId="2">
        <row r="7">
          <cell r="E7" t="str">
            <v>Subsecretaria de Gestão e Finanças</v>
          </cell>
        </row>
        <row r="8">
          <cell r="E8" t="str">
            <v>Diretoria de Obras Educacionais</v>
          </cell>
        </row>
        <row r="10">
          <cell r="F10" t="str">
            <v>DATA: 13/04/2016</v>
          </cell>
        </row>
        <row r="11">
          <cell r="F11" t="str">
            <v>SINAPI: FEVEREIRO/2016</v>
          </cell>
        </row>
        <row r="15">
          <cell r="C15" t="str">
            <v xml:space="preserve">Descricao                               </v>
          </cell>
          <cell r="D15" t="str">
            <v>Unid</v>
          </cell>
          <cell r="E15" t="str">
            <v>PÇ TOTAL</v>
          </cell>
          <cell r="F15" t="str">
            <v xml:space="preserve">    </v>
          </cell>
        </row>
        <row r="16">
          <cell r="B16" t="str">
            <v>C1011</v>
          </cell>
          <cell r="C16" t="str">
            <v>MURETA EM ALVENARIA PARA ABRIGO DE QUADRO DE DISTRIBUIÇÃO. MÍN. 0,80x1,50m (LxH)</v>
          </cell>
          <cell r="D16" t="str">
            <v>Unid</v>
          </cell>
          <cell r="E16">
            <v>326.53999999999996</v>
          </cell>
        </row>
        <row r="17">
          <cell r="B17" t="str">
            <v>CÓDIGO</v>
          </cell>
          <cell r="C17" t="str">
            <v xml:space="preserve">Descrição                               </v>
          </cell>
          <cell r="D17" t="str">
            <v xml:space="preserve">    </v>
          </cell>
          <cell r="E17" t="str">
            <v xml:space="preserve">Coeficiente      </v>
          </cell>
          <cell r="F17" t="str">
            <v>Unid</v>
          </cell>
          <cell r="G17" t="str">
            <v xml:space="preserve">Preço Unitário </v>
          </cell>
          <cell r="H17" t="str">
            <v xml:space="preserve">Preço Total    </v>
          </cell>
        </row>
        <row r="18">
          <cell r="B18">
            <v>4750</v>
          </cell>
          <cell r="C18" t="str">
            <v>PEDREIRO</v>
          </cell>
          <cell r="D18" t="str">
            <v xml:space="preserve">    </v>
          </cell>
          <cell r="E18">
            <v>4</v>
          </cell>
          <cell r="F18" t="str">
            <v>H</v>
          </cell>
          <cell r="G18" t="str">
            <v>10,84</v>
          </cell>
          <cell r="H18">
            <v>43.36</v>
          </cell>
        </row>
        <row r="19">
          <cell r="B19">
            <v>6127</v>
          </cell>
          <cell r="C19" t="str">
            <v>AJUDANTE DE PEDREIRO</v>
          </cell>
          <cell r="E19">
            <v>4</v>
          </cell>
          <cell r="F19" t="str">
            <v>H</v>
          </cell>
          <cell r="G19" t="str">
            <v>7,9</v>
          </cell>
          <cell r="H19">
            <v>31.6</v>
          </cell>
        </row>
        <row r="20">
          <cell r="B20" t="str">
            <v>72131</v>
          </cell>
          <cell r="C20" t="str">
            <v>ALVENARIA EM TIJOLO CERÂMICO MACIÇO 5X10X20CM 1 VEZ (ESPESSURA 20CM), ASSENTADO COM ARGAMASSA TRAÇO 1:2:8 (CIMENTO, CAL E AREIA)</v>
          </cell>
          <cell r="E20">
            <v>2</v>
          </cell>
          <cell r="F20" t="str">
            <v>M²</v>
          </cell>
          <cell r="G20" t="str">
            <v>104,59</v>
          </cell>
          <cell r="H20">
            <v>209.18</v>
          </cell>
        </row>
        <row r="21">
          <cell r="B21">
            <v>11088</v>
          </cell>
          <cell r="C21" t="str">
            <v>TELHA CERÂMICA TIPO PLAN, COMPRIMENTO DE *47CM, RENDIMENTO DE *26 TELHAS/M²</v>
          </cell>
          <cell r="E21">
            <v>20</v>
          </cell>
          <cell r="F21" t="str">
            <v>UN</v>
          </cell>
          <cell r="G21" t="str">
            <v>0,72</v>
          </cell>
          <cell r="H21">
            <v>14.4</v>
          </cell>
        </row>
        <row r="22">
          <cell r="B22" t="str">
            <v>84651</v>
          </cell>
          <cell r="C22" t="str">
            <v>PINTURA COM TINTA IMPERMEÁVEL MINERAL EM PÓ, DUAS DEMÃOS</v>
          </cell>
          <cell r="E22">
            <v>4</v>
          </cell>
          <cell r="F22" t="str">
            <v>M²</v>
          </cell>
          <cell r="G22" t="str">
            <v>7</v>
          </cell>
          <cell r="H22">
            <v>28</v>
          </cell>
        </row>
        <row r="24">
          <cell r="C24" t="str">
            <v xml:space="preserve">Descricao                               </v>
          </cell>
          <cell r="D24" t="str">
            <v>Unid</v>
          </cell>
          <cell r="E24" t="str">
            <v>PÇ TOTAL</v>
          </cell>
          <cell r="F24" t="str">
            <v xml:space="preserve">    </v>
          </cell>
        </row>
        <row r="25">
          <cell r="B25" t="str">
            <v>XC06</v>
          </cell>
          <cell r="C25" t="str">
            <v>DISJUNTOR TIPO DIN/IEC, TRIPOLAR DE 10 ATE 50A</v>
          </cell>
          <cell r="D25" t="str">
            <v>Unid</v>
          </cell>
          <cell r="E25">
            <v>58.120000000000005</v>
          </cell>
        </row>
        <row r="26">
          <cell r="B26" t="str">
            <v>CÓDIGO</v>
          </cell>
          <cell r="C26" t="str">
            <v xml:space="preserve">Descrição                               </v>
          </cell>
          <cell r="D26" t="str">
            <v xml:space="preserve">    </v>
          </cell>
          <cell r="E26" t="str">
            <v xml:space="preserve">Coeficiente      </v>
          </cell>
          <cell r="F26" t="str">
            <v>Unid</v>
          </cell>
          <cell r="G26" t="str">
            <v xml:space="preserve">Preço Unitário </v>
          </cell>
          <cell r="H26" t="str">
            <v xml:space="preserve">Preço Total    </v>
          </cell>
        </row>
        <row r="27">
          <cell r="B27">
            <v>247</v>
          </cell>
          <cell r="C27" t="str">
            <v>AUXILIAR DE ELETRICISTA</v>
          </cell>
          <cell r="E27">
            <v>0.01</v>
          </cell>
          <cell r="F27" t="str">
            <v>H</v>
          </cell>
          <cell r="G27" t="str">
            <v>10,09</v>
          </cell>
          <cell r="H27">
            <v>0.1</v>
          </cell>
        </row>
        <row r="28">
          <cell r="B28">
            <v>34709</v>
          </cell>
          <cell r="C28" t="str">
            <v>DISJUNTOR TIPO DIN / IEC, TRIPOLAR DE 10 ATÉ 50A</v>
          </cell>
          <cell r="E28">
            <v>1</v>
          </cell>
          <cell r="F28" t="str">
            <v>UN</v>
          </cell>
          <cell r="G28" t="str">
            <v>58,02</v>
          </cell>
          <cell r="H28">
            <v>58.02</v>
          </cell>
        </row>
        <row r="30">
          <cell r="C30" t="str">
            <v xml:space="preserve">Descricao                               </v>
          </cell>
          <cell r="D30" t="str">
            <v>Unid</v>
          </cell>
          <cell r="E30" t="str">
            <v>PÇ TOTAL</v>
          </cell>
          <cell r="F30" t="str">
            <v xml:space="preserve">    </v>
          </cell>
        </row>
        <row r="31">
          <cell r="B31" t="str">
            <v>XC07</v>
          </cell>
          <cell r="C31" t="str">
            <v>DISJUNTOR TIPO DIN/IEC, MONOPOLAR DE 6 ATE 32A</v>
          </cell>
          <cell r="D31" t="str">
            <v>Unid</v>
          </cell>
          <cell r="E31">
            <v>8.36</v>
          </cell>
        </row>
        <row r="32">
          <cell r="B32" t="str">
            <v>CÓDIGO</v>
          </cell>
          <cell r="C32" t="str">
            <v xml:space="preserve">Descrição                               </v>
          </cell>
          <cell r="D32" t="str">
            <v xml:space="preserve">    </v>
          </cell>
          <cell r="E32" t="str">
            <v xml:space="preserve">Coeficiente      </v>
          </cell>
          <cell r="F32" t="str">
            <v>Unid</v>
          </cell>
          <cell r="G32" t="str">
            <v xml:space="preserve">Preço Unitário </v>
          </cell>
          <cell r="H32" t="str">
            <v xml:space="preserve">Preço Total    </v>
          </cell>
        </row>
        <row r="33">
          <cell r="B33">
            <v>247</v>
          </cell>
          <cell r="C33" t="str">
            <v>AUXILIAR DE ELETRICISTA</v>
          </cell>
          <cell r="E33">
            <v>0.01</v>
          </cell>
          <cell r="F33" t="str">
            <v>H</v>
          </cell>
          <cell r="G33" t="str">
            <v>10,09</v>
          </cell>
          <cell r="H33">
            <v>0.1</v>
          </cell>
        </row>
        <row r="34">
          <cell r="B34">
            <v>34653</v>
          </cell>
          <cell r="C34" t="str">
            <v>DISJUNTOR TIPO DIN / IEC, MONOPOLAR DE 6 ATÉ 32A</v>
          </cell>
          <cell r="E34">
            <v>1</v>
          </cell>
          <cell r="F34" t="str">
            <v>UN</v>
          </cell>
          <cell r="G34" t="str">
            <v>8,26</v>
          </cell>
          <cell r="H34">
            <v>8.26</v>
          </cell>
        </row>
        <row r="36">
          <cell r="C36" t="str">
            <v xml:space="preserve">Descricao                               </v>
          </cell>
          <cell r="D36" t="str">
            <v>Unid</v>
          </cell>
          <cell r="E36" t="str">
            <v>PÇ TOTAL</v>
          </cell>
        </row>
        <row r="37">
          <cell r="B37" t="str">
            <v>C0100</v>
          </cell>
          <cell r="C37" t="str">
            <v xml:space="preserve">LIGAÇÃO PROVISÓRIA DE ÁGUA              </v>
          </cell>
          <cell r="D37" t="str">
            <v xml:space="preserve">UN  </v>
          </cell>
          <cell r="E37">
            <v>1334.54</v>
          </cell>
        </row>
        <row r="38">
          <cell r="B38" t="str">
            <v>CÓDIGO</v>
          </cell>
          <cell r="C38" t="str">
            <v xml:space="preserve">Descrição                               </v>
          </cell>
          <cell r="D38" t="str">
            <v xml:space="preserve">    </v>
          </cell>
          <cell r="E38" t="str">
            <v xml:space="preserve">Coeficiente      </v>
          </cell>
          <cell r="F38" t="str">
            <v>Unid</v>
          </cell>
          <cell r="G38" t="str">
            <v xml:space="preserve">Preço Unitário </v>
          </cell>
          <cell r="H38" t="str">
            <v xml:space="preserve">Preço Total    </v>
          </cell>
        </row>
        <row r="39">
          <cell r="B39">
            <v>246</v>
          </cell>
          <cell r="C39" t="str">
            <v>AUXILIAR DE ENCANADOR OU BOMBEIRO HIDRÁULICO</v>
          </cell>
          <cell r="D39" t="str">
            <v xml:space="preserve">    </v>
          </cell>
          <cell r="E39">
            <v>4</v>
          </cell>
          <cell r="F39" t="str">
            <v>H</v>
          </cell>
          <cell r="G39" t="str">
            <v>9,25</v>
          </cell>
          <cell r="H39">
            <v>37</v>
          </cell>
        </row>
        <row r="40">
          <cell r="B40">
            <v>6111</v>
          </cell>
          <cell r="C40" t="str">
            <v>SERVENTE</v>
          </cell>
          <cell r="D40" t="str">
            <v xml:space="preserve">    </v>
          </cell>
          <cell r="E40">
            <v>8.1199999999999992</v>
          </cell>
          <cell r="F40" t="str">
            <v>H</v>
          </cell>
          <cell r="G40" t="str">
            <v>7,5</v>
          </cell>
          <cell r="H40">
            <v>60.9</v>
          </cell>
        </row>
        <row r="41">
          <cell r="B41">
            <v>2696</v>
          </cell>
          <cell r="C41" t="str">
            <v>ENCANADOR OU BOMBEIRO HIDRÁULICO</v>
          </cell>
          <cell r="E41">
            <v>8</v>
          </cell>
          <cell r="F41" t="str">
            <v>H</v>
          </cell>
          <cell r="G41" t="str">
            <v>12,29</v>
          </cell>
          <cell r="H41">
            <v>98.32</v>
          </cell>
        </row>
        <row r="42">
          <cell r="B42">
            <v>4750</v>
          </cell>
          <cell r="C42" t="str">
            <v>PEDREIRO</v>
          </cell>
          <cell r="E42">
            <v>8</v>
          </cell>
          <cell r="F42" t="str">
            <v>H</v>
          </cell>
          <cell r="G42" t="str">
            <v>10,84</v>
          </cell>
          <cell r="H42">
            <v>86.72</v>
          </cell>
        </row>
        <row r="43">
          <cell r="B43">
            <v>1213</v>
          </cell>
          <cell r="C43" t="str">
            <v>CARPINTEIRO DE FORMAS</v>
          </cell>
          <cell r="E43">
            <v>8</v>
          </cell>
          <cell r="F43" t="str">
            <v>H</v>
          </cell>
          <cell r="G43" t="str">
            <v>10,84</v>
          </cell>
          <cell r="H43">
            <v>86.72</v>
          </cell>
        </row>
        <row r="44">
          <cell r="B44">
            <v>370</v>
          </cell>
          <cell r="C44" t="str">
            <v>AREIA MEDIA - POSTO JAZIDA/FORNECEDOR (SEM FRETE)</v>
          </cell>
          <cell r="E44">
            <v>1.89E-2</v>
          </cell>
          <cell r="F44" t="str">
            <v>M³</v>
          </cell>
          <cell r="G44" t="str">
            <v>70</v>
          </cell>
          <cell r="H44">
            <v>1.32</v>
          </cell>
        </row>
        <row r="45">
          <cell r="B45">
            <v>6193</v>
          </cell>
          <cell r="C45" t="str">
            <v>TÁBUA MADEIRA 2ª QUALIDADE 2,5X20,0CM (1X8") NÃO APARELHADA</v>
          </cell>
          <cell r="E45">
            <v>40</v>
          </cell>
          <cell r="F45" t="str">
            <v>M</v>
          </cell>
          <cell r="G45" t="str">
            <v>6,05</v>
          </cell>
          <cell r="H45">
            <v>242</v>
          </cell>
        </row>
        <row r="46">
          <cell r="B46">
            <v>4433</v>
          </cell>
          <cell r="C46" t="str">
            <v>PEÇA DE MADEIRA DE LEI *7,5X*7,5CM, NÃO APARELHADA, P/ TELHADO E ESTRUTURAS PERMANENTES</v>
          </cell>
          <cell r="E46">
            <v>25</v>
          </cell>
          <cell r="F46" t="str">
            <v>M</v>
          </cell>
          <cell r="G46" t="str">
            <v>11,22</v>
          </cell>
          <cell r="H46">
            <v>280.5</v>
          </cell>
        </row>
        <row r="47">
          <cell r="B47">
            <v>7267</v>
          </cell>
          <cell r="C47" t="str">
            <v>BLOCO CERÂMICO (ALVENARIA VEDAÇÃO), 6 FUROS, DE 9X14X19 CM</v>
          </cell>
          <cell r="E47">
            <v>30</v>
          </cell>
          <cell r="F47" t="str">
            <v>UN</v>
          </cell>
          <cell r="G47" t="str">
            <v>0,37</v>
          </cell>
          <cell r="H47">
            <v>11.1</v>
          </cell>
        </row>
        <row r="48">
          <cell r="B48">
            <v>5069</v>
          </cell>
          <cell r="C48" t="str">
            <v>PREGO POLIDO COM CABEÇA 17X27</v>
          </cell>
          <cell r="E48">
            <v>1</v>
          </cell>
          <cell r="F48" t="str">
            <v>KG</v>
          </cell>
          <cell r="G48" t="str">
            <v>9,33</v>
          </cell>
          <cell r="H48">
            <v>9.33</v>
          </cell>
        </row>
        <row r="49">
          <cell r="B49">
            <v>9868</v>
          </cell>
          <cell r="C49" t="str">
            <v>TUBO PVC, SOLDÁVEL DN 25MM, ÁGUA FRIA (NBR -5648)</v>
          </cell>
          <cell r="E49">
            <v>30</v>
          </cell>
          <cell r="F49" t="str">
            <v>M</v>
          </cell>
          <cell r="G49" t="str">
            <v>2,06</v>
          </cell>
          <cell r="H49">
            <v>61.8</v>
          </cell>
        </row>
        <row r="50">
          <cell r="B50">
            <v>9836</v>
          </cell>
          <cell r="C50" t="str">
            <v>TUBO PVC SÉRIE NORMAL, DN 100MM, PARA ESGOTO PREDIAL (NBR 5688)</v>
          </cell>
          <cell r="E50">
            <v>5</v>
          </cell>
          <cell r="F50" t="str">
            <v>M</v>
          </cell>
          <cell r="G50" t="str">
            <v>9,92</v>
          </cell>
          <cell r="H50">
            <v>49.6</v>
          </cell>
        </row>
        <row r="51">
          <cell r="B51">
            <v>11868</v>
          </cell>
          <cell r="C51" t="str">
            <v>CAIXA D'AGUA FIBRA DE VIDRO PARA 1.000 LITROS, COM TAMPA</v>
          </cell>
          <cell r="E51">
            <v>1</v>
          </cell>
          <cell r="F51" t="str">
            <v>UN</v>
          </cell>
          <cell r="G51" t="str">
            <v>309,23</v>
          </cell>
          <cell r="H51">
            <v>309.23</v>
          </cell>
        </row>
        <row r="53">
          <cell r="C53" t="str">
            <v xml:space="preserve">Descricao                               </v>
          </cell>
          <cell r="D53" t="str">
            <v>Unid</v>
          </cell>
          <cell r="E53" t="str">
            <v>PÇ TOTAL</v>
          </cell>
          <cell r="F53" t="str">
            <v xml:space="preserve">    </v>
          </cell>
        </row>
        <row r="54">
          <cell r="B54" t="str">
            <v>C0108</v>
          </cell>
          <cell r="C54" t="str">
            <v>ARMACAO DE ACO CA-60 DIAM. 3,4 A 6,0MM.- FORNECIMENTO / CORTE (C/PERDADE 10%) / DOBRA / COLOCAÇÃO P/ INFRAESTRUTURA</v>
          </cell>
          <cell r="D54" t="str">
            <v>M</v>
          </cell>
          <cell r="E54">
            <v>7.14</v>
          </cell>
          <cell r="F54" t="str">
            <v xml:space="preserve">    </v>
          </cell>
          <cell r="G54" t="str">
            <v xml:space="preserve">               </v>
          </cell>
        </row>
        <row r="55">
          <cell r="B55" t="str">
            <v>CÓDIGO</v>
          </cell>
          <cell r="C55" t="str">
            <v xml:space="preserve">Descrição                               </v>
          </cell>
          <cell r="D55" t="str">
            <v xml:space="preserve">    </v>
          </cell>
          <cell r="E55" t="str">
            <v xml:space="preserve">Coeficiente      </v>
          </cell>
          <cell r="F55" t="str">
            <v>Unid</v>
          </cell>
          <cell r="G55" t="str">
            <v xml:space="preserve">Preço Unitário </v>
          </cell>
          <cell r="H55" t="str">
            <v xml:space="preserve">Preço Total    </v>
          </cell>
        </row>
        <row r="56">
          <cell r="B56">
            <v>6114</v>
          </cell>
          <cell r="C56" t="str">
            <v>AJUDANTE DE ARMADOR</v>
          </cell>
          <cell r="D56" t="str">
            <v xml:space="preserve">    </v>
          </cell>
          <cell r="E56">
            <v>0.13</v>
          </cell>
          <cell r="F56" t="str">
            <v>H</v>
          </cell>
          <cell r="G56" t="str">
            <v>8,14</v>
          </cell>
          <cell r="H56">
            <v>1.06</v>
          </cell>
        </row>
        <row r="57">
          <cell r="B57">
            <v>378</v>
          </cell>
          <cell r="C57" t="str">
            <v>ARMADOR</v>
          </cell>
          <cell r="E57">
            <v>0.13</v>
          </cell>
          <cell r="F57" t="str">
            <v>H</v>
          </cell>
          <cell r="G57" t="str">
            <v>10,84</v>
          </cell>
          <cell r="H57">
            <v>1.41</v>
          </cell>
        </row>
        <row r="58">
          <cell r="B58">
            <v>39</v>
          </cell>
          <cell r="C58" t="str">
            <v>AÇO CA-60, 5,0MM, VERGALHÃO</v>
          </cell>
          <cell r="E58">
            <v>1.1000000000000001</v>
          </cell>
          <cell r="F58" t="str">
            <v>KG</v>
          </cell>
          <cell r="G58" t="str">
            <v>4,06</v>
          </cell>
          <cell r="H58">
            <v>4.47</v>
          </cell>
        </row>
        <row r="59">
          <cell r="B59">
            <v>337</v>
          </cell>
          <cell r="C59" t="str">
            <v>ARAME RECOZIDO 18 BWG, 1,25MM (0,01KG/M)</v>
          </cell>
          <cell r="E59">
            <v>0.02</v>
          </cell>
          <cell r="F59" t="str">
            <v>KG</v>
          </cell>
          <cell r="G59" t="str">
            <v>9,95</v>
          </cell>
          <cell r="H59">
            <v>0.2</v>
          </cell>
        </row>
        <row r="61">
          <cell r="C61" t="str">
            <v xml:space="preserve">Descricao                               </v>
          </cell>
          <cell r="D61" t="str">
            <v>Unid</v>
          </cell>
          <cell r="E61" t="str">
            <v>PÇ TOTAL</v>
          </cell>
          <cell r="F61" t="str">
            <v xml:space="preserve">    </v>
          </cell>
        </row>
        <row r="62">
          <cell r="B62" t="str">
            <v>C0110</v>
          </cell>
          <cell r="C62" t="str">
            <v>ARMACAO ACO CA-50, DIAM. 6,3 (1/4) À 12,5MM(1/2) -FORNECIMENTO/ CORTE(PERDA DE 10%) / DOBRA / COLOCAÇÃO P/ INFRAESTRUTURA</v>
          </cell>
          <cell r="D62" t="str">
            <v>M</v>
          </cell>
          <cell r="E62">
            <v>7.6899999999999995</v>
          </cell>
          <cell r="F62" t="str">
            <v xml:space="preserve">    </v>
          </cell>
          <cell r="G62" t="str">
            <v xml:space="preserve">               </v>
          </cell>
        </row>
        <row r="63">
          <cell r="B63" t="str">
            <v>CÓDIGO</v>
          </cell>
          <cell r="C63" t="str">
            <v xml:space="preserve">Descrição                               </v>
          </cell>
          <cell r="D63" t="str">
            <v xml:space="preserve">    </v>
          </cell>
          <cell r="E63" t="str">
            <v xml:space="preserve">Coeficiente      </v>
          </cell>
          <cell r="F63" t="str">
            <v>Unid</v>
          </cell>
          <cell r="G63" t="str">
            <v xml:space="preserve">Preço Unitário </v>
          </cell>
          <cell r="H63" t="str">
            <v xml:space="preserve">Preço Total    </v>
          </cell>
        </row>
        <row r="64">
          <cell r="B64">
            <v>6114</v>
          </cell>
          <cell r="C64" t="str">
            <v>AJUDANTE DE ARMADOR</v>
          </cell>
          <cell r="D64" t="str">
            <v xml:space="preserve">    </v>
          </cell>
          <cell r="E64">
            <v>0.13</v>
          </cell>
          <cell r="F64" t="str">
            <v>H</v>
          </cell>
          <cell r="G64" t="str">
            <v>8,14</v>
          </cell>
          <cell r="H64">
            <v>1.06</v>
          </cell>
        </row>
        <row r="65">
          <cell r="B65">
            <v>378</v>
          </cell>
          <cell r="C65" t="str">
            <v>ARMADOR</v>
          </cell>
          <cell r="E65">
            <v>0.13</v>
          </cell>
          <cell r="F65" t="str">
            <v>H</v>
          </cell>
          <cell r="G65" t="str">
            <v>10,84</v>
          </cell>
          <cell r="H65">
            <v>1.41</v>
          </cell>
        </row>
        <row r="66">
          <cell r="B66">
            <v>34</v>
          </cell>
          <cell r="C66" t="str">
            <v>AÇO CA-50, 10,0MM, VERGALHÃO</v>
          </cell>
          <cell r="E66">
            <v>1.2</v>
          </cell>
          <cell r="F66" t="str">
            <v>KG</v>
          </cell>
          <cell r="G66" t="str">
            <v>4,1</v>
          </cell>
          <cell r="H66">
            <v>4.92</v>
          </cell>
        </row>
        <row r="67">
          <cell r="B67">
            <v>337</v>
          </cell>
          <cell r="C67" t="str">
            <v>ARAME RECOZIDO 18 BWG, 1,25MM (0,01KG/M)</v>
          </cell>
          <cell r="E67">
            <v>0.03</v>
          </cell>
          <cell r="F67" t="str">
            <v>KG</v>
          </cell>
          <cell r="G67" t="str">
            <v>9,95</v>
          </cell>
          <cell r="H67">
            <v>0.3</v>
          </cell>
        </row>
        <row r="69">
          <cell r="C69" t="str">
            <v xml:space="preserve">Descricao                               </v>
          </cell>
          <cell r="D69" t="str">
            <v>Unid</v>
          </cell>
          <cell r="E69" t="str">
            <v>PÇ TOTAL</v>
          </cell>
          <cell r="F69" t="str">
            <v xml:space="preserve">    </v>
          </cell>
        </row>
        <row r="70">
          <cell r="B70" t="str">
            <v>C0504</v>
          </cell>
          <cell r="C70" t="str">
            <v>ALVENARIA EM TIJOLO CERAMICO FURADO 9X19X29CM, (ESPESSURA 9CM), ASSENTADO EM ARGAMASSA TRACO 1:4 (CIMENTO E AREIA MEDIA NAO PENEIRADA), PREPARO EM BETONEIRA, JUNTA 1 CM</v>
          </cell>
          <cell r="D70" t="str">
            <v>M2</v>
          </cell>
          <cell r="E70">
            <v>35.64</v>
          </cell>
          <cell r="F70" t="str">
            <v xml:space="preserve">    </v>
          </cell>
          <cell r="G70" t="str">
            <v xml:space="preserve">               </v>
          </cell>
        </row>
        <row r="71">
          <cell r="B71" t="str">
            <v>CÓDIGO</v>
          </cell>
          <cell r="C71" t="str">
            <v xml:space="preserve">Descrição                               </v>
          </cell>
          <cell r="D71" t="str">
            <v xml:space="preserve">    </v>
          </cell>
          <cell r="E71" t="str">
            <v xml:space="preserve">Coeficiente      </v>
          </cell>
          <cell r="F71" t="str">
            <v>Unid</v>
          </cell>
          <cell r="G71" t="str">
            <v xml:space="preserve">Preço Unitário </v>
          </cell>
          <cell r="H71" t="str">
            <v xml:space="preserve">Preço Total    </v>
          </cell>
        </row>
        <row r="72">
          <cell r="B72" t="str">
            <v>87373</v>
          </cell>
          <cell r="C72" t="str">
            <v>ARGAMASSA TRAÇO 1:4 (CIMENTO E AREIA MÉDIA) PARA CONTRAPISO, PREPARO MANUAL. AF_06/2014</v>
          </cell>
          <cell r="D72" t="str">
            <v xml:space="preserve">    </v>
          </cell>
          <cell r="E72">
            <v>1.35E-2</v>
          </cell>
          <cell r="F72" t="str">
            <v>M³</v>
          </cell>
          <cell r="G72" t="str">
            <v>464,68</v>
          </cell>
          <cell r="H72">
            <v>6.27</v>
          </cell>
        </row>
        <row r="73">
          <cell r="B73">
            <v>4750</v>
          </cell>
          <cell r="C73" t="str">
            <v>PEDREIRO</v>
          </cell>
          <cell r="E73">
            <v>0.9</v>
          </cell>
          <cell r="F73" t="str">
            <v>H</v>
          </cell>
          <cell r="G73" t="str">
            <v>10,84</v>
          </cell>
          <cell r="H73">
            <v>9.76</v>
          </cell>
        </row>
        <row r="74">
          <cell r="B74">
            <v>6111</v>
          </cell>
          <cell r="C74" t="str">
            <v>SERVENTE</v>
          </cell>
          <cell r="E74">
            <v>0.9</v>
          </cell>
          <cell r="F74" t="str">
            <v>H</v>
          </cell>
          <cell r="G74" t="str">
            <v>7,5</v>
          </cell>
          <cell r="H74">
            <v>6.75</v>
          </cell>
        </row>
        <row r="75">
          <cell r="B75">
            <v>7268</v>
          </cell>
          <cell r="C75" t="str">
            <v>BLOCO CERÂMICO (ALVENARIA DE VEDAÇÃO), 8 FUROS, DE 9X19X29 CM</v>
          </cell>
          <cell r="E75">
            <v>16.7</v>
          </cell>
          <cell r="F75" t="str">
            <v>UN</v>
          </cell>
          <cell r="G75" t="str">
            <v>0,77</v>
          </cell>
          <cell r="H75">
            <v>12.86</v>
          </cell>
        </row>
        <row r="77">
          <cell r="C77" t="str">
            <v xml:space="preserve">Descricao                               </v>
          </cell>
          <cell r="D77" t="str">
            <v>Unid</v>
          </cell>
          <cell r="E77" t="str">
            <v>PÇ TOTAL</v>
          </cell>
          <cell r="F77" t="str">
            <v xml:space="preserve">    </v>
          </cell>
        </row>
        <row r="78">
          <cell r="B78" t="str">
            <v>C0207</v>
          </cell>
          <cell r="C78" t="str">
            <v>ARMACAO DE ACO CA-60 DIAM. 3,4 A 6,0MM.- FORNECIMENTO / CORTE (C/PERDADE 10%) / DOBRA / COLOCAÇÃO P/ SUPER ESTRUTURA</v>
          </cell>
          <cell r="D78" t="str">
            <v>KG</v>
          </cell>
          <cell r="E78">
            <v>7.52</v>
          </cell>
          <cell r="F78" t="str">
            <v xml:space="preserve">    </v>
          </cell>
          <cell r="G78" t="str">
            <v xml:space="preserve">               </v>
          </cell>
        </row>
        <row r="79">
          <cell r="B79" t="str">
            <v>CÓDIGO</v>
          </cell>
          <cell r="C79" t="str">
            <v xml:space="preserve">Descrição                               </v>
          </cell>
          <cell r="D79" t="str">
            <v xml:space="preserve">    </v>
          </cell>
          <cell r="E79" t="str">
            <v xml:space="preserve">Coeficiente      </v>
          </cell>
          <cell r="F79" t="str">
            <v>Unid</v>
          </cell>
          <cell r="G79" t="str">
            <v xml:space="preserve">Preço Unitário </v>
          </cell>
          <cell r="H79" t="str">
            <v xml:space="preserve">Preço Total    </v>
          </cell>
        </row>
        <row r="80">
          <cell r="B80">
            <v>6114</v>
          </cell>
          <cell r="C80" t="str">
            <v>AJUDANTE DE ARMADOR</v>
          </cell>
          <cell r="D80" t="str">
            <v xml:space="preserve">    </v>
          </cell>
          <cell r="E80">
            <v>0.15</v>
          </cell>
          <cell r="F80" t="str">
            <v>H</v>
          </cell>
          <cell r="G80" t="str">
            <v>8,14</v>
          </cell>
          <cell r="H80">
            <v>1.22</v>
          </cell>
        </row>
        <row r="81">
          <cell r="B81">
            <v>378</v>
          </cell>
          <cell r="C81" t="str">
            <v>ARMADOR</v>
          </cell>
          <cell r="E81">
            <v>0.15</v>
          </cell>
          <cell r="F81" t="str">
            <v>H</v>
          </cell>
          <cell r="G81" t="str">
            <v>10,84</v>
          </cell>
          <cell r="H81">
            <v>1.63</v>
          </cell>
        </row>
        <row r="82">
          <cell r="B82">
            <v>39</v>
          </cell>
          <cell r="C82" t="str">
            <v>AÇO CA-60, 5,0MM, VERGALHÃO</v>
          </cell>
          <cell r="E82">
            <v>1.1000000000000001</v>
          </cell>
          <cell r="F82" t="str">
            <v>KG</v>
          </cell>
          <cell r="G82" t="str">
            <v>4,06</v>
          </cell>
          <cell r="H82">
            <v>4.47</v>
          </cell>
        </row>
        <row r="83">
          <cell r="B83">
            <v>337</v>
          </cell>
          <cell r="C83" t="str">
            <v>ARAME RECOZIDO 18 BWG, 1,25MM (0,01KG/M)</v>
          </cell>
          <cell r="E83">
            <v>0.02</v>
          </cell>
          <cell r="F83" t="str">
            <v>KG</v>
          </cell>
          <cell r="G83" t="str">
            <v>9,95</v>
          </cell>
          <cell r="H83">
            <v>0.2</v>
          </cell>
        </row>
        <row r="85">
          <cell r="C85" t="str">
            <v xml:space="preserve">Descricao                               </v>
          </cell>
          <cell r="D85" t="str">
            <v>Unid</v>
          </cell>
          <cell r="E85" t="str">
            <v>PÇ TOTAL</v>
          </cell>
          <cell r="F85" t="str">
            <v xml:space="preserve">    </v>
          </cell>
        </row>
        <row r="86">
          <cell r="B86" t="str">
            <v>C0209</v>
          </cell>
          <cell r="C86" t="str">
            <v>ARMACAO ACO CA-50, DIAM. 6,3 (1/4) À 12,5MM(1/2) -FORNECIMENTO/ CORTE(PERDA DE 10%) / DOBRA / COLOCAÇÃO P/ SUPER ESTRUTURA</v>
          </cell>
          <cell r="D86" t="str">
            <v>KG</v>
          </cell>
          <cell r="E86">
            <v>8.07</v>
          </cell>
          <cell r="F86" t="str">
            <v xml:space="preserve">    </v>
          </cell>
          <cell r="G86" t="str">
            <v xml:space="preserve">               </v>
          </cell>
        </row>
        <row r="87">
          <cell r="B87" t="str">
            <v>CÓDIGO</v>
          </cell>
          <cell r="C87" t="str">
            <v xml:space="preserve">Descrição                               </v>
          </cell>
          <cell r="D87" t="str">
            <v xml:space="preserve">    </v>
          </cell>
          <cell r="E87" t="str">
            <v xml:space="preserve">Coeficiente      </v>
          </cell>
          <cell r="F87" t="str">
            <v>Unid</v>
          </cell>
          <cell r="G87" t="str">
            <v xml:space="preserve">Preço Unitário </v>
          </cell>
          <cell r="H87" t="str">
            <v xml:space="preserve">Preço Total    </v>
          </cell>
        </row>
        <row r="88">
          <cell r="B88">
            <v>6114</v>
          </cell>
          <cell r="C88" t="str">
            <v>AJUDANTE DE ARMADOR</v>
          </cell>
          <cell r="D88" t="str">
            <v xml:space="preserve">    </v>
          </cell>
          <cell r="E88">
            <v>0.15</v>
          </cell>
          <cell r="F88" t="str">
            <v>H</v>
          </cell>
          <cell r="G88" t="str">
            <v>8,14</v>
          </cell>
          <cell r="H88">
            <v>1.22</v>
          </cell>
        </row>
        <row r="89">
          <cell r="B89">
            <v>378</v>
          </cell>
          <cell r="C89" t="str">
            <v>ARMADOR</v>
          </cell>
          <cell r="E89">
            <v>0.15</v>
          </cell>
          <cell r="F89" t="str">
            <v>H</v>
          </cell>
          <cell r="G89" t="str">
            <v>10,84</v>
          </cell>
          <cell r="H89">
            <v>1.63</v>
          </cell>
        </row>
        <row r="90">
          <cell r="B90">
            <v>34</v>
          </cell>
          <cell r="C90" t="str">
            <v>AÇO CA-50, 10,0MM, VERGALHÃO</v>
          </cell>
          <cell r="E90">
            <v>1.2</v>
          </cell>
          <cell r="F90" t="str">
            <v>KG</v>
          </cell>
          <cell r="G90" t="str">
            <v>4,1</v>
          </cell>
          <cell r="H90">
            <v>4.92</v>
          </cell>
        </row>
        <row r="91">
          <cell r="B91">
            <v>337</v>
          </cell>
          <cell r="C91" t="str">
            <v>ARAME RECOZIDO 18 BWG, 1,25MM (0,01KG/M)</v>
          </cell>
          <cell r="E91">
            <v>0.03</v>
          </cell>
          <cell r="F91" t="str">
            <v>KG</v>
          </cell>
          <cell r="G91" t="str">
            <v>9,95</v>
          </cell>
          <cell r="H91">
            <v>0.3</v>
          </cell>
        </row>
        <row r="93">
          <cell r="C93" t="str">
            <v xml:space="preserve">Descricao                               </v>
          </cell>
          <cell r="D93" t="str">
            <v>Unid</v>
          </cell>
          <cell r="E93" t="str">
            <v>PÇ TOTAL</v>
          </cell>
          <cell r="F93" t="str">
            <v xml:space="preserve">    </v>
          </cell>
        </row>
        <row r="94">
          <cell r="B94" t="str">
            <v>C1300</v>
          </cell>
          <cell r="C94" t="str">
            <v>PINTURA ESMALTE À BASE D'AGUA 2 DEMÃOS C/ FUNDO S/ PAREDE</v>
          </cell>
          <cell r="D94" t="str">
            <v>M2</v>
          </cell>
          <cell r="E94">
            <v>13.819999999999999</v>
          </cell>
        </row>
        <row r="95">
          <cell r="B95" t="str">
            <v>CÓDIGO</v>
          </cell>
          <cell r="C95" t="str">
            <v xml:space="preserve">Descrição                               </v>
          </cell>
          <cell r="D95" t="str">
            <v xml:space="preserve">    </v>
          </cell>
          <cell r="E95" t="str">
            <v xml:space="preserve">Coeficiente      </v>
          </cell>
          <cell r="F95" t="str">
            <v>Unid</v>
          </cell>
          <cell r="G95" t="str">
            <v xml:space="preserve">Preço Unitário </v>
          </cell>
          <cell r="H95" t="str">
            <v xml:space="preserve">Preço Total    </v>
          </cell>
        </row>
        <row r="96">
          <cell r="B96">
            <v>6111</v>
          </cell>
          <cell r="C96" t="str">
            <v>SERVENTE</v>
          </cell>
          <cell r="D96" t="str">
            <v xml:space="preserve">    </v>
          </cell>
          <cell r="E96">
            <v>0.35</v>
          </cell>
          <cell r="F96" t="str">
            <v>H</v>
          </cell>
          <cell r="G96" t="str">
            <v>7,5</v>
          </cell>
          <cell r="H96">
            <v>2.63</v>
          </cell>
        </row>
        <row r="97">
          <cell r="B97">
            <v>4783</v>
          </cell>
          <cell r="C97" t="str">
            <v>PINTOR</v>
          </cell>
          <cell r="E97">
            <v>0.4</v>
          </cell>
          <cell r="F97" t="str">
            <v>H</v>
          </cell>
          <cell r="G97" t="str">
            <v>12,29</v>
          </cell>
          <cell r="H97">
            <v>4.92</v>
          </cell>
        </row>
        <row r="98">
          <cell r="B98">
            <v>6085</v>
          </cell>
          <cell r="C98" t="str">
            <v>SELADOR ACRÍLICO</v>
          </cell>
          <cell r="E98">
            <v>0.12</v>
          </cell>
          <cell r="F98" t="str">
            <v>L</v>
          </cell>
          <cell r="G98" t="str">
            <v>11,55</v>
          </cell>
          <cell r="H98">
            <v>1.39</v>
          </cell>
        </row>
        <row r="99">
          <cell r="B99">
            <v>7311</v>
          </cell>
          <cell r="C99" t="str">
            <v>TINTA ESMALTE SINTÉTICO ACETINADO</v>
          </cell>
          <cell r="E99">
            <v>0.17</v>
          </cell>
          <cell r="F99" t="str">
            <v>L</v>
          </cell>
          <cell r="G99" t="str">
            <v>23,52</v>
          </cell>
          <cell r="H99">
            <v>4</v>
          </cell>
        </row>
        <row r="100">
          <cell r="B100">
            <v>5318</v>
          </cell>
          <cell r="C100" t="str">
            <v>SOLVENTE DILUENTE A BASE DE AGUARRÁS</v>
          </cell>
          <cell r="E100">
            <v>0.05</v>
          </cell>
          <cell r="F100" t="str">
            <v>L</v>
          </cell>
          <cell r="G100" t="str">
            <v>12</v>
          </cell>
          <cell r="H100">
            <v>0.6</v>
          </cell>
        </row>
        <row r="101">
          <cell r="B101">
            <v>3767</v>
          </cell>
          <cell r="C101" t="str">
            <v>LIXA EM FOLHA PARA PAREDE OU MADEIRA, N.120 (COR VERMELHA)</v>
          </cell>
          <cell r="E101">
            <v>0.4</v>
          </cell>
          <cell r="F101" t="str">
            <v>UN</v>
          </cell>
          <cell r="G101" t="str">
            <v>0,69</v>
          </cell>
          <cell r="H101">
            <v>0.28000000000000003</v>
          </cell>
        </row>
        <row r="103">
          <cell r="C103" t="str">
            <v xml:space="preserve">Descricao                               </v>
          </cell>
          <cell r="D103" t="str">
            <v>Unid</v>
          </cell>
          <cell r="E103" t="str">
            <v>PÇ TOTAL</v>
          </cell>
          <cell r="F103" t="str">
            <v xml:space="preserve">    </v>
          </cell>
        </row>
        <row r="104">
          <cell r="B104" t="str">
            <v>C1533</v>
          </cell>
          <cell r="C104" t="str">
            <v>CONJUNTO PARA FUTSAL ( PAR DE TRAVES OFICIAL - 3,00X2,00M - EM TUBO DE AÇO GALV A FOGO 3" COM REQUADRO E REDES POLIETILENO FIO 4MM).</v>
          </cell>
          <cell r="D104" t="str">
            <v xml:space="preserve">UN  </v>
          </cell>
          <cell r="E104">
            <v>2808.9900000000002</v>
          </cell>
          <cell r="F104" t="str">
            <v xml:space="preserve">    </v>
          </cell>
          <cell r="G104" t="str">
            <v xml:space="preserve">               </v>
          </cell>
          <cell r="H104" t="str">
            <v xml:space="preserve">               </v>
          </cell>
        </row>
        <row r="105">
          <cell r="B105" t="str">
            <v>CÓDIGO</v>
          </cell>
          <cell r="C105" t="str">
            <v xml:space="preserve">Descrição                               </v>
          </cell>
          <cell r="D105" t="str">
            <v xml:space="preserve">    </v>
          </cell>
          <cell r="E105" t="str">
            <v xml:space="preserve">Coeficiente      </v>
          </cell>
          <cell r="F105" t="str">
            <v>Unid</v>
          </cell>
          <cell r="G105" t="str">
            <v xml:space="preserve">Preço Unitário </v>
          </cell>
          <cell r="H105" t="str">
            <v xml:space="preserve">Preço Total    </v>
          </cell>
        </row>
        <row r="106">
          <cell r="B106">
            <v>6111</v>
          </cell>
          <cell r="C106" t="str">
            <v>SERVENTE</v>
          </cell>
          <cell r="E106">
            <v>1</v>
          </cell>
          <cell r="F106" t="str">
            <v>H</v>
          </cell>
          <cell r="G106" t="str">
            <v>7,5</v>
          </cell>
          <cell r="H106">
            <v>7.5</v>
          </cell>
        </row>
        <row r="107">
          <cell r="B107">
            <v>4750</v>
          </cell>
          <cell r="C107" t="str">
            <v>PEDREIRO</v>
          </cell>
          <cell r="E107">
            <v>1</v>
          </cell>
          <cell r="F107" t="str">
            <v>H</v>
          </cell>
          <cell r="G107" t="str">
            <v>10,84</v>
          </cell>
          <cell r="H107">
            <v>10.84</v>
          </cell>
        </row>
        <row r="108">
          <cell r="B108">
            <v>25398</v>
          </cell>
          <cell r="C108" t="str">
            <v>CONJUNTO PARA FUTSAL COM TRAVES OFICIAIS DE 3,00X2,00M EM TUBO DE AÇO GALVANIZADO 3" COM REQUADRO EM TUBO DE 1", PINTURA EM PRIMER COM TINTA ESMALTE SINTÉTICO E REDES DE POLIETILENO FIO 4MM</v>
          </cell>
          <cell r="E108">
            <v>1</v>
          </cell>
          <cell r="F108" t="str">
            <v>UN</v>
          </cell>
          <cell r="G108" t="str">
            <v>2790,65</v>
          </cell>
          <cell r="H108">
            <v>2790.65</v>
          </cell>
        </row>
        <row r="110">
          <cell r="C110" t="str">
            <v xml:space="preserve">Descricao                               </v>
          </cell>
          <cell r="D110" t="str">
            <v>Unid</v>
          </cell>
          <cell r="E110" t="str">
            <v>PÇ TOTAL</v>
          </cell>
          <cell r="F110" t="str">
            <v xml:space="preserve">    </v>
          </cell>
        </row>
        <row r="111">
          <cell r="B111" t="str">
            <v>C1538</v>
          </cell>
          <cell r="C111" t="str">
            <v xml:space="preserve">CONJUNTO P/VOLEI(POSTES FOGO H=255 REDE NYLON 2 MM </v>
          </cell>
          <cell r="D111" t="str">
            <v xml:space="preserve">UN  </v>
          </cell>
          <cell r="E111">
            <v>1712.51</v>
          </cell>
        </row>
        <row r="112">
          <cell r="B112" t="str">
            <v>CÓDIGO</v>
          </cell>
          <cell r="C112" t="str">
            <v xml:space="preserve">Descrição                               </v>
          </cell>
          <cell r="D112" t="str">
            <v xml:space="preserve">    </v>
          </cell>
          <cell r="E112" t="str">
            <v xml:space="preserve">Coeficiente      </v>
          </cell>
          <cell r="F112" t="str">
            <v>Unid</v>
          </cell>
          <cell r="G112" t="str">
            <v xml:space="preserve">Preço Unitário </v>
          </cell>
          <cell r="H112" t="str">
            <v xml:space="preserve">Preço Total    </v>
          </cell>
        </row>
        <row r="113">
          <cell r="B113">
            <v>6111</v>
          </cell>
          <cell r="C113" t="str">
            <v>SERVENTE</v>
          </cell>
          <cell r="E113">
            <v>1</v>
          </cell>
          <cell r="F113" t="str">
            <v>H</v>
          </cell>
          <cell r="G113" t="str">
            <v>7,5</v>
          </cell>
          <cell r="H113">
            <v>7.5</v>
          </cell>
        </row>
        <row r="114">
          <cell r="B114">
            <v>4750</v>
          </cell>
          <cell r="C114" t="str">
            <v>PEDREIRO</v>
          </cell>
          <cell r="E114">
            <v>1</v>
          </cell>
          <cell r="F114" t="str">
            <v>H</v>
          </cell>
          <cell r="G114" t="str">
            <v>10,84</v>
          </cell>
          <cell r="H114">
            <v>10.84</v>
          </cell>
        </row>
        <row r="115">
          <cell r="B115">
            <v>25399</v>
          </cell>
          <cell r="C115" t="str">
            <v>CONJUNTO PARA QUADRA DE VÔLEI COM POSTES EM TUBO DE AÇO GALVANIZADO 3", H=*255CM, PINTURA EM TINTA ESMALTE SINTÉTICO, REDE DE NYLON COM 2MM, MALHA 10 X10CM E ANTENAS OFICIAIS EM FIBRA DE VIDRO (*MEDIDA APROXIMADA)</v>
          </cell>
          <cell r="E115">
            <v>1</v>
          </cell>
          <cell r="F115" t="str">
            <v>UN</v>
          </cell>
          <cell r="G115" t="str">
            <v>1694,17</v>
          </cell>
          <cell r="H115">
            <v>1694.17</v>
          </cell>
        </row>
        <row r="117">
          <cell r="C117" t="str">
            <v xml:space="preserve">Descricao                               </v>
          </cell>
          <cell r="D117" t="str">
            <v>Unid</v>
          </cell>
          <cell r="E117" t="str">
            <v>PÇ TOTAL</v>
          </cell>
          <cell r="F117" t="str">
            <v xml:space="preserve">    </v>
          </cell>
        </row>
        <row r="118">
          <cell r="B118" t="str">
            <v>C1537</v>
          </cell>
          <cell r="C118" t="str">
            <v>TABELA BASQUETE LAMINADO NAVAL 180X120 ARO METAL E REDE - CONJUNTO COM 02 TABELAS</v>
          </cell>
          <cell r="D118" t="str">
            <v>M</v>
          </cell>
          <cell r="E118">
            <v>917.24</v>
          </cell>
          <cell r="F118" t="str">
            <v xml:space="preserve">    </v>
          </cell>
          <cell r="G118" t="str">
            <v xml:space="preserve">               </v>
          </cell>
          <cell r="H118" t="str">
            <v xml:space="preserve">               </v>
          </cell>
        </row>
        <row r="119">
          <cell r="B119" t="str">
            <v>CÓDIGO</v>
          </cell>
          <cell r="C119" t="str">
            <v xml:space="preserve">Descrição                               </v>
          </cell>
          <cell r="D119" t="str">
            <v xml:space="preserve">    </v>
          </cell>
          <cell r="E119" t="str">
            <v xml:space="preserve">Coeficiente      </v>
          </cell>
          <cell r="F119" t="str">
            <v>Unid</v>
          </cell>
          <cell r="G119" t="str">
            <v xml:space="preserve">Preço Unitário </v>
          </cell>
          <cell r="H119" t="str">
            <v xml:space="preserve">Preço Total    </v>
          </cell>
        </row>
        <row r="120">
          <cell r="B120">
            <v>6111</v>
          </cell>
          <cell r="C120" t="str">
            <v>SERVENTE</v>
          </cell>
          <cell r="E120">
            <v>1</v>
          </cell>
          <cell r="F120" t="str">
            <v>H</v>
          </cell>
          <cell r="G120" t="str">
            <v>7,5</v>
          </cell>
          <cell r="H120">
            <v>7.5</v>
          </cell>
        </row>
        <row r="121">
          <cell r="B121">
            <v>4750</v>
          </cell>
          <cell r="C121" t="str">
            <v>PEDREIRO</v>
          </cell>
          <cell r="E121">
            <v>1</v>
          </cell>
          <cell r="F121" t="str">
            <v>H</v>
          </cell>
          <cell r="G121" t="str">
            <v>10,84</v>
          </cell>
          <cell r="H121">
            <v>10.84</v>
          </cell>
        </row>
        <row r="122">
          <cell r="B122">
            <v>25400</v>
          </cell>
          <cell r="C122" t="str">
            <v>PAR DE TABELAS DE BASQUETE EM COMPENSADO NAVAL DE *1,80X*1,20M, COM ARO DE METAL E REDE - SEM SUPORTE DE FIXAÇÃO *VALORES APROXIMADOS)</v>
          </cell>
          <cell r="E122">
            <v>1</v>
          </cell>
          <cell r="F122" t="str">
            <v>UN</v>
          </cell>
          <cell r="G122" t="str">
            <v>898,9</v>
          </cell>
          <cell r="H122">
            <v>898.9</v>
          </cell>
        </row>
        <row r="124">
          <cell r="C124" t="str">
            <v xml:space="preserve">Descricao                               </v>
          </cell>
          <cell r="D124" t="str">
            <v>Unid</v>
          </cell>
          <cell r="E124" t="str">
            <v>PÇ TOTAL</v>
          </cell>
          <cell r="F124" t="str">
            <v xml:space="preserve">    </v>
          </cell>
        </row>
        <row r="125">
          <cell r="B125" t="str">
            <v>C1520</v>
          </cell>
          <cell r="C125" t="str">
            <v>SUPORTE DE CONCRETO PARA TABELA DE BASQUETE</v>
          </cell>
          <cell r="D125" t="str">
            <v xml:space="preserve">UN  </v>
          </cell>
          <cell r="E125">
            <v>1300.67</v>
          </cell>
          <cell r="F125" t="str">
            <v xml:space="preserve">    </v>
          </cell>
          <cell r="G125" t="str">
            <v xml:space="preserve">               </v>
          </cell>
          <cell r="H125" t="str">
            <v xml:space="preserve">               </v>
          </cell>
        </row>
        <row r="126">
          <cell r="B126" t="str">
            <v>CÓDIGO</v>
          </cell>
          <cell r="C126" t="str">
            <v xml:space="preserve">Descrição                               </v>
          </cell>
          <cell r="D126" t="str">
            <v xml:space="preserve">    </v>
          </cell>
          <cell r="E126" t="str">
            <v xml:space="preserve">Coeficiente      </v>
          </cell>
          <cell r="F126" t="str">
            <v>Unid</v>
          </cell>
          <cell r="G126" t="str">
            <v xml:space="preserve">Preço Unitário </v>
          </cell>
          <cell r="H126" t="str">
            <v xml:space="preserve">Preço Total    </v>
          </cell>
        </row>
        <row r="127">
          <cell r="B127" t="str">
            <v>79483</v>
          </cell>
          <cell r="C127" t="str">
            <v>APILOAMENTO COM MAÇO DE 30KG</v>
          </cell>
          <cell r="E127">
            <v>3.32</v>
          </cell>
          <cell r="F127" t="str">
            <v>M²</v>
          </cell>
          <cell r="G127" t="str">
            <v>16,17</v>
          </cell>
          <cell r="H127">
            <v>53.68</v>
          </cell>
        </row>
        <row r="128">
          <cell r="B128" t="str">
            <v>79478</v>
          </cell>
          <cell r="C128" t="str">
            <v>ESCAVAÇÃO MANUAL CAMPO ABERTO EM SOLO EXCETO ROCHA ATÉ 2,00M PROFUNDIDADE</v>
          </cell>
          <cell r="E128">
            <v>1.94</v>
          </cell>
          <cell r="F128" t="str">
            <v>M³</v>
          </cell>
          <cell r="G128" t="str">
            <v>31,59</v>
          </cell>
          <cell r="H128">
            <v>61.28</v>
          </cell>
        </row>
        <row r="129">
          <cell r="B129" t="str">
            <v>74156/001</v>
          </cell>
          <cell r="C129" t="str">
            <v>ESTACA A TRADO (BROCA) D=25CM C/CONCRETO FCK=15MPA + 20KG AÇO/M³ MOLD. IN-LOCO</v>
          </cell>
          <cell r="E129">
            <v>10</v>
          </cell>
          <cell r="F129" t="str">
            <v>M</v>
          </cell>
          <cell r="G129" t="str">
            <v>49,86</v>
          </cell>
          <cell r="H129">
            <v>498.6</v>
          </cell>
        </row>
        <row r="130">
          <cell r="B130" t="str">
            <v>C0209</v>
          </cell>
          <cell r="C130" t="str">
            <v>ARMACAO ACO CA-50, DIAM. 6,3 (1/4) À 12,5MM(1/2) -FORNECIMENTO/ CORTE(PERDA DE 10%) / DOBRA / COLOCAÇÃO P/ SUPER ESTRUTURA</v>
          </cell>
          <cell r="E130">
            <v>23.25</v>
          </cell>
          <cell r="F130" t="str">
            <v>KG</v>
          </cell>
          <cell r="G130">
            <v>8.07</v>
          </cell>
          <cell r="H130">
            <v>187.63</v>
          </cell>
        </row>
        <row r="131">
          <cell r="B131" t="str">
            <v>C0207</v>
          </cell>
          <cell r="C131" t="str">
            <v>ARMACAO DE ACO CA-60 DIAM. 3,4 A 6,0MM.- FORNECIMENTO / CORTE (C/PERDADE 10%) / DOBRA / COLOCAÇÃO P/ SUPER ESTRUTURA</v>
          </cell>
          <cell r="E131">
            <v>9.7799999999999994</v>
          </cell>
          <cell r="F131" t="str">
            <v>KG</v>
          </cell>
          <cell r="G131">
            <v>7.52</v>
          </cell>
          <cell r="H131">
            <v>73.55</v>
          </cell>
        </row>
        <row r="132">
          <cell r="B132" t="str">
            <v>73972/002</v>
          </cell>
          <cell r="C132" t="str">
            <v>CONCRETO FCK=20MPA, VIRADO EM BETONEIRA, SEM LANÇAMENTO</v>
          </cell>
          <cell r="E132">
            <v>0.87</v>
          </cell>
          <cell r="F132" t="str">
            <v>M³</v>
          </cell>
          <cell r="G132" t="str">
            <v>374,63</v>
          </cell>
          <cell r="H132">
            <v>325.93</v>
          </cell>
        </row>
        <row r="133">
          <cell r="B133" t="str">
            <v>92873</v>
          </cell>
          <cell r="C133" t="str">
            <v>LANÇAMENTO COM USO DE BALDES, ADENSAMENTO E ACABAMENTO DE CONCRETO EM ESTRUTURAS. AF_12/2015</v>
          </cell>
          <cell r="E133">
            <v>0.87</v>
          </cell>
          <cell r="F133" t="str">
            <v>M³</v>
          </cell>
          <cell r="G133" t="str">
            <v>114,94</v>
          </cell>
          <cell r="H133">
            <v>100</v>
          </cell>
        </row>
        <row r="135">
          <cell r="C135" t="str">
            <v xml:space="preserve">Descricao                               </v>
          </cell>
          <cell r="D135" t="str">
            <v>Unid</v>
          </cell>
          <cell r="E135" t="str">
            <v>PÇ TOTAL</v>
          </cell>
          <cell r="F135" t="str">
            <v xml:space="preserve">    </v>
          </cell>
        </row>
        <row r="136">
          <cell r="B136" t="str">
            <v>C1109</v>
          </cell>
          <cell r="C136" t="str">
            <v>TUBO PVC ESGOTO JS PREDIAL DN 50MM, INCLUSIVE CONEXOES - FORNECIMENTO E INSTALACAO</v>
          </cell>
          <cell r="D136" t="str">
            <v>M</v>
          </cell>
          <cell r="E136">
            <v>25.439999999999998</v>
          </cell>
          <cell r="F136" t="str">
            <v xml:space="preserve">    </v>
          </cell>
          <cell r="G136" t="str">
            <v xml:space="preserve">               </v>
          </cell>
          <cell r="H136" t="str">
            <v xml:space="preserve">               </v>
          </cell>
        </row>
        <row r="137">
          <cell r="B137" t="str">
            <v>CÓDIGO</v>
          </cell>
          <cell r="C137" t="str">
            <v xml:space="preserve">Descrição                               </v>
          </cell>
          <cell r="D137" t="str">
            <v xml:space="preserve">    </v>
          </cell>
          <cell r="E137" t="str">
            <v xml:space="preserve">Coeficiente      </v>
          </cell>
          <cell r="F137" t="str">
            <v>Unid</v>
          </cell>
          <cell r="G137" t="str">
            <v xml:space="preserve">Preço Unitário </v>
          </cell>
          <cell r="H137" t="str">
            <v xml:space="preserve">Preço Total    </v>
          </cell>
        </row>
        <row r="138">
          <cell r="B138">
            <v>246</v>
          </cell>
          <cell r="C138" t="str">
            <v>AUXILIAR DE ENCANADOR OU BOMBEIRO HIDRÁULICO</v>
          </cell>
          <cell r="D138" t="str">
            <v xml:space="preserve">    </v>
          </cell>
          <cell r="E138">
            <v>0.75</v>
          </cell>
          <cell r="F138" t="str">
            <v>H</v>
          </cell>
          <cell r="G138" t="str">
            <v>9,25</v>
          </cell>
          <cell r="H138">
            <v>6.94</v>
          </cell>
        </row>
        <row r="139">
          <cell r="B139">
            <v>2696</v>
          </cell>
          <cell r="C139" t="str">
            <v>ENCANADOR OU BOMBEIRO HIDRÁULICO</v>
          </cell>
          <cell r="E139">
            <v>0.75</v>
          </cell>
          <cell r="F139" t="str">
            <v>H</v>
          </cell>
          <cell r="G139" t="str">
            <v>12,29</v>
          </cell>
          <cell r="H139">
            <v>9.2200000000000006</v>
          </cell>
        </row>
        <row r="140">
          <cell r="B140">
            <v>122</v>
          </cell>
          <cell r="C140" t="str">
            <v>ADESIVO PLÁSTICO PARA PVC, FRASCO COM 850G</v>
          </cell>
          <cell r="E140">
            <v>2.5000000000000001E-3</v>
          </cell>
          <cell r="F140" t="str">
            <v>UN</v>
          </cell>
          <cell r="G140" t="str">
            <v>42,91</v>
          </cell>
          <cell r="H140">
            <v>0.11</v>
          </cell>
        </row>
        <row r="141">
          <cell r="B141">
            <v>9838</v>
          </cell>
          <cell r="C141" t="str">
            <v>TUBO PVC SÉRIE NORMAL, DN 50MM, PARA ESGOTO PREDIAL (NBR 5688)</v>
          </cell>
          <cell r="E141">
            <v>1.4</v>
          </cell>
          <cell r="F141" t="str">
            <v>M</v>
          </cell>
          <cell r="G141" t="str">
            <v>6,45</v>
          </cell>
          <cell r="H141">
            <v>9.0299999999999994</v>
          </cell>
        </row>
        <row r="142">
          <cell r="B142">
            <v>20083</v>
          </cell>
          <cell r="C142" t="str">
            <v>SOLUÇÃO LIMPADORA PARA PVC, FRASCO COM 1.000CM³</v>
          </cell>
          <cell r="E142">
            <v>3.7000000000000002E-3</v>
          </cell>
          <cell r="F142" t="str">
            <v>UN</v>
          </cell>
          <cell r="G142" t="str">
            <v>37,26</v>
          </cell>
          <cell r="H142">
            <v>0.14000000000000001</v>
          </cell>
        </row>
        <row r="144">
          <cell r="C144" t="str">
            <v xml:space="preserve">Descricao                               </v>
          </cell>
          <cell r="D144" t="str">
            <v>Unid</v>
          </cell>
          <cell r="E144" t="str">
            <v>PÇ TOTAL</v>
          </cell>
          <cell r="F144" t="str">
            <v xml:space="preserve">    </v>
          </cell>
        </row>
        <row r="145">
          <cell r="B145" t="str">
            <v>C0303</v>
          </cell>
          <cell r="C145" t="str">
            <v>COBERT. TELHAS METÁLICA PRE PINTADA 0,5mm</v>
          </cell>
          <cell r="D145" t="str">
            <v>M2</v>
          </cell>
          <cell r="E145">
            <v>34.75</v>
          </cell>
          <cell r="F145" t="str">
            <v xml:space="preserve">    </v>
          </cell>
          <cell r="G145" t="str">
            <v xml:space="preserve">               </v>
          </cell>
        </row>
        <row r="146">
          <cell r="B146" t="str">
            <v>CÓDIGO</v>
          </cell>
          <cell r="C146" t="str">
            <v xml:space="preserve">Descrição                               </v>
          </cell>
          <cell r="D146" t="str">
            <v xml:space="preserve">    </v>
          </cell>
          <cell r="E146" t="str">
            <v xml:space="preserve">Coeficiente      </v>
          </cell>
          <cell r="F146" t="str">
            <v>Unid</v>
          </cell>
          <cell r="G146" t="str">
            <v xml:space="preserve">Preço Unitário </v>
          </cell>
          <cell r="H146" t="str">
            <v xml:space="preserve">Preço Total    </v>
          </cell>
        </row>
        <row r="147">
          <cell r="B147">
            <v>6111</v>
          </cell>
          <cell r="C147" t="str">
            <v>SERVENTE</v>
          </cell>
          <cell r="D147" t="str">
            <v xml:space="preserve">    </v>
          </cell>
          <cell r="E147">
            <v>0.24</v>
          </cell>
          <cell r="F147" t="str">
            <v>H</v>
          </cell>
          <cell r="G147" t="str">
            <v>7,5</v>
          </cell>
          <cell r="H147">
            <v>1.8</v>
          </cell>
        </row>
        <row r="148">
          <cell r="B148">
            <v>12869</v>
          </cell>
          <cell r="C148" t="str">
            <v>TELHADISTA</v>
          </cell>
          <cell r="E148">
            <v>0.24</v>
          </cell>
          <cell r="F148" t="str">
            <v>H</v>
          </cell>
          <cell r="G148" t="str">
            <v>9,38</v>
          </cell>
          <cell r="H148">
            <v>2.25</v>
          </cell>
        </row>
        <row r="149">
          <cell r="B149">
            <v>4299</v>
          </cell>
          <cell r="C149" t="str">
            <v>PARAFUSO ZINCADO ROSCA SOBERBA, CABEÇA SEXTAVADA, 5/16" X 110MM, PARA FIXAÇÃO DE TELHA EM MADEIRA</v>
          </cell>
          <cell r="E149">
            <v>4</v>
          </cell>
          <cell r="F149" t="str">
            <v>UN</v>
          </cell>
          <cell r="G149" t="str">
            <v>0,85</v>
          </cell>
          <cell r="H149">
            <v>3.4</v>
          </cell>
        </row>
        <row r="150">
          <cell r="B150" t="str">
            <v>COT 0002</v>
          </cell>
          <cell r="C150" t="str">
            <v>TELHA METÁLICA PRÉ PINTADA</v>
          </cell>
          <cell r="D150" t="str">
            <v xml:space="preserve">    </v>
          </cell>
          <cell r="E150">
            <v>1.3</v>
          </cell>
          <cell r="F150" t="str">
            <v xml:space="preserve">M2  </v>
          </cell>
          <cell r="G150">
            <v>21</v>
          </cell>
          <cell r="H150">
            <v>27.3</v>
          </cell>
        </row>
        <row r="152">
          <cell r="C152" t="str">
            <v xml:space="preserve">Descricao                               </v>
          </cell>
          <cell r="D152" t="str">
            <v>Unid</v>
          </cell>
          <cell r="E152" t="str">
            <v>PÇ TOTAL</v>
          </cell>
          <cell r="F152" t="str">
            <v xml:space="preserve">    </v>
          </cell>
        </row>
        <row r="153">
          <cell r="B153" t="str">
            <v>C0305</v>
          </cell>
          <cell r="C153" t="str">
            <v>CUMEEIRA GALVANIZADA TRAPEZOIDAL  ESP. 0,5MM</v>
          </cell>
          <cell r="D153" t="str">
            <v>M</v>
          </cell>
          <cell r="E153">
            <v>18.310000000000002</v>
          </cell>
          <cell r="F153" t="str">
            <v xml:space="preserve">    </v>
          </cell>
          <cell r="G153" t="str">
            <v xml:space="preserve">               </v>
          </cell>
        </row>
        <row r="154">
          <cell r="B154" t="str">
            <v>CÓDIGO</v>
          </cell>
          <cell r="C154" t="str">
            <v xml:space="preserve">Descrição                               </v>
          </cell>
          <cell r="D154" t="str">
            <v xml:space="preserve">    </v>
          </cell>
          <cell r="E154" t="str">
            <v xml:space="preserve">Coeficiente      </v>
          </cell>
          <cell r="F154" t="str">
            <v>Unid</v>
          </cell>
          <cell r="G154" t="str">
            <v xml:space="preserve">Preço Unitário </v>
          </cell>
          <cell r="H154" t="str">
            <v xml:space="preserve">Preço Total    </v>
          </cell>
        </row>
        <row r="155">
          <cell r="B155">
            <v>6111</v>
          </cell>
          <cell r="C155" t="str">
            <v>SERVENTE</v>
          </cell>
          <cell r="D155" t="str">
            <v xml:space="preserve">    </v>
          </cell>
          <cell r="E155">
            <v>0.2</v>
          </cell>
          <cell r="F155" t="str">
            <v>H</v>
          </cell>
          <cell r="G155" t="str">
            <v>7,5</v>
          </cell>
          <cell r="H155">
            <v>1.5</v>
          </cell>
        </row>
        <row r="156">
          <cell r="B156">
            <v>12869</v>
          </cell>
          <cell r="C156" t="str">
            <v>TELHADISTA</v>
          </cell>
          <cell r="E156">
            <v>0.2</v>
          </cell>
          <cell r="F156" t="str">
            <v>H</v>
          </cell>
          <cell r="G156" t="str">
            <v>9,38</v>
          </cell>
          <cell r="H156">
            <v>1.88</v>
          </cell>
        </row>
        <row r="157">
          <cell r="B157">
            <v>4299</v>
          </cell>
          <cell r="C157" t="str">
            <v>PARAFUSO ZINCADO ROSCA SOBERBA, CABEÇA SEXTAVADA, 5/16" X 110MM, PARA FIXAÇÃO DE TELHA EM MADEIRA</v>
          </cell>
          <cell r="E157">
            <v>2</v>
          </cell>
          <cell r="F157" t="str">
            <v>UN</v>
          </cell>
          <cell r="G157" t="str">
            <v>0,85</v>
          </cell>
          <cell r="H157">
            <v>1.7</v>
          </cell>
        </row>
        <row r="158">
          <cell r="B158" t="str">
            <v>COT 0003</v>
          </cell>
          <cell r="C158" t="str">
            <v>CUMEEIRA GALVANIZADA TRAPEZOIDAL  ESP. 0,5MM</v>
          </cell>
          <cell r="E158">
            <v>1.05</v>
          </cell>
          <cell r="F158" t="str">
            <v>M</v>
          </cell>
          <cell r="G158">
            <v>12.6</v>
          </cell>
          <cell r="H158">
            <v>13.23</v>
          </cell>
        </row>
        <row r="160">
          <cell r="C160" t="str">
            <v xml:space="preserve">Descricao                               </v>
          </cell>
          <cell r="D160" t="str">
            <v>Unid</v>
          </cell>
          <cell r="E160" t="str">
            <v>PÇ TOTAL</v>
          </cell>
          <cell r="F160" t="str">
            <v xml:space="preserve">    </v>
          </cell>
        </row>
        <row r="161">
          <cell r="B161" t="str">
            <v>C1111</v>
          </cell>
          <cell r="C161" t="str">
            <v>TUBO PVC ESGOTO JS PREDIAL DN 100MM, INCLUSIVE CONEXOES - FORNECIMENTO E INSTALACAO</v>
          </cell>
          <cell r="D161" t="str">
            <v>M</v>
          </cell>
          <cell r="E161">
            <v>36.79</v>
          </cell>
          <cell r="F161" t="str">
            <v xml:space="preserve">    </v>
          </cell>
          <cell r="G161" t="str">
            <v xml:space="preserve">               </v>
          </cell>
          <cell r="H161" t="str">
            <v xml:space="preserve">               </v>
          </cell>
        </row>
        <row r="162">
          <cell r="B162" t="str">
            <v>CÓDIGO</v>
          </cell>
          <cell r="C162" t="str">
            <v xml:space="preserve">Descrição                               </v>
          </cell>
          <cell r="D162" t="str">
            <v xml:space="preserve">    </v>
          </cell>
          <cell r="E162" t="str">
            <v xml:space="preserve">Coeficiente      </v>
          </cell>
          <cell r="F162" t="str">
            <v>Unid</v>
          </cell>
          <cell r="G162" t="str">
            <v xml:space="preserve">Preço Unitário </v>
          </cell>
          <cell r="H162" t="str">
            <v xml:space="preserve">Preço Total    </v>
          </cell>
        </row>
        <row r="163">
          <cell r="B163">
            <v>246</v>
          </cell>
          <cell r="C163" t="str">
            <v>AUXILIAR DE ENCANADOR OU BOMBEIRO HIDRÁULICO</v>
          </cell>
          <cell r="D163" t="str">
            <v xml:space="preserve">    </v>
          </cell>
          <cell r="E163">
            <v>1.0900000000000001</v>
          </cell>
          <cell r="F163" t="str">
            <v>H</v>
          </cell>
          <cell r="G163" t="str">
            <v>9,25</v>
          </cell>
          <cell r="H163">
            <v>10.08</v>
          </cell>
        </row>
        <row r="164">
          <cell r="B164">
            <v>2696</v>
          </cell>
          <cell r="C164" t="str">
            <v>ENCANADOR OU BOMBEIRO HIDRÁULICO</v>
          </cell>
          <cell r="E164">
            <v>1.0900000000000001</v>
          </cell>
          <cell r="F164" t="str">
            <v>H</v>
          </cell>
          <cell r="G164" t="str">
            <v>12,29</v>
          </cell>
          <cell r="H164">
            <v>13.4</v>
          </cell>
        </row>
        <row r="165">
          <cell r="B165">
            <v>122</v>
          </cell>
          <cell r="C165" t="str">
            <v>ADESIVO PLÁSTICO PARA PVC, FRASCO COM 850G</v>
          </cell>
          <cell r="E165">
            <v>8.3000000000000001E-3</v>
          </cell>
          <cell r="F165" t="str">
            <v>UN</v>
          </cell>
          <cell r="G165" t="str">
            <v>42,91</v>
          </cell>
          <cell r="H165">
            <v>0.36</v>
          </cell>
        </row>
        <row r="166">
          <cell r="B166">
            <v>9836</v>
          </cell>
          <cell r="C166" t="str">
            <v>TUBO PVC SÉRIE NORMAL, DN 100MM, PARA ESGOTO PREDIAL (NBR 5688)</v>
          </cell>
          <cell r="E166">
            <v>1.3</v>
          </cell>
          <cell r="F166" t="str">
            <v>M</v>
          </cell>
          <cell r="G166" t="str">
            <v>9,92</v>
          </cell>
          <cell r="H166">
            <v>12.9</v>
          </cell>
        </row>
        <row r="167">
          <cell r="B167">
            <v>20083</v>
          </cell>
          <cell r="C167" t="str">
            <v>SOLUÇÃO LIMPADORA PARA PVC, FRASCO COM 1.000CM³</v>
          </cell>
          <cell r="E167">
            <v>1.2999999999999999E-3</v>
          </cell>
          <cell r="F167" t="str">
            <v>UN</v>
          </cell>
          <cell r="G167" t="str">
            <v>37,26</v>
          </cell>
          <cell r="H167">
            <v>0.05</v>
          </cell>
        </row>
        <row r="169">
          <cell r="C169" t="str">
            <v xml:space="preserve">Descricao                               </v>
          </cell>
          <cell r="D169" t="str">
            <v>Unid</v>
          </cell>
          <cell r="E169" t="str">
            <v>PÇ TOTAL</v>
          </cell>
          <cell r="F169" t="str">
            <v xml:space="preserve">    </v>
          </cell>
        </row>
        <row r="170">
          <cell r="B170" t="str">
            <v>C0708</v>
          </cell>
          <cell r="C170" t="str">
            <v>CRUZETA FERRO GALV ROSCA REF 2"</v>
          </cell>
          <cell r="D170" t="str">
            <v>M</v>
          </cell>
          <cell r="E170">
            <v>47.589999999999996</v>
          </cell>
          <cell r="F170" t="str">
            <v xml:space="preserve">    </v>
          </cell>
          <cell r="G170" t="str">
            <v xml:space="preserve">               </v>
          </cell>
        </row>
        <row r="171">
          <cell r="B171" t="str">
            <v>CÓDIGO</v>
          </cell>
          <cell r="C171" t="str">
            <v xml:space="preserve">Descrição                               </v>
          </cell>
          <cell r="D171" t="str">
            <v xml:space="preserve">    </v>
          </cell>
          <cell r="E171" t="str">
            <v xml:space="preserve">Coeficiente      </v>
          </cell>
          <cell r="F171" t="str">
            <v>Unid</v>
          </cell>
          <cell r="G171" t="str">
            <v xml:space="preserve">Preço Unitário </v>
          </cell>
          <cell r="H171" t="str">
            <v xml:space="preserve">Preço Total    </v>
          </cell>
        </row>
        <row r="172">
          <cell r="B172">
            <v>247</v>
          </cell>
          <cell r="C172" t="str">
            <v>AUXILIAR DE ELETRICISTA</v>
          </cell>
          <cell r="D172" t="str">
            <v xml:space="preserve">    </v>
          </cell>
          <cell r="E172">
            <v>0.3</v>
          </cell>
          <cell r="F172" t="str">
            <v>H</v>
          </cell>
          <cell r="G172" t="str">
            <v>10,09</v>
          </cell>
          <cell r="H172">
            <v>3.03</v>
          </cell>
        </row>
        <row r="173">
          <cell r="B173">
            <v>2436</v>
          </cell>
          <cell r="C173" t="str">
            <v>ELETRICISTA</v>
          </cell>
          <cell r="E173">
            <v>0.3</v>
          </cell>
          <cell r="F173" t="str">
            <v>H</v>
          </cell>
          <cell r="G173" t="str">
            <v>12,29</v>
          </cell>
          <cell r="H173">
            <v>3.69</v>
          </cell>
        </row>
        <row r="174">
          <cell r="B174">
            <v>1650</v>
          </cell>
          <cell r="C174" t="str">
            <v>CRUZETA FERRO GALV ROSCA REF 2"</v>
          </cell>
          <cell r="E174">
            <v>1</v>
          </cell>
          <cell r="F174" t="str">
            <v>UN</v>
          </cell>
          <cell r="G174" t="str">
            <v>40,87</v>
          </cell>
          <cell r="H174">
            <v>40.869999999999997</v>
          </cell>
        </row>
        <row r="176">
          <cell r="C176" t="str">
            <v xml:space="preserve">Descricao                               </v>
          </cell>
          <cell r="D176" t="str">
            <v>Unid</v>
          </cell>
          <cell r="E176" t="str">
            <v>PÇ TOTAL</v>
          </cell>
          <cell r="F176" t="str">
            <v xml:space="preserve">    </v>
          </cell>
        </row>
        <row r="177">
          <cell r="B177" t="str">
            <v>C0707</v>
          </cell>
          <cell r="C177" t="str">
            <v>REFLETOR COM LAMPADA FLURESCENTE COMPACTA 85 W (PARA QUADRA), FORNECIMENTO E INSTALAÇÃO</v>
          </cell>
          <cell r="D177" t="str">
            <v xml:space="preserve">UN  </v>
          </cell>
          <cell r="E177">
            <v>140.67000000000002</v>
          </cell>
          <cell r="F177" t="str">
            <v xml:space="preserve">    </v>
          </cell>
          <cell r="G177" t="str">
            <v xml:space="preserve">               </v>
          </cell>
        </row>
        <row r="178">
          <cell r="B178" t="str">
            <v>CÓDIGO</v>
          </cell>
          <cell r="C178" t="str">
            <v xml:space="preserve">Descrição                               </v>
          </cell>
          <cell r="D178" t="str">
            <v xml:space="preserve">    </v>
          </cell>
          <cell r="E178" t="str">
            <v xml:space="preserve">Coeficiente      </v>
          </cell>
          <cell r="F178" t="str">
            <v>Unid</v>
          </cell>
          <cell r="G178" t="str">
            <v xml:space="preserve">Preço Unitário </v>
          </cell>
          <cell r="H178" t="str">
            <v xml:space="preserve">Preço Total    </v>
          </cell>
        </row>
        <row r="179">
          <cell r="B179">
            <v>247</v>
          </cell>
          <cell r="C179" t="str">
            <v>AUXILIAR DE ELETRICISTA</v>
          </cell>
          <cell r="D179" t="str">
            <v xml:space="preserve">    </v>
          </cell>
          <cell r="E179">
            <v>0.3</v>
          </cell>
          <cell r="F179" t="str">
            <v>H</v>
          </cell>
          <cell r="G179" t="str">
            <v>10,09</v>
          </cell>
          <cell r="H179">
            <v>3.03</v>
          </cell>
        </row>
        <row r="180">
          <cell r="B180">
            <v>2436</v>
          </cell>
          <cell r="C180" t="str">
            <v>ELETRICISTA</v>
          </cell>
          <cell r="E180">
            <v>0.5</v>
          </cell>
          <cell r="F180" t="str">
            <v>H</v>
          </cell>
          <cell r="G180" t="str">
            <v>12,29</v>
          </cell>
          <cell r="H180">
            <v>6.15</v>
          </cell>
        </row>
        <row r="181">
          <cell r="B181">
            <v>13329</v>
          </cell>
          <cell r="C181" t="str">
            <v>SOQUETE DE PVC / TERMOPLÁSTICO BASE E27, COM RABICHO, PARA LÂMPADAS</v>
          </cell>
          <cell r="E181">
            <v>1</v>
          </cell>
          <cell r="F181" t="str">
            <v>UN</v>
          </cell>
          <cell r="G181" t="str">
            <v>2,52</v>
          </cell>
          <cell r="H181">
            <v>2.52</v>
          </cell>
        </row>
        <row r="182">
          <cell r="B182">
            <v>12273</v>
          </cell>
          <cell r="C182" t="str">
            <v>PROJETOR RETANGULAR FECHADO PARA LÂMPADA VAPOR DE MERCÚRIO / SÓDIO 250W A 500W, CABECEIRAS EM ALUMÍNIO FUNDIDO, CORPO EM ALUMÍNIO ANODIZADO, PARA LÂMPADA E40, FECHAMENTO EM VIDRO TEMPERADO.</v>
          </cell>
          <cell r="E182">
            <v>1</v>
          </cell>
          <cell r="F182" t="str">
            <v>UN</v>
          </cell>
          <cell r="G182" t="str">
            <v>42,46</v>
          </cell>
          <cell r="H182">
            <v>42.46</v>
          </cell>
        </row>
        <row r="183">
          <cell r="B183" t="str">
            <v>COT 0042</v>
          </cell>
          <cell r="C183" t="str">
            <v>LÂMPADA FLUORESCENTE COMPACTA 85 W</v>
          </cell>
          <cell r="E183">
            <v>1</v>
          </cell>
          <cell r="F183" t="str">
            <v>UN</v>
          </cell>
          <cell r="G183">
            <v>86.51</v>
          </cell>
          <cell r="H183">
            <v>86.51</v>
          </cell>
        </row>
        <row r="185">
          <cell r="C185" t="str">
            <v xml:space="preserve">Descricao                               </v>
          </cell>
          <cell r="D185" t="str">
            <v>Unid</v>
          </cell>
          <cell r="E185" t="str">
            <v>PÇ TOTAL</v>
          </cell>
          <cell r="F185" t="str">
            <v xml:space="preserve">    </v>
          </cell>
        </row>
        <row r="186">
          <cell r="B186" t="str">
            <v>C0706</v>
          </cell>
          <cell r="C186" t="str">
            <v>INTERRUPTOR BIPOLAR DR (FASE/NEUTRO - IN 30MA) - DIN '25 A'</v>
          </cell>
          <cell r="D186" t="str">
            <v xml:space="preserve">UN  </v>
          </cell>
          <cell r="E186">
            <v>77.72</v>
          </cell>
          <cell r="F186" t="str">
            <v xml:space="preserve">    </v>
          </cell>
          <cell r="G186" t="str">
            <v xml:space="preserve">               </v>
          </cell>
          <cell r="H186" t="str">
            <v xml:space="preserve">               </v>
          </cell>
        </row>
        <row r="187">
          <cell r="B187" t="str">
            <v>CÓDIGO</v>
          </cell>
          <cell r="C187" t="str">
            <v xml:space="preserve">Descrição                               </v>
          </cell>
          <cell r="D187" t="str">
            <v xml:space="preserve">    </v>
          </cell>
          <cell r="E187" t="str">
            <v xml:space="preserve">Coeficiente      </v>
          </cell>
          <cell r="F187" t="str">
            <v>Unid</v>
          </cell>
          <cell r="G187" t="str">
            <v xml:space="preserve">Preço Unitário </v>
          </cell>
          <cell r="H187" t="str">
            <v xml:space="preserve">Preço Total    </v>
          </cell>
        </row>
        <row r="188">
          <cell r="B188">
            <v>247</v>
          </cell>
          <cell r="C188" t="str">
            <v>AUXILIAR DE ELETRICISTA</v>
          </cell>
          <cell r="D188" t="str">
            <v xml:space="preserve">    </v>
          </cell>
          <cell r="E188">
            <v>0.15</v>
          </cell>
          <cell r="F188" t="str">
            <v>H</v>
          </cell>
          <cell r="G188" t="str">
            <v>10,09</v>
          </cell>
          <cell r="H188">
            <v>1.51</v>
          </cell>
        </row>
        <row r="189">
          <cell r="B189">
            <v>2436</v>
          </cell>
          <cell r="C189" t="str">
            <v>ELETRICISTA</v>
          </cell>
          <cell r="E189">
            <v>0.15</v>
          </cell>
          <cell r="F189" t="str">
            <v>H</v>
          </cell>
          <cell r="G189" t="str">
            <v>12,29</v>
          </cell>
          <cell r="H189">
            <v>1.84</v>
          </cell>
        </row>
        <row r="190">
          <cell r="B190" t="str">
            <v>COT 0041</v>
          </cell>
          <cell r="C190" t="str">
            <v>INTERRUPTOR BIPOLAR DR (FASE/NEUTRO - IN 30MA) - DIN '25 A'</v>
          </cell>
          <cell r="E190">
            <v>1</v>
          </cell>
          <cell r="F190" t="str">
            <v>ERRO</v>
          </cell>
          <cell r="G190" t="str">
            <v>ND</v>
          </cell>
          <cell r="H190">
            <v>74.37</v>
          </cell>
        </row>
        <row r="192">
          <cell r="C192" t="str">
            <v xml:space="preserve">Descricao                               </v>
          </cell>
          <cell r="D192" t="str">
            <v>Unid</v>
          </cell>
          <cell r="E192" t="str">
            <v>PÇ TOTAL</v>
          </cell>
          <cell r="F192" t="str">
            <v xml:space="preserve">    </v>
          </cell>
        </row>
        <row r="193">
          <cell r="B193" t="str">
            <v>C1559</v>
          </cell>
          <cell r="C193" t="str">
            <v>ABERTURA/FECHAMENTO RASGO ALVENARIA PARA TUBOS, FECHAMENTO COM ARGAMASSA TRACO 1:1:6 (CIMENTO, CAL E AREIA)</v>
          </cell>
          <cell r="D193" t="str">
            <v>M</v>
          </cell>
          <cell r="E193">
            <v>2.81</v>
          </cell>
          <cell r="F193" t="str">
            <v xml:space="preserve">    </v>
          </cell>
          <cell r="G193" t="str">
            <v xml:space="preserve">               </v>
          </cell>
          <cell r="H193" t="str">
            <v xml:space="preserve">               </v>
          </cell>
        </row>
        <row r="194">
          <cell r="B194" t="str">
            <v>CÓDIGO</v>
          </cell>
          <cell r="D194" t="str">
            <v xml:space="preserve">    </v>
          </cell>
          <cell r="E194" t="str">
            <v xml:space="preserve">Coeficiente      </v>
          </cell>
          <cell r="F194" t="str">
            <v>Unid</v>
          </cell>
          <cell r="G194" t="str">
            <v xml:space="preserve">Preço Unitário </v>
          </cell>
          <cell r="H194" t="str">
            <v xml:space="preserve">Preço Total    </v>
          </cell>
        </row>
        <row r="195">
          <cell r="B195">
            <v>6111</v>
          </cell>
          <cell r="C195" t="str">
            <v>SERVENTE</v>
          </cell>
          <cell r="E195">
            <v>0.25</v>
          </cell>
          <cell r="F195" t="str">
            <v>H</v>
          </cell>
          <cell r="G195" t="str">
            <v>7,5</v>
          </cell>
          <cell r="H195">
            <v>1.88</v>
          </cell>
        </row>
        <row r="196">
          <cell r="B196">
            <v>4750</v>
          </cell>
          <cell r="C196" t="str">
            <v>PEDREIRO</v>
          </cell>
          <cell r="E196">
            <v>5.0000000000000001E-3</v>
          </cell>
          <cell r="F196" t="str">
            <v>H</v>
          </cell>
          <cell r="G196" t="str">
            <v>10,84</v>
          </cell>
          <cell r="H196">
            <v>0.05</v>
          </cell>
        </row>
        <row r="197">
          <cell r="B197" t="str">
            <v>87367</v>
          </cell>
          <cell r="C197" t="str">
            <v>ARGAMASSA TRAÇO 1:1:6 (CIMENTO, CAL E AREIA MÉDIA) PARA EMBOÇO/MASSA ÚNICA/ASSENTAMENTO DE ALVENARIA DE VEDAÇÃO, PREPARO MANUAL. AF_06/2014</v>
          </cell>
          <cell r="E197">
            <v>2E-3</v>
          </cell>
          <cell r="F197" t="str">
            <v>M³</v>
          </cell>
          <cell r="G197" t="str">
            <v>437,91</v>
          </cell>
          <cell r="H197">
            <v>0.88</v>
          </cell>
        </row>
        <row r="199">
          <cell r="C199" t="str">
            <v xml:space="preserve">Descricao                               </v>
          </cell>
          <cell r="D199" t="str">
            <v>Unid</v>
          </cell>
          <cell r="E199" t="str">
            <v>PÇ TOTAL</v>
          </cell>
          <cell r="F199" t="str">
            <v xml:space="preserve">    </v>
          </cell>
        </row>
        <row r="200">
          <cell r="B200" t="str">
            <v>C0211</v>
          </cell>
          <cell r="C200" t="str">
            <v>FORMA PARA ESTRUTURAS DE CONCRETO (PILAR, VIGA E LAJE) EM CHAPA DE MADEIRA COMPENSADA RESINADA, DE 1,10 X 2,20, ESPESSURA = 12 MM, 05 UTILIZACOES. (FABRICACAO, MONTAGEM E DESMONTAGEM)</v>
          </cell>
          <cell r="D200" t="str">
            <v>M2</v>
          </cell>
          <cell r="E200">
            <v>30.189999999999998</v>
          </cell>
        </row>
        <row r="201">
          <cell r="B201" t="str">
            <v>CÓDIGO</v>
          </cell>
          <cell r="C201" t="str">
            <v xml:space="preserve">Descrição                               </v>
          </cell>
          <cell r="D201" t="str">
            <v xml:space="preserve">    </v>
          </cell>
          <cell r="E201" t="str">
            <v xml:space="preserve">Coeficiente      </v>
          </cell>
          <cell r="F201" t="str">
            <v>Unid</v>
          </cell>
          <cell r="G201" t="str">
            <v xml:space="preserve">Preço Unitário </v>
          </cell>
          <cell r="H201" t="str">
            <v xml:space="preserve">Preço Total    </v>
          </cell>
        </row>
        <row r="202">
          <cell r="B202">
            <v>1213</v>
          </cell>
          <cell r="C202" t="str">
            <v>CARPINTEIRO DE FORMAS</v>
          </cell>
          <cell r="D202" t="str">
            <v xml:space="preserve">    </v>
          </cell>
          <cell r="E202">
            <v>0.9</v>
          </cell>
          <cell r="F202" t="str">
            <v>H</v>
          </cell>
          <cell r="G202" t="str">
            <v>10,84</v>
          </cell>
          <cell r="H202">
            <v>9.76</v>
          </cell>
        </row>
        <row r="203">
          <cell r="B203">
            <v>6117</v>
          </cell>
          <cell r="C203" t="str">
            <v>AJUDANTE DE CARPINTEIRO</v>
          </cell>
          <cell r="D203" t="str">
            <v xml:space="preserve">    </v>
          </cell>
          <cell r="E203">
            <v>0.4</v>
          </cell>
          <cell r="F203" t="str">
            <v>H</v>
          </cell>
          <cell r="G203" t="str">
            <v>8,14</v>
          </cell>
          <cell r="H203">
            <v>3.26</v>
          </cell>
        </row>
        <row r="204">
          <cell r="B204">
            <v>1357</v>
          </cell>
          <cell r="C204" t="str">
            <v>CHAPA DE MADEIRA COMPENSADA RESINADA PARA FORMA DE CONCRETO, DE *2,20X*1,10M, E=12MM</v>
          </cell>
          <cell r="E204">
            <v>0.114</v>
          </cell>
          <cell r="F204" t="str">
            <v>UN</v>
          </cell>
          <cell r="G204" t="str">
            <v>50,44</v>
          </cell>
          <cell r="H204">
            <v>5.75</v>
          </cell>
        </row>
        <row r="205">
          <cell r="B205">
            <v>2692</v>
          </cell>
          <cell r="C205" t="str">
            <v>DESMOLDANTE PROTETOR PARA FORMAS DE MADEIRA, DE BASE OLEOSA EMULSIONADA EM ÁGUA</v>
          </cell>
          <cell r="E205">
            <v>6.0000000000000001E-3</v>
          </cell>
          <cell r="F205" t="str">
            <v>L</v>
          </cell>
          <cell r="G205" t="str">
            <v>5,16</v>
          </cell>
          <cell r="H205">
            <v>0.03</v>
          </cell>
        </row>
        <row r="206">
          <cell r="B206">
            <v>4491</v>
          </cell>
          <cell r="C206" t="str">
            <v>PEÇA DE MADEIRA NATIVA / REGIONAL 7,5X7,5CM (3X3) NÃO APARELHADA (P/ FORMA)</v>
          </cell>
          <cell r="E206">
            <v>0.68</v>
          </cell>
          <cell r="F206" t="str">
            <v>M</v>
          </cell>
          <cell r="G206" t="str">
            <v>7,97</v>
          </cell>
          <cell r="H206">
            <v>5.42</v>
          </cell>
        </row>
        <row r="207">
          <cell r="B207">
            <v>4506</v>
          </cell>
          <cell r="C207" t="str">
            <v>X EM PROCESSO DE DESATIVACAO! PECA DE MADEIRANATIVA/REGIONAL 2,5 X 10CM (1X4")NAO APARELHADA (SARRAFO-P/FORMA)</v>
          </cell>
          <cell r="E207">
            <v>0.36</v>
          </cell>
          <cell r="F207" t="str">
            <v>M</v>
          </cell>
          <cell r="G207" t="str">
            <v>4,94</v>
          </cell>
          <cell r="H207">
            <v>1.78</v>
          </cell>
        </row>
        <row r="208">
          <cell r="B208">
            <v>5068</v>
          </cell>
          <cell r="C208" t="str">
            <v>PREGO POLIDO COM CABEÇA 17X21</v>
          </cell>
          <cell r="E208">
            <v>0.26</v>
          </cell>
          <cell r="F208" t="str">
            <v>KG</v>
          </cell>
          <cell r="G208" t="str">
            <v>9,15</v>
          </cell>
          <cell r="H208">
            <v>2.38</v>
          </cell>
        </row>
        <row r="209">
          <cell r="B209">
            <v>6189</v>
          </cell>
          <cell r="C209" t="str">
            <v>TÁBUA MADEIRA 2ª QUALIDADE 2,5X30,0CM (1X12") NÃO APARELHADA</v>
          </cell>
          <cell r="E209">
            <v>0.2</v>
          </cell>
          <cell r="F209" t="str">
            <v>M</v>
          </cell>
          <cell r="G209" t="str">
            <v>9,07</v>
          </cell>
          <cell r="H209">
            <v>1.81</v>
          </cell>
        </row>
        <row r="217">
          <cell r="B217" t="str">
            <v xml:space="preserve">                    Leonardo Marcus de Santana                      </v>
          </cell>
        </row>
        <row r="218">
          <cell r="C218" t="str">
            <v xml:space="preserve">                                              Engenheiro Eletricista - MAT.: 11503009-1</v>
          </cell>
        </row>
      </sheetData>
      <sheetData sheetId="3"/>
      <sheetData sheetId="4">
        <row r="1">
          <cell r="A1" t="str">
            <v>Tabela de Serviços FEV/16</v>
          </cell>
        </row>
        <row r="2">
          <cell r="A2" t="str">
            <v>Código</v>
          </cell>
          <cell r="B2" t="str">
            <v>Descrição</v>
          </cell>
          <cell r="C2" t="str">
            <v>Unidade</v>
          </cell>
          <cell r="D2" t="str">
            <v>Preço (R$)</v>
          </cell>
        </row>
        <row r="3">
          <cell r="A3" t="str">
            <v>ASTU</v>
          </cell>
          <cell r="B3" t="str">
            <v>Assentamento de tubos e peças</v>
          </cell>
        </row>
        <row r="4">
          <cell r="A4" t="str">
            <v>0045</v>
          </cell>
          <cell r="B4" t="str">
            <v>Fornecimento e/ou assentamento de tubo de ferro fundido junta elástica</v>
          </cell>
        </row>
        <row r="5">
          <cell r="A5" t="str">
            <v>73887</v>
          </cell>
          <cell r="B5" t="str">
            <v>Assentamento de tubo de ferro fundido com junta elástica</v>
          </cell>
        </row>
        <row r="6">
          <cell r="A6" t="str">
            <v>73887/001</v>
          </cell>
          <cell r="B6" t="str">
            <v>Assentamento simples de tubos de ferro fundido (FoFo) c/ junta elástica - DN 75mm - inclusive transporte</v>
          </cell>
          <cell r="C6" t="str">
            <v>m</v>
          </cell>
          <cell r="D6">
            <v>2.59</v>
          </cell>
        </row>
        <row r="7">
          <cell r="A7" t="str">
            <v>73887/002</v>
          </cell>
          <cell r="B7" t="str">
            <v>Assentamento simples de tubos de ferro fundido (FoFo) c/ junta elástica - DN 100mm - inclusive transporte</v>
          </cell>
          <cell r="C7" t="str">
            <v>m</v>
          </cell>
          <cell r="D7">
            <v>3.11</v>
          </cell>
        </row>
        <row r="8">
          <cell r="A8" t="str">
            <v>73887/003</v>
          </cell>
          <cell r="B8" t="str">
            <v>Assentamento simples de tubos de ferro fundido (FoFo) c/ junta elástica - DN 150mm - inclusive transporte</v>
          </cell>
          <cell r="C8" t="str">
            <v>m</v>
          </cell>
          <cell r="D8">
            <v>5.42</v>
          </cell>
        </row>
        <row r="9">
          <cell r="A9" t="str">
            <v>73887/004</v>
          </cell>
          <cell r="B9" t="str">
            <v>Assentamento simples de tubos de ferro fundido (FoFo) c/ junta elástica - DN 200mm - inclusive transporte</v>
          </cell>
          <cell r="C9" t="str">
            <v>m</v>
          </cell>
          <cell r="D9">
            <v>6.93</v>
          </cell>
        </row>
        <row r="10">
          <cell r="A10" t="str">
            <v>73887/005</v>
          </cell>
          <cell r="B10" t="str">
            <v>Assentamento simples de tubos de ferro fundido (FoFo) c/ junta elástica - DN 250mm - inclusive transporte</v>
          </cell>
          <cell r="C10" t="str">
            <v>m</v>
          </cell>
          <cell r="D10">
            <v>8.3699999999999992</v>
          </cell>
        </row>
        <row r="11">
          <cell r="A11" t="str">
            <v>73887/006</v>
          </cell>
          <cell r="B11" t="str">
            <v>Assentamento simples de tubos de ferro fundido (FoFo) c/ junta elástica - DN 300mm - inclusive transporte</v>
          </cell>
          <cell r="C11" t="str">
            <v>m</v>
          </cell>
          <cell r="D11">
            <v>9.4700000000000006</v>
          </cell>
        </row>
        <row r="12">
          <cell r="A12" t="str">
            <v>73887/007</v>
          </cell>
          <cell r="B12" t="str">
            <v>Assentamento simples de tubos de ferro fundido (FoFo) c/ junta elástica - DN 350mm - inclusive transporte</v>
          </cell>
          <cell r="C12" t="str">
            <v>m</v>
          </cell>
          <cell r="D12">
            <v>11.07</v>
          </cell>
        </row>
        <row r="13">
          <cell r="A13" t="str">
            <v>73887/008</v>
          </cell>
          <cell r="B13" t="str">
            <v>Assentamento simples de tubos de ferro fundido (FoFo) c/ junta elástica - DN 400mm - inclusive transporte</v>
          </cell>
          <cell r="C13" t="str">
            <v>m</v>
          </cell>
          <cell r="D13">
            <v>12.67</v>
          </cell>
        </row>
        <row r="14">
          <cell r="A14" t="str">
            <v>73887/009</v>
          </cell>
          <cell r="B14" t="str">
            <v>Assentamento simples de tubos de ferro fundido (FoFo) c/ junta elástica - DN 450mm - inclusive transporte</v>
          </cell>
          <cell r="C14" t="str">
            <v>m</v>
          </cell>
          <cell r="D14">
            <v>14.25</v>
          </cell>
        </row>
        <row r="15">
          <cell r="A15" t="str">
            <v>73887/010</v>
          </cell>
          <cell r="B15" t="str">
            <v>Assentamento simples de tubos de ferro fundido (FoFo) c/ junta elástica - DN 500mm - inclusive transporte</v>
          </cell>
          <cell r="C15" t="str">
            <v>m</v>
          </cell>
          <cell r="D15">
            <v>15.82</v>
          </cell>
        </row>
        <row r="16">
          <cell r="A16" t="str">
            <v>73887/011</v>
          </cell>
          <cell r="B16" t="str">
            <v>Assentamento simples de tubos de ferro fundido (FoFo) c/ junta elástica - DN 600mm - inclusive transporte</v>
          </cell>
          <cell r="C16" t="str">
            <v>m</v>
          </cell>
          <cell r="D16">
            <v>19.09</v>
          </cell>
        </row>
        <row r="17">
          <cell r="A17" t="str">
            <v>73887/012</v>
          </cell>
          <cell r="B17" t="str">
            <v>Assentamento simples de tubos de ferro fundido (FoFo) c/ junta elástica - DN 700mm - inclusive transporte</v>
          </cell>
          <cell r="C17" t="str">
            <v>m</v>
          </cell>
          <cell r="D17">
            <v>23.79</v>
          </cell>
        </row>
        <row r="18">
          <cell r="A18" t="str">
            <v>73887/013</v>
          </cell>
          <cell r="B18" t="str">
            <v>Assentamento simples de tubos de ferro fundido (FoFo) c/ junta elástica - DN 800mm - inclusive transporte</v>
          </cell>
          <cell r="C18" t="str">
            <v>m</v>
          </cell>
          <cell r="D18">
            <v>27.42</v>
          </cell>
        </row>
        <row r="19">
          <cell r="A19" t="str">
            <v>73887/014</v>
          </cell>
          <cell r="B19" t="str">
            <v>Assentamento simples de tubos de ferro fundido (FoFo) c/ junta elástica - DN 900mm - inclusive transporte</v>
          </cell>
          <cell r="C19" t="str">
            <v>m</v>
          </cell>
          <cell r="D19">
            <v>32.1</v>
          </cell>
        </row>
        <row r="20">
          <cell r="A20" t="str">
            <v>73887/015</v>
          </cell>
          <cell r="B20" t="str">
            <v>Assentamento simples de tubos de ferro fundido (FoFo) c/ junta elástica - DN 1.000mm - inclusive transporte</v>
          </cell>
          <cell r="C20" t="str">
            <v>m</v>
          </cell>
          <cell r="D20">
            <v>34.479999999999997</v>
          </cell>
        </row>
        <row r="21">
          <cell r="A21" t="str">
            <v>73887/016</v>
          </cell>
          <cell r="B21" t="str">
            <v>Assentamento simples de tubos de ferro fundido (FoFo) c/ junta elástica - DN 1100mm - inclusive transporte</v>
          </cell>
          <cell r="C21" t="str">
            <v>m</v>
          </cell>
          <cell r="D21">
            <v>40.840000000000003</v>
          </cell>
        </row>
        <row r="22">
          <cell r="A22" t="str">
            <v>73887/017</v>
          </cell>
          <cell r="B22" t="str">
            <v>Assentamento simples de tubos de ferro fundido (FoFo) c/ junta elástica - DN 1200mm - inclusive transporte</v>
          </cell>
          <cell r="C22" t="str">
            <v>m</v>
          </cell>
          <cell r="D22">
            <v>48.25</v>
          </cell>
        </row>
        <row r="23">
          <cell r="A23" t="str">
            <v>74213</v>
          </cell>
          <cell r="B23" t="str">
            <v>Módulo tipo - rede de água &gt; fornecimento e assentamento de tubos de FoFo: compreende locação da obra, cadastramento de interferências, escavação de vala, exceto rocha, até a profundidade de 1,50 metros inclui carga, transporte e descarga do material escavado em bota-fora, limpeza prévia dos tubos, conexões, descida até a vala e assentamento-montagem, nivelamento e reaterro de valas c/ compactação manual</v>
          </cell>
        </row>
        <row r="24">
          <cell r="A24" t="str">
            <v>74213/001</v>
          </cell>
          <cell r="B24" t="str">
            <v>Módulo tipo: rede de água, com fornecimento e assentamento de tubo FoFo DN 200mm-K7, compreendendo: locação, cadastramento de interferências, escavação e reaterro compactado de vala, exceto rocha, até 1,50m inclusive. Atenção: vide descrição complementar.</v>
          </cell>
          <cell r="C24" t="str">
            <v>m</v>
          </cell>
          <cell r="D24">
            <v>19.62</v>
          </cell>
        </row>
        <row r="25">
          <cell r="A25" t="str">
            <v>83655</v>
          </cell>
          <cell r="B25" t="str">
            <v>Assentamento simples de tubos de ferro fundido (FoFo), com junta elástica, DN 50mm.</v>
          </cell>
          <cell r="C25" t="str">
            <v>m</v>
          </cell>
          <cell r="D25">
            <v>2.81</v>
          </cell>
        </row>
        <row r="26">
          <cell r="A26" t="str">
            <v>0048</v>
          </cell>
          <cell r="B26" t="str">
            <v>Fornecimento e/ou assentamento de tubo de PVC com junta elástica</v>
          </cell>
        </row>
        <row r="27">
          <cell r="A27" t="str">
            <v>73888</v>
          </cell>
          <cell r="B27" t="str">
            <v>Assentamento tubo PVC, RPVC, PVC de FoFo, PRFV p/ água com JE</v>
          </cell>
        </row>
        <row r="28">
          <cell r="A28" t="str">
            <v>73888/001</v>
          </cell>
          <cell r="B28" t="str">
            <v>Assentamento tubo PVC com junta elástica, DN 50mm - (ou RPVC, ou PVC de FoFo, ou PRFV) p/ água</v>
          </cell>
          <cell r="C28" t="str">
            <v>m</v>
          </cell>
          <cell r="D28">
            <v>1.27</v>
          </cell>
        </row>
        <row r="29">
          <cell r="A29" t="str">
            <v>73888/002</v>
          </cell>
          <cell r="B29" t="str">
            <v>Assentamento tubo PVC com junta elástica, DN 75mm - (ou RPVC, ou PVC de FoFo, ou PRFV) p/ água</v>
          </cell>
          <cell r="C29" t="str">
            <v>m</v>
          </cell>
          <cell r="D29">
            <v>1.69</v>
          </cell>
        </row>
        <row r="30">
          <cell r="A30" t="str">
            <v>73888/003</v>
          </cell>
          <cell r="B30" t="str">
            <v>Assentamento tubo PVC com junta elástica, DN 100mm - (ou RPVC, ou PVC de FoFo, ou PRFV) p/ água</v>
          </cell>
          <cell r="C30" t="str">
            <v>m</v>
          </cell>
          <cell r="D30">
            <v>2.12</v>
          </cell>
        </row>
        <row r="31">
          <cell r="A31" t="str">
            <v>73888/004</v>
          </cell>
          <cell r="B31" t="str">
            <v>Assentamento tubo PVC com junta elástica, DN 150mm - (ou RPVC, ou PVC de FoFo, ou PRFV) p/ água</v>
          </cell>
          <cell r="C31" t="str">
            <v>m</v>
          </cell>
          <cell r="D31">
            <v>2.54</v>
          </cell>
        </row>
        <row r="32">
          <cell r="A32" t="str">
            <v>73888/005</v>
          </cell>
          <cell r="B32" t="str">
            <v>Assentamento tubo PVC com junta elástica, DN 200mm - (ou RPVC, ou PVC de FoFo, ou PRFV) p/ água</v>
          </cell>
          <cell r="C32" t="str">
            <v>m</v>
          </cell>
          <cell r="D32">
            <v>2.97</v>
          </cell>
        </row>
        <row r="33">
          <cell r="A33" t="str">
            <v>73888/006</v>
          </cell>
          <cell r="B33" t="str">
            <v>Assentamento tubo PVC com junta elástica, DN 250mm - (ou RPVC, ou PVC de FoFo, ou PRFV) p/ água</v>
          </cell>
          <cell r="C33" t="str">
            <v>m</v>
          </cell>
          <cell r="D33">
            <v>3.39</v>
          </cell>
        </row>
        <row r="34">
          <cell r="A34" t="str">
            <v>73888/007</v>
          </cell>
          <cell r="B34" t="str">
            <v>Assentamento tubo PVC com junta elástica, DN 300mm - (ou RPVC, ou PVC de FoFo, ou PRFV) p/ água</v>
          </cell>
          <cell r="C34" t="str">
            <v>m</v>
          </cell>
          <cell r="D34">
            <v>4.24</v>
          </cell>
        </row>
        <row r="35">
          <cell r="A35" t="str">
            <v>73888/008</v>
          </cell>
          <cell r="B35" t="str">
            <v>Assentamento tubo PVC com junta elástica, DN 350mm - (ou RPVC, ou PVC de FoFo, ou PRFV) p/ água</v>
          </cell>
          <cell r="C35" t="str">
            <v>m</v>
          </cell>
          <cell r="D35">
            <v>4.67</v>
          </cell>
        </row>
        <row r="36">
          <cell r="A36" t="str">
            <v>73888/009</v>
          </cell>
          <cell r="B36" t="str">
            <v>Assentamento tubo PVC com junta elástica, DN 400mm - (ou RPVC, ou PVC de FoFo, ou PRFV) p/ água</v>
          </cell>
          <cell r="C36" t="str">
            <v>m</v>
          </cell>
          <cell r="D36">
            <v>6.41</v>
          </cell>
        </row>
        <row r="37">
          <cell r="A37" t="str">
            <v>73888/010</v>
          </cell>
          <cell r="B37" t="str">
            <v>Assentamento tubo PVC com junta elástica, DN 500mm - (ou RPVC, ou PVC de FoFo, ou PRFV) p/ água</v>
          </cell>
          <cell r="C37" t="str">
            <v>m</v>
          </cell>
          <cell r="D37">
            <v>7.08</v>
          </cell>
        </row>
        <row r="38">
          <cell r="A38" t="str">
            <v>73888/011</v>
          </cell>
          <cell r="B38" t="str">
            <v>Assentamento tubo PVC com junta elástica, DN 600mm - (ou RPVC, ou PVC de FoFo, ou PRFV) p/ água</v>
          </cell>
          <cell r="C38" t="str">
            <v>m</v>
          </cell>
          <cell r="D38">
            <v>7.94</v>
          </cell>
        </row>
        <row r="39">
          <cell r="A39" t="str">
            <v>73888/012</v>
          </cell>
          <cell r="B39" t="str">
            <v>Assentamento tubo PVC com junta elástica, DN 700mm - (ou RPVC, ou PVC de FoFo, ou PRFV) p/ água</v>
          </cell>
          <cell r="C39" t="str">
            <v>m</v>
          </cell>
          <cell r="D39">
            <v>8.65</v>
          </cell>
        </row>
        <row r="40">
          <cell r="A40" t="str">
            <v>73888/013</v>
          </cell>
          <cell r="B40" t="str">
            <v>Assentamento tubo PVC com junta elástica, DN 800mm - (ou RPVC, ou PVC de FoFo, ou PRFV) p/ água</v>
          </cell>
          <cell r="C40" t="str">
            <v>m</v>
          </cell>
          <cell r="D40">
            <v>9.4600000000000009</v>
          </cell>
        </row>
        <row r="41">
          <cell r="A41" t="str">
            <v>73888/014</v>
          </cell>
          <cell r="B41" t="str">
            <v>Assentamento tubo PVC com junta elástica, DN 900mm - (ou RPVC, ou PVC de FoFo, ou PRFV) p/ água</v>
          </cell>
          <cell r="C41" t="str">
            <v>m</v>
          </cell>
          <cell r="D41">
            <v>10.220000000000001</v>
          </cell>
        </row>
        <row r="42">
          <cell r="A42" t="str">
            <v>73888/015</v>
          </cell>
          <cell r="B42" t="str">
            <v>Assentamento tubo PVC com junta elástica, DN 1.000mm - (ou RPVC, ou PVC de FoFo, ou PRFV) p/ água</v>
          </cell>
          <cell r="C42" t="str">
            <v>m</v>
          </cell>
          <cell r="D42">
            <v>10.89</v>
          </cell>
        </row>
        <row r="43">
          <cell r="A43" t="str">
            <v>90694</v>
          </cell>
          <cell r="B43" t="str">
            <v>Tubo de PVC para rede coletora de esgoto de parede maciça, DN 100mm, junta elástica, instalado em local com nível baixo de interferências fornecimento e assentamento. Af_06/2015</v>
          </cell>
          <cell r="C43" t="str">
            <v>m</v>
          </cell>
          <cell r="D43">
            <v>15.27</v>
          </cell>
        </row>
        <row r="44">
          <cell r="A44" t="str">
            <v>90695</v>
          </cell>
          <cell r="B44" t="str">
            <v>Tubo de PVC para rede coletora de esgoto de parede maciça, DN 150mm, junta elástica, instalado em local com nível baixo de interferências fornecimento e assentamento. Af_06/2015</v>
          </cell>
          <cell r="C44" t="str">
            <v>m</v>
          </cell>
          <cell r="D44">
            <v>30.42</v>
          </cell>
        </row>
        <row r="45">
          <cell r="A45" t="str">
            <v>90696</v>
          </cell>
          <cell r="B45" t="str">
            <v>Tubo de PVC para rede coletora de esgoto de parede maciça, DN 200mm, junta elástica, instalado em local com nível baixo de interferências fornecimento e assentamento. Af_06/2015</v>
          </cell>
          <cell r="C45" t="str">
            <v>m</v>
          </cell>
          <cell r="D45">
            <v>45.78</v>
          </cell>
        </row>
        <row r="46">
          <cell r="A46" t="str">
            <v>90697</v>
          </cell>
          <cell r="B46" t="str">
            <v>Tubo de PVC para rede coletora de esgoto de parede maciça, DN 250mm, junta elástica, instalado em local com nível baixo de interferências fornecimento e assentamento. Af_06/2015</v>
          </cell>
          <cell r="C46" t="str">
            <v>m</v>
          </cell>
          <cell r="D46">
            <v>76.709999999999994</v>
          </cell>
        </row>
        <row r="47">
          <cell r="A47" t="str">
            <v>90698</v>
          </cell>
          <cell r="B47" t="str">
            <v>Tubo de PVC para rede coletora de esgoto de parede maciça, DN 300mm, junta elástica, instalado em local com nível baixo de interferências fornecimento e assentamento. Af_06/2015</v>
          </cell>
          <cell r="C47" t="str">
            <v>m</v>
          </cell>
          <cell r="D47">
            <v>118.26</v>
          </cell>
        </row>
        <row r="48">
          <cell r="A48" t="str">
            <v>90699</v>
          </cell>
          <cell r="B48" t="str">
            <v>Tubo de PVC para rede coletora de esgoto de parede maciça, DN 350mm, junta elástica, instalado em local com nível baixo de interferências fornecimento e assentamento. Af_06/2015</v>
          </cell>
          <cell r="C48" t="str">
            <v>m</v>
          </cell>
          <cell r="D48">
            <v>152</v>
          </cell>
        </row>
        <row r="49">
          <cell r="A49" t="str">
            <v>90700</v>
          </cell>
          <cell r="B49" t="str">
            <v>Tubo de PVC para rede coletora de esgoto de parede maciça, DN 400mm, junta elástica, instalado em local com nível baixo de interferências fornecimento e assentamento. Af_06/2015</v>
          </cell>
          <cell r="C49" t="str">
            <v>m</v>
          </cell>
          <cell r="D49">
            <v>198.23</v>
          </cell>
        </row>
        <row r="50">
          <cell r="A50" t="str">
            <v>90709</v>
          </cell>
          <cell r="B50" t="str">
            <v>Tubo de PVC para rede coletora de esgoto de parede maciça, DN 100mm, junta elástica, instalado em local com nível alto de interferências fornecimento e assentamento. Af_06/2015</v>
          </cell>
          <cell r="C50" t="str">
            <v>m</v>
          </cell>
          <cell r="D50">
            <v>16.760000000000002</v>
          </cell>
        </row>
        <row r="51">
          <cell r="A51" t="str">
            <v>90710</v>
          </cell>
          <cell r="B51" t="str">
            <v>Tubo de PVC para rede coletora de esgoto de parede maciça, DN 150mm, junta elástica, instalado em local com nível alto de interferências fornecimento e assentamento. Af_06/2015</v>
          </cell>
          <cell r="C51" t="str">
            <v>m</v>
          </cell>
          <cell r="D51">
            <v>31.94</v>
          </cell>
        </row>
        <row r="52">
          <cell r="A52" t="str">
            <v>90711</v>
          </cell>
          <cell r="B52" t="str">
            <v>Tubo de PVC para rede coletora de esgoto de parede maciça, DN 200mm, junta elástica, instalado em local com nível alto de interferências fornecimento e assentamento. Af_06/2015</v>
          </cell>
          <cell r="C52" t="str">
            <v>m</v>
          </cell>
          <cell r="D52">
            <v>47.27</v>
          </cell>
        </row>
        <row r="53">
          <cell r="A53" t="str">
            <v>90712</v>
          </cell>
          <cell r="B53" t="str">
            <v>Tubo de PVC para rede coletora de esgoto de parede maciça, DN 250mm, junta elástica, instalado em local com nível alto de interferências fornecimento e assentamento. Af_06/2015</v>
          </cell>
          <cell r="C53" t="str">
            <v>m</v>
          </cell>
          <cell r="D53">
            <v>78.2</v>
          </cell>
        </row>
        <row r="54">
          <cell r="A54" t="str">
            <v>90713</v>
          </cell>
          <cell r="B54" t="str">
            <v>Tubo de PVC para rede coletora de esgoto de parede maciça, DN 300mm, junta elástica, instalado em local com nível alto de interferências fornecimento e assentamento. Af_06/2015</v>
          </cell>
          <cell r="C54" t="str">
            <v>m</v>
          </cell>
          <cell r="D54">
            <v>119.78</v>
          </cell>
        </row>
        <row r="55">
          <cell r="A55" t="str">
            <v>90714</v>
          </cell>
          <cell r="B55" t="str">
            <v>Tubo de PVC para rede coletora de esgoto de parede maciça, DN 350mm, junta elástica, instalado em local com nível alto de interferências fornecimento e assentamento. Af_06/2015</v>
          </cell>
          <cell r="C55" t="str">
            <v>m</v>
          </cell>
          <cell r="D55">
            <v>153.49</v>
          </cell>
        </row>
        <row r="56">
          <cell r="A56" t="str">
            <v>90715</v>
          </cell>
          <cell r="B56" t="str">
            <v>Tubo de PVC para rede coletora de esgoto de parede maciça, DN 400mm, junta elástica, instalado em local com nível alto de interferências fornecimento e assentamento. Af_06/2015</v>
          </cell>
          <cell r="C56" t="str">
            <v>m</v>
          </cell>
          <cell r="D56">
            <v>201.49</v>
          </cell>
        </row>
        <row r="57">
          <cell r="A57" t="str">
            <v>90724</v>
          </cell>
          <cell r="B57" t="str">
            <v>Junta argamassada entre tubo DN 100mm e o poço de visita / caixa de concreto ou alvenaria em redes de esgoto. Af_06/2015</v>
          </cell>
          <cell r="C57" t="str">
            <v>un</v>
          </cell>
          <cell r="D57">
            <v>17.64</v>
          </cell>
        </row>
        <row r="58">
          <cell r="A58" t="str">
            <v>90725</v>
          </cell>
          <cell r="B58" t="str">
            <v>Junta argamassada entre tubo DN 150mm e o poço de visita / caixa de concreto ou alvenaria em redes de esgoto. Af_06/2015</v>
          </cell>
          <cell r="C58" t="str">
            <v>un</v>
          </cell>
          <cell r="D58">
            <v>21.8</v>
          </cell>
        </row>
        <row r="59">
          <cell r="A59" t="str">
            <v>90726</v>
          </cell>
          <cell r="B59" t="str">
            <v>Junta argamassada entre tubo DN 200mm e o poço / caixa de concreto ou alvenaria em redes de esgoto. Af_06/2015</v>
          </cell>
          <cell r="C59" t="str">
            <v>un</v>
          </cell>
          <cell r="D59">
            <v>25.96</v>
          </cell>
        </row>
        <row r="60">
          <cell r="A60" t="str">
            <v>90727</v>
          </cell>
          <cell r="B60" t="str">
            <v>Junta argamassada entre tubo DN 250mm e o poço de visita / caixa de concreto ou alvenaria em redes de esgoto. Af_06/2015</v>
          </cell>
          <cell r="C60" t="str">
            <v>un</v>
          </cell>
          <cell r="D60">
            <v>30.11</v>
          </cell>
        </row>
        <row r="61">
          <cell r="A61" t="str">
            <v>90728</v>
          </cell>
          <cell r="B61" t="str">
            <v>Junta argamassada entre tubo DN 300mm e o poço de visita / caixa de concreto ou alvenaria em redes de esgoto. Af_06/2015</v>
          </cell>
          <cell r="C61" t="str">
            <v>un</v>
          </cell>
          <cell r="D61">
            <v>34.270000000000003</v>
          </cell>
        </row>
        <row r="62">
          <cell r="A62" t="str">
            <v>90729</v>
          </cell>
          <cell r="B62" t="str">
            <v>Junta argamassada entre tubo DN 350mm e o poço de visita / caixa de concreto ou alvenaria em redes de esgoto. Af_06/2015</v>
          </cell>
          <cell r="C62" t="str">
            <v>un</v>
          </cell>
          <cell r="D62">
            <v>38.42</v>
          </cell>
        </row>
        <row r="63">
          <cell r="A63" t="str">
            <v>90730</v>
          </cell>
          <cell r="B63" t="str">
            <v>Junta argamassada entre tubo DN 400mm e o poço de visita / caixa de concreto ou alvenaria em redes de esgoto. Af_06/2015</v>
          </cell>
          <cell r="C63" t="str">
            <v>un</v>
          </cell>
          <cell r="D63">
            <v>42.62</v>
          </cell>
        </row>
        <row r="64">
          <cell r="A64" t="str">
            <v>90731</v>
          </cell>
          <cell r="B64" t="str">
            <v>Junta argamassada entre tubo DN 450mm e o poço de visita / caixa de concreto ou alvenaria em redes de esgoto. Af_06/2015</v>
          </cell>
          <cell r="C64" t="str">
            <v>un</v>
          </cell>
          <cell r="D64">
            <v>46.78</v>
          </cell>
        </row>
        <row r="65">
          <cell r="A65" t="str">
            <v>90732</v>
          </cell>
          <cell r="B65" t="str">
            <v>Junta argamassada entre tubo DN 600mm e o poço de visita / caixa de concreto ou alvenaria em redes de esgoto. Af_06/2015</v>
          </cell>
          <cell r="C65" t="str">
            <v>un</v>
          </cell>
          <cell r="D65">
            <v>59.28</v>
          </cell>
        </row>
        <row r="66">
          <cell r="A66" t="str">
            <v>90733</v>
          </cell>
          <cell r="B66" t="str">
            <v>Assentamento de tubo de PVC para rede coletora de esgoto de parede maciça, DN 100mm, junta elástica, instalado em local com nível baixo de interferências (não inclui fornecimento). Af_06/2015</v>
          </cell>
          <cell r="C66" t="str">
            <v>m</v>
          </cell>
          <cell r="D66">
            <v>1.9</v>
          </cell>
        </row>
        <row r="67">
          <cell r="A67" t="str">
            <v>90734</v>
          </cell>
          <cell r="B67" t="str">
            <v>Assentamento de tubo de PVC para rede coletora de esgoto de parede maciça, DN 150mm, junta elástica, instalado em local com nível baixo de interferências (não inclui fornecimento). Af_06/2015</v>
          </cell>
          <cell r="C67" t="str">
            <v>m</v>
          </cell>
          <cell r="D67">
            <v>2.31</v>
          </cell>
        </row>
        <row r="68">
          <cell r="A68" t="str">
            <v>90735</v>
          </cell>
          <cell r="B68" t="str">
            <v>Assentamento de tubo de PVC para rede coletora de esgoto de parede maciça, DN 200mm, junta elástica, instalado em local com nível baixo de interferências (não inclui fornecimento). Af_06/2015</v>
          </cell>
          <cell r="C68" t="str">
            <v>m</v>
          </cell>
          <cell r="D68">
            <v>2.75</v>
          </cell>
        </row>
        <row r="69">
          <cell r="A69" t="str">
            <v>90736</v>
          </cell>
          <cell r="B69" t="str">
            <v>Assentamento de tubo de PVC para rede coletora de esgoto de parede maciça, DN 250mm, junta elástica, instalado em local com nível baixo de interferências (não inclui fornecimento). Af_06/2015</v>
          </cell>
          <cell r="C69" t="str">
            <v>m</v>
          </cell>
          <cell r="D69">
            <v>3.16</v>
          </cell>
        </row>
        <row r="70">
          <cell r="A70" t="str">
            <v>90737</v>
          </cell>
          <cell r="B70" t="str">
            <v>Assentamento de tubo de PVC para rede coletora de esgoto de parede maciça, DN 300mm, junta elástica, instalado em local com nível baixo de interferências (não inclui fornecimento). Af_06/2015</v>
          </cell>
          <cell r="C70" t="str">
            <v>m</v>
          </cell>
          <cell r="D70">
            <v>3.58</v>
          </cell>
        </row>
        <row r="71">
          <cell r="A71" t="str">
            <v>90738</v>
          </cell>
          <cell r="B71" t="str">
            <v>Assentamento de tubo de PVC para rede coletora de esgoto de parede maciça, DN 350mm, junta elástica, instalado em local com nível baixo de interferências (não inclui fornecimento). Af_06/2015</v>
          </cell>
          <cell r="C71" t="str">
            <v>m</v>
          </cell>
          <cell r="D71">
            <v>4.0199999999999996</v>
          </cell>
        </row>
        <row r="72">
          <cell r="A72" t="str">
            <v>90739</v>
          </cell>
          <cell r="B72" t="str">
            <v>Assentamento de tubo de PVC para rede coletora de esgoto de parede maciça, DN 400mm, junta elástica, instalado em local com nível baixo de interferências (não inclui fornecimento). Af_06/2015</v>
          </cell>
          <cell r="C72" t="str">
            <v>m</v>
          </cell>
          <cell r="D72">
            <v>9.4700000000000006</v>
          </cell>
        </row>
        <row r="73">
          <cell r="A73" t="str">
            <v>90740</v>
          </cell>
          <cell r="B73" t="str">
            <v>Assentamento de tubo de PVC corrugado de dupla parede para rede coletora de esgoto, DN 150mm, junta elástica, instalado em local com nível baixo de interferências (não inclui fornecimento). Af_06/2015</v>
          </cell>
          <cell r="C73" t="str">
            <v>m</v>
          </cell>
          <cell r="D73">
            <v>4.24</v>
          </cell>
        </row>
        <row r="74">
          <cell r="A74" t="str">
            <v>90741</v>
          </cell>
          <cell r="B74" t="str">
            <v>Assentamento de tubo de PVC corrugado de dupla parede para rede coletora de esgoto, DN 200mm, junta elástica, instalado em local com nível baixo de interferências (não inclui fornecimento). Af_06/2015</v>
          </cell>
          <cell r="C74" t="str">
            <v>m</v>
          </cell>
          <cell r="D74">
            <v>4.6500000000000004</v>
          </cell>
        </row>
        <row r="75">
          <cell r="A75" t="str">
            <v>90742</v>
          </cell>
          <cell r="B75" t="str">
            <v>Assentamento de tubo de PVC corrugado de dupla parede para rede coletora de esgoto, DN 250mm, junta elástica, instalado em local com nível baixo de interferências (não inclui fornecimento). Af_06/2015</v>
          </cell>
          <cell r="C75" t="str">
            <v>m</v>
          </cell>
          <cell r="D75">
            <v>5.07</v>
          </cell>
        </row>
        <row r="76">
          <cell r="A76" t="str">
            <v>90743</v>
          </cell>
          <cell r="B76" t="str">
            <v>Assentamento de tubo de PVC corrugado de dupla parede para rede coletora de esgoto, DN 300mm, junta elástica, instalado em local com nível baixo de interferências (não inclui fornecimento). Af_06/2015</v>
          </cell>
          <cell r="C76" t="str">
            <v>m</v>
          </cell>
          <cell r="D76">
            <v>5.51</v>
          </cell>
        </row>
        <row r="77">
          <cell r="A77" t="str">
            <v>90744</v>
          </cell>
          <cell r="B77" t="str">
            <v>Assentamento de tubo de PVC corrugado de dupla parede para rede coletora de esgoto, DN 350mm, junta elástica, instalado em local com nível baixo de interferências (não inclui fornecimento). Af_06/2015</v>
          </cell>
          <cell r="C77" t="str">
            <v>m</v>
          </cell>
          <cell r="D77">
            <v>5.92</v>
          </cell>
        </row>
        <row r="78">
          <cell r="A78" t="str">
            <v>90745</v>
          </cell>
          <cell r="B78" t="str">
            <v>Assentamento de tubo de PVC corrugado de dupla parede para rede coletora de esgoto, DN 400mm, junta elástica, instalado em local com nível baixo de interferências (não inclui fornecimento). Af_06/2015</v>
          </cell>
          <cell r="C78" t="str">
            <v>m</v>
          </cell>
          <cell r="D78">
            <v>13.61</v>
          </cell>
        </row>
        <row r="79">
          <cell r="A79" t="str">
            <v>90746</v>
          </cell>
          <cell r="B79" t="str">
            <v>Assentamento de tubo de PEAD corrugado de dupla parede para rede coletora de esgoto, DN 450mm, junta elástica integrada, instalado em local com nível baixo de interferências (não inclui fornecimento). Af_06/2015</v>
          </cell>
          <cell r="C79" t="str">
            <v>m</v>
          </cell>
          <cell r="D79">
            <v>17.760000000000002</v>
          </cell>
        </row>
        <row r="80">
          <cell r="A80" t="str">
            <v>90747</v>
          </cell>
          <cell r="B80" t="str">
            <v>Assentamento de tubo de PEAD corrugado de dupla parede para rede coletora de esgoto, DN 600mm, junta elástica integrada, instalado em local com nível baixo de interferências (não inclui fornecimento). Af_06/2015</v>
          </cell>
          <cell r="C80" t="str">
            <v>m</v>
          </cell>
          <cell r="D80">
            <v>21.12</v>
          </cell>
        </row>
        <row r="81">
          <cell r="A81" t="str">
            <v>90748</v>
          </cell>
          <cell r="B81" t="str">
            <v>Assentamento de tubo de PVC para rede coletora de esgoto de parede maciça, DN 100mm, junta elástica, instalado em local com nível alto de interferências (não inclui fornecimento). Af_06/2015</v>
          </cell>
          <cell r="C81" t="str">
            <v>m</v>
          </cell>
          <cell r="D81">
            <v>3.39</v>
          </cell>
        </row>
        <row r="82">
          <cell r="A82" t="str">
            <v>90749</v>
          </cell>
          <cell r="B82" t="str">
            <v>Assentamento de tubo de PVC para rede coletora de esgoto de parede maciça, DN 150mm, junta elástica, instalado em local com nível alto de interferências (não inclui fornecimento). Af_06/2015</v>
          </cell>
          <cell r="C82" t="str">
            <v>m</v>
          </cell>
          <cell r="D82">
            <v>3.83</v>
          </cell>
        </row>
        <row r="83">
          <cell r="A83" t="str">
            <v>90750</v>
          </cell>
          <cell r="B83" t="str">
            <v>Assentamento de tubo de PVC para rede coletora de esgoto de parede maciça, DN 200mm, junta elástica, instalado em local com nível alto de interferências (não inclui fornecimento). Af_06/2015</v>
          </cell>
          <cell r="C83" t="str">
            <v>m</v>
          </cell>
          <cell r="D83">
            <v>4.24</v>
          </cell>
        </row>
        <row r="84">
          <cell r="A84" t="str">
            <v>90751</v>
          </cell>
          <cell r="B84" t="str">
            <v>Assentamento de tubo de PVC para rede coletora de esgoto de parede maciça, DN 250mm, junta elástica, instalado em local com nível alto de interferências (não inclui fornecimento). Af_06/2015</v>
          </cell>
          <cell r="C84" t="str">
            <v>m</v>
          </cell>
          <cell r="D84">
            <v>4.6500000000000004</v>
          </cell>
        </row>
        <row r="85">
          <cell r="A85" t="str">
            <v>90752</v>
          </cell>
          <cell r="B85" t="str">
            <v>Assentamento de tubo de PVC para rede coletora de esgoto de parede maciça, DN 300mm, junta elástica, instalado em local com nível alto de interferências (não inclui fornecimento). Af_06/2015</v>
          </cell>
          <cell r="C85" t="str">
            <v>m</v>
          </cell>
          <cell r="D85">
            <v>5.0999999999999996</v>
          </cell>
        </row>
        <row r="86">
          <cell r="A86" t="str">
            <v>90753</v>
          </cell>
          <cell r="B86" t="str">
            <v>Assentamento de tubo de PVC para rede coletora de esgoto de parede maciça, DN 350mm, junta elástica, instalado em local com nível alto de interferências (não inclui fornecimento). Af_06/2015</v>
          </cell>
          <cell r="C86" t="str">
            <v>m</v>
          </cell>
          <cell r="D86">
            <v>5.51</v>
          </cell>
        </row>
        <row r="87">
          <cell r="A87" t="str">
            <v>90754</v>
          </cell>
          <cell r="B87" t="str">
            <v>Assentamento de tubo de PVC para rede coletora de esgoto de parede maciça, DN 400mm, junta elástica, instalado em local com nível alto de interferências (não inclui fornecimento). Af_06/2015</v>
          </cell>
          <cell r="C87" t="str">
            <v>m</v>
          </cell>
          <cell r="D87">
            <v>12.73</v>
          </cell>
        </row>
        <row r="88">
          <cell r="A88" t="str">
            <v>90755</v>
          </cell>
          <cell r="B88" t="str">
            <v>Assentamento de tubo de PVC corrugado de dupla parede para rede coletora de esgoto, DN 150mm, junta elástica, instalado em local com nível alto de interferências (não inclui fornecimento). Af_06/2015</v>
          </cell>
          <cell r="C88" t="str">
            <v>m</v>
          </cell>
          <cell r="D88">
            <v>5.73</v>
          </cell>
        </row>
        <row r="89">
          <cell r="A89" t="str">
            <v>90756</v>
          </cell>
          <cell r="B89" t="str">
            <v>Assentamento de tubo de PVC corrugado de dupla parede para rede coletora de esgoto, DN 200mm, junta elástica, instalado em local com nível alto de interferências (não inclui fornecimento). Af_06/2015</v>
          </cell>
          <cell r="C89" t="str">
            <v>m</v>
          </cell>
          <cell r="D89">
            <v>6.14</v>
          </cell>
        </row>
        <row r="90">
          <cell r="A90" t="str">
            <v>90757</v>
          </cell>
          <cell r="B90" t="str">
            <v>Assentamento de tubo de PVC corrugado de dupla parede para rede coletora de esgoto, DN 250mm, junta elástica, instalado em local com nível alto de interferências (não inclui fornecimento). Af_06/2015</v>
          </cell>
          <cell r="C90" t="str">
            <v>m</v>
          </cell>
          <cell r="D90">
            <v>6.59</v>
          </cell>
        </row>
        <row r="91">
          <cell r="A91" t="str">
            <v>90758</v>
          </cell>
          <cell r="B91" t="str">
            <v>Assentamento de tubo de PVC corrugado de dupla parede para rede coletora de esgoto, DN 300mm, junta elástica, instalado em local com nível alto de interferências (não inclui fornecimento). Af_06/2015</v>
          </cell>
          <cell r="C91" t="str">
            <v>m</v>
          </cell>
          <cell r="D91">
            <v>7</v>
          </cell>
        </row>
        <row r="92">
          <cell r="A92" t="str">
            <v>90759</v>
          </cell>
          <cell r="B92" t="str">
            <v>Assentamento de tubo de PVC corrugado de dupla parede para rede coletora de esgoto, DN 350mm, junta elástica, instalado em local com nível alto de interferências (não inclui fornecimento). Af_06/2015</v>
          </cell>
          <cell r="C92" t="str">
            <v>m</v>
          </cell>
          <cell r="D92">
            <v>7.41</v>
          </cell>
        </row>
        <row r="93">
          <cell r="A93" t="str">
            <v>90760</v>
          </cell>
          <cell r="B93" t="str">
            <v>Assentamento de tubo de PVC corrugado de dupla parede para rede coletora de esgoto, DN 400mm, em junta elástica, instalado em local com nível alto de interferências (não inclui fornecimento). Af_06/2015</v>
          </cell>
          <cell r="C93" t="str">
            <v>m</v>
          </cell>
          <cell r="D93">
            <v>16.809999999999999</v>
          </cell>
        </row>
        <row r="94">
          <cell r="A94" t="str">
            <v>90761</v>
          </cell>
          <cell r="B94" t="str">
            <v>Assentamento de tubo de PEAD corrugado de dupla parede para rede coletora de esgoto, DN 450mm, junta elástica integrada, instalado em local com nível alto de interferências (não inclui fornecimento). Af_06/2015</v>
          </cell>
          <cell r="C94" t="str">
            <v>m</v>
          </cell>
          <cell r="D94">
            <v>21.82</v>
          </cell>
        </row>
        <row r="95">
          <cell r="A95" t="str">
            <v>90762</v>
          </cell>
          <cell r="B95" t="str">
            <v>Assentamento de tubo de PEAD corrugado de dupla parede para rede coletora de esgoto, DN 600mm, junta elástica integrada, instalado em local com nível alto de interferências (não inclui fornecimento). Af_06/2015</v>
          </cell>
          <cell r="C95" t="str">
            <v>m</v>
          </cell>
          <cell r="D95">
            <v>25.13</v>
          </cell>
        </row>
        <row r="96">
          <cell r="A96" t="str">
            <v>0051</v>
          </cell>
          <cell r="B96" t="str">
            <v>Fornecimento e/ou assentamento de tubo de concreto com junta elástica</v>
          </cell>
        </row>
        <row r="97">
          <cell r="A97" t="str">
            <v>92834</v>
          </cell>
          <cell r="B97" t="str">
            <v>Assentamento de tubo de concreto para redes coletoras de esgoto sanitário, diâmetro de 300mm, junta elástica, instalado em local com baixo nível de interferências (não inclui fornecimento). Af_12/2015</v>
          </cell>
          <cell r="C97" t="str">
            <v>m</v>
          </cell>
          <cell r="D97">
            <v>5.61</v>
          </cell>
        </row>
        <row r="98">
          <cell r="A98" t="str">
            <v>92835</v>
          </cell>
          <cell r="B98" t="str">
            <v>Tubo de concreto para redes coletoras de esgoto sanitário, diâmetro de 400mm, junta elástica, instalado em local com baixo nível de interferências - fornecimento e assentamento. Af_12/2015</v>
          </cell>
          <cell r="C98" t="str">
            <v>m</v>
          </cell>
          <cell r="D98">
            <v>115.56</v>
          </cell>
        </row>
        <row r="99">
          <cell r="A99" t="str">
            <v>92836</v>
          </cell>
          <cell r="B99" t="str">
            <v>Assentamento de tubo de concreto para redes coletoras de esgoto sanitário, diâmetro de 400mm, junta elástica, instalado em local com baixo nível de interferências (não inclui fornecimento). Af_12/2015</v>
          </cell>
          <cell r="C99" t="str">
            <v>m</v>
          </cell>
          <cell r="D99">
            <v>7.18</v>
          </cell>
        </row>
        <row r="100">
          <cell r="A100" t="str">
            <v>92838</v>
          </cell>
          <cell r="B100" t="str">
            <v>Assentamento de tubo de concreto para redes coletoras de esgoto sanitário, diâmetro de 500mm, junta elástica, instalado em local com baixo nível de interferências (não inclui fornecimento). Af_12/2015</v>
          </cell>
          <cell r="C100" t="str">
            <v>m</v>
          </cell>
          <cell r="D100">
            <v>8.61</v>
          </cell>
        </row>
        <row r="101">
          <cell r="A101" t="str">
            <v>92840</v>
          </cell>
          <cell r="B101" t="str">
            <v>Assentamento de tubo de concreto para redes coletoras de esgoto sanitário, diâmetro de 600mm, junta elástica, instalado em local com baixo nível de interferências (não inclui fornecimento). Af_12/2015</v>
          </cell>
          <cell r="C101" t="str">
            <v>m</v>
          </cell>
          <cell r="D101">
            <v>10.199999999999999</v>
          </cell>
        </row>
        <row r="102">
          <cell r="A102" t="str">
            <v>92842</v>
          </cell>
          <cell r="B102" t="str">
            <v>Assentamento de tubo de concreto para redes coletoras de esgoto sanitário, diâmetro de 700mm, junta elástica, instalado em local com baixo nível de interferências (não inclui fornecimento). Af_12/2015</v>
          </cell>
          <cell r="C102" t="str">
            <v>m</v>
          </cell>
          <cell r="D102">
            <v>11.65</v>
          </cell>
        </row>
        <row r="103">
          <cell r="A103" t="str">
            <v>92844</v>
          </cell>
          <cell r="B103" t="str">
            <v>Assentamento de tubo de concreto para redes coletoras de esgoto sanitário, diâmetro de 800mm, junta elástica, instalado em local com baixo nível de interferências (não inclui fornecimento). Af_12/2015</v>
          </cell>
          <cell r="C103" t="str">
            <v>m</v>
          </cell>
          <cell r="D103">
            <v>13.24</v>
          </cell>
        </row>
        <row r="104">
          <cell r="A104" t="str">
            <v>92846</v>
          </cell>
          <cell r="B104" t="str">
            <v>Assentamento de tubo de concreto para redes coletoras de esgoto sanitário, diâmetro de 900mm, junta elástica, instalado em local com baixo nível de interferências (não inclui fornecimento). Af_12/2015</v>
          </cell>
          <cell r="C104" t="str">
            <v>m</v>
          </cell>
          <cell r="D104">
            <v>14.67</v>
          </cell>
        </row>
        <row r="105">
          <cell r="A105" t="str">
            <v>92848</v>
          </cell>
          <cell r="B105" t="str">
            <v>Assentamento de tubo de concreto para redes coletoras de esgoto sanitário, diâmetro de 1.000mm, junta elástica, instalado em local com baixo nível de interferências (não inclui fornecimento). Af_12/2015</v>
          </cell>
          <cell r="C105" t="str">
            <v>m</v>
          </cell>
          <cell r="D105">
            <v>16.28</v>
          </cell>
        </row>
        <row r="106">
          <cell r="A106" t="str">
            <v>92850</v>
          </cell>
          <cell r="B106" t="str">
            <v>Assentamento de tubo de concreto para redes coletoras de esgoto sanitário, diâmetro de 300mm, junta elástica, instalado em local com alto nível de interferências (não inclui fornecimento). Af_12/2015</v>
          </cell>
          <cell r="C106" t="str">
            <v>m</v>
          </cell>
          <cell r="D106">
            <v>10.63</v>
          </cell>
        </row>
        <row r="107">
          <cell r="A107" t="str">
            <v>92851</v>
          </cell>
          <cell r="B107" t="str">
            <v>Tubo de concreto para redes coletoras de esgoto sanitário, diâmetro de 400mm, junta elástica, instalado em local com alto nível de interferências - fornecimento e assentamento. Af_12/2015</v>
          </cell>
          <cell r="C107" t="str">
            <v>m</v>
          </cell>
          <cell r="D107">
            <v>121.79</v>
          </cell>
        </row>
        <row r="108">
          <cell r="A108" t="str">
            <v>92852</v>
          </cell>
          <cell r="B108" t="str">
            <v>Assentamento de tubo de concreto para redes coletoras de esgoto sanitário, diâmetro de 400mm, junta elástica, instalado em local com alto nível de interferências (não inclui fornecimento). Af_12/2015</v>
          </cell>
          <cell r="C108" t="str">
            <v>m</v>
          </cell>
          <cell r="D108">
            <v>13.41</v>
          </cell>
        </row>
        <row r="109">
          <cell r="A109" t="str">
            <v>92854</v>
          </cell>
          <cell r="B109" t="str">
            <v>Assentamento de tubo de concreto para redes coletoras de esgoto sanitário, diâmetro de 500mm, junta elástica, instalado em local com alto nível de interferências (não inclui fornecimento). Af_12/2015</v>
          </cell>
          <cell r="C109" t="str">
            <v>m</v>
          </cell>
          <cell r="D109">
            <v>16.329999999999998</v>
          </cell>
        </row>
        <row r="110">
          <cell r="A110" t="str">
            <v>92856</v>
          </cell>
          <cell r="B110" t="str">
            <v>Assentamento de tubo de concreto para redes coletoras de esgoto sanitário, diâmetro de 600mm, junta elástica, instalado em local com alto nível de interferências (não inclui fornecimento). Af_12/2015</v>
          </cell>
          <cell r="C110" t="str">
            <v>m</v>
          </cell>
          <cell r="D110">
            <v>19.260000000000002</v>
          </cell>
        </row>
        <row r="111">
          <cell r="A111" t="str">
            <v>92858</v>
          </cell>
          <cell r="B111" t="str">
            <v>Assentamento de tubo de concreto para redes coletoras de esgoto sanitário, diâmetro de 700mm, junta elástica, instalado em local com alto nível de interferências (não inclui fornecimento). Af_12/2015</v>
          </cell>
          <cell r="C111" t="str">
            <v>m</v>
          </cell>
          <cell r="D111">
            <v>22.03</v>
          </cell>
        </row>
        <row r="112">
          <cell r="A112" t="str">
            <v>92860</v>
          </cell>
          <cell r="B112" t="str">
            <v>Assentamento de tubo de concreto para redes coletoras de esgoto sanitário, diâmetro de 800mm, junta elástica, instalado em local com alto nível de interferências (não inclui fornecimento). Af_12/2015</v>
          </cell>
          <cell r="C112" t="str">
            <v>m</v>
          </cell>
          <cell r="D112">
            <v>25.01</v>
          </cell>
        </row>
        <row r="113">
          <cell r="A113" t="str">
            <v>92862</v>
          </cell>
          <cell r="B113" t="str">
            <v>Assentamento de tubo de concreto para redes coletoras de esgoto sanitário, diâmetro de 900mm, junta elástica, instalado em local com alto nível de interferências (não inclui fornecimento). Af_12/2015</v>
          </cell>
          <cell r="C113" t="str">
            <v>m</v>
          </cell>
          <cell r="D113">
            <v>27.91</v>
          </cell>
        </row>
        <row r="114">
          <cell r="A114" t="str">
            <v>92864</v>
          </cell>
          <cell r="B114" t="str">
            <v>Assentamento de tubo de concreto para redes coletoras de esgoto sanitário, diâmetro de 1.000mm, junta elástica, instalado em local com alto nível de interferências (não inclui fornecimento). Af_12/2015</v>
          </cell>
          <cell r="C114" t="str">
            <v>m</v>
          </cell>
          <cell r="D114">
            <v>30.83</v>
          </cell>
        </row>
        <row r="115">
          <cell r="A115" t="str">
            <v>0052</v>
          </cell>
          <cell r="B115" t="str">
            <v>Fornecimento e/ou assentamento de tubo de concreto com junta argamassada</v>
          </cell>
        </row>
        <row r="116">
          <cell r="A116" t="str">
            <v>92210</v>
          </cell>
          <cell r="B116" t="str">
            <v>Tubo de concreto para redes coletoras de águas pluviais, diâmetro de 400mm, junta rígida, instalado em local com baixo nível de interferências - fornecimento e assentamento. Af_12/2015</v>
          </cell>
          <cell r="C116" t="str">
            <v>m</v>
          </cell>
          <cell r="D116">
            <v>82.61</v>
          </cell>
        </row>
        <row r="117">
          <cell r="A117" t="str">
            <v>92211</v>
          </cell>
          <cell r="B117" t="str">
            <v>Tubo de concreto para redes coletoras de águas pluviais, diâmetro de 500mm, junta rígida, instalado em local com baixo nível de interferências - fornecimento e assentamento. Af_12/2015</v>
          </cell>
          <cell r="C117" t="str">
            <v>m</v>
          </cell>
          <cell r="D117">
            <v>105.73</v>
          </cell>
        </row>
        <row r="118">
          <cell r="A118" t="str">
            <v>92212</v>
          </cell>
          <cell r="B118" t="str">
            <v>Tubo de concreto para redes coletoras de águas pluviais, diâmetro de 600mm, junta rígida, instalado em local com baixo nível de interferências - fornecimento e assentamento. Af_12/2015</v>
          </cell>
          <cell r="C118" t="str">
            <v>m</v>
          </cell>
          <cell r="D118">
            <v>134.66999999999999</v>
          </cell>
        </row>
        <row r="119">
          <cell r="A119" t="str">
            <v>92213</v>
          </cell>
          <cell r="B119" t="str">
            <v>Tubo de concreto para redes coletoras de águas pluviais, diâmetro de 700mm, junta rígida, instalado em local com baixo nível de interferências - fornecimento e assentamento. Af_12/2015</v>
          </cell>
          <cell r="C119" t="str">
            <v>m</v>
          </cell>
          <cell r="D119">
            <v>185.28</v>
          </cell>
        </row>
        <row r="120">
          <cell r="A120" t="str">
            <v>92214</v>
          </cell>
          <cell r="B120" t="str">
            <v>Tubo de concreto para redes coletoras de águas pluviais, diâmetro de 800mm, junta rígida, instalado em local com baixo nível de interferências - fornecimento e assentamento. Af_12/2015</v>
          </cell>
          <cell r="C120" t="str">
            <v>m</v>
          </cell>
          <cell r="D120">
            <v>202.76</v>
          </cell>
        </row>
        <row r="121">
          <cell r="A121" t="str">
            <v>92215</v>
          </cell>
          <cell r="B121" t="str">
            <v>Tubo de concreto para redes coletoras de águas pluviais, diâmetro de 900mm, junta rígida, instalado em local com baixo nível de interferências - fornecimento e assentamento. Af_12/2015</v>
          </cell>
          <cell r="C121" t="str">
            <v>m</v>
          </cell>
          <cell r="D121">
            <v>244.69</v>
          </cell>
        </row>
        <row r="122">
          <cell r="A122" t="str">
            <v>92216</v>
          </cell>
          <cell r="B122" t="str">
            <v>Tubo de concreto para redes coletoras de águas pluviais, diâmetro de 1.000mm, junta rígida, instalado em local com baixo nível de interferências - fornecimento e assentamento. Af_12/2015</v>
          </cell>
          <cell r="C122" t="str">
            <v>m</v>
          </cell>
          <cell r="D122">
            <v>274.61</v>
          </cell>
        </row>
        <row r="123">
          <cell r="A123" t="str">
            <v>92219</v>
          </cell>
          <cell r="B123" t="str">
            <v>Tubo de concreto para redes coletoras de águas pluviais, diâmetro de 400mm, junta rígida, instalado em local com alto nível de interferências - fornecimento e assentamento. Af_12/2015</v>
          </cell>
          <cell r="C123" t="str">
            <v>m</v>
          </cell>
          <cell r="D123">
            <v>88.84</v>
          </cell>
        </row>
        <row r="124">
          <cell r="A124" t="str">
            <v>92220</v>
          </cell>
          <cell r="B124" t="str">
            <v>Tubo de concreto para redes coletoras de águas pluviais, diâmetro de 500mm, junta rígida, instalado em local com alto nível de interferências - fornecimento e assentamento. Af_12/2015</v>
          </cell>
          <cell r="C124" t="str">
            <v>m</v>
          </cell>
          <cell r="D124">
            <v>113.45</v>
          </cell>
        </row>
        <row r="125">
          <cell r="A125" t="str">
            <v>92221</v>
          </cell>
          <cell r="B125" t="str">
            <v>Tubo de concreto para redes coletoras de águas pluviais, diâmetro de 600mm, junta rígida, instalado em local com alto nível de interferências - fornecimento e assentamento. Af_12/2015</v>
          </cell>
          <cell r="C125" t="str">
            <v>m</v>
          </cell>
          <cell r="D125">
            <v>143.72999999999999</v>
          </cell>
        </row>
        <row r="126">
          <cell r="A126" t="str">
            <v>92222</v>
          </cell>
          <cell r="B126" t="str">
            <v>Tubo de concreto para redes coletoras de águas pluviais, diâmetro de 700mm, junta rígida, instalado em local com alto nível de interferências - fornecimento e assentamento. Af_12/2015</v>
          </cell>
          <cell r="C126" t="str">
            <v>m</v>
          </cell>
          <cell r="D126">
            <v>195.8</v>
          </cell>
        </row>
        <row r="127">
          <cell r="A127" t="str">
            <v>92223</v>
          </cell>
          <cell r="B127" t="str">
            <v>Tubo de concreto para redes coletoras de águas pluviais, diâmetro de 800mm, junta rígida, instalado em local com alto nível de interferências - fornecimento e assentamento. Af_12/2015</v>
          </cell>
          <cell r="C127" t="str">
            <v>m</v>
          </cell>
          <cell r="D127">
            <v>214.53</v>
          </cell>
        </row>
        <row r="128">
          <cell r="A128" t="str">
            <v>92224</v>
          </cell>
          <cell r="B128" t="str">
            <v>Tubo de concreto para redes coletoras de águas pluviais, diâmetro de 900mm, junta rígida, instalado em local com alto nível de interferências - fornecimento e assentamento. Af_12/2015</v>
          </cell>
          <cell r="C128" t="str">
            <v>m</v>
          </cell>
          <cell r="D128">
            <v>257.75</v>
          </cell>
        </row>
        <row r="129">
          <cell r="A129" t="str">
            <v>92226</v>
          </cell>
          <cell r="B129" t="str">
            <v>Tubo de concreto para redes coletoras de águas pluviais, diâmetro de 1.000mm, junta rígida, instalado em local com alto nível de interferências - fornecimento e assentamento. Af_12/2015</v>
          </cell>
          <cell r="C129" t="str">
            <v>m</v>
          </cell>
          <cell r="D129">
            <v>289.23</v>
          </cell>
        </row>
        <row r="130">
          <cell r="A130" t="str">
            <v>92808</v>
          </cell>
          <cell r="B130" t="str">
            <v>Assentamento de tubo de concreto para redes coletoras de águas pluviais, diâmetro de 300mm, junta rígida, instalado em local com baixo nível de interferências (não inclui fornecimento). Af_12/2015</v>
          </cell>
          <cell r="C130" t="str">
            <v>m</v>
          </cell>
          <cell r="D130">
            <v>25.32</v>
          </cell>
        </row>
        <row r="131">
          <cell r="A131" t="str">
            <v>92809</v>
          </cell>
          <cell r="B131" t="str">
            <v>Assentamento de tubo de concreto para redes coletoras de águas pluviais, diâmetro de 400mm, junta rígida, instalado em local com baixo nível de interferências (não inclui fornecimento). Af_12/2015</v>
          </cell>
          <cell r="C131" t="str">
            <v>m</v>
          </cell>
          <cell r="D131">
            <v>32.49</v>
          </cell>
        </row>
        <row r="132">
          <cell r="A132" t="str">
            <v>92810</v>
          </cell>
          <cell r="B132" t="str">
            <v>Assentamento de tubo de concreto para redes coletoras de águas pluviais, diâmetro de 500mm, junta rígida, instalado em local com baixo nível de interferências (não inclui fornecimento). Af_12/2015</v>
          </cell>
          <cell r="C132" t="str">
            <v>m</v>
          </cell>
          <cell r="D132">
            <v>39.54</v>
          </cell>
        </row>
        <row r="133">
          <cell r="A133" t="str">
            <v>92811</v>
          </cell>
          <cell r="B133" t="str">
            <v>Assentamento de tubo de concreto para redes coletoras de águas pluviais, diâmetro de 600mm, junta rígida, instalado em local com baixo nível de interferências (não inclui fornecimento). Af_12/2015</v>
          </cell>
          <cell r="C133" t="str">
            <v>m</v>
          </cell>
          <cell r="D133">
            <v>47.12</v>
          </cell>
        </row>
        <row r="134">
          <cell r="A134" t="str">
            <v>92812</v>
          </cell>
          <cell r="B134" t="str">
            <v>Assentamento de tubo de concreto para redes coletoras de águas pluviais, diâmetro de 700mm, junta rígida, instalado em local com baixo nível de interferências (não inclui fornecimento). Af_12/2015</v>
          </cell>
          <cell r="C134" t="str">
            <v>m</v>
          </cell>
          <cell r="D134">
            <v>54.59</v>
          </cell>
        </row>
        <row r="135">
          <cell r="A135" t="str">
            <v>92813</v>
          </cell>
          <cell r="B135" t="str">
            <v>Assentamento de tubo de concreto para redes coletoras de águas pluviais, diâmetro de 800mm, junta rígida, instalado em local com baixo nível de interferências (não inclui fornecimento). Af_12/2015</v>
          </cell>
          <cell r="C135" t="str">
            <v>m</v>
          </cell>
          <cell r="D135">
            <v>63.4</v>
          </cell>
        </row>
        <row r="136">
          <cell r="A136" t="str">
            <v>92814</v>
          </cell>
          <cell r="B136" t="str">
            <v>Assentamento de tubo de concreto para redes coletoras de águas pluviais, diâmetro de 900mm, junta rígida, instalado em local com baixo nível de interferências (não inclui fornecimento). Af_12/2015</v>
          </cell>
          <cell r="C136" t="str">
            <v>m</v>
          </cell>
          <cell r="D136">
            <v>72.64</v>
          </cell>
        </row>
        <row r="137">
          <cell r="A137" t="str">
            <v>92815</v>
          </cell>
          <cell r="B137" t="str">
            <v>Assentamento de tubo de concreto para redes coletoras de águas pluviais, diâmetro de 1.000mm, junta rígida, instalado em local com baixo nível de interferências (não inclui fornecimento). Af_12/2015</v>
          </cell>
          <cell r="C137" t="str">
            <v>m</v>
          </cell>
          <cell r="D137">
            <v>83.33</v>
          </cell>
        </row>
        <row r="138">
          <cell r="A138" t="str">
            <v>92816</v>
          </cell>
          <cell r="B138" t="str">
            <v>Tubo de concreto para redes coletoras de águas pluviais, diâmetro de 1.200mm, junta rígida, instalado em local com baixo nível de interferências - fornecimento e assentamento. Af_12/2015</v>
          </cell>
          <cell r="C138" t="str">
            <v>m</v>
          </cell>
          <cell r="D138">
            <v>375.35</v>
          </cell>
        </row>
        <row r="139">
          <cell r="A139" t="str">
            <v>92817</v>
          </cell>
          <cell r="B139" t="str">
            <v>Assentamento de tubo de concreto para redes coletoras de águas pluviais, diâmetro de 1.200mm, junta rígida, instalado em local com baixo nível de interferências (não inclui fornecimento). Af_12/2015</v>
          </cell>
          <cell r="C139" t="str">
            <v>m</v>
          </cell>
          <cell r="D139">
            <v>104.27</v>
          </cell>
        </row>
        <row r="140">
          <cell r="A140" t="str">
            <v>92818</v>
          </cell>
          <cell r="B140" t="str">
            <v>Tubo de concreto para redes coletoras de águas pluviais, diâmetro de 1.500mm, junta rígida, instalado em local com baixo nível de interferências - fornecimento e assentamento. Af_12/2015</v>
          </cell>
          <cell r="C140" t="str">
            <v>m</v>
          </cell>
          <cell r="D140">
            <v>543.55999999999995</v>
          </cell>
        </row>
        <row r="141">
          <cell r="A141" t="str">
            <v>92819</v>
          </cell>
          <cell r="B141" t="str">
            <v>Assentamento de tubo de concreto para redes coletoras de águas pluviais, diâmetro de 1.500mm, junta rígida, instalado em local com baixo nível de interferências (não inclui fornecimento). Af_12/2015</v>
          </cell>
          <cell r="C141" t="str">
            <v>m</v>
          </cell>
          <cell r="D141">
            <v>140.35</v>
          </cell>
        </row>
        <row r="142">
          <cell r="A142" t="str">
            <v>92820</v>
          </cell>
          <cell r="B142" t="str">
            <v>Assentamento de tubo de concreto para redes coletoras de águas pluviais, diâmetro de 300mm, junta rígida, instalado em local com alto nível de interferências (não inclui fornecimento). Af_12/2015</v>
          </cell>
          <cell r="C142" t="str">
            <v>m</v>
          </cell>
          <cell r="D142">
            <v>30.19</v>
          </cell>
        </row>
        <row r="143">
          <cell r="A143" t="str">
            <v>92821</v>
          </cell>
          <cell r="B143" t="str">
            <v>Assentamento de tubo de concreto para redes coletoras de águas pluviais, diâmetro de 400mm, junta rígida, instalado em local com alto nível de interferências (não inclui fornecimento). Af_12/2015</v>
          </cell>
          <cell r="C143" t="str">
            <v>m</v>
          </cell>
          <cell r="D143">
            <v>38.72</v>
          </cell>
        </row>
        <row r="144">
          <cell r="A144" t="str">
            <v>92822</v>
          </cell>
          <cell r="B144" t="str">
            <v>Assentamento de tubo de concreto para redes coletoras de águas pluviais, diâmetro de 500mm, junta rígida, instalado em local com alto nível de interferências (não inclui fornecimento). Af_12/2015</v>
          </cell>
          <cell r="C144" t="str">
            <v>m</v>
          </cell>
          <cell r="D144">
            <v>47.27</v>
          </cell>
        </row>
        <row r="145">
          <cell r="A145" t="str">
            <v>92824</v>
          </cell>
          <cell r="B145" t="str">
            <v>Assentamento de tubo de concreto para redes coletoras de águas pluviais, diâmetro de 600mm, junta rígida, instalado em local com alto nível de interferências (não inclui fornecimento). Af_12/2015</v>
          </cell>
          <cell r="C145" t="str">
            <v>m</v>
          </cell>
          <cell r="D145">
            <v>56.18</v>
          </cell>
        </row>
        <row r="146">
          <cell r="A146" t="str">
            <v>92825</v>
          </cell>
          <cell r="B146" t="str">
            <v>Assentamento de tubo de concreto para redes coletoras de águas pluviais, diâmetro de 700mm, junta rígida, instalado em local com alto nível de interferências (não inclui fornecimento). Af_12/2015</v>
          </cell>
          <cell r="C146" t="str">
            <v>m</v>
          </cell>
          <cell r="D146">
            <v>65.11</v>
          </cell>
        </row>
        <row r="147">
          <cell r="A147" t="str">
            <v>92826</v>
          </cell>
          <cell r="B147" t="str">
            <v>Assentamento de tubo de concreto para redes coletoras de águas pluviais, diâmetro de 800mm, junta rígida, instalado em local com alto nível de interferências (não inclui fornecimento). Af_12/2015</v>
          </cell>
          <cell r="C147" t="str">
            <v>m</v>
          </cell>
          <cell r="D147">
            <v>75.17</v>
          </cell>
        </row>
        <row r="148">
          <cell r="A148" t="str">
            <v>92827</v>
          </cell>
          <cell r="B148" t="str">
            <v>Assentamento de tubo de concreto para redes coletoras de águas pluviais, diâmetro de 900mm, junta rígida, instalado em local com alto nível de interferências (não inclui fornecimento). Af_12/2015</v>
          </cell>
          <cell r="C148" t="str">
            <v>m</v>
          </cell>
          <cell r="D148">
            <v>85.71</v>
          </cell>
        </row>
        <row r="149">
          <cell r="A149" t="str">
            <v>92828</v>
          </cell>
          <cell r="B149" t="str">
            <v>Assentamento de tubo de concreto para redes coletoras de águas pluviais, diâmetro de 1.000mm, junta rígida, instalado em local com alto nível de interferências (não inclui fornecimento). Af_12/2015</v>
          </cell>
          <cell r="C149" t="str">
            <v>m</v>
          </cell>
          <cell r="D149">
            <v>97.95</v>
          </cell>
        </row>
        <row r="150">
          <cell r="A150" t="str">
            <v>92829</v>
          </cell>
          <cell r="B150" t="str">
            <v>Tubo de concreto para redes coletoras de águas pluviais, diâmetro de 1.200mm, junta rígida, instalado em local com alto nível de interferências - fornecimento e assentamento. Af_12/2015</v>
          </cell>
          <cell r="C150" t="str">
            <v>m</v>
          </cell>
          <cell r="D150">
            <v>392.59</v>
          </cell>
        </row>
        <row r="151">
          <cell r="A151" t="str">
            <v>92830</v>
          </cell>
          <cell r="B151" t="str">
            <v>Assentamento de tubo de concreto para redes coletoras de águas pluviais, diâmetro de 1.200mm, junta rígida, instalado em local com alto nível de interferências (não inclui fornecimento). Af_12/2015</v>
          </cell>
          <cell r="C151" t="str">
            <v>m</v>
          </cell>
          <cell r="D151">
            <v>121.5</v>
          </cell>
        </row>
        <row r="152">
          <cell r="A152" t="str">
            <v>92831</v>
          </cell>
          <cell r="B152" t="str">
            <v>Tubo de concreto para redes coletoras de águas pluviais, diâmetro de 1.500mm, junta rígida, instalado em local com alto nível de interferências - fornecimento e assentamento. Af_12/2015</v>
          </cell>
          <cell r="C152" t="str">
            <v>m</v>
          </cell>
          <cell r="D152">
            <v>564.73</v>
          </cell>
        </row>
        <row r="153">
          <cell r="A153" t="str">
            <v>92832</v>
          </cell>
          <cell r="B153" t="str">
            <v>Assentamento de tubo de concreto para redes coletoras de águas pluviais, diâmetro de 1.500mm, junta rígida, instalado em local com alto nível de interferências (não inclui fornecimento). Af_12/2015</v>
          </cell>
          <cell r="C153" t="str">
            <v>m</v>
          </cell>
          <cell r="D153">
            <v>161.52000000000001</v>
          </cell>
        </row>
        <row r="154">
          <cell r="A154" t="str">
            <v>0053</v>
          </cell>
          <cell r="B154" t="str">
            <v>Fornecimento e/ou assentamento de hidrantes tampões e peças especiais</v>
          </cell>
        </row>
        <row r="155">
          <cell r="A155" t="str">
            <v>73606</v>
          </cell>
          <cell r="B155" t="str">
            <v>Assentamento de tampão de ferro fundido 900mm</v>
          </cell>
          <cell r="C155" t="str">
            <v>un</v>
          </cell>
          <cell r="D155">
            <v>90.26</v>
          </cell>
        </row>
        <row r="156">
          <cell r="A156" t="str">
            <v>73607</v>
          </cell>
          <cell r="B156" t="str">
            <v>Assentamento de tampão de ferro fundido 600mm</v>
          </cell>
          <cell r="C156" t="str">
            <v>un</v>
          </cell>
          <cell r="D156">
            <v>60.17</v>
          </cell>
        </row>
        <row r="157">
          <cell r="A157" t="str">
            <v>83622</v>
          </cell>
          <cell r="B157" t="str">
            <v>Grelha de ferro fundido para canaleta largura = 40cm, fornecimento e assentamento</v>
          </cell>
          <cell r="C157" t="str">
            <v>m</v>
          </cell>
          <cell r="D157">
            <v>68.599999999999994</v>
          </cell>
        </row>
        <row r="158">
          <cell r="A158" t="str">
            <v>83623</v>
          </cell>
          <cell r="B158" t="str">
            <v>Grelha de ferro fundido para canaleta largura = 30cm, fornecimento e assentamento</v>
          </cell>
          <cell r="C158" t="str">
            <v>m</v>
          </cell>
          <cell r="D158">
            <v>36.39</v>
          </cell>
        </row>
        <row r="159">
          <cell r="A159" t="str">
            <v>83624</v>
          </cell>
          <cell r="B159" t="str">
            <v>Grelha de ferro fundido para canaleta largura = 20cm, fornecimento e assentamento</v>
          </cell>
          <cell r="C159" t="str">
            <v>m</v>
          </cell>
          <cell r="D159">
            <v>153.04</v>
          </cell>
        </row>
        <row r="160">
          <cell r="A160" t="str">
            <v>83626</v>
          </cell>
          <cell r="B160" t="str">
            <v>Grelha de ferro fundido para canaleta largura = 15cm, fornecimento e assentamento</v>
          </cell>
          <cell r="C160" t="str">
            <v>m</v>
          </cell>
          <cell r="D160">
            <v>120.79</v>
          </cell>
        </row>
        <row r="161">
          <cell r="A161" t="str">
            <v>83627</v>
          </cell>
          <cell r="B161" t="str">
            <v>Tampão de ferro fundido, D=60cm, 175kg, P = chaminé cx areia/poço visita assentado com argamassa cimento:areia 1:4, fornecimento e assentamento</v>
          </cell>
          <cell r="C161" t="str">
            <v>un</v>
          </cell>
          <cell r="D161">
            <v>409.66</v>
          </cell>
        </row>
        <row r="162">
          <cell r="A162" t="str">
            <v>83724</v>
          </cell>
          <cell r="B162" t="str">
            <v>Assentamento de peças, conexões, aparelhos e acessórios de ferro fundido dúctil, junta elástica, mecânica ou flangeada, com diâmetros de 50 a 300mm.</v>
          </cell>
          <cell r="C162" t="str">
            <v>kg</v>
          </cell>
          <cell r="D162">
            <v>1.27</v>
          </cell>
        </row>
        <row r="163">
          <cell r="A163" t="str">
            <v>83725</v>
          </cell>
          <cell r="B163" t="str">
            <v>Assentamento de peças, conexões, aparelhos e acessórios de ferro fundido dúctil, junta elástica, mecânica ou flangeada, com diâmetros de 350 a 600mm.</v>
          </cell>
          <cell r="C163" t="str">
            <v>kg</v>
          </cell>
          <cell r="D163">
            <v>0.85</v>
          </cell>
        </row>
        <row r="164">
          <cell r="A164" t="str">
            <v>83726</v>
          </cell>
          <cell r="B164" t="str">
            <v>Assentamento de peças, conexões, aparelhos e acessórios de ferro fundido dúctil, junta elástica, mecânica ou flangeada, com diâmetros de 700 a 1.200mm.</v>
          </cell>
          <cell r="C164" t="str">
            <v>kg</v>
          </cell>
          <cell r="D164">
            <v>0.61</v>
          </cell>
        </row>
        <row r="165">
          <cell r="A165" t="str">
            <v>0230</v>
          </cell>
          <cell r="B165" t="str">
            <v>Fornecimento e/ou assentamento de tubo PVC de FoFo com junta elástica</v>
          </cell>
        </row>
        <row r="166">
          <cell r="A166" t="str">
            <v>74215</v>
          </cell>
          <cell r="B166" t="str">
            <v>Módulo tipo - rede de água &gt; fornecimento e assentamento de tubos de PVC de FoFo: compreende locação da obra, cadastramento de interferências, escavação de vala, exceto rocha, profundidade até 1,50 metros inclui: - carga, transporte e descarga do material escavado no bota-fora; - limpeza prévia dos tubos, conexões, descida até a vala e assentamento; - montagem, nivelamento e reaterro de valas com compactação manual</v>
          </cell>
        </row>
        <row r="167">
          <cell r="A167" t="str">
            <v>74215/001</v>
          </cell>
          <cell r="B167" t="str">
            <v>Módulo tipo: rede de água, com fornecimento e assentamento de tubo PVC de FoFo 200mm EB-1208 p/ rede água JE 1MPa, compreendendo: locação, cadastramento de interferências, escavação e reaterro compactado de vala, exceto rocha, até 1,50m.</v>
          </cell>
          <cell r="C167" t="str">
            <v>m</v>
          </cell>
          <cell r="D167">
            <v>123.27</v>
          </cell>
        </row>
        <row r="168">
          <cell r="A168" t="str">
            <v>74215/002</v>
          </cell>
          <cell r="B168" t="str">
            <v>Módulo tipo: rede de água, com fornecimento e assentamento de tubo PVC de FoFo 150mm EB-1208 p/ rede água JE 1MPa, compreendendo: locação, cadastramento de interferências, escavação e reaterro compactado de vala, exceto rocha, até 1,50m.</v>
          </cell>
          <cell r="C168" t="str">
            <v>m</v>
          </cell>
          <cell r="D168">
            <v>72.680000000000007</v>
          </cell>
        </row>
        <row r="169">
          <cell r="A169" t="str">
            <v>74215/003</v>
          </cell>
          <cell r="B169" t="str">
            <v>Módulo tipo: rede de água, com fornecimento e assentamento de tubo PVC de FoFo 100mm EB-1208 p/ rede água JE 1MPa, compreendendo: locação, cadastramento de interferências, escavação e reaterro compactado de vala, exceto rocha, até 1,50m.</v>
          </cell>
          <cell r="C169" t="str">
            <v>m</v>
          </cell>
          <cell r="D169">
            <v>42.56</v>
          </cell>
        </row>
        <row r="170">
          <cell r="A170" t="str">
            <v>0253</v>
          </cell>
          <cell r="B170" t="str">
            <v>Fornecimento e/ou assentamento de conexões diversas</v>
          </cell>
        </row>
        <row r="171">
          <cell r="A171" t="str">
            <v>83520</v>
          </cell>
          <cell r="B171" t="str">
            <v>Tê PVC para coletor esgoto, EB-644, D=100mm, com junta elástica.</v>
          </cell>
          <cell r="C171" t="str">
            <v>un</v>
          </cell>
          <cell r="D171">
            <v>213.23</v>
          </cell>
        </row>
        <row r="172">
          <cell r="A172" t="str">
            <v>83531</v>
          </cell>
          <cell r="B172" t="str">
            <v>Curva para rede coletor esgoto, EB-644, 90 graus, DN=200mm, com junta elástica</v>
          </cell>
          <cell r="C172" t="str">
            <v>un</v>
          </cell>
          <cell r="D172">
            <v>286.13</v>
          </cell>
        </row>
        <row r="173">
          <cell r="A173" t="str">
            <v>83535</v>
          </cell>
          <cell r="B173" t="str">
            <v>Curva PVC para rede coletor esgoto, EB-644, 45 graus, 200mm, com junta elástica</v>
          </cell>
          <cell r="C173" t="str">
            <v>un</v>
          </cell>
          <cell r="D173">
            <v>235.66</v>
          </cell>
        </row>
        <row r="174">
          <cell r="A174" t="str">
            <v>0254</v>
          </cell>
          <cell r="B174" t="str">
            <v>Fornecimento e/ou assentamento de válvulas e registros</v>
          </cell>
        </row>
        <row r="175">
          <cell r="A175" t="str">
            <v>73884</v>
          </cell>
          <cell r="B175" t="str">
            <v>Instalação de válvula ou registro c/junta flangeada</v>
          </cell>
        </row>
        <row r="176">
          <cell r="A176" t="str">
            <v>73884/001</v>
          </cell>
          <cell r="B176" t="str">
            <v>Instalação de válvulas ou registros com junta flangeada - DN 50mm</v>
          </cell>
          <cell r="C176" t="str">
            <v>un</v>
          </cell>
          <cell r="D176">
            <v>46.39</v>
          </cell>
        </row>
        <row r="177">
          <cell r="A177" t="str">
            <v>73884/002</v>
          </cell>
          <cell r="B177" t="str">
            <v>Instalação de válvulas ou registros com junta flangeada - DN 75mm</v>
          </cell>
          <cell r="C177" t="str">
            <v>un</v>
          </cell>
          <cell r="D177">
            <v>68.58</v>
          </cell>
        </row>
        <row r="178">
          <cell r="A178" t="str">
            <v>73884/003</v>
          </cell>
          <cell r="B178" t="str">
            <v>Instalação de válvulas ou registros com junta flangeada - DN 100mm</v>
          </cell>
          <cell r="C178" t="str">
            <v>un</v>
          </cell>
          <cell r="D178">
            <v>85.73</v>
          </cell>
        </row>
        <row r="179">
          <cell r="A179" t="str">
            <v>73884/004</v>
          </cell>
          <cell r="B179" t="str">
            <v>Instalação de válvulas ou registros com junta flangeada - DN 150mm</v>
          </cell>
          <cell r="C179" t="str">
            <v>un</v>
          </cell>
          <cell r="D179">
            <v>390.35</v>
          </cell>
        </row>
        <row r="180">
          <cell r="A180" t="str">
            <v>73884/005</v>
          </cell>
          <cell r="B180" t="str">
            <v>Instalação de válvulas ou registros com junta flangeada - DN 200mm</v>
          </cell>
          <cell r="C180" t="str">
            <v>un</v>
          </cell>
          <cell r="D180">
            <v>455.41</v>
          </cell>
        </row>
        <row r="181">
          <cell r="A181" t="str">
            <v>73884/006</v>
          </cell>
          <cell r="B181" t="str">
            <v>Instalação de válvulas ou registros com junta flangeada - DN 250mm</v>
          </cell>
          <cell r="C181" t="str">
            <v>un</v>
          </cell>
          <cell r="D181">
            <v>552.99</v>
          </cell>
        </row>
        <row r="182">
          <cell r="A182" t="str">
            <v>73884/007</v>
          </cell>
          <cell r="B182" t="str">
            <v>Instalação de válvulas ou registros com junta flangeada - DN 300mm</v>
          </cell>
          <cell r="C182" t="str">
            <v>un</v>
          </cell>
          <cell r="D182">
            <v>618.04999999999995</v>
          </cell>
        </row>
        <row r="183">
          <cell r="A183" t="str">
            <v>73884/008</v>
          </cell>
          <cell r="B183" t="str">
            <v>Instalação de válvulas ou registros com junta flangeada - DN 350mm</v>
          </cell>
          <cell r="C183" t="str">
            <v>un</v>
          </cell>
          <cell r="D183">
            <v>650.58000000000004</v>
          </cell>
        </row>
        <row r="184">
          <cell r="A184" t="str">
            <v>73884/009</v>
          </cell>
          <cell r="B184" t="str">
            <v>Instalação de válvulas ou registros com junta flangeada - DN 400mm</v>
          </cell>
          <cell r="C184" t="str">
            <v>un</v>
          </cell>
          <cell r="D184">
            <v>715.64</v>
          </cell>
        </row>
        <row r="185">
          <cell r="A185" t="str">
            <v>73884/010</v>
          </cell>
          <cell r="B185" t="str">
            <v>Instalação de válvulas ou registros com junta flangeada - DN 450mm</v>
          </cell>
          <cell r="C185" t="str">
            <v>un</v>
          </cell>
          <cell r="D185">
            <v>748.17</v>
          </cell>
        </row>
        <row r="186">
          <cell r="A186" t="str">
            <v>73884/011</v>
          </cell>
          <cell r="B186" t="str">
            <v>Instalação de válvulas ou registros com junta flangeada - DN 500mm</v>
          </cell>
          <cell r="C186" t="str">
            <v>un</v>
          </cell>
          <cell r="D186">
            <v>813.23</v>
          </cell>
        </row>
        <row r="187">
          <cell r="A187" t="str">
            <v>73884/012</v>
          </cell>
          <cell r="B187" t="str">
            <v>Instalação de válvulas ou registros com junta flangeada - DN 600mm</v>
          </cell>
          <cell r="C187" t="str">
            <v>un</v>
          </cell>
          <cell r="D187">
            <v>878.29</v>
          </cell>
        </row>
        <row r="188">
          <cell r="A188" t="str">
            <v>73884/013</v>
          </cell>
          <cell r="B188" t="str">
            <v>Instalação de válvulas ou registros com junta flangeada - DN 700mm</v>
          </cell>
          <cell r="C188" t="str">
            <v>un</v>
          </cell>
          <cell r="D188">
            <v>971.2</v>
          </cell>
        </row>
        <row r="189">
          <cell r="A189" t="str">
            <v>73884/014</v>
          </cell>
          <cell r="B189" t="str">
            <v>Instalação de válvulas ou registros com junta flangeada - DN 800mm</v>
          </cell>
          <cell r="C189" t="str">
            <v>un</v>
          </cell>
          <cell r="D189">
            <v>971.2</v>
          </cell>
        </row>
        <row r="190">
          <cell r="A190" t="str">
            <v>73884/015</v>
          </cell>
          <cell r="B190" t="str">
            <v>Instalação de válvulas ou registros com junta flangeada - DN 900mm</v>
          </cell>
          <cell r="C190" t="str">
            <v>un</v>
          </cell>
          <cell r="D190">
            <v>1005.89</v>
          </cell>
        </row>
        <row r="191">
          <cell r="A191" t="str">
            <v>73884/016</v>
          </cell>
          <cell r="B191" t="str">
            <v>Instalação de válvulas ou registros com junta flangeada - DN 1.000mm</v>
          </cell>
          <cell r="C191" t="str">
            <v>un</v>
          </cell>
          <cell r="D191">
            <v>1109.95</v>
          </cell>
        </row>
        <row r="192">
          <cell r="A192" t="str">
            <v>73885</v>
          </cell>
          <cell r="B192" t="str">
            <v>Instalação de válvula ou registro c/ junta elástica</v>
          </cell>
        </row>
        <row r="193">
          <cell r="A193" t="str">
            <v>73885/001</v>
          </cell>
          <cell r="B193" t="str">
            <v>Instalação de válvulas ou registros com junta elástica - DN 50mm</v>
          </cell>
          <cell r="C193" t="str">
            <v>un</v>
          </cell>
          <cell r="D193">
            <v>21.23</v>
          </cell>
        </row>
        <row r="194">
          <cell r="A194" t="str">
            <v>73885/002</v>
          </cell>
          <cell r="B194" t="str">
            <v>Instalação de válvulas ou registros com junta elástica - DN 75mm</v>
          </cell>
          <cell r="C194" t="str">
            <v>un</v>
          </cell>
          <cell r="D194">
            <v>25.71</v>
          </cell>
        </row>
        <row r="195">
          <cell r="A195" t="str">
            <v>73885/003</v>
          </cell>
          <cell r="B195" t="str">
            <v>Instalação de válvulas ou registros com junta elástica - DN 100mm</v>
          </cell>
          <cell r="C195" t="str">
            <v>un</v>
          </cell>
          <cell r="D195">
            <v>29.14</v>
          </cell>
        </row>
        <row r="196">
          <cell r="A196" t="str">
            <v>73885/004</v>
          </cell>
          <cell r="B196" t="str">
            <v>Instalação de válvulas ou registros com junta elástica - DN 150mm</v>
          </cell>
          <cell r="C196" t="str">
            <v>un</v>
          </cell>
          <cell r="D196">
            <v>143.12</v>
          </cell>
        </row>
        <row r="197">
          <cell r="A197" t="str">
            <v>73885/005</v>
          </cell>
          <cell r="B197" t="str">
            <v>Instalação de válvulas ou registros com junta elástica - DN 200mm</v>
          </cell>
          <cell r="C197" t="str">
            <v>un</v>
          </cell>
          <cell r="D197">
            <v>185.41</v>
          </cell>
        </row>
        <row r="198">
          <cell r="A198" t="str">
            <v>73885/006</v>
          </cell>
          <cell r="B198" t="str">
            <v>Instalação de válvulas ou registros com junta elástica - DN 250mm</v>
          </cell>
          <cell r="C198" t="str">
            <v>un</v>
          </cell>
          <cell r="D198">
            <v>217.94</v>
          </cell>
        </row>
        <row r="199">
          <cell r="A199" t="str">
            <v>73885/007</v>
          </cell>
          <cell r="B199" t="str">
            <v>Instalação de válvulas ou registros com junta elástica - DN 300mm</v>
          </cell>
          <cell r="C199" t="str">
            <v>un</v>
          </cell>
          <cell r="D199">
            <v>237.46</v>
          </cell>
        </row>
        <row r="200">
          <cell r="A200" t="str">
            <v>73885/008</v>
          </cell>
          <cell r="B200" t="str">
            <v>Instalação de válvulas ou registros com junta elástica - DN 350mm</v>
          </cell>
          <cell r="C200" t="str">
            <v>un</v>
          </cell>
          <cell r="D200">
            <v>260.23</v>
          </cell>
        </row>
        <row r="201">
          <cell r="A201" t="str">
            <v>73885/009</v>
          </cell>
          <cell r="B201" t="str">
            <v>Instalação de válvulas ou registros com junta elástica - DN 400mm</v>
          </cell>
          <cell r="C201" t="str">
            <v>un</v>
          </cell>
          <cell r="D201">
            <v>286.25</v>
          </cell>
        </row>
        <row r="202">
          <cell r="A202" t="str">
            <v>73885/010</v>
          </cell>
          <cell r="B202" t="str">
            <v>Instalação de válvulas ou registros com junta elástica - DN 450mm</v>
          </cell>
          <cell r="C202" t="str">
            <v>un</v>
          </cell>
          <cell r="D202">
            <v>309.02</v>
          </cell>
        </row>
        <row r="203">
          <cell r="A203" t="str">
            <v>73885/011</v>
          </cell>
          <cell r="B203" t="str">
            <v>Instalação de válvulas ou registros com junta elástica - DN 500mm</v>
          </cell>
          <cell r="C203" t="str">
            <v>un</v>
          </cell>
          <cell r="D203">
            <v>325.29000000000002</v>
          </cell>
        </row>
        <row r="204">
          <cell r="A204" t="str">
            <v>73885/012</v>
          </cell>
          <cell r="B204" t="str">
            <v>Instalação de válvulas ou registros com junta elástica - DN 600mm</v>
          </cell>
          <cell r="C204" t="str">
            <v>un</v>
          </cell>
          <cell r="D204">
            <v>370.83</v>
          </cell>
        </row>
        <row r="205">
          <cell r="A205" t="str">
            <v>0292</v>
          </cell>
          <cell r="B205" t="str">
            <v>Fornecimento e/ou assentamento de tubo de aço com junta elástica</v>
          </cell>
        </row>
        <row r="206">
          <cell r="A206" t="str">
            <v>73839</v>
          </cell>
          <cell r="B206" t="str">
            <v>Assentamento de tubo de aço com junta elástica (comprimento de 6,00m)</v>
          </cell>
        </row>
        <row r="207">
          <cell r="A207" t="str">
            <v>73839/001</v>
          </cell>
          <cell r="B207" t="str">
            <v>Assentamento de tubos de aço, com junta elástica (comprimento de 6,00m) - DN 150mm</v>
          </cell>
          <cell r="C207" t="str">
            <v>m</v>
          </cell>
          <cell r="D207">
            <v>5.86</v>
          </cell>
        </row>
        <row r="208">
          <cell r="A208" t="str">
            <v>73839/002</v>
          </cell>
          <cell r="B208" t="str">
            <v>Assentamento de tubos de aço, com junta elástica (comprimento de 6,00m) - DN 200mm</v>
          </cell>
          <cell r="C208" t="str">
            <v>m</v>
          </cell>
          <cell r="D208">
            <v>7.5</v>
          </cell>
        </row>
        <row r="209">
          <cell r="A209" t="str">
            <v>73839/003</v>
          </cell>
          <cell r="B209" t="str">
            <v>Assentamento de tubos de aço, com junta elástica (comprimento de 6,00m) - DN 250mm</v>
          </cell>
          <cell r="C209" t="str">
            <v>m</v>
          </cell>
          <cell r="D209">
            <v>9.0500000000000007</v>
          </cell>
        </row>
        <row r="210">
          <cell r="A210" t="str">
            <v>73839/004</v>
          </cell>
          <cell r="B210" t="str">
            <v>Assentamento de tubos de aço, com junta elástica (comprimento de 6,00m) - DN 300mm</v>
          </cell>
          <cell r="C210" t="str">
            <v>m</v>
          </cell>
          <cell r="D210">
            <v>10.210000000000001</v>
          </cell>
        </row>
        <row r="211">
          <cell r="A211" t="str">
            <v>73839/005</v>
          </cell>
          <cell r="B211" t="str">
            <v>Assentamento de tubos de aço, com junta elástica (comprimento de 6,00m) - DN 350mm</v>
          </cell>
          <cell r="C211" t="str">
            <v>m</v>
          </cell>
          <cell r="D211">
            <v>11.93</v>
          </cell>
        </row>
        <row r="212">
          <cell r="A212" t="str">
            <v>73839/006</v>
          </cell>
          <cell r="B212" t="str">
            <v>Assentamento de tubos de aço, com junta elástica (comprimento de 6,00m) - DN 400mm</v>
          </cell>
          <cell r="C212" t="str">
            <v>m</v>
          </cell>
          <cell r="D212">
            <v>13.64</v>
          </cell>
        </row>
        <row r="213">
          <cell r="A213" t="str">
            <v>73839/007</v>
          </cell>
          <cell r="B213" t="str">
            <v>Assentamento de tubos de aço, com junta elástica (comprimento de 6,00m) - DN 450mm</v>
          </cell>
          <cell r="C213" t="str">
            <v>m</v>
          </cell>
          <cell r="D213">
            <v>15.32</v>
          </cell>
        </row>
        <row r="214">
          <cell r="A214" t="str">
            <v>73839/008</v>
          </cell>
          <cell r="B214" t="str">
            <v>Assentamento de tubos de aço, com junta elástica (comprimento de 6,00m) - DN 500mm</v>
          </cell>
          <cell r="C214" t="str">
            <v>m</v>
          </cell>
          <cell r="D214">
            <v>16.98</v>
          </cell>
        </row>
        <row r="215">
          <cell r="A215" t="str">
            <v>73839/009</v>
          </cell>
          <cell r="B215" t="str">
            <v>Assentamento de tubos de aço, com junta elástica (comprimento de 6,00m) - DN 600mm</v>
          </cell>
          <cell r="C215" t="str">
            <v>m</v>
          </cell>
          <cell r="D215">
            <v>20.45</v>
          </cell>
        </row>
        <row r="216">
          <cell r="A216" t="str">
            <v>73839/010</v>
          </cell>
          <cell r="B216" t="str">
            <v>Assentamento de tubos de aço, com junta elástica (comprimento de 6,00m) - DN 700mm</v>
          </cell>
          <cell r="C216" t="str">
            <v>m</v>
          </cell>
          <cell r="D216">
            <v>25.47</v>
          </cell>
        </row>
        <row r="217">
          <cell r="A217" t="str">
            <v>73839/011</v>
          </cell>
          <cell r="B217" t="str">
            <v>Assentamento de tubos de aço, com junta elástica (comprimento de 6,00m) - DN 800mm</v>
          </cell>
          <cell r="C217" t="str">
            <v>m</v>
          </cell>
          <cell r="D217">
            <v>29.3</v>
          </cell>
        </row>
        <row r="218">
          <cell r="A218" t="str">
            <v>73839/012</v>
          </cell>
          <cell r="B218" t="str">
            <v>Assentamento de tubos de aço, com junta elástica (comprimento de 6,00m) - DN 900mm</v>
          </cell>
          <cell r="C218" t="str">
            <v>m</v>
          </cell>
          <cell r="D218">
            <v>34.270000000000003</v>
          </cell>
        </row>
        <row r="219">
          <cell r="A219" t="str">
            <v>73839/013</v>
          </cell>
          <cell r="B219" t="str">
            <v>Assentamento de tubos de aço, com junta elástica (comprimento de 6,00m) - DN 1.000mm</v>
          </cell>
          <cell r="C219" t="str">
            <v>m</v>
          </cell>
          <cell r="D219">
            <v>36.700000000000003</v>
          </cell>
        </row>
        <row r="220">
          <cell r="A220" t="str">
            <v>73839/014</v>
          </cell>
          <cell r="B220" t="str">
            <v>Assentamento de tubos de aço, com junta elástica (comprimento de 6,00m) - DN 1.100mm</v>
          </cell>
          <cell r="C220" t="str">
            <v>m</v>
          </cell>
          <cell r="D220">
            <v>43.51</v>
          </cell>
        </row>
        <row r="221">
          <cell r="A221" t="str">
            <v>73839/015</v>
          </cell>
          <cell r="B221" t="str">
            <v>Assentamento de tubos de aço, com junta elástica (comprimento de 6,00m) - DN 1.200mm</v>
          </cell>
          <cell r="C221" t="str">
            <v>m</v>
          </cell>
          <cell r="D221">
            <v>51.43</v>
          </cell>
        </row>
        <row r="222">
          <cell r="A222" t="str">
            <v>CANT</v>
          </cell>
          <cell r="B222" t="str">
            <v>Canteiro de obras</v>
          </cell>
        </row>
        <row r="223">
          <cell r="A223" t="str">
            <v>0001</v>
          </cell>
          <cell r="B223" t="str">
            <v>Construção do canteiro</v>
          </cell>
        </row>
        <row r="224">
          <cell r="A224" t="str">
            <v>73752</v>
          </cell>
          <cell r="B224" t="str">
            <v>Sanitário c/ vaso / chuveiro para pessoal de obra</v>
          </cell>
        </row>
        <row r="225">
          <cell r="A225" t="str">
            <v>73752/001</v>
          </cell>
          <cell r="B225" t="str">
            <v>Sanitário com vaso e chuveiro para pessoal de obra, coletivo de 2 módulos e 4m², paredes chapas de madeira compensada plastificada 10mm, telhas onduladas de 6mm de fibrocimento, inclusive instalação e aparelhos, reaproveitado 2 vezes (instalações e aparelhos)</v>
          </cell>
          <cell r="C225" t="str">
            <v>un</v>
          </cell>
          <cell r="D225">
            <v>3655.42</v>
          </cell>
        </row>
        <row r="226">
          <cell r="A226" t="str">
            <v>73803</v>
          </cell>
          <cell r="B226" t="str">
            <v>Galpão p/ oficina / depósito canteiro obra (madeira lei)</v>
          </cell>
        </row>
        <row r="227">
          <cell r="A227" t="str">
            <v>73803/001</v>
          </cell>
          <cell r="B227" t="str">
            <v>Galpão aberto para oficina e deposito de canteiro de obras, em madeira de lei</v>
          </cell>
          <cell r="C227" t="str">
            <v>m²</v>
          </cell>
          <cell r="D227">
            <v>213.16</v>
          </cell>
        </row>
        <row r="228">
          <cell r="A228" t="str">
            <v>74210</v>
          </cell>
          <cell r="B228" t="str">
            <v>Barracão de obra</v>
          </cell>
        </row>
        <row r="229">
          <cell r="A229" t="str">
            <v>74210/001</v>
          </cell>
          <cell r="B229" t="str">
            <v>Barracão para deposito em tábuas de madeira, cobertura em fibrocimento 4mm, incluso piso argamassa traço 1:6 (cimento e areia)</v>
          </cell>
          <cell r="C229" t="str">
            <v>m²</v>
          </cell>
          <cell r="D229">
            <v>298.08</v>
          </cell>
        </row>
        <row r="230">
          <cell r="A230" t="str">
            <v>85253</v>
          </cell>
          <cell r="B230" t="str">
            <v>Galpão aberto em canteiro de obra, com estrutura em madeira (reaproveitamento 3x) e telha ondulada 6mm, incluindo piso cimentado com preparo do terreno</v>
          </cell>
          <cell r="C230" t="str">
            <v>m²</v>
          </cell>
          <cell r="D230">
            <v>165.36</v>
          </cell>
        </row>
        <row r="231">
          <cell r="A231" t="str">
            <v>92235</v>
          </cell>
          <cell r="B231" t="str">
            <v>Fechamento de construção temporária em chapa de madeira compensada E=10mm, com reaproveitamento de 2x.</v>
          </cell>
          <cell r="C231" t="str">
            <v>m²</v>
          </cell>
          <cell r="D231">
            <v>50</v>
          </cell>
        </row>
        <row r="232">
          <cell r="A232" t="str">
            <v>93181</v>
          </cell>
          <cell r="B232" t="str">
            <v>Fechamento temporário em chapa de madeira compensada E=12mm, com reaproveitamento 1,5x</v>
          </cell>
          <cell r="C232" t="str">
            <v>m²</v>
          </cell>
          <cell r="D232">
            <v>50.78</v>
          </cell>
        </row>
        <row r="233">
          <cell r="A233" t="str">
            <v>93206</v>
          </cell>
          <cell r="B233" t="str">
            <v>Execução de escritório em canteiro de obra em alvenaria. Af_02/2016</v>
          </cell>
          <cell r="C233" t="str">
            <v>m²</v>
          </cell>
          <cell r="D233">
            <v>705.1</v>
          </cell>
        </row>
        <row r="234">
          <cell r="A234" t="str">
            <v>93207</v>
          </cell>
          <cell r="B234" t="str">
            <v>Execução de escritório em canteiro de obra em chapa de madeira compensada. Af_02/2016</v>
          </cell>
          <cell r="C234" t="str">
            <v>m²</v>
          </cell>
          <cell r="D234">
            <v>541.6</v>
          </cell>
        </row>
        <row r="235">
          <cell r="A235" t="str">
            <v>93208</v>
          </cell>
          <cell r="B235" t="str">
            <v>Execução de almoxarifado em canteiro de obra em chapa de madeira compensada. Af_02/2016</v>
          </cell>
          <cell r="C235" t="str">
            <v>m²</v>
          </cell>
          <cell r="D235">
            <v>410.57</v>
          </cell>
        </row>
        <row r="236">
          <cell r="A236" t="str">
            <v>93209</v>
          </cell>
          <cell r="B236" t="str">
            <v>Execução de almoxarifado em canteiro de obra em alvenaria. Af_02/2016</v>
          </cell>
          <cell r="C236" t="str">
            <v>m²</v>
          </cell>
          <cell r="D236">
            <v>564.14</v>
          </cell>
        </row>
        <row r="237">
          <cell r="A237" t="str">
            <v>93210</v>
          </cell>
          <cell r="B237" t="str">
            <v>Execução de refeitório em canteiro de obra em chapa de madeira compensada. Af_02/2016</v>
          </cell>
          <cell r="C237" t="str">
            <v>m²</v>
          </cell>
          <cell r="D237">
            <v>317.13</v>
          </cell>
        </row>
        <row r="238">
          <cell r="A238" t="str">
            <v>93211</v>
          </cell>
          <cell r="B238" t="str">
            <v>Execução de refeitório em canteiro de obra em alvenaria. Af_02/2016</v>
          </cell>
          <cell r="C238" t="str">
            <v>m²</v>
          </cell>
          <cell r="D238">
            <v>345.56</v>
          </cell>
        </row>
        <row r="239">
          <cell r="A239" t="str">
            <v>93212</v>
          </cell>
          <cell r="B239" t="str">
            <v>Execução de sanitário e vestiário em canteiro de obra em chapa de madeira compensada. Af_02/2016</v>
          </cell>
          <cell r="C239" t="str">
            <v>m²</v>
          </cell>
          <cell r="D239">
            <v>498.92</v>
          </cell>
        </row>
        <row r="240">
          <cell r="A240" t="str">
            <v>93213</v>
          </cell>
          <cell r="B240" t="str">
            <v>Execução de sanitário e vestiário em canteiro de obra em alvenaria. Af_02/2016</v>
          </cell>
          <cell r="C240" t="str">
            <v>m²</v>
          </cell>
          <cell r="D240">
            <v>627.09</v>
          </cell>
        </row>
        <row r="241">
          <cell r="A241" t="str">
            <v>93214</v>
          </cell>
          <cell r="B241" t="str">
            <v>Execução de reservatório elevado de água (1.000 litros) em canteiro de obra, apoiado em estrutura de madeira. Af_02/2016</v>
          </cell>
          <cell r="C241" t="str">
            <v>un</v>
          </cell>
          <cell r="D241">
            <v>1025.5</v>
          </cell>
        </row>
        <row r="242">
          <cell r="A242" t="str">
            <v>93243</v>
          </cell>
          <cell r="B242" t="str">
            <v>Execução de reservatório elevado de água (3.000 litros) em canteiro de obra, apoiado em estrutura de madeira. Af_02/2016</v>
          </cell>
          <cell r="C242" t="str">
            <v>un</v>
          </cell>
          <cell r="D242">
            <v>2126.35</v>
          </cell>
        </row>
        <row r="243">
          <cell r="A243" t="str">
            <v>0002</v>
          </cell>
          <cell r="B243" t="str">
            <v>Placa de obra</v>
          </cell>
        </row>
        <row r="244">
          <cell r="A244" t="str">
            <v>74209</v>
          </cell>
          <cell r="B244" t="str">
            <v>Aquisição e assentamento placa de obra</v>
          </cell>
        </row>
        <row r="245">
          <cell r="A245" t="str">
            <v>74209/001</v>
          </cell>
          <cell r="B245" t="str">
            <v>Placa de obra em chapa de aço galvanizado</v>
          </cell>
          <cell r="C245" t="str">
            <v>m²</v>
          </cell>
          <cell r="D245">
            <v>376.38</v>
          </cell>
        </row>
        <row r="246">
          <cell r="A246" t="str">
            <v>0004</v>
          </cell>
          <cell r="B246" t="str">
            <v>Mobilização e desmobilização</v>
          </cell>
        </row>
        <row r="247">
          <cell r="A247" t="str">
            <v>73756</v>
          </cell>
          <cell r="B247" t="str">
            <v>Montagem e desmontagem usina de concreto</v>
          </cell>
        </row>
        <row r="248">
          <cell r="A248" t="str">
            <v>73756/001</v>
          </cell>
          <cell r="B248" t="str">
            <v>Montagem/desmontagem de usina concreto tipo parede c/ silos horizontal p/ 3 agregados, inclusive mecânico (pesado)</v>
          </cell>
          <cell r="C248" t="str">
            <v>un</v>
          </cell>
          <cell r="D248">
            <v>23454.84</v>
          </cell>
        </row>
        <row r="249">
          <cell r="A249" t="str">
            <v>73847</v>
          </cell>
          <cell r="B249" t="str">
            <v>Aluguel de container</v>
          </cell>
        </row>
        <row r="250">
          <cell r="A250" t="str">
            <v>73847/001</v>
          </cell>
          <cell r="B250" t="str">
            <v>Aluguel container/escritório inclusive instalações elétricas largura = 2,20m comprimento = 6,20m altura = 2,50m chapa aço c/ nervura trapezoidal forro c/ isolamento termo/acústico chassis reforçado piso compensado naval excl. transp/carga/descarga</v>
          </cell>
          <cell r="C250" t="str">
            <v>mês</v>
          </cell>
          <cell r="D250">
            <v>370.14</v>
          </cell>
        </row>
        <row r="251">
          <cell r="A251" t="str">
            <v>73847/002</v>
          </cell>
          <cell r="B251" t="str">
            <v>Aluguel container/escritório/wc c/ 1 vaso/1 lavatório/1mictório/4 chuveiros larg =2,20m compr=6,20m alt=2,50m chapa aço c/ nervura trapezoidal forro c/ isolamento termo/acústico chassis reforçado piso compensado naval inclusive instalações elétricas/hidro-sanitárias excl. transp/carga/descarga</v>
          </cell>
          <cell r="C251" t="str">
            <v>mês</v>
          </cell>
          <cell r="D251">
            <v>515.21</v>
          </cell>
        </row>
        <row r="252">
          <cell r="A252" t="str">
            <v>73847/003</v>
          </cell>
          <cell r="B252" t="str">
            <v>Aluguel container/sanitário c/ 2 vasos/1 lavatório/1mictório/4 chuveiros larg= 2,20m compr=6,20m alt=2,50m chapa aço c/ nervura trapezoidal forro c/ isolamento termo/acústico chassis reforçado piso compensado naval inclusive instalações elétricas/hidro-sanitárias excl. transp/carga/descarga</v>
          </cell>
          <cell r="C252" t="str">
            <v>mês</v>
          </cell>
          <cell r="D252">
            <v>589.51</v>
          </cell>
        </row>
        <row r="253">
          <cell r="A253" t="str">
            <v>73847/004</v>
          </cell>
          <cell r="B253" t="str">
            <v>Aluguel container/sanitário c/ 4 vasos/1 lavatório/1mictório/4 chuveiros larg= 2,20m compr=6,20m alt=2,50m chapa aço c/ nervura trapezoidal forro c/ isolamento termo/acústico chassis reforçado piso compensado naval inclusive instalações elétricas/hidro-sanitárias excl. transp/carga/descarga</v>
          </cell>
          <cell r="C253" t="str">
            <v>mês</v>
          </cell>
          <cell r="D253">
            <v>664.09</v>
          </cell>
        </row>
        <row r="254">
          <cell r="A254" t="str">
            <v>73847/005</v>
          </cell>
          <cell r="B254" t="str">
            <v>Aluguel container/sanitário c/ 7 vasos/1 lavatório/1mictório larg=2,20m compr=6,20m alt=2,50m chapa aço c/ nervura trapezoidal forro c/ isolamento termo/acústico chassis reforçado piso compensado naval inclusive instalações elétricas/hidro-sanitárias excl. transp/carga/descarga</v>
          </cell>
          <cell r="C254" t="str">
            <v>mês</v>
          </cell>
          <cell r="D254">
            <v>692.93</v>
          </cell>
        </row>
        <row r="255">
          <cell r="A255" t="str">
            <v>CHOR</v>
          </cell>
          <cell r="B255" t="str">
            <v>Custos horários de máquinas e equipamentos</v>
          </cell>
        </row>
        <row r="256">
          <cell r="A256" t="str">
            <v>0325</v>
          </cell>
          <cell r="B256" t="str">
            <v>Custo horário produtivo diurno</v>
          </cell>
        </row>
        <row r="257">
          <cell r="A257" t="str">
            <v>5631</v>
          </cell>
          <cell r="B257" t="str">
            <v>Escavadeira hidráulica sobre esteiras, caçamba 0,80m³, peso operacional 17T, potência bruta 111HP - chp diurno. Af_06/2014</v>
          </cell>
          <cell r="C257" t="str">
            <v>chp</v>
          </cell>
          <cell r="D257">
            <v>131.44999999999999</v>
          </cell>
        </row>
        <row r="258">
          <cell r="A258" t="str">
            <v>5678</v>
          </cell>
          <cell r="B258" t="str">
            <v>Retroescavadeira sobre rodas com carregadeira, tração 4x4, potência líq. 88HP, caçamba carreg. cap mín. 1m³, caçamba retro cap. 0,26m³, peso operacional mín. 6.674kg, profundidade escavação máx. 4,37m - chp diurno. Af_06/2014</v>
          </cell>
          <cell r="C258" t="str">
            <v>chp</v>
          </cell>
          <cell r="D258">
            <v>91.47</v>
          </cell>
        </row>
        <row r="259">
          <cell r="A259" t="str">
            <v>5680</v>
          </cell>
          <cell r="B259" t="str">
            <v>Retroescavadeira sobre rodas com carregadeira, tração 4x2, potência líq. 79HP, caçamba carreg. cap mín. 1m³, caçamba retro cap. 0,20m³, peso operacional mín. 6.570kg, profundidade escavação máx. 4,37m - chp diurno. Af_06/2014</v>
          </cell>
          <cell r="C259" t="str">
            <v>chp</v>
          </cell>
          <cell r="D259">
            <v>84.66</v>
          </cell>
        </row>
        <row r="260">
          <cell r="A260" t="str">
            <v>5682</v>
          </cell>
          <cell r="B260" t="str">
            <v>Rolo compactador vibratório, cilindro liso, autopropelido 80HP, peso máximo operacional 8,1T - chp diurno</v>
          </cell>
          <cell r="C260" t="str">
            <v>chp</v>
          </cell>
          <cell r="D260">
            <v>131</v>
          </cell>
        </row>
        <row r="261">
          <cell r="A261" t="str">
            <v>5684</v>
          </cell>
          <cell r="B261" t="str">
            <v>Rolo compactador vibratório de um cilindro aço liso, potência 80HP, peso operacional máximo 8,1T, impacto dinâmico 16,15 / 9,5T, largura de trabalho 1,68m - chp diurno. Af_06/2014</v>
          </cell>
          <cell r="C261" t="str">
            <v>chp</v>
          </cell>
          <cell r="D261">
            <v>86.69</v>
          </cell>
        </row>
        <row r="262">
          <cell r="A262" t="str">
            <v>5686</v>
          </cell>
          <cell r="B262" t="str">
            <v>Rolo compactador vibratório, tandem, auto propel., cilindro liso de aço, 40HP - 4,4T, impacto dinâmico 3,1T - vida útil 5 anos - chp diurno.</v>
          </cell>
          <cell r="C262" t="str">
            <v>chp</v>
          </cell>
          <cell r="D262">
            <v>61.87</v>
          </cell>
        </row>
        <row r="263">
          <cell r="A263" t="str">
            <v>5689</v>
          </cell>
          <cell r="B263" t="str">
            <v>Grade de disco controle remoto rebocável, com 24 discos 24x6mm com pneus para transporte - chp diurno. Af_06/2014</v>
          </cell>
          <cell r="C263" t="str">
            <v>chp</v>
          </cell>
          <cell r="D263">
            <v>4.97</v>
          </cell>
        </row>
        <row r="264">
          <cell r="A264" t="str">
            <v>5795</v>
          </cell>
          <cell r="B264" t="str">
            <v>Martelete ou rompedor pneumático manual 28kg, frequência de impacto 1230/minuto - chp diurno</v>
          </cell>
          <cell r="C264" t="str">
            <v>chp</v>
          </cell>
          <cell r="D264">
            <v>11.79</v>
          </cell>
        </row>
        <row r="265">
          <cell r="A265" t="str">
            <v>5808</v>
          </cell>
          <cell r="B265" t="str">
            <v>Usina de asfalto a quente fixa cap. 40 / 80ton/h - chp diurno</v>
          </cell>
          <cell r="C265" t="str">
            <v>chp</v>
          </cell>
          <cell r="D265">
            <v>525.9</v>
          </cell>
        </row>
        <row r="266">
          <cell r="A266" t="str">
            <v>5811</v>
          </cell>
          <cell r="B266" t="str">
            <v>Caminhão basculante 6m³, peso bruto total 16.000kg, carga útil máxima 13.071kg, distância entre eixos 4,80m, potência 230CV inclusive caçamba metálica - chp diurno. Af_06/2014</v>
          </cell>
          <cell r="C266" t="str">
            <v>chp</v>
          </cell>
          <cell r="D266">
            <v>130.96</v>
          </cell>
        </row>
        <row r="267">
          <cell r="A267" t="str">
            <v>5823</v>
          </cell>
          <cell r="B267" t="str">
            <v>Usina de concreto fixa capacidade 90/120m³, 63HP - chp diurno</v>
          </cell>
          <cell r="C267" t="str">
            <v>chp</v>
          </cell>
          <cell r="D267">
            <v>165.22</v>
          </cell>
        </row>
        <row r="268">
          <cell r="A268" t="str">
            <v>5824</v>
          </cell>
          <cell r="B268" t="str">
            <v>Caminhão toco, peso bruto total 16.000kg, carga útil máx. 10.685kg, dist. entre eixos 4,8m, potência 189CV, inclusive carroceria fixa aberta de madeira p/ transporte geral de carga seca, dimen. aprox. 2,5x7,00x0,50m - chp diurno. Af_06/2014</v>
          </cell>
          <cell r="C268" t="str">
            <v>chp</v>
          </cell>
          <cell r="D268">
            <v>102.27</v>
          </cell>
        </row>
        <row r="269">
          <cell r="A269" t="str">
            <v>5835</v>
          </cell>
          <cell r="B269" t="str">
            <v>Vibroacabadora de asfalto sobre esteiras, largura de pavimentação 1,90m a 5,30m, potência 105HP capacidade 450T/h - chp diurno. Af_11/2014</v>
          </cell>
          <cell r="C269" t="str">
            <v>chp</v>
          </cell>
          <cell r="D269">
            <v>179.2</v>
          </cell>
        </row>
        <row r="270">
          <cell r="A270" t="str">
            <v>5839</v>
          </cell>
          <cell r="B270" t="str">
            <v>Vassoura mecânica rebocável com escova cilíndrica, largura útil de varrimento de 2,44m - chp diurno. Af_06/2014</v>
          </cell>
          <cell r="C270" t="str">
            <v>chp</v>
          </cell>
          <cell r="D270">
            <v>5.13</v>
          </cell>
        </row>
        <row r="271">
          <cell r="A271" t="str">
            <v>5843</v>
          </cell>
          <cell r="B271" t="str">
            <v>Trator de pneus, potência 122CV, tração 4x4, peso com lastro de 4.510kg - chp diurno. Af_06/2014</v>
          </cell>
          <cell r="C271" t="str">
            <v>chp</v>
          </cell>
          <cell r="D271">
            <v>85.95</v>
          </cell>
        </row>
        <row r="272">
          <cell r="A272" t="str">
            <v>5847</v>
          </cell>
          <cell r="B272" t="str">
            <v>Trator de esteiras, potência 170HP, peso operacional 19T, caçamba 5,2m³ - chp diurno. Af_06/2014</v>
          </cell>
          <cell r="C272" t="str">
            <v>chp</v>
          </cell>
          <cell r="D272">
            <v>226.69</v>
          </cell>
        </row>
        <row r="273">
          <cell r="A273" t="str">
            <v>5851</v>
          </cell>
          <cell r="B273" t="str">
            <v>Trator de esteiras, potência 150HP, peso operacional 16,7T, com roda motriz elevada e lâmina 3,18m³ - chp diurno. Af_06/2014</v>
          </cell>
          <cell r="C273" t="str">
            <v>chp</v>
          </cell>
          <cell r="D273">
            <v>216.5</v>
          </cell>
        </row>
        <row r="274">
          <cell r="A274" t="str">
            <v>5855</v>
          </cell>
          <cell r="B274" t="str">
            <v>Trator de esteiras, potência 347HP, peso operacional 38,5T, com lâmina 8,70m³ - chp diurno. Af_06/2014</v>
          </cell>
          <cell r="C274" t="str">
            <v>chp</v>
          </cell>
          <cell r="D274">
            <v>594.41</v>
          </cell>
        </row>
        <row r="275">
          <cell r="A275" t="str">
            <v>5863</v>
          </cell>
          <cell r="B275" t="str">
            <v>Rolo compactador vibratório rebocável aço liso, peso 4,7T, impacto dinâmico 18,3T - chp diurno</v>
          </cell>
          <cell r="C275" t="str">
            <v>chp</v>
          </cell>
          <cell r="D275">
            <v>10.87</v>
          </cell>
        </row>
        <row r="276">
          <cell r="A276" t="str">
            <v>5867</v>
          </cell>
          <cell r="B276" t="str">
            <v>Rolo compactador vibratório tandem aço liso, potência 58HP, peso sem/com lastro 6,5 / 9,4T, largura de trabalho 1,2m - chp diurno. Af_06/2014</v>
          </cell>
          <cell r="C276" t="str">
            <v>chp</v>
          </cell>
          <cell r="D276">
            <v>84.87</v>
          </cell>
        </row>
        <row r="277">
          <cell r="A277" t="str">
            <v>5871</v>
          </cell>
          <cell r="B277" t="str">
            <v>Rolo compactador de pneus estático para asfalto, pressão variável, potência 99HP, peso operacional sem/com lastro 8,3/21,0T - chp diurno</v>
          </cell>
          <cell r="C277" t="str">
            <v>chp</v>
          </cell>
          <cell r="D277">
            <v>103.86</v>
          </cell>
        </row>
        <row r="278">
          <cell r="A278" t="str">
            <v>5875</v>
          </cell>
          <cell r="B278" t="str">
            <v>Retroescavadeira sobre rodas com carregadeira, tração 4x4, potência líq. 72HP, caçamba carreg. cap mín. 0,79m³, caçamba retro cap. 0,18m³, peso operacional mín. 7.140kg, profundidade escavação máx. 4,50m - chp diurno. Af_06/2014</v>
          </cell>
          <cell r="C278" t="str">
            <v>chp</v>
          </cell>
          <cell r="D278">
            <v>83.94</v>
          </cell>
        </row>
        <row r="279">
          <cell r="A279" t="str">
            <v>5879</v>
          </cell>
          <cell r="B279" t="str">
            <v>Rolo compactador vibratório pé de carneiro, operado por controle remoto, potência 17HP, peso operacional 1,65T - chp diurno</v>
          </cell>
          <cell r="C279" t="str">
            <v>chp</v>
          </cell>
          <cell r="D279">
            <v>71.09</v>
          </cell>
        </row>
        <row r="280">
          <cell r="A280" t="str">
            <v>5882</v>
          </cell>
          <cell r="B280" t="str">
            <v>Usina de lama asfáltica, produção 30 a 50T/h, silo de agregado 7m³, reservatórios para emulsão e água de 2,3m³ cada, misturador tipo pugmill a ser montado sobre caminhão - chp diurno. Af_10/2014</v>
          </cell>
          <cell r="C280" t="str">
            <v>chp</v>
          </cell>
          <cell r="D280">
            <v>66.47</v>
          </cell>
        </row>
        <row r="281">
          <cell r="A281" t="str">
            <v>5890</v>
          </cell>
          <cell r="B281" t="str">
            <v>Caminhão toco, peso bruto total 14.300kg, carga útil máxima 9.590kg, distância entre eixos 4,76m, potência 185CV (não inclui carroceria) - chp diurno. Af_06/2014</v>
          </cell>
          <cell r="C281" t="str">
            <v>chp</v>
          </cell>
          <cell r="D281">
            <v>92.21</v>
          </cell>
        </row>
        <row r="282">
          <cell r="A282" t="str">
            <v>5894</v>
          </cell>
          <cell r="B282" t="str">
            <v>Caminhão toco, peso bruto total 16.000kg, carga útil máxima de 10.685kg, distância entre eixos 4,80m, potência 189CV excl. carroceria - chp diurno. Af_06/2014</v>
          </cell>
          <cell r="C282" t="str">
            <v>chp</v>
          </cell>
          <cell r="D282">
            <v>99.64</v>
          </cell>
        </row>
        <row r="283">
          <cell r="A283" t="str">
            <v>5901</v>
          </cell>
          <cell r="B283" t="str">
            <v>Caminhão pipa 10.000L trucado, peso bruto total 23.000kg, carga útil máxima 15.935kg, distância entre eixos 4,8m, potência 230CV, inclusive tanque de aço para transporte de água - chp diurno. Af_06/2014</v>
          </cell>
          <cell r="C283" t="str">
            <v>chp</v>
          </cell>
          <cell r="D283">
            <v>128.80000000000001</v>
          </cell>
        </row>
        <row r="284">
          <cell r="A284" t="str">
            <v>5905</v>
          </cell>
          <cell r="B284" t="str">
            <v>Distribuidor de agregado tipo dosador rebocável com 4 pneus com largura 3,66m - chp diurno</v>
          </cell>
          <cell r="C284" t="str">
            <v>chp</v>
          </cell>
          <cell r="D284">
            <v>11.1</v>
          </cell>
        </row>
        <row r="285">
          <cell r="A285" t="str">
            <v>5909</v>
          </cell>
          <cell r="B285" t="str">
            <v>Espargidor de asfalto pressurizado com tanque de 2.500L, rebocável com motor a gasolina potência 3,4HP - chp diurno. Af_07/2014</v>
          </cell>
          <cell r="C285" t="str">
            <v>chp</v>
          </cell>
          <cell r="D285">
            <v>22.08</v>
          </cell>
        </row>
        <row r="286">
          <cell r="A286" t="str">
            <v>5921</v>
          </cell>
          <cell r="B286" t="str">
            <v>Grade de disco rebocável com 20 discos 24" x 6mm com pneus para transporte - chp diurno. Af_06/2014</v>
          </cell>
          <cell r="C286" t="str">
            <v>chp</v>
          </cell>
          <cell r="D286">
            <v>3.89</v>
          </cell>
        </row>
        <row r="287">
          <cell r="A287" t="str">
            <v>5924</v>
          </cell>
          <cell r="B287" t="str">
            <v>Lança elevatória telescópica de acionamento hidráulico, capacidade de carga 30.000kg, com cesto, montada sobre caminhão trucado - chp diurno</v>
          </cell>
          <cell r="C287" t="str">
            <v>chp</v>
          </cell>
          <cell r="D287">
            <v>424.54</v>
          </cell>
        </row>
        <row r="288">
          <cell r="A288" t="str">
            <v>5928</v>
          </cell>
          <cell r="B288" t="str">
            <v>Guindauto hidráulico, capacidade máxima de carga 6.200kg, momento máximo de carga 11,7Tm, alcance máximo horizontal 9,70m, inclusive caminhão toco peso bruto total 16.000kg, potência de 189CV - chp diurno. Af_06/2014</v>
          </cell>
          <cell r="C288" t="str">
            <v>chp</v>
          </cell>
          <cell r="D288">
            <v>109.22</v>
          </cell>
        </row>
        <row r="289">
          <cell r="A289" t="str">
            <v>5932</v>
          </cell>
          <cell r="B289" t="str">
            <v>Motoniveladora potência básica líquida (primeira marcha) 125HP, peso bruto 13.032kg, largura da lâmina de 3,7m - chp diurno. Af_06/2014</v>
          </cell>
          <cell r="C289" t="str">
            <v>chp</v>
          </cell>
          <cell r="D289">
            <v>155.16999999999999</v>
          </cell>
        </row>
        <row r="290">
          <cell r="A290" t="str">
            <v>5940</v>
          </cell>
          <cell r="B290" t="str">
            <v>Pá carregadeira sobre rodas, potência líquida 128HP, capacidade da caçamba 1,7 a 2,8m³, peso operacional 11.632kg - chp diurno. Af_06/2014</v>
          </cell>
          <cell r="C290" t="str">
            <v>chp</v>
          </cell>
          <cell r="D290">
            <v>125.94</v>
          </cell>
        </row>
        <row r="291">
          <cell r="A291" t="str">
            <v>5944</v>
          </cell>
          <cell r="B291" t="str">
            <v>Pá carregadeira sobre rodas, potência 197HP, capacidade da caçamba 2,5 a 3,5m³, peso operacional 18.338kg - chp diurno. Af_06/2014</v>
          </cell>
          <cell r="C291" t="str">
            <v>chp</v>
          </cell>
          <cell r="D291">
            <v>186.39</v>
          </cell>
        </row>
        <row r="292">
          <cell r="A292" t="str">
            <v>5948</v>
          </cell>
          <cell r="B292" t="str">
            <v>Rolo compactador vibratório de um cilindro liso de aço, potência 80HP, peso operacional máximo 8,5T, largura trabalho 1,676m - chp diurno. Af_06/2014</v>
          </cell>
          <cell r="C292" t="str">
            <v>chp</v>
          </cell>
          <cell r="D292">
            <v>88.2</v>
          </cell>
        </row>
        <row r="293">
          <cell r="A293" t="str">
            <v>5953</v>
          </cell>
          <cell r="B293" t="str">
            <v>Compressor de ar rebocável, vazão 189pcm, pressão efetiva de trabalho 102psi, motor diesel, potência 63CV - chp diurno. Af_06/2015</v>
          </cell>
          <cell r="C293" t="str">
            <v>chp</v>
          </cell>
          <cell r="D293">
            <v>35.43</v>
          </cell>
        </row>
        <row r="294">
          <cell r="A294" t="str">
            <v>6250</v>
          </cell>
          <cell r="B294" t="str">
            <v>Trator de esteiras Caterpillar D6 153HP (vida útil=10 anos) - chp diurno</v>
          </cell>
          <cell r="C294" t="str">
            <v>chp</v>
          </cell>
          <cell r="D294">
            <v>201.57</v>
          </cell>
        </row>
        <row r="295">
          <cell r="A295" t="str">
            <v>6259</v>
          </cell>
          <cell r="B295" t="str">
            <v>Caminhão pipa 6.000L, peso bruto total 13.000kg, distância entre eixos 4,80m, potência 189CV inclusive tanque de aço para transporte de água, capacidade 6m³ - chp diurno. Af_06/2014</v>
          </cell>
          <cell r="C295" t="str">
            <v>chp</v>
          </cell>
          <cell r="D295">
            <v>106.75</v>
          </cell>
        </row>
        <row r="296">
          <cell r="A296" t="str">
            <v>6388</v>
          </cell>
          <cell r="B296" t="str">
            <v>Máquina solda arco 375A diesel 33CV chp diurno excl. operador</v>
          </cell>
          <cell r="C296" t="str">
            <v>h</v>
          </cell>
          <cell r="D296">
            <v>53.23</v>
          </cell>
        </row>
        <row r="297">
          <cell r="A297" t="str">
            <v>6879</v>
          </cell>
          <cell r="B297" t="str">
            <v>Rolo compactador de pneus estático, pressão variável, potência 111HP, peso sem/com lastro 9,5 / 26T, largura de trabalho 1,90m - chp diurno. Af_07/2014</v>
          </cell>
          <cell r="C297" t="str">
            <v>chp</v>
          </cell>
          <cell r="D297">
            <v>110.83</v>
          </cell>
        </row>
        <row r="298">
          <cell r="A298" t="str">
            <v>7006</v>
          </cell>
          <cell r="B298" t="str">
            <v>Extrusora de guias e sarjetas 14HP - chp</v>
          </cell>
          <cell r="C298" t="str">
            <v>chp</v>
          </cell>
          <cell r="D298">
            <v>18.43</v>
          </cell>
        </row>
        <row r="299">
          <cell r="A299" t="str">
            <v>7012</v>
          </cell>
          <cell r="B299" t="str">
            <v>Veículo utilitário tipo pick-up a gasolina com 56,8CV - chp</v>
          </cell>
          <cell r="C299" t="str">
            <v>chp</v>
          </cell>
          <cell r="D299">
            <v>80.41</v>
          </cell>
        </row>
        <row r="300">
          <cell r="A300" t="str">
            <v>7018</v>
          </cell>
          <cell r="B300" t="str">
            <v>Distribuidor de betume 6.000L 56CV sob pressão montado sobre chassis de caminhão - chp</v>
          </cell>
          <cell r="C300" t="str">
            <v>chp</v>
          </cell>
          <cell r="D300">
            <v>184.49</v>
          </cell>
        </row>
        <row r="301">
          <cell r="A301" t="str">
            <v>7030</v>
          </cell>
          <cell r="B301" t="str">
            <v>Tanque de asfalto estacionário com serpentina, capacidade 30.000L - chp diurno. Af_06/2014</v>
          </cell>
          <cell r="C301" t="str">
            <v>chp</v>
          </cell>
          <cell r="D301">
            <v>134.99</v>
          </cell>
        </row>
        <row r="302">
          <cell r="A302" t="str">
            <v>7042</v>
          </cell>
          <cell r="B302" t="str">
            <v>Motobomba Trash (p/ água suja) auto escorvante, motor gasolina de 6,41HP, diâmetros de sucção x recalque: 3" x 3", hm/q = 10mca / 60m³/h a 23mca / 0m³/h - chp diurno. Af_10/2014</v>
          </cell>
          <cell r="C302" t="str">
            <v>chp</v>
          </cell>
          <cell r="D302">
            <v>5.98</v>
          </cell>
        </row>
        <row r="303">
          <cell r="A303" t="str">
            <v>7049</v>
          </cell>
          <cell r="B303" t="str">
            <v>Rolo compactador pé de carneiro vibratório, potência 125HP, peso operacional sem/com lastro 11,95 / 13,30T, impacto dinâmico 38,5 / 22,5T, largura de trabalho 2,15m - chp diurno. Af_06/2014</v>
          </cell>
          <cell r="C303" t="str">
            <v>chp</v>
          </cell>
          <cell r="D303">
            <v>121.06</v>
          </cell>
        </row>
        <row r="304">
          <cell r="A304" t="str">
            <v>67826</v>
          </cell>
          <cell r="B304" t="str">
            <v>Caminhão basculante 6m³ toco, peso bruto total 16.000kg, carga útil máxima 11.130kg, distância entre eixos 5,36m, potência 185CV, inclusive caçamba metálica - chp diurno. Af_06/2014</v>
          </cell>
          <cell r="C304" t="str">
            <v>chp</v>
          </cell>
          <cell r="D304">
            <v>114.1</v>
          </cell>
        </row>
        <row r="305">
          <cell r="A305" t="str">
            <v>73408</v>
          </cell>
          <cell r="B305" t="str">
            <v>Distribuidor de agregados autopropelido, capacidade 3m³, a diesel, 6CC, 140CV, chp</v>
          </cell>
          <cell r="C305" t="str">
            <v>chp</v>
          </cell>
          <cell r="D305">
            <v>116.02</v>
          </cell>
        </row>
        <row r="306">
          <cell r="A306" t="str">
            <v>73417</v>
          </cell>
          <cell r="B306" t="str">
            <v>Grupo gerador 150kVA - chp</v>
          </cell>
          <cell r="C306" t="str">
            <v>chp</v>
          </cell>
          <cell r="D306">
            <v>112.01</v>
          </cell>
        </row>
        <row r="307">
          <cell r="A307" t="str">
            <v>73436</v>
          </cell>
          <cell r="B307" t="str">
            <v>Rolo compactador vibratório pé de carneiro para solos, potência 80HP, peso máximo operacional 8,8T</v>
          </cell>
          <cell r="C307" t="str">
            <v>chp</v>
          </cell>
          <cell r="D307">
            <v>116.66</v>
          </cell>
        </row>
        <row r="308">
          <cell r="A308" t="str">
            <v>73467</v>
          </cell>
          <cell r="B308" t="str">
            <v>Caminhão toco, peso bruto total 14.300kg, carga útil máx. 9.710kg, dist. entre eixos 3,56m, potência 185CV, inclusive carroceria fixa aberta de madeira p/ transporte geral de carga seca, dimen. aprox. 2,50x6,50x0,50m - chi diurno. Af_06/2014</v>
          </cell>
          <cell r="C308" t="str">
            <v>chp</v>
          </cell>
          <cell r="D308">
            <v>108.15</v>
          </cell>
        </row>
        <row r="309">
          <cell r="A309" t="str">
            <v>73480</v>
          </cell>
          <cell r="B309" t="str">
            <v>Custo horário produtivo - guindaste Munck 640/18 - 8T s/ caminhão Mercedes Benz 1418/51 - 184 HP</v>
          </cell>
          <cell r="C309" t="str">
            <v>h</v>
          </cell>
          <cell r="D309">
            <v>120.17</v>
          </cell>
        </row>
        <row r="310">
          <cell r="A310" t="str">
            <v>73502</v>
          </cell>
          <cell r="B310" t="str">
            <v>Custo horário produtivo diurno - guindaste autopropelido Madal MD 10 a 45 HP</v>
          </cell>
          <cell r="C310" t="str">
            <v>chp</v>
          </cell>
          <cell r="D310">
            <v>116.21</v>
          </cell>
        </row>
        <row r="311">
          <cell r="A311" t="str">
            <v>73536</v>
          </cell>
          <cell r="B311" t="str">
            <v>Motobomba centrífuga, motor a gasolina, potência 5,42HP, bocais 1 1/2"x1", diâmetro rotor 143mm hm/q = 6mca / 16,8m³/h a 38mca / 6,6m³/h - chp diurno. Af_06/2014</v>
          </cell>
          <cell r="C311" t="str">
            <v>chp</v>
          </cell>
          <cell r="D311">
            <v>5.05</v>
          </cell>
        </row>
        <row r="312">
          <cell r="A312" t="str">
            <v>73538</v>
          </cell>
          <cell r="B312" t="str">
            <v>Máquina de demarcar faixas autoprop. - chp</v>
          </cell>
          <cell r="C312" t="str">
            <v>chp</v>
          </cell>
          <cell r="D312">
            <v>152.93</v>
          </cell>
        </row>
        <row r="313">
          <cell r="A313" t="str">
            <v>73586</v>
          </cell>
          <cell r="B313" t="str">
            <v>Custo horário produtivo diurno - trator de esteiras Caterpillar D6D PS - 163 6A - 140HP</v>
          </cell>
          <cell r="C313" t="str">
            <v>chp</v>
          </cell>
          <cell r="D313">
            <v>196.59</v>
          </cell>
        </row>
        <row r="314">
          <cell r="A314" t="str">
            <v>83362</v>
          </cell>
          <cell r="B314" t="str">
            <v>Espargidor de asfalto pressurizado, tanque 6m³ com isolação térmica, aquecido com 2 maçaricos, com barra espargidora 3,60m, montado sobre caminhão toco, peso bruto total 14.300kg, potência 185CV - chp diurno. Af_08/2015</v>
          </cell>
          <cell r="C314" t="str">
            <v>chp</v>
          </cell>
          <cell r="D314">
            <v>151.13999999999999</v>
          </cell>
        </row>
        <row r="315">
          <cell r="A315" t="str">
            <v>83759</v>
          </cell>
          <cell r="B315" t="str">
            <v>chp - guindaste Madal MD-10A</v>
          </cell>
          <cell r="C315" t="str">
            <v>chp</v>
          </cell>
          <cell r="D315">
            <v>159.72999999999999</v>
          </cell>
        </row>
        <row r="316">
          <cell r="A316" t="str">
            <v>83765</v>
          </cell>
          <cell r="B316" t="str">
            <v>chp - grupo de soldagem bambozzi 375-A</v>
          </cell>
          <cell r="C316" t="str">
            <v>chp</v>
          </cell>
          <cell r="D316">
            <v>56.49</v>
          </cell>
        </row>
        <row r="317">
          <cell r="A317" t="str">
            <v>84136</v>
          </cell>
          <cell r="B317" t="str">
            <v>Usina de asfalto a frio almeida PMF - 35 DPD capacidade 60/80T/h 30HP (elétrica)</v>
          </cell>
          <cell r="C317" t="str">
            <v>chp</v>
          </cell>
          <cell r="D317">
            <v>79.34</v>
          </cell>
        </row>
        <row r="318">
          <cell r="A318" t="str">
            <v>87445</v>
          </cell>
          <cell r="B318" t="str">
            <v>Betoneira capacidade nominal 400L, capacidade de mistura 310L, motora diesel potência 5,0HP, sem carregador - chp diurno. Af_06/2014</v>
          </cell>
          <cell r="C318" t="str">
            <v>chp</v>
          </cell>
          <cell r="D318">
            <v>2.95</v>
          </cell>
        </row>
        <row r="319">
          <cell r="A319" t="str">
            <v>88386</v>
          </cell>
          <cell r="B319" t="str">
            <v>Misturador de argamassa, eixo horizontal, capacidade de mistura 300kg, motor elétrico potência 5CV - chp diurno. Af_06/2014</v>
          </cell>
          <cell r="C319" t="str">
            <v>chp</v>
          </cell>
          <cell r="D319">
            <v>3.17</v>
          </cell>
        </row>
        <row r="320">
          <cell r="A320" t="str">
            <v>88393</v>
          </cell>
          <cell r="B320" t="str">
            <v>Misturador de argamassa, eixo horizontal, capacidade de mistura 600kg, motor elétrico potência 7,5CV - chp diurno. Af_06/2014</v>
          </cell>
          <cell r="C320" t="str">
            <v>chp</v>
          </cell>
          <cell r="D320">
            <v>4.3499999999999996</v>
          </cell>
        </row>
        <row r="321">
          <cell r="A321" t="str">
            <v>88399</v>
          </cell>
          <cell r="B321" t="str">
            <v>Misturador de argamassa, eixo horizontal, capacidade de mistura 160kg, motor elétrico potência 3CV - chp diurno. Af_06/2014</v>
          </cell>
          <cell r="C321" t="str">
            <v>chp</v>
          </cell>
          <cell r="D321">
            <v>2.35</v>
          </cell>
        </row>
        <row r="322">
          <cell r="A322" t="str">
            <v>88418</v>
          </cell>
          <cell r="B322" t="str">
            <v>Projetor de argamassa, capacidade de projeção 1,5m³/h, alcance de 30 até 60m, motor elétrico potência 7,5HP - chp diurno. Af_06/2014</v>
          </cell>
          <cell r="C322" t="str">
            <v>chp</v>
          </cell>
          <cell r="D322">
            <v>10.8</v>
          </cell>
        </row>
        <row r="323">
          <cell r="A323" t="str">
            <v>88433</v>
          </cell>
          <cell r="B323" t="str">
            <v>Projetor de argamassa, capacidade de projeção 2m³/h, alcance até 50m, motor elétrico potência 7,5HP - chp diurno. Af_06/2014</v>
          </cell>
          <cell r="C323" t="str">
            <v>chp</v>
          </cell>
          <cell r="D323">
            <v>13.39</v>
          </cell>
        </row>
        <row r="324">
          <cell r="A324" t="str">
            <v>88830</v>
          </cell>
          <cell r="B324" t="str">
            <v>Betoneira capacidade nominal de 400L, capacidade de mistura 310L, motor elétrico trifásico potência de 2HP, sem carregador - chp diurno. Af_10/2014</v>
          </cell>
          <cell r="C324" t="str">
            <v>chp</v>
          </cell>
          <cell r="D324">
            <v>1.25</v>
          </cell>
        </row>
        <row r="325">
          <cell r="A325" t="str">
            <v>88843</v>
          </cell>
          <cell r="B325" t="str">
            <v>Trator de esteiras, potência 125HP, peso operacional 12,9T, com lâmina 2,7m³ - chp diurno. Af_10/2014</v>
          </cell>
          <cell r="C325" t="str">
            <v>chp</v>
          </cell>
          <cell r="D325">
            <v>179.95</v>
          </cell>
        </row>
        <row r="326">
          <cell r="A326" t="str">
            <v>88907</v>
          </cell>
          <cell r="B326" t="str">
            <v>Escavadeira hidráulica sobre esteiras, caçamba 1,20m³, peso operacional 21T, potência bruta 155HP - chp diurno. Af_06/2014</v>
          </cell>
          <cell r="C326" t="str">
            <v>chp</v>
          </cell>
          <cell r="D326">
            <v>158.69</v>
          </cell>
        </row>
        <row r="327">
          <cell r="A327" t="str">
            <v>89021</v>
          </cell>
          <cell r="B327" t="str">
            <v>Bomba submersível elétrica trifásica, potência 2,96HP, ø rotor 144mm semiaberto, bocal de saída ø 2, hm/q = 2mca / 38,8m³/h a 28mca / 5m³/h - chp diurno. Af_06/2014</v>
          </cell>
          <cell r="C327" t="str">
            <v>chp</v>
          </cell>
          <cell r="D327">
            <v>1.72</v>
          </cell>
        </row>
        <row r="328">
          <cell r="A328" t="str">
            <v>89028</v>
          </cell>
          <cell r="B328" t="str">
            <v>Tanque de asfalto estacionário com maçarico, capacidade 20.000L - chp diurno. Af_06/2014</v>
          </cell>
          <cell r="C328" t="str">
            <v>chp</v>
          </cell>
          <cell r="D328">
            <v>125.28</v>
          </cell>
        </row>
        <row r="329">
          <cell r="A329" t="str">
            <v>89032</v>
          </cell>
          <cell r="B329" t="str">
            <v>Trator de esteiras, potência 100HP, peso operacional 9,4T, com lâmina 2,19m³ - chp diurno. Af_06/2014</v>
          </cell>
          <cell r="C329" t="str">
            <v>chp</v>
          </cell>
          <cell r="D329">
            <v>162.01</v>
          </cell>
        </row>
        <row r="330">
          <cell r="A330" t="str">
            <v>89035</v>
          </cell>
          <cell r="B330" t="str">
            <v>Trator de pneus, potência 85CV, tração 4x4, peso com lastro de 4.675kg - chp diurno. Af_06/2014</v>
          </cell>
          <cell r="C330" t="str">
            <v>chp</v>
          </cell>
          <cell r="D330">
            <v>65.22</v>
          </cell>
        </row>
        <row r="331">
          <cell r="A331" t="str">
            <v>89225</v>
          </cell>
          <cell r="B331" t="str">
            <v>Betoneira capacidade nominal de 600L, capacidade de mistura 360L, motor elétrico trifásico potência de 4CV, sem carregador - chp diurno. Af_11/2014</v>
          </cell>
          <cell r="C331" t="str">
            <v>chp</v>
          </cell>
          <cell r="D331">
            <v>3.48</v>
          </cell>
        </row>
        <row r="332">
          <cell r="A332" t="str">
            <v>89234</v>
          </cell>
          <cell r="B332" t="str">
            <v>Fresadora de asfalto a frio sobre rodas, largura fresagem de 1,0m, potência 208HP - chp diurno. Af_11/2014</v>
          </cell>
          <cell r="C332" t="str">
            <v>chp</v>
          </cell>
          <cell r="D332">
            <v>298.32</v>
          </cell>
        </row>
        <row r="333">
          <cell r="A333" t="str">
            <v>89242</v>
          </cell>
          <cell r="B333" t="str">
            <v>Fresadora de asfalto a frio sobre rodas, largura fresagem de 2,0m, potência 550HP - chp diurno. Af_11/2014</v>
          </cell>
          <cell r="C333" t="str">
            <v>chp</v>
          </cell>
          <cell r="D333">
            <v>704.76</v>
          </cell>
        </row>
        <row r="334">
          <cell r="A334" t="str">
            <v>89250</v>
          </cell>
          <cell r="B334" t="str">
            <v>Recicladora de asfalto a frio sobre rodas, largura fresagem de 2,0m, potência 422HP - chp diurno. Af_11/2014</v>
          </cell>
          <cell r="C334" t="str">
            <v>chp</v>
          </cell>
          <cell r="D334">
            <v>588.97</v>
          </cell>
        </row>
        <row r="335">
          <cell r="A335" t="str">
            <v>89257</v>
          </cell>
          <cell r="B335" t="str">
            <v>Vibroacabadora de asfalto sobre esteiras, largura de pavimentação 2,13m a 4,55m, potência 100HP capacidade 400T/h - chp diurno. Af_11/2014</v>
          </cell>
          <cell r="C335" t="str">
            <v>chp</v>
          </cell>
          <cell r="D335">
            <v>155.86000000000001</v>
          </cell>
        </row>
        <row r="336">
          <cell r="A336" t="str">
            <v>89272</v>
          </cell>
          <cell r="B336" t="str">
            <v>Guindaste hidráulico autropelido, com lança telescópica 28,80m, capacidade máxima 30T, potência 97kW, tração 4x4 - chp diurno. Af_11/2014</v>
          </cell>
          <cell r="C336" t="str">
            <v>chp</v>
          </cell>
          <cell r="D336">
            <v>139.81</v>
          </cell>
        </row>
        <row r="337">
          <cell r="A337" t="str">
            <v>89278</v>
          </cell>
          <cell r="B337" t="str">
            <v>Betoneira capacidade nominal de 600L, capacidade de mistura 440L, motor a diesel potência 10HP, com carregador - chp diurno. Af_11/2014</v>
          </cell>
          <cell r="C337" t="str">
            <v>chp</v>
          </cell>
          <cell r="D337">
            <v>6.95</v>
          </cell>
        </row>
        <row r="338">
          <cell r="A338" t="str">
            <v>89843</v>
          </cell>
          <cell r="B338" t="str">
            <v>Bate-estacas por gravidade, potência de 160HP, peso do martelo até 3 toneladas - chp diurno. Af_11/2014</v>
          </cell>
          <cell r="C338" t="str">
            <v>chp</v>
          </cell>
          <cell r="D338">
            <v>122.35</v>
          </cell>
        </row>
        <row r="339">
          <cell r="A339" t="str">
            <v>89876</v>
          </cell>
          <cell r="B339" t="str">
            <v>Caminhão basculante 14m³, com cavalo mecânico de capacidade máxima detração combinado de 36.000kg, potência 286CV, inclusive semireboque com caçamba metálica - chp diurno. Af_12/2014</v>
          </cell>
          <cell r="C339" t="str">
            <v>chp</v>
          </cell>
          <cell r="D339">
            <v>173.26</v>
          </cell>
        </row>
        <row r="340">
          <cell r="A340" t="str">
            <v>89883</v>
          </cell>
          <cell r="B340" t="str">
            <v>Caminhão basculante 18m³, com cavalo mecânico de capacidade máxima detração combinado de 45.000kg, potência 330CV, inclusive semireboque com caçamba metálica - chp diurno. Af_12/2014</v>
          </cell>
          <cell r="C340" t="str">
            <v>chp</v>
          </cell>
          <cell r="D340">
            <v>192.51</v>
          </cell>
        </row>
        <row r="341">
          <cell r="A341" t="str">
            <v>90586</v>
          </cell>
          <cell r="B341" t="str">
            <v>Vibrador de imersão, diâmetro de ponteira 45mm, motor elétrico trifásico potência de 2CV - chp diurno. Af_06/2015</v>
          </cell>
          <cell r="C341" t="str">
            <v>chp</v>
          </cell>
          <cell r="D341">
            <v>2.2200000000000002</v>
          </cell>
        </row>
        <row r="342">
          <cell r="A342" t="str">
            <v>90625</v>
          </cell>
          <cell r="B342" t="str">
            <v>Perfuratriz manual, torque máximo 83Nm, potência 5CV, com diâmetro máximo 4" - chp diurno. Af_06/2015</v>
          </cell>
          <cell r="C342" t="str">
            <v>chp</v>
          </cell>
          <cell r="D342">
            <v>4.97</v>
          </cell>
        </row>
        <row r="343">
          <cell r="A343" t="str">
            <v>90631</v>
          </cell>
          <cell r="B343" t="str">
            <v>Perfuratriz sobre esteira, torque máximo 600kgf, peso médio 1.000kg, potência 20HP, diâmetro máximo 10" - chp diurno. Af_06/2015</v>
          </cell>
          <cell r="C343" t="str">
            <v>chp</v>
          </cell>
          <cell r="D343">
            <v>89.19</v>
          </cell>
        </row>
        <row r="344">
          <cell r="A344" t="str">
            <v>90637</v>
          </cell>
          <cell r="B344" t="str">
            <v>Misturador duplo horizontal de alta turbulência, capacidade / volume 2x500 litros, motores elétricos mínimo 5CV cada, para nata cimento, argamassa e outros - chp diurno. Af_06/2015</v>
          </cell>
          <cell r="C344" t="str">
            <v>chp</v>
          </cell>
          <cell r="D344">
            <v>9.8699999999999992</v>
          </cell>
        </row>
        <row r="345">
          <cell r="A345" t="str">
            <v>90643</v>
          </cell>
          <cell r="B345" t="str">
            <v>Bomba triplex, para injeção de nata de cimento, vazão máxima de 100 litros/minuto, pressão máxima de 70 bar - chp diurno. Af_06/2015</v>
          </cell>
          <cell r="C345" t="str">
            <v>chp</v>
          </cell>
          <cell r="D345">
            <v>14.44</v>
          </cell>
        </row>
        <row r="346">
          <cell r="A346" t="str">
            <v>90650</v>
          </cell>
          <cell r="B346" t="str">
            <v>Bomba centrífuga monoestágio com motor elétrico monofásico, potência 15HP, diâmetro do rotor 173mm, hm/q = 30mca / 90m³/h a 45mca / 55m³/h - chp diurno. Af_06/2015</v>
          </cell>
          <cell r="C346" t="str">
            <v>chp</v>
          </cell>
          <cell r="D346">
            <v>8.08</v>
          </cell>
        </row>
        <row r="347">
          <cell r="A347" t="str">
            <v>90656</v>
          </cell>
          <cell r="B347" t="str">
            <v>Bomba de projeção de concreto seco, potência 10CV, vazão 3m³/h - chp diurno. Af_06/2015</v>
          </cell>
          <cell r="C347" t="str">
            <v>chp</v>
          </cell>
          <cell r="D347">
            <v>10.82</v>
          </cell>
        </row>
        <row r="348">
          <cell r="A348" t="str">
            <v>90662</v>
          </cell>
          <cell r="B348" t="str">
            <v>Bomba de projeção de concreto seco, potência 10CV, vazão 6m³/h - chp diurno. Af_06/2015</v>
          </cell>
          <cell r="C348" t="str">
            <v>chp</v>
          </cell>
          <cell r="D348">
            <v>11.26</v>
          </cell>
        </row>
        <row r="349">
          <cell r="A349" t="str">
            <v>90668</v>
          </cell>
          <cell r="B349" t="str">
            <v>Projetor pneumático de argamassa para chapisco e reboco com recipiente acoplado, tipo canequinha, com compressor de ar rebocável vazão 89pcm e motor diesel de 20CV - chp diurno. Af_06/2015</v>
          </cell>
          <cell r="C349" t="str">
            <v>chp</v>
          </cell>
          <cell r="D349">
            <v>44.14</v>
          </cell>
        </row>
        <row r="350">
          <cell r="A350" t="str">
            <v>90674</v>
          </cell>
          <cell r="B350" t="str">
            <v>Perfuratriz com torre metálica para execução de estaca hélice contínua, profundidade máxima de 30m, diâmetro máximo de 800mm, potência instalada de 268HP, mesa rotativa com torque máximo de 170kNm - chp diurno. Af_06/2015</v>
          </cell>
          <cell r="C350" t="str">
            <v>chp</v>
          </cell>
          <cell r="D350">
            <v>443.62</v>
          </cell>
        </row>
        <row r="351">
          <cell r="A351" t="str">
            <v>90680</v>
          </cell>
          <cell r="B351" t="str">
            <v>Perfuratriz hidráulica sobre caminhão com trado curto acoplado, profundidade máxima de 20m, diâmetro máximo de 1.500mm, potência instalada de 137HP, mesa rotativa com torque máximo de 30kNm - chp diurno. Af_06/2015</v>
          </cell>
          <cell r="C351" t="str">
            <v>chp</v>
          </cell>
          <cell r="D351">
            <v>234.23</v>
          </cell>
        </row>
        <row r="352">
          <cell r="A352" t="str">
            <v>90686</v>
          </cell>
          <cell r="B352" t="str">
            <v>Manipulador telescópico, potência de 85HP, capacidade de carga de 3.500kg, altura máxima de elevação de 12,3m - chp diurno. Af_06/2015</v>
          </cell>
          <cell r="C352" t="str">
            <v>chp</v>
          </cell>
          <cell r="D352">
            <v>88.91</v>
          </cell>
        </row>
        <row r="353">
          <cell r="A353" t="str">
            <v>90692</v>
          </cell>
          <cell r="B353" t="str">
            <v>Mini carregadeira sobre rodas, potência líquida de 47HP, capacidade nominal de operação de 646kg - chp diurno. Af_06/2015</v>
          </cell>
          <cell r="C353" t="str">
            <v>chp</v>
          </cell>
          <cell r="D353">
            <v>58.26</v>
          </cell>
        </row>
        <row r="354">
          <cell r="A354" t="str">
            <v>90964</v>
          </cell>
          <cell r="B354" t="str">
            <v>Compressor de ar rebocável, vazão 89pcm, pressão efetiva de trabalho 102psi, motor diesel, potência 20CV - chp diurno. Af_06/2015</v>
          </cell>
          <cell r="C354" t="str">
            <v>chp</v>
          </cell>
          <cell r="D354">
            <v>15.59</v>
          </cell>
        </row>
        <row r="355">
          <cell r="A355" t="str">
            <v>90972</v>
          </cell>
          <cell r="B355" t="str">
            <v>Compressor de ar rebocável, vazão 250pcm, pressão de trabalho 102psi, motor a diesel potência 81CV - chp diurno. Af_06/2015</v>
          </cell>
          <cell r="C355" t="str">
            <v>chp</v>
          </cell>
          <cell r="D355">
            <v>45.74</v>
          </cell>
        </row>
        <row r="356">
          <cell r="A356" t="str">
            <v>90979</v>
          </cell>
          <cell r="B356" t="str">
            <v>Compressor de ar rebocável, vazão 748pcm, pressão efetiva de trabalho 102psi, motor diesel, potência 210CV - chp diurno. Af_06/2015</v>
          </cell>
          <cell r="C356" t="str">
            <v>chp</v>
          </cell>
          <cell r="D356">
            <v>118.24</v>
          </cell>
        </row>
        <row r="357">
          <cell r="A357" t="str">
            <v>90991</v>
          </cell>
          <cell r="B357" t="str">
            <v>Escavadeira hidráulica sobre esteiras, caçamba 0,80m³, peso operacional 17,8T, potência líquida 110HP - chp diurno. Af_10/2014</v>
          </cell>
          <cell r="C357" t="str">
            <v>chp</v>
          </cell>
          <cell r="D357">
            <v>128.06</v>
          </cell>
        </row>
        <row r="358">
          <cell r="A358" t="str">
            <v>90999</v>
          </cell>
          <cell r="B358" t="str">
            <v>Compressor de ar rebocável, vazão 400pcm, pressão de trabalho 102psi, motor a diesel potência 110CV - chp diurno. Af_06/2015</v>
          </cell>
          <cell r="C358" t="str">
            <v>chp</v>
          </cell>
          <cell r="D358">
            <v>61.11</v>
          </cell>
        </row>
        <row r="359">
          <cell r="A359" t="str">
            <v>91031</v>
          </cell>
          <cell r="B359" t="str">
            <v>Caminhão trucado (c/ terceiro eixo) eletrônico - potência 231CV - peso bruto total = 22.000kg - dist. entre eixos 5170mm - inclui carroceria fixa aberta de madeira - chp diurno. Af_06/2015</v>
          </cell>
          <cell r="C359" t="str">
            <v>chp</v>
          </cell>
          <cell r="D359">
            <v>126.19</v>
          </cell>
        </row>
        <row r="360">
          <cell r="A360" t="str">
            <v>91277</v>
          </cell>
          <cell r="B360" t="str">
            <v>Placa vibratória reversível com motor 4 tempos a gasolina, força centrífuga de 25kN (2.500kgf), potência 5,5CV - chp diurno. Af_08/2015</v>
          </cell>
          <cell r="C360" t="str">
            <v>chp</v>
          </cell>
          <cell r="D360">
            <v>5.75</v>
          </cell>
        </row>
        <row r="361">
          <cell r="A361" t="str">
            <v>91283</v>
          </cell>
          <cell r="B361" t="str">
            <v>Cortadora de piso com motor 4 tempos a gasolina, potência de 13HP, com disco de corte diamantado segmentado para concreto, diâmetro de 350mm, furo de 1 (14x1) - chp diurno. Af_08/2015</v>
          </cell>
          <cell r="C361" t="str">
            <v>chp</v>
          </cell>
          <cell r="D361">
            <v>12.69</v>
          </cell>
        </row>
        <row r="362">
          <cell r="A362" t="str">
            <v>91386</v>
          </cell>
          <cell r="B362" t="str">
            <v>Caminhão basculante 10m³, trucado cabine simples, peso bruto total 23.000kg, carga útil máxima 15.935kg, distância entre eixos 4,80m, potência 230CV inclusive caçamba metálica - chp diurno. Af_06/2014</v>
          </cell>
          <cell r="C362" t="str">
            <v>chp</v>
          </cell>
          <cell r="D362">
            <v>136.46</v>
          </cell>
        </row>
        <row r="363">
          <cell r="A363" t="str">
            <v>91533</v>
          </cell>
          <cell r="B363" t="str">
            <v>Compactador de solos de percussão (soquete) com motor a gasolina 4 tempos de 4CV - chp diurno. Af_08/2015</v>
          </cell>
          <cell r="C363" t="str">
            <v>chp</v>
          </cell>
          <cell r="D363">
            <v>5.39</v>
          </cell>
        </row>
        <row r="364">
          <cell r="A364" t="str">
            <v>91634</v>
          </cell>
          <cell r="B364" t="str">
            <v>Guindauto hidráulico, capacidade máxima de carga 6.500kg, momento máximo de carga 5,8Tm, alcance máximo horizontal 7,60m, inclusive caminhão toco peso bruto total 9.700kg, potência de 160CV - chp diurno. Af_08/2015</v>
          </cell>
          <cell r="C364" t="str">
            <v>chp</v>
          </cell>
          <cell r="D364">
            <v>97.01</v>
          </cell>
        </row>
        <row r="365">
          <cell r="A365" t="str">
            <v>91645</v>
          </cell>
          <cell r="B365" t="str">
            <v>Caminhão de transporte de material asfáltico 30.000L, com cavalo mecânico de capacidade máxima de tração combinado de 66.000kg, potência 360CV, inclusive tanque de asfalto com serpentina - chp diurno. Af_08/2015</v>
          </cell>
          <cell r="C365" t="str">
            <v>chp</v>
          </cell>
          <cell r="D365">
            <v>201.08</v>
          </cell>
        </row>
        <row r="366">
          <cell r="A366" t="str">
            <v>91692</v>
          </cell>
          <cell r="B366" t="str">
            <v>Serra circular de bancada com motor elétrico potência de 5HP, com coifa para disco 10" - chp diurno. Af_08/2015</v>
          </cell>
          <cell r="C366" t="str">
            <v>chp</v>
          </cell>
          <cell r="D366">
            <v>1.98</v>
          </cell>
        </row>
        <row r="367">
          <cell r="A367" t="str">
            <v>92043</v>
          </cell>
          <cell r="B367" t="str">
            <v>Distribuidor de agregados rebocável, capacidade 1,9m³, largura de trabalho 3,66m - chp diurno. Af_11/2015</v>
          </cell>
          <cell r="C367" t="str">
            <v>chp</v>
          </cell>
          <cell r="D367">
            <v>5.61</v>
          </cell>
        </row>
        <row r="368">
          <cell r="A368" t="str">
            <v>92106</v>
          </cell>
          <cell r="B368" t="str">
            <v>Caminhão para equipamento de limpeza a sucção, com caminhão trucado de peso bruto total 23.000 kg, carga útil máxima 15.935 kg, distância entre eixos 4,80m, potência 230CV, inclusive limpadora a sucção, tanque 12.000L chp diurno. Af_11/2015</v>
          </cell>
          <cell r="C368" t="str">
            <v>chp</v>
          </cell>
          <cell r="D368">
            <v>137.72999999999999</v>
          </cell>
        </row>
        <row r="369">
          <cell r="A369" t="str">
            <v>92112</v>
          </cell>
          <cell r="B369" t="str">
            <v>Peneira rotativa com motor elétrico trifásico de 2CV, cilindro de 1m x 0,60m, com furos de 3,17mm - chp diurno. Af_11/2015</v>
          </cell>
          <cell r="C369" t="str">
            <v>chp</v>
          </cell>
          <cell r="D369">
            <v>2.77</v>
          </cell>
        </row>
        <row r="370">
          <cell r="A370" t="str">
            <v>92118</v>
          </cell>
          <cell r="B370" t="str">
            <v>Dosador de areia, capacidade de 26 litros - chp diurno. Af_11/2015</v>
          </cell>
          <cell r="C370" t="str">
            <v>chp</v>
          </cell>
          <cell r="D370">
            <v>1.49</v>
          </cell>
        </row>
        <row r="371">
          <cell r="A371" t="str">
            <v>92138</v>
          </cell>
          <cell r="B371" t="str">
            <v>Caminhonete com motor a diesel, potência 180CV, cabine dupla, 4x4 - chp diurno. Af_11/2015</v>
          </cell>
          <cell r="C371" t="str">
            <v>chp</v>
          </cell>
          <cell r="D371">
            <v>91.71</v>
          </cell>
        </row>
        <row r="372">
          <cell r="A372" t="str">
            <v>92145</v>
          </cell>
          <cell r="B372" t="str">
            <v>Caminhonete cabine simples com motor 1.6 flex, câmbio manual, potência 101/104CV, 2 portas chp diurno. Af_11/2015</v>
          </cell>
          <cell r="C372" t="str">
            <v>chp</v>
          </cell>
          <cell r="D372">
            <v>78.430000000000007</v>
          </cell>
        </row>
        <row r="373">
          <cell r="A373" t="str">
            <v>92242</v>
          </cell>
          <cell r="B373" t="str">
            <v>Caminhão de transporte de material asfáltico 20.000L, com cavalo mecânico de capacidade máxima de tração combinado de 45.000kg, potência 330CV, inclusive tanque de asfalto com maçarico - chp diurno. Af_12/2015</v>
          </cell>
          <cell r="C373" t="str">
            <v>chp</v>
          </cell>
          <cell r="D373">
            <v>173.28</v>
          </cell>
        </row>
        <row r="374">
          <cell r="A374" t="str">
            <v>92716</v>
          </cell>
          <cell r="B374" t="str">
            <v>Aparelho para corte e solda oxi-acetileno sobre rodas, inclusive cilindros e maçaricos - chp diurno. Af_12/2015</v>
          </cell>
          <cell r="C374" t="str">
            <v>chp</v>
          </cell>
          <cell r="D374">
            <v>18.8</v>
          </cell>
        </row>
        <row r="375">
          <cell r="A375" t="str">
            <v>92960</v>
          </cell>
          <cell r="B375" t="str">
            <v>Máquina extrusora de concreto para guias e sarjetas, motor a diesel, potência 14CV - chp diurno. Af_12/2015</v>
          </cell>
          <cell r="C375" t="str">
            <v>chp</v>
          </cell>
          <cell r="D375">
            <v>14.83</v>
          </cell>
        </row>
        <row r="376">
          <cell r="A376" t="str">
            <v>92966</v>
          </cell>
          <cell r="B376" t="str">
            <v>Martelo perfurador pneumático manual, haste 25x75mm, 21kg - chp diurno. Af_12/2015</v>
          </cell>
          <cell r="C376" t="str">
            <v>chp</v>
          </cell>
          <cell r="D376">
            <v>9.86</v>
          </cell>
        </row>
        <row r="377">
          <cell r="A377" t="str">
            <v>93224</v>
          </cell>
          <cell r="B377" t="str">
            <v>Perfuratriz com torre metálica para execução de estaca hélice contínua, profundidade máxima de 32m, diâmetro máximo de 1.000mm, potência instalada de 350HP, mesa rotativa com torque máximo de 263kNm - chp diurno. Af_01/2016</v>
          </cell>
          <cell r="C377" t="str">
            <v>chp</v>
          </cell>
          <cell r="D377">
            <v>651.28</v>
          </cell>
        </row>
        <row r="378">
          <cell r="A378" t="str">
            <v>93233</v>
          </cell>
          <cell r="B378" t="str">
            <v>Betoneira capacidade nominal 400L, capacidade de mistura 310L, motor a gasolina potência 5,5HP, sem carregador - chp diurno. Af_02/2016</v>
          </cell>
          <cell r="C378" t="str">
            <v>chp</v>
          </cell>
          <cell r="D378">
            <v>5.44</v>
          </cell>
        </row>
        <row r="379">
          <cell r="A379" t="str">
            <v>0326</v>
          </cell>
          <cell r="B379" t="str">
            <v>Custo horário produtivo noturno</v>
          </cell>
        </row>
        <row r="380">
          <cell r="A380" t="str">
            <v>5957</v>
          </cell>
          <cell r="B380" t="str">
            <v>Compactador de solos com placa vibratória, 46x51cm, 5HP, 156kg, diesel, impacto dinâmico 1.700kg - custo horário produtivo diurno</v>
          </cell>
          <cell r="C380" t="str">
            <v>chp</v>
          </cell>
          <cell r="D380">
            <v>15.29</v>
          </cell>
        </row>
        <row r="381">
          <cell r="A381" t="str">
            <v>0327</v>
          </cell>
          <cell r="B381" t="str">
            <v>Custo horário improdutivo diurno</v>
          </cell>
        </row>
        <row r="382">
          <cell r="A382" t="str">
            <v>5632</v>
          </cell>
          <cell r="B382" t="str">
            <v>Escavadeira hidráulica sobre esteiras, caçamba 0,80m³, peso operacional 17T, potência bruta 111HP - chi diurno. Af_06/2014</v>
          </cell>
          <cell r="C382" t="str">
            <v>chi</v>
          </cell>
          <cell r="D382">
            <v>46.75</v>
          </cell>
        </row>
        <row r="383">
          <cell r="A383" t="str">
            <v>5679</v>
          </cell>
          <cell r="B383" t="str">
            <v>Retroescavadeira sobre rodas com carregadeira, tração 4x4, potência líq. 88HP, caçamba carreg. cap mín. 1m³, caçamba retro cap. 0,26m³, peso operacional mín. 6.674kg, profundidade escavação máx. 4,37m - chi diurno. Af_06/2014</v>
          </cell>
          <cell r="C383" t="str">
            <v>chi</v>
          </cell>
          <cell r="D383">
            <v>34.200000000000003</v>
          </cell>
        </row>
        <row r="384">
          <cell r="A384" t="str">
            <v>5681</v>
          </cell>
          <cell r="B384" t="str">
            <v>Retroescavadeira sobre rodas com carregadeira, tração 4x2, potência líq. 79HP, caçamba carreg. cap mín. 1m³, caçamba retro cap. 0,20m³, peso operacional mín. 6.570kg, profundidade escavação máx. 4,37m - chi diurno. Af_06/2014</v>
          </cell>
          <cell r="C384" t="str">
            <v>chi</v>
          </cell>
          <cell r="D384">
            <v>32.29</v>
          </cell>
        </row>
        <row r="385">
          <cell r="A385" t="str">
            <v>5683</v>
          </cell>
          <cell r="B385" t="str">
            <v>Rolo compactador vibratório de cilindro liso, autopropelido de aço, 80HP - 8,1T - chi diurno</v>
          </cell>
          <cell r="C385" t="str">
            <v>chi</v>
          </cell>
          <cell r="D385">
            <v>42.58</v>
          </cell>
        </row>
        <row r="386">
          <cell r="A386" t="str">
            <v>5685</v>
          </cell>
          <cell r="B386" t="str">
            <v>Rolo compactador vibratório de um cilindro aço liso, potência 80HP, peso operacional máximo 8,1T, impacto dinâmico 16,15 / 9,5T, largura de trabalho 1,68m - chi diurno. Af_06/2014</v>
          </cell>
          <cell r="C386" t="str">
            <v>chi</v>
          </cell>
          <cell r="D386">
            <v>33.21</v>
          </cell>
        </row>
        <row r="387">
          <cell r="A387" t="str">
            <v>5690</v>
          </cell>
          <cell r="B387" t="str">
            <v>Grade de disco controle remoto rebocável, com 24 discos 24x6mm com pneus para transporte - chi diurno. Af_06/2014</v>
          </cell>
          <cell r="C387" t="str">
            <v>chi</v>
          </cell>
          <cell r="D387">
            <v>3.13</v>
          </cell>
        </row>
        <row r="388">
          <cell r="A388" t="str">
            <v>5806</v>
          </cell>
          <cell r="B388" t="str">
            <v>Motobomba centrífuga, motor a gasolina, potência 5,42HP, bocais 1 1/2"x1", diâmetro rotor 143mm hm/q = 6mca / 16,8m³/h a 38mca / 6,6m³/h - chi diurno. Af_06/2014</v>
          </cell>
          <cell r="C388" t="str">
            <v>chi</v>
          </cell>
          <cell r="D388">
            <v>0.19</v>
          </cell>
        </row>
        <row r="389">
          <cell r="A389" t="str">
            <v>5826</v>
          </cell>
          <cell r="B389" t="str">
            <v>Caminhão toco, peso bruto total 16.000kg, carga útil máx. 10.685kg, dist. entre eixos 4,8m, potência 189CV, inclusive carroceria fixa aberta de madeira p/ transporte geral de carga seca, dimen. aprox. 2,5x7,00x0,50m - chi diurno. Af_06/2014</v>
          </cell>
          <cell r="C389" t="str">
            <v>chi</v>
          </cell>
          <cell r="D389">
            <v>26.58</v>
          </cell>
        </row>
        <row r="390">
          <cell r="A390" t="str">
            <v>5829</v>
          </cell>
          <cell r="B390" t="str">
            <v>Usina de concreto fixa capacidade 90/120m³, 63HP - chi diurno</v>
          </cell>
          <cell r="C390" t="str">
            <v>chi</v>
          </cell>
          <cell r="D390">
            <v>91.55</v>
          </cell>
        </row>
        <row r="391">
          <cell r="A391" t="str">
            <v>5837</v>
          </cell>
          <cell r="B391" t="str">
            <v>Vibro acabadora de asfalto sobre esteiras, largura de pavimentação 1,90m a 5,30m, potência 105HP capacidade 450T/h - chi diurno. Af_11/2014</v>
          </cell>
          <cell r="C391" t="str">
            <v>chi</v>
          </cell>
          <cell r="D391">
            <v>74.78</v>
          </cell>
        </row>
        <row r="392">
          <cell r="A392" t="str">
            <v>5841</v>
          </cell>
          <cell r="B392" t="str">
            <v>Vassoura mecânica rebocável com escova cilíndrica, largura útil de varrimento de 2,44m - chi diurno. Af_06/2014</v>
          </cell>
          <cell r="C392" t="str">
            <v>chi</v>
          </cell>
          <cell r="D392">
            <v>3.19</v>
          </cell>
        </row>
        <row r="393">
          <cell r="A393" t="str">
            <v>5845</v>
          </cell>
          <cell r="B393" t="str">
            <v>Trator de pneus, potência 122CV, tração 4x4, peso com lastro de 4.510kg - chi diurno. Af_06/2014</v>
          </cell>
          <cell r="C393" t="str">
            <v>chi</v>
          </cell>
          <cell r="D393">
            <v>24.24</v>
          </cell>
        </row>
        <row r="394">
          <cell r="A394" t="str">
            <v>5849</v>
          </cell>
          <cell r="B394" t="str">
            <v>Trator de esteiras, potência 170HP, peso operacional 19T, caçamba 5,2m³ - chi diurno. Af_06/2014</v>
          </cell>
          <cell r="C394" t="str">
            <v>chi</v>
          </cell>
          <cell r="D394">
            <v>74.22</v>
          </cell>
        </row>
        <row r="395">
          <cell r="A395" t="str">
            <v>5853</v>
          </cell>
          <cell r="B395" t="str">
            <v>Trator de esteiras, potência 150HP, peso operacional 16,7T, com roda motriz elevada e lâmina 3,18m³ - chi diurno. Af_06/2014</v>
          </cell>
          <cell r="C395" t="str">
            <v>chi</v>
          </cell>
          <cell r="D395">
            <v>74.58</v>
          </cell>
        </row>
        <row r="396">
          <cell r="A396" t="str">
            <v>5857</v>
          </cell>
          <cell r="B396" t="str">
            <v>Trator de esteiras, potência 347HP, peso operacional 38,5T, com lâmina 8,70m³ - chi diurno. Af_06/2014</v>
          </cell>
          <cell r="C396" t="str">
            <v>chi</v>
          </cell>
          <cell r="D396">
            <v>208.38</v>
          </cell>
        </row>
        <row r="397">
          <cell r="A397" t="str">
            <v>5865</v>
          </cell>
          <cell r="B397" t="str">
            <v>Rolo compactador vibratório rebocável aço liso, peso 4,7T, impacto dinâmico 18,3T - chi diurno</v>
          </cell>
          <cell r="C397" t="str">
            <v>chi</v>
          </cell>
          <cell r="D397">
            <v>5.71</v>
          </cell>
        </row>
        <row r="398">
          <cell r="A398" t="str">
            <v>5869</v>
          </cell>
          <cell r="B398" t="str">
            <v>Rolo compactador vibratório tandem aço liso, potência 58HP, peso sem/com lastro 6,5 / 9,4T, largura de trabalho 1,2m - chi diurno. Af_06/2014</v>
          </cell>
          <cell r="C398" t="str">
            <v>chi</v>
          </cell>
          <cell r="D398">
            <v>37.53</v>
          </cell>
        </row>
        <row r="399">
          <cell r="A399" t="str">
            <v>5873</v>
          </cell>
          <cell r="B399" t="str">
            <v>Rolo compactador de pneus estático para asfalto, pressão variável, potência 99HP, peso operacional sem/com lastro 8,3/21,0T - chi diurno</v>
          </cell>
          <cell r="C399" t="str">
            <v>chi</v>
          </cell>
          <cell r="D399">
            <v>38.909999999999997</v>
          </cell>
        </row>
        <row r="400">
          <cell r="A400" t="str">
            <v>5877</v>
          </cell>
          <cell r="B400" t="str">
            <v>Retroescavadeira sobre rodas com carregadeira, tração 4x4, potência líq. 72HP, caçamba carreg. cap mín. 0,79m³, caçamba retro cap. 0,18m³, peso operacional mín. 7.140kg, profundidade escavação máx. 4,50m - chi diurno. Af_06/2014</v>
          </cell>
          <cell r="C400" t="str">
            <v>chi</v>
          </cell>
          <cell r="D400">
            <v>33.590000000000003</v>
          </cell>
        </row>
        <row r="401">
          <cell r="A401" t="str">
            <v>5881</v>
          </cell>
          <cell r="B401" t="str">
            <v>Rolo compactador vibratório pé de carneiro, operado por controle remoto, potência 17HP, peso operacional 1,65T - chi</v>
          </cell>
          <cell r="C401" t="str">
            <v>chi</v>
          </cell>
          <cell r="D401">
            <v>40.15</v>
          </cell>
        </row>
        <row r="402">
          <cell r="A402" t="str">
            <v>5884</v>
          </cell>
          <cell r="B402" t="str">
            <v>Usina de lama asfáltica, prod. 30 a 50T/h, silo de agregado 7m³, reservatórios para emulsão e água de 2,3m³ cada, misturador tipo pugmill a ser montado sobre caminhão - chi diurno. Af_10/2014</v>
          </cell>
          <cell r="C402" t="str">
            <v>chi</v>
          </cell>
          <cell r="D402">
            <v>34.15</v>
          </cell>
        </row>
        <row r="403">
          <cell r="A403" t="str">
            <v>5892</v>
          </cell>
          <cell r="B403" t="str">
            <v>Caminhão toco, peso bruto total 14.300kg, carga útil máxima 9.590kg, distância entre eixos 4,76m, potência 185CV (não inclui carroceria) - chi diurno. Af_06/2014</v>
          </cell>
          <cell r="C403" t="str">
            <v>chi</v>
          </cell>
          <cell r="D403">
            <v>27.32</v>
          </cell>
        </row>
        <row r="404">
          <cell r="A404" t="str">
            <v>5896</v>
          </cell>
          <cell r="B404" t="str">
            <v>Caminhão toco, peso bruto total 16.000kg, carga útil máxima de 10.685kg, distância entre eixos 4,80m, potência 189CV excl. carroceria - chi diurno. Af_06/2014</v>
          </cell>
          <cell r="C404" t="str">
            <v>chi</v>
          </cell>
          <cell r="D404">
            <v>25.24</v>
          </cell>
        </row>
        <row r="405">
          <cell r="A405" t="str">
            <v>5903</v>
          </cell>
          <cell r="B405" t="str">
            <v>Caminhão pipa 10.000L trucado, peso bruto total 23.000kg, carga útil máxima 15.935kg, distância entre eixos 4,8m, potência 230CV, inclusive tanque de aço para transporte de água - chi diurno. Af_06/2014</v>
          </cell>
          <cell r="C405" t="str">
            <v>chi</v>
          </cell>
          <cell r="D405">
            <v>33.1</v>
          </cell>
        </row>
        <row r="406">
          <cell r="A406" t="str">
            <v>5907</v>
          </cell>
          <cell r="B406" t="str">
            <v>Distribuidor de agregado tipo dosador rebocável com 4 pneus com largura 3,66m - chi diurno</v>
          </cell>
          <cell r="C406" t="str">
            <v>chi</v>
          </cell>
          <cell r="D406">
            <v>8.14</v>
          </cell>
        </row>
        <row r="407">
          <cell r="A407" t="str">
            <v>5911</v>
          </cell>
          <cell r="B407" t="str">
            <v>Espargidor de asfalto pressurizado com tanque de 2.500L, rebocável com motor a gasolina potência 3,4HP - chi diurno. Af_07/2014</v>
          </cell>
          <cell r="C407" t="str">
            <v>chi</v>
          </cell>
          <cell r="D407">
            <v>15.19</v>
          </cell>
        </row>
        <row r="408">
          <cell r="A408" t="str">
            <v>5923</v>
          </cell>
          <cell r="B408" t="str">
            <v>Grade de disco rebocável com 20 discos 24"x6mm com pneus para transporte - chi diurno. Af_06/2014</v>
          </cell>
          <cell r="C408" t="str">
            <v>chi</v>
          </cell>
          <cell r="D408">
            <v>2.4500000000000002</v>
          </cell>
        </row>
        <row r="409">
          <cell r="A409" t="str">
            <v>5926</v>
          </cell>
          <cell r="B409" t="str">
            <v>Lança elevatória telescópica de acionamento hidráulico, capacidade de carga 30.000kg, com cesto, montada sobre caminhão trucado - chi diurno</v>
          </cell>
          <cell r="C409" t="str">
            <v>chi</v>
          </cell>
          <cell r="D409">
            <v>241.17</v>
          </cell>
        </row>
        <row r="410">
          <cell r="A410" t="str">
            <v>5930</v>
          </cell>
          <cell r="B410" t="str">
            <v>Guindauto hidráulico, cap. máx. carga 3.300kg, momento máx. carga 5,8Tm, alcance máx. horizontal 7,60m, montado sobre caminhão toco potência 170CV, inclusive carroceria fixa aberta de madeira - chi diurno. Af_06/2014</v>
          </cell>
          <cell r="C410" t="str">
            <v>chi</v>
          </cell>
          <cell r="D410">
            <v>30.71</v>
          </cell>
        </row>
        <row r="411">
          <cell r="A411" t="str">
            <v>5934</v>
          </cell>
          <cell r="B411" t="str">
            <v>Motoniveladora potência básica líquida (primeira marcha) 125HP, peso bruto 13.032kg, largura da lâmina de 3,7m - chi diurno. Af_06/2014</v>
          </cell>
          <cell r="C411" t="str">
            <v>chi</v>
          </cell>
          <cell r="D411">
            <v>53.1</v>
          </cell>
        </row>
        <row r="412">
          <cell r="A412" t="str">
            <v>5942</v>
          </cell>
          <cell r="B412" t="str">
            <v>Pá carregadeira sobre rodas, potência líquida 128HP, capacidade da caçamba 1,7 a 2,8m³, peso operacional 11.632kg - chi diurno. Af_06/2014</v>
          </cell>
          <cell r="C412" t="str">
            <v>chi</v>
          </cell>
          <cell r="D412">
            <v>43.35</v>
          </cell>
        </row>
        <row r="413">
          <cell r="A413" t="str">
            <v>5946</v>
          </cell>
          <cell r="B413" t="str">
            <v>Pá carregadeira sobre rodas, potência 197HP, capacidade da caçamba 2,5 a 3,5m³, peso operacional 18.338kg - chi diurno. Af_06/2014</v>
          </cell>
          <cell r="C413" t="str">
            <v>chi</v>
          </cell>
          <cell r="D413">
            <v>53.89</v>
          </cell>
        </row>
        <row r="414">
          <cell r="A414" t="str">
            <v>5952</v>
          </cell>
          <cell r="B414" t="str">
            <v>Martelete ou rompedor pneumático manual 28kg, frequência de impacto 1.230/minuto - chi diurno</v>
          </cell>
          <cell r="C414" t="str">
            <v>chi</v>
          </cell>
          <cell r="D414">
            <v>10.220000000000001</v>
          </cell>
        </row>
        <row r="415">
          <cell r="A415" t="str">
            <v>5954</v>
          </cell>
          <cell r="B415" t="str">
            <v>Compressor de ar rebocável, vazão 189pcm, pressão efetiva de trabalho 102psi, motor diesel, potência 63CV - chi diurno. Af_06/2015</v>
          </cell>
          <cell r="C415" t="str">
            <v>chi</v>
          </cell>
          <cell r="D415">
            <v>2.2799999999999998</v>
          </cell>
        </row>
        <row r="416">
          <cell r="A416" t="str">
            <v>5959</v>
          </cell>
          <cell r="B416" t="str">
            <v>Compactador de solos com placa vibratória, 46x51cm, 5HP, 156kg, diesel, impacto dinâmico 1.700kg - custo horário improdutivo diurno</v>
          </cell>
          <cell r="C416" t="str">
            <v>chi</v>
          </cell>
          <cell r="D416">
            <v>12.43</v>
          </cell>
        </row>
        <row r="417">
          <cell r="A417" t="str">
            <v>5961</v>
          </cell>
          <cell r="B417" t="str">
            <v>Caminhão basculante 6m³, peso bruto total 16.000kg, carga útil máxima 13.071kg, distância entre eixos 4,80m, potência 230CV inclusive caçamba metálica - chi diurno. Af_06/2014</v>
          </cell>
          <cell r="C417" t="str">
            <v>chi</v>
          </cell>
          <cell r="D417">
            <v>32.869999999999997</v>
          </cell>
        </row>
        <row r="418">
          <cell r="A418" t="str">
            <v>6260</v>
          </cell>
          <cell r="B418" t="str">
            <v>Caminhão pipa 6.000L, peso bruto total 13.000kg, distância entre eixos 4,80m, potência 189CV inclusive tanque de aço para transporte de água, capacidade 6m³ - chi diurno. Af_06/2014</v>
          </cell>
          <cell r="C418" t="str">
            <v>chi</v>
          </cell>
          <cell r="D418">
            <v>28.87</v>
          </cell>
        </row>
        <row r="419">
          <cell r="A419" t="str">
            <v>6389</v>
          </cell>
          <cell r="B419" t="str">
            <v>Máquina solda arco 375A diesel 33CV chi diurno excl. operador</v>
          </cell>
          <cell r="C419" t="str">
            <v>h</v>
          </cell>
          <cell r="D419">
            <v>20.63</v>
          </cell>
        </row>
        <row r="420">
          <cell r="A420" t="str">
            <v>6880</v>
          </cell>
          <cell r="B420" t="str">
            <v>Rolo compactador de pneus estático, pressão variável, potência 111HP, peso sem/com lastro 9,5 / 26T, largura de trabalho 1,90m - chi diurno. Af_07/2014</v>
          </cell>
          <cell r="C420" t="str">
            <v>chi</v>
          </cell>
          <cell r="D420">
            <v>39.74</v>
          </cell>
        </row>
        <row r="421">
          <cell r="A421" t="str">
            <v>7023</v>
          </cell>
          <cell r="B421" t="str">
            <v>Distribuidor de betume 6.000L 56CV sob pressão montado sobre chassis de caminhão - chi</v>
          </cell>
          <cell r="C421" t="str">
            <v>chi</v>
          </cell>
          <cell r="D421">
            <v>23.27</v>
          </cell>
        </row>
        <row r="422">
          <cell r="A422" t="str">
            <v>7031</v>
          </cell>
          <cell r="B422" t="str">
            <v>Tanque de asfalto estacionário com serpentina, capacidade 30.000L - chi diurno. Af_06/2014</v>
          </cell>
          <cell r="C422" t="str">
            <v>chi</v>
          </cell>
          <cell r="D422">
            <v>2.78</v>
          </cell>
        </row>
        <row r="423">
          <cell r="A423" t="str">
            <v>7043</v>
          </cell>
          <cell r="B423" t="str">
            <v>Motobomba Trash (p/ água suja) auto escorvante, motor gasolina de 6,41HP, diâmetros de sucção x recalque: 3" x 3", hm/q = 10mca / 60m³/h a 23mca / 0m³/h - chi diurno. Af_10/2014</v>
          </cell>
          <cell r="C423" t="str">
            <v>chi</v>
          </cell>
          <cell r="D423">
            <v>0.24</v>
          </cell>
        </row>
        <row r="424">
          <cell r="A424" t="str">
            <v>7050</v>
          </cell>
          <cell r="B424" t="str">
            <v>Rolo compactador pé de carneiro vibratório, potência 125HP, peso operacional sem/com lastro 11,95 / 13,30T, impacto dinâmico 38,5 / 22,5T, largura de trabalho 2,15m - chi diurno. Af_06/2014</v>
          </cell>
          <cell r="C424" t="str">
            <v>chi</v>
          </cell>
          <cell r="D424">
            <v>40.53</v>
          </cell>
        </row>
        <row r="425">
          <cell r="A425" t="str">
            <v>67827</v>
          </cell>
          <cell r="B425" t="str">
            <v>Caminhão basculante 6m³ toco, peso bruto total 16.000kg, carga útil máxima 11.130kg, distância entre eixos 5,36m, potência 185CV, inclusive caçamba metálica - chi diurno. Af_06/2014</v>
          </cell>
          <cell r="C425" t="str">
            <v>chi</v>
          </cell>
          <cell r="D425">
            <v>32.06</v>
          </cell>
        </row>
        <row r="426">
          <cell r="A426" t="str">
            <v>73395</v>
          </cell>
          <cell r="B426" t="str">
            <v>Grupo gerador 150kVA - chi</v>
          </cell>
          <cell r="C426" t="str">
            <v>chi</v>
          </cell>
          <cell r="D426">
            <v>5.08</v>
          </cell>
        </row>
        <row r="427">
          <cell r="A427" t="str">
            <v>83760</v>
          </cell>
          <cell r="B427" t="str">
            <v>chi - guindaste Madal MD-10A</v>
          </cell>
          <cell r="C427" t="str">
            <v>chi</v>
          </cell>
          <cell r="D427">
            <v>76.94</v>
          </cell>
        </row>
        <row r="428">
          <cell r="A428" t="str">
            <v>83766</v>
          </cell>
          <cell r="B428" t="str">
            <v>chi - grupo de soldagem bambozzi 375-A</v>
          </cell>
          <cell r="C428" t="str">
            <v>chi</v>
          </cell>
          <cell r="D428">
            <v>22.96</v>
          </cell>
        </row>
        <row r="429">
          <cell r="A429" t="str">
            <v>84013</v>
          </cell>
          <cell r="B429" t="str">
            <v>Escavadeira hidráulica sobre esteiras, caçamba 0,80m³, peso operacional 17,8T, potência líquida 110HP - chi diurno. Af_10/2014</v>
          </cell>
          <cell r="C429" t="str">
            <v>chi</v>
          </cell>
          <cell r="D429">
            <v>45.38</v>
          </cell>
        </row>
        <row r="430">
          <cell r="A430" t="str">
            <v>87446</v>
          </cell>
          <cell r="B430" t="str">
            <v>Betoneira capacidade nominal 400L, capacidade de mistura 310L, motora diesel potência 5,0HP, sem carregador - chi diurno. Af_06/2014</v>
          </cell>
          <cell r="C430" t="str">
            <v>chi</v>
          </cell>
          <cell r="D430">
            <v>0.39</v>
          </cell>
        </row>
        <row r="431">
          <cell r="A431" t="str">
            <v>88392</v>
          </cell>
          <cell r="B431" t="str">
            <v>Misturador de argamassa, eixo horizontal, capacidade de mistura 300kg, motor elétrico potência 5CV - chi diurno. Af_06/2014</v>
          </cell>
          <cell r="C431" t="str">
            <v>chi</v>
          </cell>
          <cell r="D431">
            <v>0.77</v>
          </cell>
        </row>
        <row r="432">
          <cell r="A432" t="str">
            <v>88398</v>
          </cell>
          <cell r="B432" t="str">
            <v>Misturador de argamassa, eixo horizontal, capacidade de mistura 600kg, motor elétrico potência 7,5CV - chi diurno. Af_06/2014</v>
          </cell>
          <cell r="C432" t="str">
            <v>chi</v>
          </cell>
          <cell r="D432">
            <v>0.91</v>
          </cell>
        </row>
        <row r="433">
          <cell r="A433" t="str">
            <v>88404</v>
          </cell>
          <cell r="B433" t="str">
            <v>Misturador de argamassa, eixo horizontal, capacidade de mistura 160kg, motor elétrico potência 3CV - chi diurno. Af_06/2014</v>
          </cell>
          <cell r="C433" t="str">
            <v>chi</v>
          </cell>
          <cell r="D433">
            <v>0.72</v>
          </cell>
        </row>
        <row r="434">
          <cell r="A434" t="str">
            <v>88430</v>
          </cell>
          <cell r="B434" t="str">
            <v>Projetor de argamassa, capacidade de projeção 1,5m³/h, alcance de 30 até 60m, motor elétrico potência 7,5HP - chi diurno. Af_06/2014</v>
          </cell>
          <cell r="C434" t="str">
            <v>chi</v>
          </cell>
          <cell r="D434">
            <v>4.74</v>
          </cell>
        </row>
        <row r="435">
          <cell r="A435" t="str">
            <v>88438</v>
          </cell>
          <cell r="B435" t="str">
            <v>Projetor de argamassa, capacidade de projeção 2m³/h, alcance até 50m, motor elétrico potência 7,5HP - chi diurno. Af_06/2014</v>
          </cell>
          <cell r="C435" t="str">
            <v>chi</v>
          </cell>
          <cell r="D435">
            <v>6.28</v>
          </cell>
        </row>
        <row r="436">
          <cell r="A436" t="str">
            <v>88831</v>
          </cell>
          <cell r="B436" t="str">
            <v>Betoneira capacidade nominal de 400L, capacidade de mistura 310L, motor elétrico trifásico potência de 2HP, sem carregador - chi diurno. Af_10/2014</v>
          </cell>
          <cell r="C436" t="str">
            <v>chi</v>
          </cell>
          <cell r="D436">
            <v>0.28999999999999998</v>
          </cell>
        </row>
        <row r="437">
          <cell r="A437" t="str">
            <v>88844</v>
          </cell>
          <cell r="B437" t="str">
            <v>Trator de esteiras, potência 125HP, peso operacional 12,9T, com lâmina 2,7m³ - chi diurno. Af_10/2014</v>
          </cell>
          <cell r="C437" t="str">
            <v>chi</v>
          </cell>
          <cell r="D437">
            <v>63.25</v>
          </cell>
        </row>
        <row r="438">
          <cell r="A438" t="str">
            <v>88908</v>
          </cell>
          <cell r="B438" t="str">
            <v>Escavadeira hidráulica sobre esteiras, caçamba 1,20m³, peso operacional 21T, potência bruta 155HP - chi diurno. Af_06/2014</v>
          </cell>
          <cell r="C438" t="str">
            <v>chi</v>
          </cell>
          <cell r="D438">
            <v>50.1</v>
          </cell>
        </row>
        <row r="439">
          <cell r="A439" t="str">
            <v>89022</v>
          </cell>
          <cell r="B439" t="str">
            <v>Bomba submersível elétrica trifásica, potência 2,96HP, ø rotor 144mm semiaberto, bocal de saída ø 2, hm/q = 2mca / 38,8m³/h a 28mca / 5m³/h - chi diurno. Af_06/2014</v>
          </cell>
          <cell r="C439" t="str">
            <v>chi</v>
          </cell>
          <cell r="D439">
            <v>0.22</v>
          </cell>
        </row>
        <row r="440">
          <cell r="A440" t="str">
            <v>89027</v>
          </cell>
          <cell r="B440" t="str">
            <v>Tanque de asfalto estacionário com maçarico, capacidade 20.000L - chi diurno. Af_06/2014</v>
          </cell>
          <cell r="C440" t="str">
            <v>chi</v>
          </cell>
          <cell r="D440">
            <v>2.2599999999999998</v>
          </cell>
        </row>
        <row r="441">
          <cell r="A441" t="str">
            <v>89031</v>
          </cell>
          <cell r="B441" t="str">
            <v>Trator de esteiras, potência 100HP, peso operacional 9,4T, com lâmina 2,19m³ - chi diurno. Af_06/2014</v>
          </cell>
          <cell r="C441" t="str">
            <v>chi</v>
          </cell>
          <cell r="D441">
            <v>61.13</v>
          </cell>
        </row>
        <row r="442">
          <cell r="A442" t="str">
            <v>89036</v>
          </cell>
          <cell r="B442" t="str">
            <v>Trator de pneus, potência 85CV, tração 4x4, peso com lastro de 4.675kg - chi diurno. Af_06/2014</v>
          </cell>
          <cell r="C442" t="str">
            <v>chi</v>
          </cell>
          <cell r="D442">
            <v>21.98</v>
          </cell>
        </row>
        <row r="443">
          <cell r="A443" t="str">
            <v>89218</v>
          </cell>
          <cell r="B443" t="str">
            <v>Bate-estacas por gravidade, potência de 160HP, peso do martelo até 3 toneladas - chi diurno. Af_11/2014</v>
          </cell>
          <cell r="C443" t="str">
            <v>chi</v>
          </cell>
          <cell r="D443">
            <v>27.76</v>
          </cell>
        </row>
        <row r="444">
          <cell r="A444" t="str">
            <v>89226</v>
          </cell>
          <cell r="B444" t="str">
            <v>Betoneira capacidade nominal de 600L, capacidade de mistura 360L, motor elétrico trifásico potência de 4CV, sem carregador - chi diurno. Af_11/2014</v>
          </cell>
          <cell r="C444" t="str">
            <v>chi</v>
          </cell>
          <cell r="D444">
            <v>1.18</v>
          </cell>
        </row>
        <row r="445">
          <cell r="A445" t="str">
            <v>89227</v>
          </cell>
          <cell r="B445" t="str">
            <v>Rolo compactador vibratório de um cilindro liso de aço, potência 80HP, peso operacional máximo 8,5T, largura trabalho 1,676m - chi diurno. Af_06/2014</v>
          </cell>
          <cell r="C445" t="str">
            <v>chi</v>
          </cell>
          <cell r="D445">
            <v>34.049999999999997</v>
          </cell>
        </row>
        <row r="446">
          <cell r="A446" t="str">
            <v>89235</v>
          </cell>
          <cell r="B446" t="str">
            <v>Fresadora de asfalto a frio sobre rodas, largura fresagem de 1,0m, potência 208HP - chi diurno. Af_11/2014</v>
          </cell>
          <cell r="C446" t="str">
            <v>chi</v>
          </cell>
          <cell r="D446">
            <v>98.45</v>
          </cell>
        </row>
        <row r="447">
          <cell r="A447" t="str">
            <v>89243</v>
          </cell>
          <cell r="B447" t="str">
            <v>Fresadora de asfalto a frio sobre rodas, largura fresagem de 2,0m, potência 550HP - chi diurno. Af_11/2014</v>
          </cell>
          <cell r="C447" t="str">
            <v>chi</v>
          </cell>
          <cell r="D447">
            <v>208.66</v>
          </cell>
        </row>
        <row r="448">
          <cell r="A448" t="str">
            <v>89251</v>
          </cell>
          <cell r="B448" t="str">
            <v>Recicladora de asfalto a frio sobre rodas, largura fresagem de 2,0m, potência 422HP - chi diurno. Af_11/2014</v>
          </cell>
          <cell r="C448" t="str">
            <v>chi</v>
          </cell>
          <cell r="D448">
            <v>183.4</v>
          </cell>
        </row>
        <row r="449">
          <cell r="A449" t="str">
            <v>89258</v>
          </cell>
          <cell r="B449" t="str">
            <v>Vibro acabadora de asfalto sobre esteiras, largura de pavimentação 2,13m a 4,55m, potência 100HP, capacidade 400T/h - chi diurno. Af_11/2014</v>
          </cell>
          <cell r="C449" t="str">
            <v>chi</v>
          </cell>
          <cell r="D449">
            <v>64.16</v>
          </cell>
        </row>
        <row r="450">
          <cell r="A450" t="str">
            <v>89273</v>
          </cell>
          <cell r="B450" t="str">
            <v>Guindaste hidráulico autropelido, com lança telescópica 28,80m, capacidade máxima 30T, potência 97kW, tração 4x4 - chi diurno. Af_11/2014</v>
          </cell>
          <cell r="C450" t="str">
            <v>chi</v>
          </cell>
          <cell r="D450">
            <v>58.13</v>
          </cell>
        </row>
        <row r="451">
          <cell r="A451" t="str">
            <v>89279</v>
          </cell>
          <cell r="B451" t="str">
            <v>Betoneira capacidade nominal de 600L, capacidade de mistura 440L, motor a diesel potência 10HP, com carregador - chi diurno. Af_11/2014</v>
          </cell>
          <cell r="C451" t="str">
            <v>chi</v>
          </cell>
          <cell r="D451">
            <v>1.43</v>
          </cell>
        </row>
        <row r="452">
          <cell r="A452" t="str">
            <v>89877</v>
          </cell>
          <cell r="B452" t="str">
            <v>Caminhão basculante 14m³, com cavalo mecânico de capacidade máxima detração combinado de 36.000kg, potência 286CV, inclusive semirreboque com caçamba metálica - chi diurno. Af_12/2014</v>
          </cell>
          <cell r="C452" t="str">
            <v>chi</v>
          </cell>
          <cell r="D452">
            <v>44.07</v>
          </cell>
        </row>
        <row r="453">
          <cell r="A453" t="str">
            <v>89884</v>
          </cell>
          <cell r="B453" t="str">
            <v>Caminhão basculante 18m³, com cavalo mecânico de capacidade máxima detração combinado de 45.000kg, potência 330CV, inclusive semirreboque com caçamba metálica - chi diurno. Af_12/2014</v>
          </cell>
          <cell r="C453" t="str">
            <v>chi</v>
          </cell>
          <cell r="D453">
            <v>46.18</v>
          </cell>
        </row>
        <row r="454">
          <cell r="A454" t="str">
            <v>90587</v>
          </cell>
          <cell r="B454" t="str">
            <v>Vibrador de imersão, diâmetro de ponteira 45mm, motor elétrico trifásico potência de 2CV - chi diurno. Af_06/2015</v>
          </cell>
          <cell r="C454" t="str">
            <v>chi</v>
          </cell>
          <cell r="D454">
            <v>1.35</v>
          </cell>
        </row>
        <row r="455">
          <cell r="A455" t="str">
            <v>90626</v>
          </cell>
          <cell r="B455" t="str">
            <v>Perfuratriz manual, torque máximo 83Nm, potência 5CV, com diâmetro máximo 4" - chi diurno. Af_06/2015</v>
          </cell>
          <cell r="C455" t="str">
            <v>chi</v>
          </cell>
          <cell r="D455">
            <v>1.66</v>
          </cell>
        </row>
        <row r="456">
          <cell r="A456" t="str">
            <v>90632</v>
          </cell>
          <cell r="B456" t="str">
            <v>Perfuratriz sobre esteira, torque máximo 600kgf, peso médio 1.000kg, potência 20HP, diâmetro máximo 10" - chi diurno. Af_06/2015</v>
          </cell>
          <cell r="C456" t="str">
            <v>chi</v>
          </cell>
          <cell r="D456">
            <v>50.6</v>
          </cell>
        </row>
        <row r="457">
          <cell r="A457" t="str">
            <v>90638</v>
          </cell>
          <cell r="B457" t="str">
            <v>Misturador duplo horizontal de alta turbulência, capacidade / volume 2x500 litros, motores elétricos mínimo 5CV cada, para nata cimento, argamassa e outros - chi diurno. Af_06/2015</v>
          </cell>
          <cell r="C457" t="str">
            <v>chi</v>
          </cell>
          <cell r="D457">
            <v>3.65</v>
          </cell>
        </row>
        <row r="458">
          <cell r="A458" t="str">
            <v>90644</v>
          </cell>
          <cell r="B458" t="str">
            <v>Bomba triplex, para injeção de nata de cimento, vazão máxima de 100 litros/minuto, pressão máxima de 70 bar - chi diurno. Af_06/2015</v>
          </cell>
          <cell r="C458" t="str">
            <v>chi</v>
          </cell>
          <cell r="D458">
            <v>6.28</v>
          </cell>
        </row>
        <row r="459">
          <cell r="A459" t="str">
            <v>90651</v>
          </cell>
          <cell r="B459" t="str">
            <v>Bomba centrífuga monoestágio com motor elétrico monofásico, potência 15HP, diâmetro do rotor 173mm, hm/q = 30mca / 90m³/h a 45mca / 55m³/h - chi diurno. Af_06/2015</v>
          </cell>
          <cell r="C459" t="str">
            <v>chi</v>
          </cell>
          <cell r="D459">
            <v>0.69</v>
          </cell>
        </row>
        <row r="460">
          <cell r="A460" t="str">
            <v>90657</v>
          </cell>
          <cell r="B460" t="str">
            <v>Bomba de projeção de concreto seco, potência 10CV, vazão 3m³/h - chi diurno. Af_06/2015</v>
          </cell>
          <cell r="C460" t="str">
            <v>chi</v>
          </cell>
          <cell r="D460">
            <v>4.09</v>
          </cell>
        </row>
        <row r="461">
          <cell r="A461" t="str">
            <v>90663</v>
          </cell>
          <cell r="B461" t="str">
            <v>Bomba de projeção de concreto seco, potência 10CV, vazão 6m³/h - chi diurno. Af_06/2015</v>
          </cell>
          <cell r="C461" t="str">
            <v>chi</v>
          </cell>
          <cell r="D461">
            <v>4.38</v>
          </cell>
        </row>
        <row r="462">
          <cell r="A462" t="str">
            <v>90669</v>
          </cell>
          <cell r="B462" t="str">
            <v>Projetor pneumático de argamassa para chapisco e reboco com recipiente acoplado, tipo canequinha, com compressor de ar rebocável vazão 89pcm e motor diesel de 20CV - chi diurno. Af_06/2015</v>
          </cell>
          <cell r="C462" t="str">
            <v>chi</v>
          </cell>
          <cell r="D462">
            <v>3.57</v>
          </cell>
        </row>
        <row r="463">
          <cell r="A463" t="str">
            <v>90675</v>
          </cell>
          <cell r="B463" t="str">
            <v>Perfuratriz com torre metálica para execução de estaca hélice contínua, profundidade máxima de 30m, diâmetro máximo de 800mm, potência instalada de 268HP, mesa rotativa com torque máximo de 170kNm - chi diurno. Af_06/2015</v>
          </cell>
          <cell r="C463" t="str">
            <v>chi</v>
          </cell>
          <cell r="D463">
            <v>179.54</v>
          </cell>
        </row>
        <row r="464">
          <cell r="A464" t="str">
            <v>90681</v>
          </cell>
          <cell r="B464" t="str">
            <v>Perfuratriz hidráulica sobre caminhão com trado curto acoplado, profundidade máxima de 20m, diâmetro máximo de 1.500mm, potência instalada de 137HP, mesa rotativa com torque máximo de 30kNm - chi diurno. Af_06/2015</v>
          </cell>
          <cell r="C464" t="str">
            <v>chi</v>
          </cell>
          <cell r="D464">
            <v>100.54</v>
          </cell>
        </row>
        <row r="465">
          <cell r="A465" t="str">
            <v>90687</v>
          </cell>
          <cell r="B465" t="str">
            <v>Manipulador telescópico, potência de 85HP, capacidade de carga de 3.500kg, altura máxima de elevação de 12,3m - chi diurno. Af_06/2015</v>
          </cell>
          <cell r="C465" t="str">
            <v>chi</v>
          </cell>
          <cell r="D465">
            <v>34.130000000000003</v>
          </cell>
        </row>
        <row r="466">
          <cell r="A466" t="str">
            <v>90693</v>
          </cell>
          <cell r="B466" t="str">
            <v>Mini carregadeira sobre rodas, potência líquida de 47HP, capacidade nominal de operação de 646kg - chi diurno. Af_06/2015</v>
          </cell>
          <cell r="C466" t="str">
            <v>chi</v>
          </cell>
          <cell r="D466">
            <v>27.08</v>
          </cell>
        </row>
        <row r="467">
          <cell r="A467" t="str">
            <v>90965</v>
          </cell>
          <cell r="B467" t="str">
            <v>Compressor de ar rebocável, vazão 89pcm, pressão efetiva de trabalho 102psi, motor diesel, potência 20CV - chi diurno. Af_06/2015</v>
          </cell>
          <cell r="C467" t="str">
            <v>chi</v>
          </cell>
          <cell r="D467">
            <v>2.97</v>
          </cell>
        </row>
        <row r="468">
          <cell r="A468" t="str">
            <v>90973</v>
          </cell>
          <cell r="B468" t="str">
            <v>Compressor de ar rebocável, vazão 250pcm, pressão de trabalho 102psi, motor a diesel potência 81CV - chi diurno. Af_06/2015</v>
          </cell>
          <cell r="C468" t="str">
            <v>chi</v>
          </cell>
          <cell r="D468">
            <v>2.98</v>
          </cell>
        </row>
        <row r="469">
          <cell r="A469" t="str">
            <v>90982</v>
          </cell>
          <cell r="B469" t="str">
            <v>Compressor de ar rebocável, vazão 748pcm, pressão efetiva de trabalho 102psi, motor diesel, potência 210CV - chi diurno. Af_06/2015</v>
          </cell>
          <cell r="C469" t="str">
            <v>chi</v>
          </cell>
          <cell r="D469">
            <v>7.58</v>
          </cell>
        </row>
        <row r="470">
          <cell r="A470" t="str">
            <v>91001</v>
          </cell>
          <cell r="B470" t="str">
            <v>Compressor de ar rebocável, vazão 400pcm, pressão de trabalho 102psi, motor a diesel potência 110CV - chi diurno. Af_06/2015</v>
          </cell>
          <cell r="C470" t="str">
            <v>chi</v>
          </cell>
          <cell r="D470">
            <v>3.54</v>
          </cell>
        </row>
        <row r="471">
          <cell r="A471" t="str">
            <v>91032</v>
          </cell>
          <cell r="B471" t="str">
            <v>Caminhão trucado (c/ terceiro eixo) eletrônico - potência 231CV - peso bruto total = 22.000kg - dist. entre eixos 5.170mm - inclui carroceria fixa aberta de madeira - chi diurno. Af_06/2015</v>
          </cell>
          <cell r="C471" t="str">
            <v>chi</v>
          </cell>
          <cell r="D471">
            <v>31.59</v>
          </cell>
        </row>
        <row r="472">
          <cell r="A472" t="str">
            <v>91278</v>
          </cell>
          <cell r="B472" t="str">
            <v>Placa vibratória reversível com motor 4 tempos a gasolina, força centrífuga de 25kN (2.500kgf), potência 5,5CV - chi diurno. Af_08/2015</v>
          </cell>
          <cell r="C472" t="str">
            <v>chi</v>
          </cell>
          <cell r="D472">
            <v>0.67</v>
          </cell>
        </row>
        <row r="473">
          <cell r="A473" t="str">
            <v>91285</v>
          </cell>
          <cell r="B473" t="str">
            <v>Cortadora de piso com motor 4 tempos a gasolina, potência de 13HP, com disco de corte diamantado segmentado para concreto, diâmetro de 350mm, furo de 1 (14x1) - chi diurno. Af_08/2015</v>
          </cell>
          <cell r="C473" t="str">
            <v>chi</v>
          </cell>
          <cell r="D473">
            <v>0.71</v>
          </cell>
        </row>
        <row r="474">
          <cell r="A474" t="str">
            <v>91387</v>
          </cell>
          <cell r="B474" t="str">
            <v>Caminhão basculante 10m³, trucado cabine simples, peso bruto total 23.000kg, carga útil máxima 15.935kg, distância entre eixos 4,80m, potência 230CV inclusive caçamba metálica - chi diurno. Af_06/2014</v>
          </cell>
          <cell r="C474" t="str">
            <v>chi</v>
          </cell>
          <cell r="D474">
            <v>35.5</v>
          </cell>
        </row>
        <row r="475">
          <cell r="A475" t="str">
            <v>91395</v>
          </cell>
          <cell r="B475" t="str">
            <v>Caminhão toco, peso bruto total 14.300kg, carga útil máx. 9.710kg, dist. entre eixos 3,56m, potência 185CV, inclusive carroceria fixa aberta de madeira p/ transporte geral de carga seca, dimen. aprox. 2,50x6,50x0,50m - chi diurno. Af_06/2014</v>
          </cell>
          <cell r="C475" t="str">
            <v>chi</v>
          </cell>
          <cell r="D475">
            <v>31.68</v>
          </cell>
        </row>
        <row r="476">
          <cell r="A476" t="str">
            <v>91486</v>
          </cell>
          <cell r="B476" t="str">
            <v>Espargidor de asfalto pressurizado, tanque 6m³ com isolação térmica, aquecido com 2 maçaricos, com barra espargidora 3,60m, montado sobre caminhão toco, peso bruto total 14.300kg, potência 185CV - chi diurno. Af_08/2015</v>
          </cell>
          <cell r="C476" t="str">
            <v>chi</v>
          </cell>
          <cell r="D476">
            <v>36.659999999999997</v>
          </cell>
        </row>
        <row r="477">
          <cell r="A477" t="str">
            <v>91534</v>
          </cell>
          <cell r="B477" t="str">
            <v>Compactador de solos de percussão (soquete) com motor a gasolina 4 tempos, potência 4CV - chi diurno. Af_08/2015</v>
          </cell>
          <cell r="C477" t="str">
            <v>chi</v>
          </cell>
          <cell r="D477">
            <v>1.07</v>
          </cell>
        </row>
        <row r="478">
          <cell r="A478" t="str">
            <v>91635</v>
          </cell>
          <cell r="B478" t="str">
            <v>Guindauto hidráulico, capacidade máxima de carga 6.500kg, momento máximo de carga 5,8Tm, alcance máximo horizontal 7,60m, inclusive caminhão toco peso bruto total 9.700kg, potência de 160CV - chi diurno. Af_08/2015</v>
          </cell>
          <cell r="C478" t="str">
            <v>chi</v>
          </cell>
          <cell r="D478">
            <v>29.46</v>
          </cell>
        </row>
        <row r="479">
          <cell r="A479" t="str">
            <v>91646</v>
          </cell>
          <cell r="B479" t="str">
            <v>Caminhão de transporte de material asfáltico 30.000L, com cavalo mecânico de capacidade máxima de tração combinado de 66.000kg, potência 360CV, inclusive tanque de asfalto com serpentina - chi diurno. Af_08/2015</v>
          </cell>
          <cell r="C479" t="str">
            <v>chi</v>
          </cell>
          <cell r="D479">
            <v>48.94</v>
          </cell>
        </row>
        <row r="480">
          <cell r="A480" t="str">
            <v>91693</v>
          </cell>
          <cell r="B480" t="str">
            <v>Serra circular de bancada com motor elétrico potência de 5HP, com coifa para disco 10" - chi diurno. Af_08/2015</v>
          </cell>
          <cell r="C480" t="str">
            <v>chi</v>
          </cell>
          <cell r="D480">
            <v>0.04</v>
          </cell>
        </row>
        <row r="481">
          <cell r="A481" t="str">
            <v>92044</v>
          </cell>
          <cell r="B481" t="str">
            <v>Distribuidor de agregados rebocável, capacidade 1,9m³, largura de trabalho 3,66m - chi diurno. Af_11/2015</v>
          </cell>
          <cell r="C481" t="str">
            <v>chi</v>
          </cell>
          <cell r="D481">
            <v>3.72</v>
          </cell>
        </row>
        <row r="482">
          <cell r="A482" t="str">
            <v>92107</v>
          </cell>
          <cell r="B482" t="str">
            <v>Caminhão para equipamento de limpeza a sucção com caminhão trucado de peso bruto total 23.000 kg, carga útil máxima 15.935 kg, distância entre eixos 4,80m, potência 230CV, inclusive limpadora a sucção, tanque 12.000L - chi diurno. Af_11/2015</v>
          </cell>
          <cell r="C482" t="str">
            <v>chi</v>
          </cell>
          <cell r="D482">
            <v>38.549999999999997</v>
          </cell>
        </row>
        <row r="483">
          <cell r="A483" t="str">
            <v>92113</v>
          </cell>
          <cell r="B483" t="str">
            <v>Peneira rotativa com motor elétrico trifásico de 2CV, cilindro de 1m x 0,60m, com furos de 3,17mm - chi diurno. Af_11/2015</v>
          </cell>
          <cell r="C483" t="str">
            <v>chi</v>
          </cell>
          <cell r="D483">
            <v>1.1200000000000001</v>
          </cell>
        </row>
        <row r="484">
          <cell r="A484" t="str">
            <v>92119</v>
          </cell>
          <cell r="B484" t="str">
            <v>Dosador de areia, capacidade de 26 litros - chi diurno. Af_11/2015</v>
          </cell>
          <cell r="C484" t="str">
            <v>chi</v>
          </cell>
          <cell r="D484">
            <v>0.92</v>
          </cell>
        </row>
        <row r="485">
          <cell r="A485" t="str">
            <v>92139</v>
          </cell>
          <cell r="B485" t="str">
            <v>Caminhonete com motor a diesel, potência 180CV, cabine dupla, 4x4 - chi diurno. Af_11/2015</v>
          </cell>
          <cell r="C485" t="str">
            <v>chi</v>
          </cell>
          <cell r="D485">
            <v>21.95</v>
          </cell>
        </row>
        <row r="486">
          <cell r="A486" t="str">
            <v>92146</v>
          </cell>
          <cell r="B486" t="str">
            <v>Caminhonete cabine simples com motor 1.6 flex, câmbio manual, potência 101/104CV, 2 portas - chi diurno. Af_11/2015</v>
          </cell>
          <cell r="C486" t="str">
            <v>chi</v>
          </cell>
          <cell r="D486">
            <v>16.48</v>
          </cell>
        </row>
        <row r="487">
          <cell r="A487" t="str">
            <v>92243</v>
          </cell>
          <cell r="B487" t="str">
            <v>Caminhão de transporte de material asfáltico 20.000L, com cavalo mecânico de capacidade máxima de tração combinado de 45.000kg, potência 330CV, inclusive tanque de asfalto com maçarico - chi diurno. Af_12/2015</v>
          </cell>
          <cell r="C487" t="str">
            <v>chi</v>
          </cell>
          <cell r="D487">
            <v>39.549999999999997</v>
          </cell>
        </row>
        <row r="488">
          <cell r="A488" t="str">
            <v>92717</v>
          </cell>
          <cell r="B488" t="str">
            <v>Aparelho para corte e solda oxi-acetileno sobre rodas, inclusive cilindros e maçaricos - chi diurno. Af_12/2015</v>
          </cell>
          <cell r="C488" t="str">
            <v>chi</v>
          </cell>
          <cell r="D488">
            <v>0.16</v>
          </cell>
        </row>
        <row r="489">
          <cell r="A489" t="str">
            <v>92961</v>
          </cell>
          <cell r="B489" t="str">
            <v>Máquina extrusora de concreto para guias e sarjetas, motor a diesel, potência 14CV - chi diurno. Af_12/2015</v>
          </cell>
          <cell r="C489" t="str">
            <v>chi</v>
          </cell>
          <cell r="D489">
            <v>4.8899999999999997</v>
          </cell>
        </row>
        <row r="490">
          <cell r="A490" t="str">
            <v>92967</v>
          </cell>
          <cell r="B490" t="str">
            <v>Martelo perfurador pneumático manual, haste 25x75mm, 21kg - chi diurno. Af_12/2015</v>
          </cell>
          <cell r="C490" t="str">
            <v>chi</v>
          </cell>
          <cell r="D490">
            <v>9.58</v>
          </cell>
        </row>
        <row r="491">
          <cell r="A491" t="str">
            <v>93225</v>
          </cell>
          <cell r="B491" t="str">
            <v>Perfuratriz com torre metálica para execução de estaca hélice contínua, profundidade máxima de 32m, diâmetro máximo de 1.000mm, potência instalada de 350HP, mesa rotativa com torque máximo de 263kNm - chi diurno. Af_01/2016</v>
          </cell>
          <cell r="C491" t="str">
            <v>chi</v>
          </cell>
          <cell r="D491">
            <v>271.02999999999997</v>
          </cell>
        </row>
        <row r="492">
          <cell r="A492" t="str">
            <v>93234</v>
          </cell>
          <cell r="B492" t="str">
            <v>Betoneira capacidade nominal 400L, capacidade de mistura 310L, motor a gasolina potência 5,5HP, sem carregador - chi diurno. Af_02/2016</v>
          </cell>
          <cell r="C492" t="str">
            <v>chi</v>
          </cell>
          <cell r="D492">
            <v>0.36</v>
          </cell>
        </row>
        <row r="493">
          <cell r="A493" t="str">
            <v>93242</v>
          </cell>
          <cell r="B493" t="str">
            <v>Rolo compactador vibratório Tandem, cilindros lisos de aço para solo/asfalto, potência 45HP, peso máximo operacional 4T - chi diurno. Af_02/2016</v>
          </cell>
          <cell r="C493" t="str">
            <v>chi</v>
          </cell>
          <cell r="D493">
            <v>28.69</v>
          </cell>
        </row>
        <row r="494">
          <cell r="A494" t="str">
            <v>93244</v>
          </cell>
          <cell r="B494" t="str">
            <v>Rolo compactador vibratório pé de carneiro para solos, potência 80HP, peso operacional sem/com lastro 7,4 / 8,8T, largura de trabalho 1,68m - chi diurno. Af_02/2016</v>
          </cell>
          <cell r="C494" t="str">
            <v>chi</v>
          </cell>
          <cell r="D494">
            <v>33.96</v>
          </cell>
        </row>
        <row r="495">
          <cell r="A495" t="str">
            <v>0328</v>
          </cell>
          <cell r="B495" t="str">
            <v>Custo horário improdutivo noturno</v>
          </cell>
        </row>
        <row r="496">
          <cell r="A496" t="str">
            <v>5834</v>
          </cell>
          <cell r="B496" t="str">
            <v>Usina misturadora de solos, dosadores triplos, calha vibratória, capacidade 200/500T, 201HP - chi noturno</v>
          </cell>
          <cell r="C496" t="str">
            <v>chi-n</v>
          </cell>
          <cell r="D496">
            <v>230.29</v>
          </cell>
        </row>
        <row r="497">
          <cell r="A497" t="str">
            <v>6390</v>
          </cell>
          <cell r="B497" t="str">
            <v>Máquina solda arco 375A diesel 33CV chi noturno excl. operador</v>
          </cell>
          <cell r="C497" t="str">
            <v>h</v>
          </cell>
          <cell r="D497">
            <v>16.52</v>
          </cell>
        </row>
        <row r="498">
          <cell r="A498" t="str">
            <v>0329</v>
          </cell>
          <cell r="B498" t="str">
            <v>Composições auxiliares</v>
          </cell>
        </row>
        <row r="499">
          <cell r="A499" t="str">
            <v>5089</v>
          </cell>
          <cell r="B499" t="str">
            <v>Rolo compactador vibratório pé de carneiro para solos, potência 80HP, peso máximo operacional 8,8T - manutenção</v>
          </cell>
          <cell r="C499" t="str">
            <v>h</v>
          </cell>
          <cell r="D499">
            <v>17.739999999999998</v>
          </cell>
        </row>
        <row r="500">
          <cell r="A500" t="str">
            <v>5627</v>
          </cell>
          <cell r="B500" t="str">
            <v>Escavadeira hidráulica sobre esteiras, caçamba 0,80m³, peso operacional 17T, potência bruta 111HP - depreciação. Af_06/2014</v>
          </cell>
          <cell r="C500" t="str">
            <v>h</v>
          </cell>
          <cell r="D500">
            <v>24.32</v>
          </cell>
        </row>
        <row r="501">
          <cell r="A501" t="str">
            <v>5628</v>
          </cell>
          <cell r="B501" t="str">
            <v>Escavadeira hidráulica sobre esteiras, caçamba 0,80m³, peso operacional 17T, potência bruta 111HP - juros. Af_06/2014</v>
          </cell>
          <cell r="C501" t="str">
            <v>h</v>
          </cell>
          <cell r="D501">
            <v>5.47</v>
          </cell>
        </row>
        <row r="502">
          <cell r="A502" t="str">
            <v>5629</v>
          </cell>
          <cell r="B502" t="str">
            <v>Escavadeira hidráulica sobre esteiras, caçamba 0,80m³, peso operacional 17T, potência bruta 111HP - manutenção. Af_06/2014</v>
          </cell>
          <cell r="C502" t="str">
            <v>h</v>
          </cell>
          <cell r="D502">
            <v>34.200000000000003</v>
          </cell>
        </row>
        <row r="503">
          <cell r="A503" t="str">
            <v>5630</v>
          </cell>
          <cell r="B503" t="str">
            <v>Escavadeira hidráulica sobre esteiras, caçamba 0,80m³, peso operacional 17T, potência bruta 111HP - materiais na operação. Af_06/2014</v>
          </cell>
          <cell r="C503" t="str">
            <v>h</v>
          </cell>
          <cell r="D503">
            <v>50.5</v>
          </cell>
        </row>
        <row r="504">
          <cell r="A504" t="str">
            <v>5658</v>
          </cell>
          <cell r="B504" t="str">
            <v>Grade de disco controle remoto rebocável, com 24 discos 24x6mm com pneus para transporte - manutenção. Af_06/2014</v>
          </cell>
          <cell r="C504" t="str">
            <v>h</v>
          </cell>
          <cell r="D504">
            <v>1.83</v>
          </cell>
        </row>
        <row r="505">
          <cell r="A505" t="str">
            <v>5664</v>
          </cell>
          <cell r="B505" t="str">
            <v>Retroescavadeira sobre rodas com carregadeira, tração 4x4, potência líq. 88HP, caçamba carreg. cap mín. 1m³, caçamba retro cap. 0,26m³, peso operacional mín. 6.674kg, profundidade escavação máx. 4,37m - manutenção. Af_06/2014</v>
          </cell>
          <cell r="C505" t="str">
            <v>h</v>
          </cell>
          <cell r="D505">
            <v>15.39</v>
          </cell>
        </row>
        <row r="506">
          <cell r="A506" t="str">
            <v>5667</v>
          </cell>
          <cell r="B506" t="str">
            <v>Retroescavadeira sobre rodas com carregadeira, tração 4x2, potência líq. 79HP, caçamba carreg. cap mín. 1m³, caçamba retro cap. 0,20m³, peso operacional mín. 6.570kg, profundidade escavação máx. 4,37m - manutenção. Af_06/2014</v>
          </cell>
          <cell r="C506" t="str">
            <v>h</v>
          </cell>
          <cell r="D506">
            <v>13.69</v>
          </cell>
        </row>
        <row r="507">
          <cell r="A507" t="str">
            <v>5668</v>
          </cell>
          <cell r="B507" t="str">
            <v>Retroescavadeira sobre rodas com carregadeira, tração 4x2, potência líq. 79HP, caçamba carreg. cap mín. 1m³, caçamba retro cap. 0,20m³, peso operacional mín. 6.570kg, profundidade escavação máx. 4,37m - materiais na operação. Af_06/2014</v>
          </cell>
          <cell r="C507" t="str">
            <v>h</v>
          </cell>
          <cell r="D507">
            <v>38.67</v>
          </cell>
        </row>
        <row r="508">
          <cell r="A508" t="str">
            <v>5670</v>
          </cell>
          <cell r="B508" t="str">
            <v>Rolo compactador vibratório, cilindro liso, autopropelido 80HP, peso máximo operacional 8,1T - chp diurno - juros e depreciação</v>
          </cell>
          <cell r="C508" t="str">
            <v>h</v>
          </cell>
          <cell r="D508">
            <v>28.31</v>
          </cell>
        </row>
        <row r="509">
          <cell r="A509" t="str">
            <v>5671</v>
          </cell>
          <cell r="B509" t="str">
            <v>Rolo compactador vibratório de um cilindro liso de aço, potência 80HP, peso máximo operacional 8,1T - manutenção</v>
          </cell>
          <cell r="C509" t="str">
            <v>h</v>
          </cell>
          <cell r="D509">
            <v>17.05</v>
          </cell>
        </row>
        <row r="510">
          <cell r="A510" t="str">
            <v>5672</v>
          </cell>
          <cell r="B510" t="str">
            <v>Rolo compactador vibratório de cilindro liso, autopropelido, potência 80HP, peso máximo operacional 8,1T - custo da mão de obra na operação</v>
          </cell>
          <cell r="C510" t="str">
            <v>h</v>
          </cell>
          <cell r="D510">
            <v>14.26</v>
          </cell>
        </row>
        <row r="511">
          <cell r="A511" t="str">
            <v>5674</v>
          </cell>
          <cell r="B511" t="str">
            <v>Rolo compactador vibratório de um cilindro aço liso, potência 80HP, peso operacional máximo 8,1T, impacto dinâmico 16,15 / 9,5T, largura de trabalho 1,68m - manutenção. Af_06/2014</v>
          </cell>
          <cell r="C511" t="str">
            <v>h</v>
          </cell>
          <cell r="D511">
            <v>17.059999999999999</v>
          </cell>
        </row>
        <row r="512">
          <cell r="A512" t="str">
            <v>5675</v>
          </cell>
          <cell r="B512" t="str">
            <v>Rolo compactador vibratório, tandem, cilindro liso de aço, autopropelido, 40HP - 4,4T, impacto dinâmico 3,1T, vu 5 anos - depreciação e juros</v>
          </cell>
          <cell r="C512" t="str">
            <v>h</v>
          </cell>
          <cell r="D512">
            <v>11.45</v>
          </cell>
        </row>
        <row r="513">
          <cell r="A513" t="str">
            <v>5676</v>
          </cell>
          <cell r="B513" t="str">
            <v>Rolo compactador vibratório, tandem, cilindro liso, autopropelido 40HP - 4,4T, impacto dinâmico 3,1T, vu 5 anos - manutenção.</v>
          </cell>
          <cell r="C513" t="str">
            <v>h</v>
          </cell>
          <cell r="D513">
            <v>12.72</v>
          </cell>
        </row>
        <row r="514">
          <cell r="A514" t="str">
            <v>5677</v>
          </cell>
          <cell r="B514" t="str">
            <v>Rolo compactador vibratório, tandem, cilindro liso autopropelido 40HP 4,4T, impacto dinâmico 3,1T, vu 5 anos - custo com materiais na operação.</v>
          </cell>
          <cell r="C514" t="str">
            <v>h</v>
          </cell>
          <cell r="D514">
            <v>20.46</v>
          </cell>
        </row>
        <row r="515">
          <cell r="A515" t="str">
            <v>5692</v>
          </cell>
          <cell r="B515" t="str">
            <v>Motobomba centrífuga, motor a gasolina, potência 5,42HP, bocais 1 1/2"x1", diâmetro rotor 143mm hm/q = 6mca / 16,8m³/h a 38mca / 6,6m³/h - manutenção. Af_06/2014</v>
          </cell>
          <cell r="C515" t="str">
            <v>h</v>
          </cell>
          <cell r="D515">
            <v>0.1</v>
          </cell>
        </row>
        <row r="516">
          <cell r="A516" t="str">
            <v>5693</v>
          </cell>
          <cell r="B516" t="str">
            <v>Motobomba centrífuga, motor a gasolina, potência 5,42HP, bocais 1 1/2"x1", diâmetro rotor 143mm hm/q = 6mca / 16,8m³/h a 38mca / 6,6m³/h - materiais na operação. Af_06/2014</v>
          </cell>
          <cell r="C516" t="str">
            <v>h</v>
          </cell>
          <cell r="D516">
            <v>4.75</v>
          </cell>
        </row>
        <row r="517">
          <cell r="A517" t="str">
            <v>5695</v>
          </cell>
          <cell r="B517" t="str">
            <v>Caminhão basculante 6m³, peso bruto total 16.000kg, carga útil máxima 13.071kg, distância entre eixos 4,80m, potência 230CV inclusive caçamba metálica - manutenção. Af_06/2014</v>
          </cell>
          <cell r="C517" t="str">
            <v>h</v>
          </cell>
          <cell r="D517">
            <v>20.65</v>
          </cell>
        </row>
        <row r="518">
          <cell r="A518" t="str">
            <v>5696</v>
          </cell>
          <cell r="B518" t="str">
            <v>Usina de asfalto a quente fixa capacidade 40/80T/h - depreciação e juros</v>
          </cell>
          <cell r="C518" t="str">
            <v>h</v>
          </cell>
          <cell r="D518">
            <v>270.83999999999997</v>
          </cell>
        </row>
        <row r="519">
          <cell r="A519" t="str">
            <v>5697</v>
          </cell>
          <cell r="B519" t="str">
            <v>Usina de asfalto a quente fixa capacidade 40/80T/h - manutenção</v>
          </cell>
          <cell r="C519" t="str">
            <v>h</v>
          </cell>
          <cell r="D519">
            <v>176.89</v>
          </cell>
        </row>
        <row r="520">
          <cell r="A520" t="str">
            <v>5698</v>
          </cell>
          <cell r="B520" t="str">
            <v>Usina de asfalto a quente fixa capacidade 40/80T/h - material e operação</v>
          </cell>
          <cell r="C520" t="str">
            <v>h</v>
          </cell>
          <cell r="D520">
            <v>13.46</v>
          </cell>
        </row>
        <row r="521">
          <cell r="A521" t="str">
            <v>5699</v>
          </cell>
          <cell r="B521" t="str">
            <v>Usina de asfalto a quente, fixa, capacidade 40 a 80T/h - mão de obra na operação diurna</v>
          </cell>
          <cell r="C521" t="str">
            <v>h</v>
          </cell>
          <cell r="D521">
            <v>64.69</v>
          </cell>
        </row>
        <row r="522">
          <cell r="A522" t="str">
            <v>5701</v>
          </cell>
          <cell r="B522" t="str">
            <v>Caminhão basculante, 162HP - 6m³ / mão de obra na operação noturna</v>
          </cell>
          <cell r="C522" t="str">
            <v>h</v>
          </cell>
          <cell r="D522">
            <v>8</v>
          </cell>
        </row>
        <row r="523">
          <cell r="A523" t="str">
            <v>5702</v>
          </cell>
          <cell r="B523" t="str">
            <v>Usina de concreto fixa capacidade 90/120m³, 63HP - depreciação e juros</v>
          </cell>
          <cell r="C523" t="str">
            <v>h</v>
          </cell>
          <cell r="D523">
            <v>48.42</v>
          </cell>
        </row>
        <row r="524">
          <cell r="A524" t="str">
            <v>5703</v>
          </cell>
          <cell r="B524" t="str">
            <v>Usina de concreto fixa capacidade 90/120m³, 63HP - materiais na operação</v>
          </cell>
          <cell r="C524" t="str">
            <v>h</v>
          </cell>
          <cell r="D524">
            <v>37.659999999999997</v>
          </cell>
        </row>
        <row r="525">
          <cell r="A525" t="str">
            <v>5704</v>
          </cell>
          <cell r="B525" t="str">
            <v>Usina de concreto fixa capacidade 90/120m³, 63HP - mão de obra na operação diurna</v>
          </cell>
          <cell r="C525" t="str">
            <v>h</v>
          </cell>
          <cell r="D525">
            <v>43.13</v>
          </cell>
        </row>
        <row r="526">
          <cell r="A526" t="str">
            <v>5705</v>
          </cell>
          <cell r="B526" t="str">
            <v>Caminhão toco, peso bruto total 16.000kg, carga útil máx. 10.685kg, dist. entre eixos 4,8m, potência 189CV, inclusive carroceria fixa aberta de madeira p/ transporte geral de carga seca, dimen. aprox. 2,5x7,00x0,50m - manutenção. Af_06/2014</v>
          </cell>
          <cell r="C526" t="str">
            <v>h</v>
          </cell>
          <cell r="D526">
            <v>12.03</v>
          </cell>
        </row>
        <row r="527">
          <cell r="A527" t="str">
            <v>5706</v>
          </cell>
          <cell r="B527" t="str">
            <v>Usina misturadora de solos, dosadores triplos, calha vibratória, capacidade 200/500T, 201HP - depreciação e juros</v>
          </cell>
          <cell r="C527" t="str">
            <v>h</v>
          </cell>
          <cell r="D527">
            <v>139.71</v>
          </cell>
        </row>
        <row r="528">
          <cell r="A528" t="str">
            <v>5707</v>
          </cell>
          <cell r="B528" t="str">
            <v>Usina misturadora de solos, dosadores triplos, calha vibratória, capacidade 200/500T, 201HP - manutenção</v>
          </cell>
          <cell r="C528" t="str">
            <v>h</v>
          </cell>
          <cell r="D528">
            <v>91.14</v>
          </cell>
        </row>
        <row r="529">
          <cell r="A529" t="str">
            <v>5708</v>
          </cell>
          <cell r="B529" t="str">
            <v>Usina misturadora de solos, dosadores triplos, calha vibratória, capacidade 200/500T, 201HP - mão de obra na operação noturna</v>
          </cell>
          <cell r="C529" t="str">
            <v>h</v>
          </cell>
          <cell r="D529">
            <v>90.57</v>
          </cell>
        </row>
        <row r="530">
          <cell r="A530" t="str">
            <v>5710</v>
          </cell>
          <cell r="B530" t="str">
            <v>Vibroacabadora de asfalto sobre esteiras, largura de pavimentação 1,90m a 5,30m, potência 105HP capacidade 450T/h - manutenção. Af_11/2014</v>
          </cell>
          <cell r="C530" t="str">
            <v>h</v>
          </cell>
          <cell r="D530">
            <v>56.63</v>
          </cell>
        </row>
        <row r="531">
          <cell r="A531" t="str">
            <v>5711</v>
          </cell>
          <cell r="B531" t="str">
            <v>Vibroacabadora de asfalto sobre esteiras, largura de pavimentação 1,90m a 5,30m, potência 105HP capacidade 450T/h - materiais na operação. Af_11/2014</v>
          </cell>
          <cell r="C531" t="str">
            <v>h</v>
          </cell>
          <cell r="D531">
            <v>47.79</v>
          </cell>
        </row>
        <row r="532">
          <cell r="A532" t="str">
            <v>5714</v>
          </cell>
          <cell r="B532" t="str">
            <v>Trator de pneus, potência 85CV, tração 4x4, peso com lastro de 4.675kg - manutenção. Af_06/2014</v>
          </cell>
          <cell r="C532" t="str">
            <v>h</v>
          </cell>
          <cell r="D532">
            <v>5.08</v>
          </cell>
        </row>
        <row r="533">
          <cell r="A533" t="str">
            <v>5715</v>
          </cell>
          <cell r="B533" t="str">
            <v>Trator de pneus, potência 85CV, tração 4x4, peso com lastro de 4.675kg - materiais na operação. Af_06/2014</v>
          </cell>
          <cell r="C533" t="str">
            <v>h</v>
          </cell>
          <cell r="D533">
            <v>38.15</v>
          </cell>
        </row>
        <row r="534">
          <cell r="A534" t="str">
            <v>5716</v>
          </cell>
          <cell r="B534" t="str">
            <v>Trator pneus tração 4x2 82CV, peso c/ lastro 4,555T - mão de obra operação diurna</v>
          </cell>
          <cell r="C534" t="str">
            <v>h</v>
          </cell>
          <cell r="D534">
            <v>15.78</v>
          </cell>
        </row>
        <row r="535">
          <cell r="A535" t="str">
            <v>5718</v>
          </cell>
          <cell r="B535" t="str">
            <v>Trator de esteiras, potência 170HP, peso operacional 19T, caçamba 5,2m³ - materiais na operação. Af_06/2014</v>
          </cell>
          <cell r="C535" t="str">
            <v>h</v>
          </cell>
          <cell r="D535">
            <v>92.84</v>
          </cell>
        </row>
        <row r="536">
          <cell r="A536" t="str">
            <v>5721</v>
          </cell>
          <cell r="B536" t="str">
            <v>Trator de esteiras, potência 150HP, peso operacional 16,7T, com roda motriz elevada e lâmina 3,18m³ - materiais na operação. Af_06/2014</v>
          </cell>
          <cell r="C536" t="str">
            <v>h</v>
          </cell>
          <cell r="D536">
            <v>81.92</v>
          </cell>
        </row>
        <row r="537">
          <cell r="A537" t="str">
            <v>5722</v>
          </cell>
          <cell r="B537" t="str">
            <v>Trator de esteiras, potência 347HP, peso operacional 38,5T, com lâmina 8,70m³ - materiais na operação. Af_06/2014</v>
          </cell>
          <cell r="C537" t="str">
            <v>h</v>
          </cell>
          <cell r="D537">
            <v>189.49</v>
          </cell>
        </row>
        <row r="538">
          <cell r="A538" t="str">
            <v>5724</v>
          </cell>
          <cell r="B538" t="str">
            <v>Trator de esteiras, potência 100HP, peso operacional 9,4T, com lâmina 2,19m³ - manutenção. Af_06/2014</v>
          </cell>
          <cell r="C538" t="str">
            <v>h</v>
          </cell>
          <cell r="D538">
            <v>46.28</v>
          </cell>
        </row>
        <row r="539">
          <cell r="A539" t="str">
            <v>5725</v>
          </cell>
          <cell r="B539" t="str">
            <v>Trator de esteiras 99HP, peso operacional 8,5T - mão de obra na operação diurna</v>
          </cell>
          <cell r="C539" t="str">
            <v>h</v>
          </cell>
          <cell r="D539">
            <v>15.78</v>
          </cell>
        </row>
        <row r="540">
          <cell r="A540" t="str">
            <v>5727</v>
          </cell>
          <cell r="B540" t="str">
            <v>Rolo compactador vibratório rebocável cilindro liso, 4,7T, impacto dinâmico 18,3T - manutenção.</v>
          </cell>
          <cell r="C540" t="str">
            <v>h</v>
          </cell>
          <cell r="D540">
            <v>5.15</v>
          </cell>
        </row>
        <row r="541">
          <cell r="A541" t="str">
            <v>5729</v>
          </cell>
          <cell r="B541" t="str">
            <v>Rolo compactador vibratório tandem aço liso, potência 58HP, peso sem/com lastro 6,5 / 9,4T, largura de trabalho 1,2m - manutenção. Af_06/2014</v>
          </cell>
          <cell r="C541" t="str">
            <v>h</v>
          </cell>
          <cell r="D541">
            <v>20.95</v>
          </cell>
        </row>
        <row r="542">
          <cell r="A542" t="str">
            <v>5730</v>
          </cell>
          <cell r="B542" t="str">
            <v>Rolo compactador vibratório tandem aço liso, potência 58HP, peso sem/com lastro 6,5 / 9,4T, largura de trabalho 1,2m - materiais na operação. Af_06/2014</v>
          </cell>
          <cell r="C542" t="str">
            <v>h</v>
          </cell>
          <cell r="D542">
            <v>26.38</v>
          </cell>
        </row>
        <row r="543">
          <cell r="A543" t="str">
            <v>5732</v>
          </cell>
          <cell r="B543" t="str">
            <v>Rolo compactador pneumático, autopropelido pressão variável, 99HP, peso operacional sem ou com lastro 8,3/21,0T - manutenção.</v>
          </cell>
          <cell r="C543" t="str">
            <v>h</v>
          </cell>
          <cell r="D543">
            <v>19.899999999999999</v>
          </cell>
        </row>
        <row r="544">
          <cell r="A544" t="str">
            <v>5733</v>
          </cell>
          <cell r="B544" t="str">
            <v>Rolo compactador pneumático, autopropelido, pressão variável, 99HP, peso operacional sem ou com lastro 8,3/21,0T - custo com materiais na operação</v>
          </cell>
          <cell r="C544" t="str">
            <v>h</v>
          </cell>
          <cell r="D544">
            <v>45.04</v>
          </cell>
        </row>
        <row r="545">
          <cell r="A545" t="str">
            <v>5735</v>
          </cell>
          <cell r="B545" t="str">
            <v>Retroescavadeira sobre rodas com carregadeira, tração 4x4, potência líq. 72HP, caçamba carreg. cap mín. 0,79m³, caçamba retro cap. 0,18m³, peso operacional mín. 7.140kg, profundidade escavação máx. 4,50m - manutenção. Af_06/2014</v>
          </cell>
          <cell r="C545" t="str">
            <v>h</v>
          </cell>
          <cell r="D545">
            <v>14.85</v>
          </cell>
        </row>
        <row r="546">
          <cell r="A546" t="str">
            <v>5736</v>
          </cell>
          <cell r="B546" t="str">
            <v>Retroescavadeira sobre rodas com carregadeira, tração 4x4, potência líq. 72HP, caçamba carreg. cap mín. 0,79m³, caçamba retro cap. 0,18m³, peso operacional mín. 7.140kg, profundidade escavação máx. 4,50m - materiais na operação. Af_06/2014</v>
          </cell>
          <cell r="C546" t="str">
            <v>h</v>
          </cell>
          <cell r="D546">
            <v>35.5</v>
          </cell>
        </row>
        <row r="547">
          <cell r="A547" t="str">
            <v>5737</v>
          </cell>
          <cell r="B547" t="str">
            <v>Retroescavadeira, 74HP (vida útil 6 anos) - mão de obra/operação noturno</v>
          </cell>
          <cell r="C547" t="str">
            <v>h</v>
          </cell>
          <cell r="D547">
            <v>16.95</v>
          </cell>
        </row>
        <row r="548">
          <cell r="A548" t="str">
            <v>5738</v>
          </cell>
          <cell r="B548" t="str">
            <v>Rolo compactador vibratório pé de carneiro, operado por controle remoto, potência 17HP, peso operacional 1,65T - depreciação e juros</v>
          </cell>
          <cell r="C548" t="str">
            <v>h</v>
          </cell>
          <cell r="D548">
            <v>20.99</v>
          </cell>
        </row>
        <row r="549">
          <cell r="A549" t="str">
            <v>5739</v>
          </cell>
          <cell r="B549" t="str">
            <v>Rolo compactador vibratório pé de carneiro, operado por controle remoto, 17HP - 1,65T - manutenção.</v>
          </cell>
          <cell r="C549" t="str">
            <v>h</v>
          </cell>
          <cell r="D549">
            <v>23.31</v>
          </cell>
        </row>
        <row r="550">
          <cell r="A550" t="str">
            <v>5741</v>
          </cell>
          <cell r="B550" t="str">
            <v>Usina de lama asfáltica, prod. 30 a 50T/h, silo de agregado 7m³, reservatórios para emulsão e água de 2,3m³ cada, misturador tipo pugmill a ser montado sobre caminhão - manutenção. Af_10/2014</v>
          </cell>
          <cell r="C550" t="str">
            <v>h</v>
          </cell>
          <cell r="D550">
            <v>17.489999999999998</v>
          </cell>
        </row>
        <row r="551">
          <cell r="A551" t="str">
            <v>5742</v>
          </cell>
          <cell r="B551" t="str">
            <v>Usina de lama asfáltica, prod. 30 a 50T/h, silo de agregado 7m³, reservatórios para emulsão e água de 2,3m³ cada, misturador tipo pugmill a ser montado sobre caminhão - materiais na operação. Af_10/2014</v>
          </cell>
          <cell r="C551" t="str">
            <v>h</v>
          </cell>
          <cell r="D551">
            <v>14.82</v>
          </cell>
        </row>
        <row r="552">
          <cell r="A552" t="str">
            <v>5747</v>
          </cell>
          <cell r="B552" t="str">
            <v>Caminhão pipa 6.000L, peso bruto total 13.000kg, distância entre eixos 4,80m, potência 189CV inclusive tanque de aço para transporte de água, capacidade 6m³ - materiais na operação. Af_06/2014</v>
          </cell>
          <cell r="C552" t="str">
            <v>h</v>
          </cell>
          <cell r="D552">
            <v>63.65</v>
          </cell>
        </row>
        <row r="553">
          <cell r="A553" t="str">
            <v>5751</v>
          </cell>
          <cell r="B553" t="str">
            <v>Caminhão toco, peso bruto total 14.300kg, carga útil máxima 9.590kg, distância entre eixos 4,76m, potência 185CV (não inclui carroceria) - manutenção. Af_06/2014</v>
          </cell>
          <cell r="C553" t="str">
            <v>h</v>
          </cell>
          <cell r="D553">
            <v>2.6</v>
          </cell>
        </row>
        <row r="554">
          <cell r="A554" t="str">
            <v>5754</v>
          </cell>
          <cell r="B554" t="str">
            <v>Caminhão toco, peso bruto total 16.000kg, carga útil máxima de 10.685kg, distância entre eixos 4,80m, potência 189CV excl. carroceria - manutenção. Af_06/2014</v>
          </cell>
          <cell r="C554" t="str">
            <v>h</v>
          </cell>
          <cell r="D554">
            <v>10.74</v>
          </cell>
        </row>
        <row r="555">
          <cell r="A555" t="str">
            <v>5763</v>
          </cell>
          <cell r="B555" t="str">
            <v>Caminhão pipa 10.000L trucado, peso bruto total 23.000kg, carga útil máxima 15.935kg, distância entre eixos 4,8m, potência 230CV, inclusive tanque de aço para transporte de água - manutenção. Af_06/2014</v>
          </cell>
          <cell r="C555" t="str">
            <v>h</v>
          </cell>
          <cell r="D555">
            <v>18.260000000000002</v>
          </cell>
        </row>
        <row r="556">
          <cell r="A556" t="str">
            <v>5765</v>
          </cell>
          <cell r="B556" t="str">
            <v>Espargidor de asfalto pressurizado com tanque de 2.500L, rebocável com motor a gasolina potência 3,4HP - manutenção. Af_07/2014</v>
          </cell>
          <cell r="C556" t="str">
            <v>h</v>
          </cell>
          <cell r="D556">
            <v>3.9</v>
          </cell>
        </row>
        <row r="557">
          <cell r="A557" t="str">
            <v>5766</v>
          </cell>
          <cell r="B557" t="str">
            <v>Espargidor de asfalto pressurizado com tanque de 2.500L, rebocável com motor a gasolina potência 3,4HP - materiais na operação. Af_07/2014</v>
          </cell>
          <cell r="C557" t="str">
            <v>h</v>
          </cell>
          <cell r="D557">
            <v>2.98</v>
          </cell>
        </row>
        <row r="558">
          <cell r="A558" t="str">
            <v>5770</v>
          </cell>
          <cell r="B558" t="str">
            <v>Distribuidor de asfalto montado sobre caminhão toco 162HP, com tanque isolado 6m³ com barra espargidora de 3,66m - custo c/ mão de obra na operação diurna.</v>
          </cell>
          <cell r="C558" t="str">
            <v>h</v>
          </cell>
          <cell r="D558">
            <v>27.99</v>
          </cell>
        </row>
        <row r="559">
          <cell r="A559" t="str">
            <v>5775</v>
          </cell>
          <cell r="B559" t="str">
            <v>Lança elevatória telescópica de acionamento hidráulico, capacidade de carga 30.000kg, com cesto, montada sobre caminhão trucado - manutenção</v>
          </cell>
          <cell r="C559" t="str">
            <v>h</v>
          </cell>
          <cell r="D559">
            <v>110.89</v>
          </cell>
        </row>
        <row r="560">
          <cell r="A560" t="str">
            <v>5776</v>
          </cell>
          <cell r="B560" t="str">
            <v>Lança elevatória telescópica de acionamento hidráulico, capacidade de carga 30.000kg, com cesto, montada sobre caminhão trucado - custo com materiais na operação</v>
          </cell>
          <cell r="C560" t="str">
            <v>h</v>
          </cell>
          <cell r="D560">
            <v>72.459999999999994</v>
          </cell>
        </row>
        <row r="561">
          <cell r="A561" t="str">
            <v>5779</v>
          </cell>
          <cell r="B561" t="str">
            <v>Motoniveladora potência básica líquida (primeira marcha) 125HP, peso bruto 13.032kg, largura da lâmina de 3,7m - manutenção. Af_06/2014</v>
          </cell>
          <cell r="C561" t="str">
            <v>h</v>
          </cell>
          <cell r="D561">
            <v>33.799999999999997</v>
          </cell>
        </row>
        <row r="562">
          <cell r="A562" t="str">
            <v>5782</v>
          </cell>
          <cell r="B562" t="str">
            <v>Motoscraper 270HP - custo com materiais na operação</v>
          </cell>
          <cell r="C562" t="str">
            <v>h</v>
          </cell>
          <cell r="D562">
            <v>148.22999999999999</v>
          </cell>
        </row>
        <row r="563">
          <cell r="A563" t="str">
            <v>5783</v>
          </cell>
          <cell r="B563" t="str">
            <v>Motoscraper 270HP - custo com mão de obra na operação diurna</v>
          </cell>
          <cell r="C563" t="str">
            <v>h</v>
          </cell>
          <cell r="D563">
            <v>21.38</v>
          </cell>
        </row>
        <row r="564">
          <cell r="A564" t="str">
            <v>5787</v>
          </cell>
          <cell r="B564" t="str">
            <v>Pá carregadeira sobre rodas, potência 197HP, capacidade da caçamba 2,5 a 3,5m³, peso operacional 18.338kg - materiais na operação. Af_06/2014</v>
          </cell>
          <cell r="C564" t="str">
            <v>h</v>
          </cell>
          <cell r="D564">
            <v>98.75</v>
          </cell>
        </row>
        <row r="565">
          <cell r="A565" t="str">
            <v>5791</v>
          </cell>
          <cell r="B565" t="str">
            <v>Rolo compactador vibratório de um cilindro liso de aço, potência 80HP, peso operacional máximo 8,5T, largura trabalho 1,676m - manutenção. Af_06/2014</v>
          </cell>
          <cell r="C565" t="str">
            <v>h</v>
          </cell>
          <cell r="D565">
            <v>17.73</v>
          </cell>
        </row>
        <row r="566">
          <cell r="A566" t="str">
            <v>5792</v>
          </cell>
          <cell r="B566" t="str">
            <v>Rolo compactador vibratório de um cilindro liso de aço, potência 80HP, peso operacional máximo 8,5T, largura trabalho 1,676m - materiais na operação. Af_06/2014</v>
          </cell>
          <cell r="C566" t="str">
            <v>h</v>
          </cell>
          <cell r="D566">
            <v>36.409999999999997</v>
          </cell>
        </row>
        <row r="567">
          <cell r="A567" t="str">
            <v>5794</v>
          </cell>
          <cell r="B567" t="str">
            <v>Martelete ou rompedor pneumático manual 28kg, frequência de impacto 1.230/minuto - depreciação e juros</v>
          </cell>
          <cell r="C567" t="str">
            <v>h</v>
          </cell>
          <cell r="D567">
            <v>1.18</v>
          </cell>
        </row>
        <row r="568">
          <cell r="A568" t="str">
            <v>5796</v>
          </cell>
          <cell r="B568" t="str">
            <v>Martelete ou rompedor pneumático manual 28kg, frequência de impacto 1.230/minuto - mão de obra na operação diurna</v>
          </cell>
          <cell r="C568" t="str">
            <v>h</v>
          </cell>
          <cell r="D568">
            <v>9.0399999999999991</v>
          </cell>
        </row>
        <row r="569">
          <cell r="A569" t="str">
            <v>5797</v>
          </cell>
          <cell r="B569" t="str">
            <v>Compressor de ar rebocável, vazão 189pcm, pressão efetiva de trabalho 102psi, motor diesel, potência 63CV - manutenção. Af_06/2015</v>
          </cell>
          <cell r="C569" t="str">
            <v>h</v>
          </cell>
          <cell r="D569">
            <v>2.04</v>
          </cell>
        </row>
        <row r="570">
          <cell r="A570" t="str">
            <v>5800</v>
          </cell>
          <cell r="B570" t="str">
            <v>Bomba submersível elétrica trifásica, potência 2,96HP, ø rotor 144mm semiaberto, bocal de saída ø 2, hm/q = 2mca / 38,8m³/h a 28mca / 5m³/h - manutenção. Af_06/2014</v>
          </cell>
          <cell r="C570" t="str">
            <v>h</v>
          </cell>
          <cell r="D570">
            <v>0.11</v>
          </cell>
        </row>
        <row r="571">
          <cell r="A571" t="str">
            <v>5801</v>
          </cell>
          <cell r="B571" t="str">
            <v>Compactador de solos com placa vibratória, 46x51cm, 5HP, 156kg, diesel, impacto dinâmico 1.700kg - depreciação e juros</v>
          </cell>
          <cell r="C571" t="str">
            <v>h</v>
          </cell>
          <cell r="D571">
            <v>1.65</v>
          </cell>
        </row>
        <row r="572">
          <cell r="A572" t="str">
            <v>5802</v>
          </cell>
          <cell r="B572" t="str">
            <v>Compactador de solos com placa vibratória, 46x51cm, 5HP, 156kg, diesel, impacto dinâmico 1.700kg - manutenção</v>
          </cell>
          <cell r="C572" t="str">
            <v>h</v>
          </cell>
          <cell r="D572">
            <v>0.65</v>
          </cell>
        </row>
        <row r="573">
          <cell r="A573" t="str">
            <v>5804</v>
          </cell>
          <cell r="B573" t="str">
            <v>Compactador de solos com placa vibratória, 46x51cm, 5HP, 156kg, diesel, impacto dinâmico 1.700kg - mão de obra diurna na operação</v>
          </cell>
          <cell r="C573" t="str">
            <v>h</v>
          </cell>
          <cell r="D573">
            <v>10.78</v>
          </cell>
        </row>
        <row r="574">
          <cell r="A574" t="str">
            <v>6178</v>
          </cell>
          <cell r="B574" t="str">
            <v>Caminhão basculante, toco 5,0m³ - 170HP - 11,24T (vida útil 5 anos) - custos c/material na operação.</v>
          </cell>
          <cell r="C574" t="str">
            <v>h</v>
          </cell>
          <cell r="D574">
            <v>73.010000000000005</v>
          </cell>
        </row>
        <row r="575">
          <cell r="A575" t="str">
            <v>6237</v>
          </cell>
          <cell r="B575" t="str">
            <v>Trator de esteiras com lamina - potência 305HP - peso operacional 37T (vida útil 10 anos) - depreciação e juros</v>
          </cell>
          <cell r="C575" t="str">
            <v>h</v>
          </cell>
          <cell r="D575">
            <v>217.41</v>
          </cell>
        </row>
        <row r="576">
          <cell r="A576" t="str">
            <v>6238</v>
          </cell>
          <cell r="B576" t="str">
            <v>Trator de esteiras com lamina - potência 305HP - peso operacional 37T (vida útil 10 anos) - manutenção</v>
          </cell>
          <cell r="C576" t="str">
            <v>h</v>
          </cell>
          <cell r="D576">
            <v>122.83</v>
          </cell>
        </row>
        <row r="577">
          <cell r="A577" t="str">
            <v>6248</v>
          </cell>
          <cell r="B577" t="str">
            <v>Trator de esteiras 153HP peso operacional 15T, com roda motriz elevada (vida útil 10 anos) - depreciação e juros</v>
          </cell>
          <cell r="C577" t="str">
            <v>h</v>
          </cell>
          <cell r="D577">
            <v>66.37</v>
          </cell>
        </row>
        <row r="578">
          <cell r="A578" t="str">
            <v>6249</v>
          </cell>
          <cell r="B578" t="str">
            <v>Trator de esteiras Caterpillar D6 153HP (vida útil 10 anos) - manutenção</v>
          </cell>
          <cell r="C578" t="str">
            <v>h</v>
          </cell>
          <cell r="D578">
            <v>37.5</v>
          </cell>
        </row>
        <row r="579">
          <cell r="A579" t="str">
            <v>6538</v>
          </cell>
          <cell r="B579" t="str">
            <v>Trator de esteiras - D6 - depreciação</v>
          </cell>
          <cell r="C579" t="str">
            <v>h</v>
          </cell>
          <cell r="D579">
            <v>75</v>
          </cell>
        </row>
        <row r="580">
          <cell r="A580" t="str">
            <v>6539</v>
          </cell>
          <cell r="B580" t="str">
            <v>Trator de esteiras - D6 - juros</v>
          </cell>
          <cell r="C580" t="str">
            <v>h</v>
          </cell>
          <cell r="D580">
            <v>23.92</v>
          </cell>
        </row>
        <row r="581">
          <cell r="A581" t="str">
            <v>6540</v>
          </cell>
          <cell r="B581" t="str">
            <v>Trator de esteiras - D6 - manutenção</v>
          </cell>
          <cell r="C581" t="str">
            <v>h</v>
          </cell>
          <cell r="D581">
            <v>75</v>
          </cell>
        </row>
        <row r="582">
          <cell r="A582" t="str">
            <v>6542</v>
          </cell>
          <cell r="B582" t="str">
            <v>Trator de esteiras - D6 - mão de obra na operação</v>
          </cell>
          <cell r="C582" t="str">
            <v>h</v>
          </cell>
          <cell r="D582">
            <v>14.67</v>
          </cell>
        </row>
        <row r="583">
          <cell r="A583" t="str">
            <v>7008</v>
          </cell>
          <cell r="B583" t="str">
            <v>Extrusora de guias e sarjetas 14HP - depreciação</v>
          </cell>
          <cell r="C583" t="str">
            <v>h</v>
          </cell>
          <cell r="D583">
            <v>6.53</v>
          </cell>
        </row>
        <row r="584">
          <cell r="A584" t="str">
            <v>7009</v>
          </cell>
          <cell r="B584" t="str">
            <v>Extrusora de guias e sarjetas 14HP - juros</v>
          </cell>
          <cell r="C584" t="str">
            <v>h</v>
          </cell>
          <cell r="D584">
            <v>2.46</v>
          </cell>
        </row>
        <row r="585">
          <cell r="A585" t="str">
            <v>7010</v>
          </cell>
          <cell r="B585" t="str">
            <v>Extrusora de guias e sarjetas 14HP - manutenção</v>
          </cell>
          <cell r="C585" t="str">
            <v>h</v>
          </cell>
          <cell r="D585">
            <v>3.26</v>
          </cell>
        </row>
        <row r="586">
          <cell r="A586" t="str">
            <v>7013</v>
          </cell>
          <cell r="B586" t="str">
            <v>Veículo utilitário tipo pick-up a gasolina com 56,8CV - depreciação</v>
          </cell>
          <cell r="C586" t="str">
            <v>h</v>
          </cell>
          <cell r="D586">
            <v>5.62</v>
          </cell>
        </row>
        <row r="587">
          <cell r="A587" t="str">
            <v>7014</v>
          </cell>
          <cell r="B587" t="str">
            <v>Veículo utilitário tipo pick-up a gasolina com 56,8CV - juros</v>
          </cell>
          <cell r="C587" t="str">
            <v>h</v>
          </cell>
          <cell r="D587">
            <v>2.37</v>
          </cell>
        </row>
        <row r="588">
          <cell r="A588" t="str">
            <v>7015</v>
          </cell>
          <cell r="B588" t="str">
            <v>Veículo utilitário tipo pick-up a gasolina com 56,8CV - manutenção</v>
          </cell>
          <cell r="C588" t="str">
            <v>h</v>
          </cell>
          <cell r="D588">
            <v>4.63</v>
          </cell>
        </row>
        <row r="589">
          <cell r="A589" t="str">
            <v>7016</v>
          </cell>
          <cell r="B589" t="str">
            <v>Veículo utilitário tipo pick-up a gasolina com 56,8CV - custos c/material na operação</v>
          </cell>
          <cell r="C589" t="str">
            <v>h</v>
          </cell>
          <cell r="D589">
            <v>54.68</v>
          </cell>
        </row>
        <row r="590">
          <cell r="A590" t="str">
            <v>7017</v>
          </cell>
          <cell r="B590" t="str">
            <v>Mão de obra operação diurna - veículo leve</v>
          </cell>
          <cell r="C590" t="str">
            <v>h</v>
          </cell>
          <cell r="D590">
            <v>13.08</v>
          </cell>
        </row>
        <row r="591">
          <cell r="A591" t="str">
            <v>7019</v>
          </cell>
          <cell r="B591" t="str">
            <v>Distribuidor de betume 6.000L 56CV sob pressão montado sobre chassis de caminhão - depreciação</v>
          </cell>
          <cell r="C591" t="str">
            <v>h</v>
          </cell>
          <cell r="D591">
            <v>15.51</v>
          </cell>
        </row>
        <row r="592">
          <cell r="A592" t="str">
            <v>7020</v>
          </cell>
          <cell r="B592" t="str">
            <v>Distribuidor de betume 6.000L 56CV sob pressão montado sobre chassis de caminhão - juros</v>
          </cell>
          <cell r="C592" t="str">
            <v>h</v>
          </cell>
          <cell r="D592">
            <v>7.75</v>
          </cell>
        </row>
        <row r="593">
          <cell r="A593" t="str">
            <v>7021</v>
          </cell>
          <cell r="B593" t="str">
            <v>Distribuidor de betume 6.000L 56CV sob pressão montado sobre chassis de caminhão - manutenção</v>
          </cell>
          <cell r="C593" t="str">
            <v>h</v>
          </cell>
          <cell r="D593">
            <v>13.96</v>
          </cell>
        </row>
        <row r="594">
          <cell r="A594" t="str">
            <v>7022</v>
          </cell>
          <cell r="B594" t="str">
            <v>Distribuidor de betume 6.000L 56CV sob pressão montado sobre chassis de caminhão - custos com material operação diurna</v>
          </cell>
          <cell r="C594" t="str">
            <v>h</v>
          </cell>
          <cell r="D594">
            <v>147.25</v>
          </cell>
        </row>
        <row r="595">
          <cell r="A595" t="str">
            <v>7032</v>
          </cell>
          <cell r="B595" t="str">
            <v>Tanque de asfalto estacionário com serpentina, capacidade 30.000L - depreciação. Af_06/2014</v>
          </cell>
          <cell r="C595" t="str">
            <v>h</v>
          </cell>
          <cell r="D595">
            <v>2.14</v>
          </cell>
        </row>
        <row r="596">
          <cell r="A596" t="str">
            <v>7033</v>
          </cell>
          <cell r="B596" t="str">
            <v>Tanque de asfalto estacionário com serpentina, capacidade 30.000L - juros. Af_06/2014</v>
          </cell>
          <cell r="C596" t="str">
            <v>h</v>
          </cell>
          <cell r="D596">
            <v>0.64</v>
          </cell>
        </row>
        <row r="597">
          <cell r="A597" t="str">
            <v>7034</v>
          </cell>
          <cell r="B597" t="str">
            <v>Tanque de asfalto estacionário com serpentina, capacidade 30.000L - manutenção. Af_06/2014</v>
          </cell>
          <cell r="C597" t="str">
            <v>h</v>
          </cell>
          <cell r="D597">
            <v>1.48</v>
          </cell>
        </row>
        <row r="598">
          <cell r="A598" t="str">
            <v>7035</v>
          </cell>
          <cell r="B598" t="str">
            <v>Tanque de asfalto estacionário com serpentina, capacidade 30.000L - materiais na operação. Af_06/2014</v>
          </cell>
          <cell r="C598" t="str">
            <v>h</v>
          </cell>
          <cell r="D598">
            <v>130.72</v>
          </cell>
        </row>
        <row r="599">
          <cell r="A599" t="str">
            <v>7038</v>
          </cell>
          <cell r="B599" t="str">
            <v>Rolo compactador de pneus estático, pressão variável, potência 111HP, peso sem/com lastro 9,5 / 26T, largura de trabalho 1,90m - depreciação. Af_07/2014</v>
          </cell>
          <cell r="C599" t="str">
            <v>h</v>
          </cell>
          <cell r="D599">
            <v>19.98</v>
          </cell>
        </row>
        <row r="600">
          <cell r="A600" t="str">
            <v>7039</v>
          </cell>
          <cell r="B600" t="str">
            <v>Rolo compactador de pneus estático, pressão variável, potência 111HP, peso sem/com lastro 9,5 / 26T, largura de trabalho 1,90m - juros. Af_07/2014</v>
          </cell>
          <cell r="C600" t="str">
            <v>h</v>
          </cell>
          <cell r="D600">
            <v>5.49</v>
          </cell>
        </row>
        <row r="601">
          <cell r="A601" t="str">
            <v>7040</v>
          </cell>
          <cell r="B601" t="str">
            <v>Rolo compactador de pneus estático, pressão variável, potência 111HP, peso sem/com lastro 9,5 / 26T, largura de trabalho 1,90m - manutenção. Af_07/2014</v>
          </cell>
          <cell r="C601" t="str">
            <v>h</v>
          </cell>
          <cell r="D601">
            <v>20.58</v>
          </cell>
        </row>
        <row r="602">
          <cell r="A602" t="str">
            <v>7044</v>
          </cell>
          <cell r="B602" t="str">
            <v>Motobomba trash (p/ água suja) autoescorvante, motor gasolina de 6,41HP, diâmetros de sucção x recalque: 3" x 3", hm/q = 10mca / 60m³/h a 23mca / 0m³/h - depreciação. Af_10/2014</v>
          </cell>
          <cell r="C602" t="str">
            <v>h</v>
          </cell>
          <cell r="D602">
            <v>0.18</v>
          </cell>
        </row>
        <row r="603">
          <cell r="A603" t="str">
            <v>7045</v>
          </cell>
          <cell r="B603" t="str">
            <v>Motobomba trash (p/ água suja) autoescorvante, motor gasolina de 6,41HP, diâmetros de sucção x recalque: 3" x 3", hm/q = 10mca / 60m³/h a 23mca / 0m³/h - juros. Af_10/2014</v>
          </cell>
          <cell r="C603" t="str">
            <v>h</v>
          </cell>
          <cell r="D603">
            <v>0.05</v>
          </cell>
        </row>
        <row r="604">
          <cell r="A604" t="str">
            <v>7046</v>
          </cell>
          <cell r="B604" t="str">
            <v>Motobomba trash (p/ água suja) autoescorvante, motor gasolina de 6,41HP, diâmetros de sucção x recalque: 3" x 3", hm/q = 10mca / 60m³/h a 23mca / 0m³/h - manutenção. Af_10/2014</v>
          </cell>
          <cell r="C604" t="str">
            <v>h</v>
          </cell>
          <cell r="D604">
            <v>0.12</v>
          </cell>
        </row>
        <row r="605">
          <cell r="A605" t="str">
            <v>7047</v>
          </cell>
          <cell r="B605" t="str">
            <v>Motobomba trash (p/ água suja) autoescorvante, motor gasolina de 6,41HP, diâmetros de sucção x recalque: 3" x 3", hm/q = 10mca / 60m³/h a 23mca / 0m³/h - materiais na operação. Af_10/2014</v>
          </cell>
          <cell r="C605" t="str">
            <v>h</v>
          </cell>
          <cell r="D605">
            <v>5.61</v>
          </cell>
        </row>
        <row r="606">
          <cell r="A606" t="str">
            <v>7051</v>
          </cell>
          <cell r="B606" t="str">
            <v>Rolo compactador pé de carneiro vibratório, potência 125HP, peso operacional sem/com lastro 11,95 / 13,30T, impacto dinâmico 38,5 / 22,5T, largura de trabalho 2,15m - depreciação. Af_06/2014</v>
          </cell>
          <cell r="C606" t="str">
            <v>h</v>
          </cell>
          <cell r="D606">
            <v>21.29</v>
          </cell>
        </row>
        <row r="607">
          <cell r="A607" t="str">
            <v>7052</v>
          </cell>
          <cell r="B607" t="str">
            <v>Rolo compactador pé de carneiro vibratório, potência 125HP, peso operacional sem/com lastro 11,95 / 13,30T, impacto dinâmico 38,5 / 22,5T, largura de trabalho 2,15m - juros. Af_06/2014</v>
          </cell>
          <cell r="C607" t="str">
            <v>h</v>
          </cell>
          <cell r="D607">
            <v>4.96</v>
          </cell>
        </row>
        <row r="608">
          <cell r="A608" t="str">
            <v>7053</v>
          </cell>
          <cell r="B608" t="str">
            <v>Rolo compactador pé de carneiro vibratório, potência 125HP, peso operacional sem/com lastro 11,95 / 13,30T, impacto dinâmico 38,5 / 22,5T, largura de trabalho 2,15m - manutenção. Af_06/2014</v>
          </cell>
          <cell r="C608" t="str">
            <v>h</v>
          </cell>
          <cell r="D608">
            <v>23.65</v>
          </cell>
        </row>
        <row r="609">
          <cell r="A609" t="str">
            <v>7054</v>
          </cell>
          <cell r="B609" t="str">
            <v>Rolo compactador pé de carneiro vibratório, potência 125HP, peso operacional sem/com lastro 11,95 / 13,30T, impacto dinâmico 38,5 / 22,5T, largura de trabalho 2,15m - materiais na operação. Af_06/2014</v>
          </cell>
          <cell r="C609" t="str">
            <v>h</v>
          </cell>
          <cell r="D609">
            <v>56.88</v>
          </cell>
        </row>
        <row r="610">
          <cell r="A610" t="str">
            <v>7058</v>
          </cell>
          <cell r="B610" t="str">
            <v>Caminhão basculante 6m³ toco, peso bruto total 16.000kg, carga útil máxima 11.130kg, distância entre eixos 5,36m, potência 185CV, inclusive caçamba metálica - depreciação. Af_06/2014</v>
          </cell>
          <cell r="C610" t="str">
            <v>h</v>
          </cell>
          <cell r="D610">
            <v>14.05</v>
          </cell>
        </row>
        <row r="611">
          <cell r="A611" t="str">
            <v>7059</v>
          </cell>
          <cell r="B611" t="str">
            <v>Caminhão basculante 6m³ toco, peso bruto total 16.000kg, carga útil máxima 11.130kg, distância entre eixos 5,36m, potência 185CV, inclusive caçamba metálica - juros. Af_06/2014</v>
          </cell>
          <cell r="C611" t="str">
            <v>h</v>
          </cell>
          <cell r="D611">
            <v>3.32</v>
          </cell>
        </row>
        <row r="612">
          <cell r="A612" t="str">
            <v>7060</v>
          </cell>
          <cell r="B612" t="str">
            <v>Caminhão basculante 6m³ toco, peso bruto total 16.000kg, carga útil máxima 11.130kg, distância entre eixos 5,36m, potência 185CV, inclusive caçamba metálica - manutenção. Af_06/2014</v>
          </cell>
          <cell r="C612" t="str">
            <v>h</v>
          </cell>
          <cell r="D612">
            <v>19.760000000000002</v>
          </cell>
        </row>
        <row r="613">
          <cell r="A613" t="str">
            <v>7061</v>
          </cell>
          <cell r="B613" t="str">
            <v>Caminhão basculante 6m³ toco, peso bruto total 16.000kg, carga útil máxima 11.130kg, distância entre eixos 5,36m, potência 185CV, inclusive caçamba metálica - materiais na operação. Af_06/2014</v>
          </cell>
          <cell r="C613" t="str">
            <v>h</v>
          </cell>
          <cell r="D613">
            <v>62.28</v>
          </cell>
        </row>
        <row r="614">
          <cell r="A614" t="str">
            <v>7063</v>
          </cell>
          <cell r="B614" t="str">
            <v>Trator de pneus, potência 122CV, tração 4x4, peso com lastro de 4.510kg - depreciação. Af_06/2014</v>
          </cell>
          <cell r="C614" t="str">
            <v>h</v>
          </cell>
          <cell r="D614">
            <v>6.33</v>
          </cell>
        </row>
        <row r="615">
          <cell r="A615" t="str">
            <v>7064</v>
          </cell>
          <cell r="B615" t="str">
            <v>Trator de pneus, potência 122CV, tração 4x4, peso com lastro de 4.510kg - juros. Af_06/2014</v>
          </cell>
          <cell r="C615" t="str">
            <v>h</v>
          </cell>
          <cell r="D615">
            <v>2.13</v>
          </cell>
        </row>
        <row r="616">
          <cell r="A616" t="str">
            <v>7065</v>
          </cell>
          <cell r="B616" t="str">
            <v>Trator de pneus, potência 122CV, tração 4x4, peso com lastro de 4.510kg - manutenção. Af_06/2014</v>
          </cell>
          <cell r="C616" t="str">
            <v>h</v>
          </cell>
          <cell r="D616">
            <v>6.93</v>
          </cell>
        </row>
        <row r="617">
          <cell r="A617" t="str">
            <v>7066</v>
          </cell>
          <cell r="B617" t="str">
            <v>Trator de pneus, potência 122CV, tração 4x4, peso com lastro de 4.510kg - materiais na operação. Af_06/2014</v>
          </cell>
          <cell r="C617" t="str">
            <v>h</v>
          </cell>
          <cell r="D617">
            <v>54.77</v>
          </cell>
        </row>
        <row r="618">
          <cell r="A618" t="str">
            <v>53785</v>
          </cell>
          <cell r="B618" t="str">
            <v>Caminhão basculante 4,0m³ toco 162CV - peso bruto total 11.800kg - mão de obra na operação diurna</v>
          </cell>
          <cell r="C618" t="str">
            <v>h</v>
          </cell>
          <cell r="D618">
            <v>13.99</v>
          </cell>
        </row>
        <row r="619">
          <cell r="A619" t="str">
            <v>53786</v>
          </cell>
          <cell r="B619" t="str">
            <v>Retroescavadeira sobre rodas com carregadeira, tração 4x4, potência líq. 88HP, caçamba carreg. cap mín. 1m³, caçamba retro cap. 0,26m³, peso operacional mín. 6.674kg, profundidade escavação máx. 4,37m - materiais na operação. Af_06/2014</v>
          </cell>
          <cell r="C619" t="str">
            <v>h</v>
          </cell>
          <cell r="D619">
            <v>41.87</v>
          </cell>
        </row>
        <row r="620">
          <cell r="A620" t="str">
            <v>53787</v>
          </cell>
          <cell r="B620" t="str">
            <v>Rolo compactador vibratório de cilindro liso, autopropelido 80HP, peso máximo operacional 8,1T - custo de materiais na operação</v>
          </cell>
          <cell r="C620" t="str">
            <v>h</v>
          </cell>
          <cell r="D620">
            <v>71.37</v>
          </cell>
        </row>
        <row r="621">
          <cell r="A621" t="str">
            <v>53788</v>
          </cell>
          <cell r="B621" t="str">
            <v>Rolo compactador vibratório de um cilindro aço liso, potência 80HP, peso operacional máximo 8,1T, impacto dinâmico 16,15 / 9,5T, largura de trabalho 1,68m - materiais na operação. Af_06/2014</v>
          </cell>
          <cell r="C621" t="str">
            <v>h</v>
          </cell>
          <cell r="D621">
            <v>36.409999999999997</v>
          </cell>
        </row>
        <row r="622">
          <cell r="A622" t="str">
            <v>53792</v>
          </cell>
          <cell r="B622" t="str">
            <v>Caminhão basculante 6m³, peso bruto total 16.000kg, carga útil máxima 13.071kg, distância entre eixos 4,80m, potência 230CV inclusive caçamba metálica - materiais na operação. Af_06/2014</v>
          </cell>
          <cell r="C622" t="str">
            <v>h</v>
          </cell>
          <cell r="D622">
            <v>77.430000000000007</v>
          </cell>
        </row>
        <row r="623">
          <cell r="A623" t="str">
            <v>53794</v>
          </cell>
          <cell r="B623" t="str">
            <v>Usina de concreto fixa capacidade 90/120m³, 63HP - manutenção</v>
          </cell>
          <cell r="C623" t="str">
            <v>h</v>
          </cell>
          <cell r="D623">
            <v>36</v>
          </cell>
        </row>
        <row r="624">
          <cell r="A624" t="str">
            <v>53797</v>
          </cell>
          <cell r="B624" t="str">
            <v>Caminhão toco, peso bruto total 16.000kg, carga útil máx. 10.685kg, dist. entre eixos 4,8m, potência 189CV, inclusive carroceria fixa aberta de madeira p/ transporte geral de carga seca, dimen. aprox. 2,5x7,00x0,50m - materiais na operação. Af_06/2014</v>
          </cell>
          <cell r="C624" t="str">
            <v>h</v>
          </cell>
          <cell r="D624">
            <v>63.65</v>
          </cell>
        </row>
        <row r="625">
          <cell r="A625" t="str">
            <v>53800</v>
          </cell>
          <cell r="B625" t="str">
            <v>Usina misturadora de solos, dosadores triplos, calha vibratória, capacidade 200/500T, 201HP - materiais na operação</v>
          </cell>
          <cell r="C625" t="str">
            <v>h</v>
          </cell>
          <cell r="D625">
            <v>44.85</v>
          </cell>
        </row>
        <row r="626">
          <cell r="A626" t="str">
            <v>53801</v>
          </cell>
          <cell r="B626" t="str">
            <v>Usina misturadora de solos, dosadores triplos, calha vibratória, capacidade 200/500T, 201HP - mão de obra na operação diurna</v>
          </cell>
          <cell r="C626" t="str">
            <v>h</v>
          </cell>
          <cell r="D626">
            <v>75.48</v>
          </cell>
        </row>
        <row r="627">
          <cell r="A627" t="str">
            <v>53804</v>
          </cell>
          <cell r="B627" t="str">
            <v>Vassoura mecânica rebocável com escova cilíndrica, largura útil de varrimento de 2,44m - manutenção. Af_06/2014</v>
          </cell>
          <cell r="C627" t="str">
            <v>h</v>
          </cell>
          <cell r="D627">
            <v>1.94</v>
          </cell>
        </row>
        <row r="628">
          <cell r="A628" t="str">
            <v>53805</v>
          </cell>
          <cell r="B628" t="str">
            <v>Trator pneus tração 4x2, 82CV, peso c/ lastro 4,555T - mão de obra operação noturna</v>
          </cell>
          <cell r="C628" t="str">
            <v>h</v>
          </cell>
          <cell r="D628">
            <v>18.93</v>
          </cell>
        </row>
        <row r="629">
          <cell r="A629" t="str">
            <v>53806</v>
          </cell>
          <cell r="B629" t="str">
            <v>Trator de esteiras, potência 170HP, peso operacional 19T, caçamba 5,2m³ - manutenção. Af_06/2014</v>
          </cell>
          <cell r="C629" t="str">
            <v>h</v>
          </cell>
          <cell r="D629">
            <v>59.63</v>
          </cell>
        </row>
        <row r="630">
          <cell r="A630" t="str">
            <v>53808</v>
          </cell>
          <cell r="B630" t="str">
            <v>Trator de esteiras potência 165HP, peso operacional 17,1T - mão de obra na operação noturna</v>
          </cell>
          <cell r="C630" t="str">
            <v>h</v>
          </cell>
          <cell r="D630">
            <v>18.93</v>
          </cell>
        </row>
        <row r="631">
          <cell r="A631" t="str">
            <v>53810</v>
          </cell>
          <cell r="B631" t="str">
            <v>Trator de esteiras, potência 150HP, peso operacional 16,7T, com roda motriz elevada e lâmina 3,18m³ - manutenção. Af_06/2014</v>
          </cell>
          <cell r="C631" t="str">
            <v>h</v>
          </cell>
          <cell r="D631">
            <v>60</v>
          </cell>
        </row>
        <row r="632">
          <cell r="A632" t="str">
            <v>53814</v>
          </cell>
          <cell r="B632" t="str">
            <v>Trator de esteiras, potência 347HP, peso operacional 38,5T, com lâmina 8,70m³ - manutenção. Af_06/2014</v>
          </cell>
          <cell r="C632" t="str">
            <v>h</v>
          </cell>
          <cell r="D632">
            <v>196.53</v>
          </cell>
        </row>
        <row r="633">
          <cell r="A633" t="str">
            <v>53815</v>
          </cell>
          <cell r="B633" t="str">
            <v>Trator de esteiras com lamina - potência 305HP - peso operacional 37T - mão de obra na operação diurna</v>
          </cell>
          <cell r="C633" t="str">
            <v>h</v>
          </cell>
          <cell r="D633">
            <v>15.78</v>
          </cell>
        </row>
        <row r="634">
          <cell r="A634" t="str">
            <v>53816</v>
          </cell>
          <cell r="B634" t="str">
            <v>Trator sobre esteiras 305HP - mão de obra na operação noturna</v>
          </cell>
          <cell r="C634" t="str">
            <v>h</v>
          </cell>
          <cell r="D634">
            <v>18.93</v>
          </cell>
        </row>
        <row r="635">
          <cell r="A635" t="str">
            <v>53817</v>
          </cell>
          <cell r="B635" t="str">
            <v>Trator de esteiras, potência 100HP, peso operacional 9,4T, com lâmina 2,19m³ - materiais na operação. Af_06/2014</v>
          </cell>
          <cell r="C635" t="str">
            <v>h</v>
          </cell>
          <cell r="D635">
            <v>54.59</v>
          </cell>
        </row>
        <row r="636">
          <cell r="A636" t="str">
            <v>53818</v>
          </cell>
          <cell r="B636" t="str">
            <v>Rolo compactador vibratório rebocável aço liso, peso 4,7T, impacto dinâmico 18,3T - depreciação e juros</v>
          </cell>
          <cell r="C636" t="str">
            <v>h</v>
          </cell>
          <cell r="D636">
            <v>4.63</v>
          </cell>
        </row>
        <row r="637">
          <cell r="A637" t="str">
            <v>53823</v>
          </cell>
          <cell r="B637" t="str">
            <v>Rolo compactador de pneus estático para asfalto, pressão variável, potência 99HP, peso operacional sem/com lastro 8,3/21,0T - depreciação e juros</v>
          </cell>
          <cell r="C637" t="str">
            <v>h</v>
          </cell>
          <cell r="D637">
            <v>19.32</v>
          </cell>
        </row>
        <row r="638">
          <cell r="A638" t="str">
            <v>53827</v>
          </cell>
          <cell r="B638" t="str">
            <v>Caminhão toco, peso bruto total 14.300kg, carga útil máxima 9.590kg, distância entre eixos 4,76m, potência 185CV (não inclui carroceria) - materiais na operação. Af_06/2014</v>
          </cell>
          <cell r="C638" t="str">
            <v>h</v>
          </cell>
          <cell r="D638">
            <v>62.28</v>
          </cell>
        </row>
        <row r="639">
          <cell r="A639" t="str">
            <v>53829</v>
          </cell>
          <cell r="B639" t="str">
            <v>Caminhão toco, peso bruto total 16.000kg, carga útil máxima de 10.685kg, distância entre eixos 4,80m, potência 189CV excl. carroceria - materiais na operação. Af_06/2014</v>
          </cell>
          <cell r="C639" t="str">
            <v>h</v>
          </cell>
          <cell r="D639">
            <v>63.65</v>
          </cell>
        </row>
        <row r="640">
          <cell r="A640" t="str">
            <v>53831</v>
          </cell>
          <cell r="B640" t="str">
            <v>Caminhão pipa 10.000L trucado, peso bruto total 23.000kg, carga útil máxima 15.935kg, distância entre eixos 4,8m, potência 230CV, inclusive tanque de aço para transporte de água - materiais na operação. Af_06/2014</v>
          </cell>
          <cell r="C640" t="str">
            <v>h</v>
          </cell>
          <cell r="D640">
            <v>77.430000000000007</v>
          </cell>
        </row>
        <row r="641">
          <cell r="A641" t="str">
            <v>53833</v>
          </cell>
          <cell r="B641" t="str">
            <v>Distribuidor de agregado tipo dosador rebocável com 4 pneus com largura 3,66m - depreciação e juros</v>
          </cell>
          <cell r="C641" t="str">
            <v>h</v>
          </cell>
          <cell r="D641">
            <v>8.14</v>
          </cell>
        </row>
        <row r="642">
          <cell r="A642" t="str">
            <v>53834</v>
          </cell>
          <cell r="B642" t="str">
            <v>Distribuidor de agregado tipo dosador rebocável com 4 pneus com largura 3,66m - manutenção</v>
          </cell>
          <cell r="C642" t="str">
            <v>h</v>
          </cell>
          <cell r="D642">
            <v>2.95</v>
          </cell>
        </row>
        <row r="643">
          <cell r="A643" t="str">
            <v>53840</v>
          </cell>
          <cell r="B643" t="str">
            <v>Grade de disco rebocável com 20 discos 24" x 6mm com pneus para transporte - depreciação. Af_06/2014</v>
          </cell>
          <cell r="C643" t="str">
            <v>h</v>
          </cell>
          <cell r="D643">
            <v>1.82</v>
          </cell>
        </row>
        <row r="644">
          <cell r="A644" t="str">
            <v>53841</v>
          </cell>
          <cell r="B644" t="str">
            <v>Grade de disco rebocável com 20 discos 24" x 6mm com pneus para transporte - manutenção. Af_06/2014</v>
          </cell>
          <cell r="C644" t="str">
            <v>h</v>
          </cell>
          <cell r="D644">
            <v>1.44</v>
          </cell>
        </row>
        <row r="645">
          <cell r="A645" t="str">
            <v>53842</v>
          </cell>
          <cell r="B645" t="str">
            <v>Lança elevatória telescópica de acionamento hidráulico, capacidade de carga 30.000kg, com cesto, montada sobre caminhão trucado - depreciação e juros</v>
          </cell>
          <cell r="C645" t="str">
            <v>h</v>
          </cell>
          <cell r="D645">
            <v>227.17</v>
          </cell>
        </row>
        <row r="646">
          <cell r="A646" t="str">
            <v>53843</v>
          </cell>
          <cell r="B646" t="str">
            <v>Lança elevatória telescópica de acionamento hidráulico, capacidade de carga 30.000kg, com cesto, montada sobre caminhão trucado - custo com mão de obra na operação diurna</v>
          </cell>
          <cell r="C646" t="str">
            <v>h</v>
          </cell>
          <cell r="D646">
            <v>13.99</v>
          </cell>
        </row>
        <row r="647">
          <cell r="A647" t="str">
            <v>53849</v>
          </cell>
          <cell r="B647" t="str">
            <v>Motoniveladora potência básica líquida (primeira marcha) 125HP, peso bruto 13.032kg, largura da lâmina de 3,7m - materiais na operação. Af_06/2014</v>
          </cell>
          <cell r="C647" t="str">
            <v>h</v>
          </cell>
          <cell r="D647">
            <v>68.25</v>
          </cell>
        </row>
        <row r="648">
          <cell r="A648" t="str">
            <v>53852</v>
          </cell>
          <cell r="B648" t="str">
            <v>Motoscraper 270HP - custo com mão de obra na operação noturna</v>
          </cell>
          <cell r="C648" t="str">
            <v>h</v>
          </cell>
          <cell r="D648">
            <v>25.65</v>
          </cell>
        </row>
        <row r="649">
          <cell r="A649" t="str">
            <v>53857</v>
          </cell>
          <cell r="B649" t="str">
            <v>Pá carregadeira sobre rodas, potência líquida 128HP, capacidade da caçamba 1,7 a 2,8m³, peso operacional 11.632kg - manutenção. Af_06/2014</v>
          </cell>
          <cell r="C649" t="str">
            <v>h</v>
          </cell>
          <cell r="D649">
            <v>24.33</v>
          </cell>
        </row>
        <row r="650">
          <cell r="A650" t="str">
            <v>53858</v>
          </cell>
          <cell r="B650" t="str">
            <v>Pá carregadeira sobre rodas, potência líquida 128HP, capacidade da caçamba 1,7 a 2,8m³, peso operacional 11.632kg - materiais na operação. Af_06/2014</v>
          </cell>
          <cell r="C650" t="str">
            <v>h</v>
          </cell>
          <cell r="D650">
            <v>58.25</v>
          </cell>
        </row>
        <row r="651">
          <cell r="A651" t="str">
            <v>53861</v>
          </cell>
          <cell r="B651" t="str">
            <v>Pá carregadeira sobre rodas, potência 197HP, capacidade da caçamba 2,5 a 3,5m³, peso operacional 18.338kg - manutenção. Af_06/2014</v>
          </cell>
          <cell r="C651" t="str">
            <v>h</v>
          </cell>
          <cell r="D651">
            <v>33.74</v>
          </cell>
        </row>
        <row r="652">
          <cell r="A652" t="str">
            <v>53863</v>
          </cell>
          <cell r="B652" t="str">
            <v>Martelete ou rompedor pneumático manual 28kg, frequência de impacto 1.230/minuto - manutenção</v>
          </cell>
          <cell r="C652" t="str">
            <v>h</v>
          </cell>
          <cell r="D652">
            <v>1.56</v>
          </cell>
        </row>
        <row r="653">
          <cell r="A653" t="str">
            <v>53865</v>
          </cell>
          <cell r="B653" t="str">
            <v>Compressor de ar rebocável, vazão 189pcm, pressão efetiva de trabalho 102psi, motor diesel, potência 63CV - materiais na operação. Af_06/2015</v>
          </cell>
          <cell r="C653" t="str">
            <v>h</v>
          </cell>
          <cell r="D653">
            <v>31.11</v>
          </cell>
        </row>
        <row r="654">
          <cell r="A654" t="str">
            <v>53866</v>
          </cell>
          <cell r="B654" t="str">
            <v>Bomba submersível elétrica trifásica, potência 2,96HP, ø rotor 144mm semiaberto, bocal de saída ø 2, hm/q = 2mca / 38,8m³/h a 28mca / 5m³/h - materiais na operação. Af_06/2014</v>
          </cell>
          <cell r="C654" t="str">
            <v>h</v>
          </cell>
          <cell r="D654">
            <v>1.39</v>
          </cell>
        </row>
        <row r="655">
          <cell r="A655" t="str">
            <v>53882</v>
          </cell>
          <cell r="B655" t="str">
            <v>Caminhão pipa 6.000L, peso bruto total 13.000kg, distância entre eixos 4,80m, potência 189CV inclusive tanque de aço para transporte de água, capacidade 6m³ - manutenção. Af_06/2014</v>
          </cell>
          <cell r="C655" t="str">
            <v>h</v>
          </cell>
          <cell r="D655">
            <v>14.21</v>
          </cell>
        </row>
        <row r="656">
          <cell r="A656" t="str">
            <v>55255</v>
          </cell>
          <cell r="B656" t="str">
            <v>Extrusora de guias e sarjetas 14HP - custos com material na operação diurna</v>
          </cell>
          <cell r="C656" t="str">
            <v>h</v>
          </cell>
          <cell r="D656">
            <v>6.16</v>
          </cell>
        </row>
        <row r="657">
          <cell r="A657" t="str">
            <v>55263</v>
          </cell>
          <cell r="B657" t="str">
            <v>Rolo compactador de pneus estático, pressão variável, potência 111HP, peso sem/com lastro 9,5 / 26T, largura de trabalho 1,90m - materiais na operação. Af_07/2014</v>
          </cell>
          <cell r="C657" t="str">
            <v>h</v>
          </cell>
          <cell r="D657">
            <v>50.5</v>
          </cell>
        </row>
        <row r="658">
          <cell r="A658" t="str">
            <v>55264</v>
          </cell>
          <cell r="B658" t="str">
            <v>Trator de pneus 110 a 126HP - mão de obra na operação noturna</v>
          </cell>
          <cell r="C658" t="str">
            <v>h</v>
          </cell>
          <cell r="D658">
            <v>9.0399999999999991</v>
          </cell>
        </row>
        <row r="659">
          <cell r="A659" t="str">
            <v>73296</v>
          </cell>
          <cell r="B659" t="str">
            <v>Aluguel elevador equipado p/ transporte concreto a 10m altura - CP - s/ operador com guincho de 10CV 16m torre desmontável caçamba automática de 550L funil p/descarga e silo de espera de 1.000L</v>
          </cell>
          <cell r="C659" t="str">
            <v>h</v>
          </cell>
          <cell r="D659">
            <v>7.44</v>
          </cell>
        </row>
        <row r="660">
          <cell r="A660" t="str">
            <v>73298</v>
          </cell>
          <cell r="B660" t="str">
            <v>Vibrador de imersão motor elétrico 2CV (cp) tubo de 48x48 c/ mangote de 5m comprimento - excl. operador</v>
          </cell>
          <cell r="C660" t="str">
            <v>h</v>
          </cell>
          <cell r="D660">
            <v>1.62</v>
          </cell>
        </row>
        <row r="661">
          <cell r="A661" t="str">
            <v>73299</v>
          </cell>
          <cell r="B661" t="str">
            <v>Vibrador de imersão motor elétrico 2CV (ci) tubo 48x480mm c/ mangote de 5m comprimento - excl. operador</v>
          </cell>
          <cell r="C661" t="str">
            <v>h</v>
          </cell>
          <cell r="D661">
            <v>1.01</v>
          </cell>
        </row>
        <row r="662">
          <cell r="A662" t="str">
            <v>73300</v>
          </cell>
          <cell r="B662" t="str">
            <v>Aluguel elevador equipado p/ transporte concreto a 10m alt - cp - s/ operador com guincho de 10CV 16m torre desmontável caçamba automática de 550L funil p/ descarga e silo espera de 1.000L</v>
          </cell>
          <cell r="C662" t="str">
            <v>h</v>
          </cell>
          <cell r="D662">
            <v>3.59</v>
          </cell>
        </row>
        <row r="663">
          <cell r="A663" t="str">
            <v>73303</v>
          </cell>
          <cell r="B663" t="str">
            <v>Depreciação e juros - grupo gerador 150kVA</v>
          </cell>
          <cell r="C663" t="str">
            <v>h</v>
          </cell>
          <cell r="D663">
            <v>3.96</v>
          </cell>
        </row>
        <row r="664">
          <cell r="A664" t="str">
            <v>73304</v>
          </cell>
          <cell r="B664" t="str">
            <v>Custos combustível + material distribuidor de agregado Spre</v>
          </cell>
          <cell r="C664" t="str">
            <v>h</v>
          </cell>
          <cell r="D664">
            <v>53.74</v>
          </cell>
        </row>
        <row r="665">
          <cell r="A665" t="str">
            <v>73305</v>
          </cell>
          <cell r="B665" t="str">
            <v>Distribuidor de agregados autopropelido capacidade 3m³, a diesel, 6cc, 140CV - juros</v>
          </cell>
          <cell r="C665" t="str">
            <v>h</v>
          </cell>
          <cell r="D665">
            <v>9.7100000000000009</v>
          </cell>
        </row>
        <row r="666">
          <cell r="A666" t="str">
            <v>73307</v>
          </cell>
          <cell r="B666" t="str">
            <v>Manutenção - grupo gerador 150kVA</v>
          </cell>
          <cell r="C666" t="str">
            <v>h</v>
          </cell>
          <cell r="D666">
            <v>2.91</v>
          </cell>
        </row>
        <row r="667">
          <cell r="A667" t="str">
            <v>73308</v>
          </cell>
          <cell r="B667" t="str">
            <v>Distribuidor de agregados autopropelido capacidade 3m³, a diesel, 6cc, 140CV - depreciação</v>
          </cell>
          <cell r="C667" t="str">
            <v>h</v>
          </cell>
          <cell r="D667">
            <v>25.71</v>
          </cell>
        </row>
        <row r="668">
          <cell r="A668" t="str">
            <v>73309</v>
          </cell>
          <cell r="B668" t="str">
            <v>Rolo compactador vibratório pé de carneiro para solos, potência 80HP, peso máximo operacional 8,8T - depreciação</v>
          </cell>
          <cell r="C668" t="str">
            <v>h</v>
          </cell>
          <cell r="D668">
            <v>15.97</v>
          </cell>
        </row>
        <row r="669">
          <cell r="A669" t="str">
            <v>73310</v>
          </cell>
          <cell r="B669" t="str">
            <v>Custo horário com depreciação e juros-retro-escavadeira sobre rodas case 580h - 74HP</v>
          </cell>
          <cell r="C669" t="str">
            <v>h</v>
          </cell>
          <cell r="D669">
            <v>24.35</v>
          </cell>
        </row>
        <row r="670">
          <cell r="A670" t="str">
            <v>73311</v>
          </cell>
          <cell r="B670" t="str">
            <v>Custos c/material operação - grupo gerador 150kVA</v>
          </cell>
          <cell r="C670" t="str">
            <v>h</v>
          </cell>
          <cell r="D670">
            <v>105.13</v>
          </cell>
        </row>
        <row r="671">
          <cell r="A671" t="str">
            <v>73312</v>
          </cell>
          <cell r="B671" t="str">
            <v>Distribuidor de agregados autopropelido capacidade 3m³, a diesel, 6cc, 140CV - manutenção</v>
          </cell>
          <cell r="C671" t="str">
            <v>h</v>
          </cell>
          <cell r="D671">
            <v>12.85</v>
          </cell>
        </row>
        <row r="672">
          <cell r="A672" t="str">
            <v>73313</v>
          </cell>
          <cell r="B672" t="str">
            <v>Rolo compactador vibratório pé de carneiro para solos, potência 80HP, peso máximo operacional 8,8T - juros</v>
          </cell>
          <cell r="C672" t="str">
            <v>h</v>
          </cell>
          <cell r="D672">
            <v>3.72</v>
          </cell>
        </row>
        <row r="673">
          <cell r="A673" t="str">
            <v>73314</v>
          </cell>
          <cell r="B673" t="str">
            <v>Custo horário com mão de obra na operação diurna-retro-escavadeira sobre rodas - case 580h - 74HP</v>
          </cell>
          <cell r="C673" t="str">
            <v>h</v>
          </cell>
          <cell r="D673">
            <v>16.100000000000001</v>
          </cell>
        </row>
        <row r="674">
          <cell r="A674" t="str">
            <v>73315</v>
          </cell>
          <cell r="B674" t="str">
            <v>Custos combustível + material na operação de rolo vibratório TT SPV 84 pé-de-carneiro</v>
          </cell>
          <cell r="C674" t="str">
            <v>h</v>
          </cell>
          <cell r="D674">
            <v>36.409999999999997</v>
          </cell>
        </row>
        <row r="675">
          <cell r="A675" t="str">
            <v>73316</v>
          </cell>
          <cell r="B675" t="str">
            <v>Custo horário com manutenção-retro-escavadeira sobre rodas - case 580h - 74HP</v>
          </cell>
          <cell r="C675" t="str">
            <v>h</v>
          </cell>
          <cell r="D675">
            <v>14.15</v>
          </cell>
        </row>
        <row r="676">
          <cell r="A676" t="str">
            <v>73317</v>
          </cell>
          <cell r="B676" t="str">
            <v>Custo horário com materiais na operação-retro-escavadeira sobre rodas - case 580h - 74HP</v>
          </cell>
          <cell r="C676" t="str">
            <v>h</v>
          </cell>
          <cell r="D676">
            <v>46.11</v>
          </cell>
        </row>
        <row r="677">
          <cell r="A677" t="str">
            <v>73321</v>
          </cell>
          <cell r="B677" t="str">
            <v>Grupo gerador transportável sobre rodas 60/66kVA (cp) diesel 85CV (1.800rpm) - excl. operador</v>
          </cell>
          <cell r="C677" t="str">
            <v>h</v>
          </cell>
          <cell r="D677">
            <v>58.65</v>
          </cell>
        </row>
        <row r="678">
          <cell r="A678" t="str">
            <v>73327</v>
          </cell>
          <cell r="B678" t="str">
            <v>Custo horário com mão de obra na operação diurna - martelete ou rompedor Atlas Copco - TEX 31</v>
          </cell>
          <cell r="C678" t="str">
            <v>h</v>
          </cell>
          <cell r="D678">
            <v>9.0399999999999991</v>
          </cell>
        </row>
        <row r="679">
          <cell r="A679" t="str">
            <v>73331</v>
          </cell>
          <cell r="B679" t="str">
            <v>Vibrador de imersão motor gas 3,5CV (cp) tubo 48x480mm c/ mangote de 5m comp. - excl. operador</v>
          </cell>
          <cell r="C679" t="str">
            <v>h</v>
          </cell>
          <cell r="D679">
            <v>2.98</v>
          </cell>
        </row>
        <row r="680">
          <cell r="A680" t="str">
            <v>73332</v>
          </cell>
          <cell r="B680" t="str">
            <v>Custo horário com manutenção - martelete ou rompedor Atlas Copco - TEX 31</v>
          </cell>
          <cell r="C680" t="str">
            <v>h</v>
          </cell>
          <cell r="D680">
            <v>1.56</v>
          </cell>
        </row>
        <row r="681">
          <cell r="A681" t="str">
            <v>73333</v>
          </cell>
          <cell r="B681" t="str">
            <v>Grupo gerador c/potência 1450W/110V c.a ou 12V c.c. (ci) gas 3,4HP (3.600rpm) de 4 tempos refrigeração a ar - excl. operador</v>
          </cell>
          <cell r="C681" t="str">
            <v>h</v>
          </cell>
          <cell r="D681">
            <v>0.4</v>
          </cell>
        </row>
        <row r="682">
          <cell r="A682" t="str">
            <v>73335</v>
          </cell>
          <cell r="B682" t="str">
            <v>Caminhão toco, peso bruto total 14.300kg, carga útil máx. 9.710kg, dist. entre eixos 3,56m, potência 185CV, inclusive carroceria fixa aberta de madeira p/ transporte geral de carga seca, dimen. aprox. 2,50x6,50x0,50m - manutenção. Af_06/2014</v>
          </cell>
          <cell r="C682" t="str">
            <v>h</v>
          </cell>
          <cell r="D682">
            <v>14.18</v>
          </cell>
        </row>
        <row r="683">
          <cell r="A683" t="str">
            <v>73336</v>
          </cell>
          <cell r="B683" t="str">
            <v>Usina misturadora a frio capacidade 50T/h (cp) incl. equipe de operação</v>
          </cell>
          <cell r="C683" t="str">
            <v>h</v>
          </cell>
          <cell r="D683">
            <v>326.74</v>
          </cell>
        </row>
        <row r="684">
          <cell r="A684" t="str">
            <v>73337</v>
          </cell>
          <cell r="B684" t="str">
            <v>Custo horário com depreciação e juros - martelete ou rompedor Atlas Copco - TEX 31</v>
          </cell>
          <cell r="C684" t="str">
            <v>h</v>
          </cell>
          <cell r="D684">
            <v>1.18</v>
          </cell>
        </row>
        <row r="685">
          <cell r="A685" t="str">
            <v>73339</v>
          </cell>
          <cell r="B685" t="str">
            <v>Trator de pneus motor diesel 61CV (ci) incl. operador</v>
          </cell>
          <cell r="C685" t="str">
            <v>h</v>
          </cell>
          <cell r="D685">
            <v>23.44</v>
          </cell>
        </row>
        <row r="686">
          <cell r="A686" t="str">
            <v>73340</v>
          </cell>
          <cell r="B686" t="str">
            <v>Caminhão toco, peso bruto total 14.300kg, carga útil máx. 9.710kg, dist. entre eixos 3,56m, potência 185CV, inclusive carroceria fixa aberta de madeira p/ transporte geral de carga seca, dimen. aprox. 2,50x6,50x0,50m - materiais na operação. Af_06/2014</v>
          </cell>
          <cell r="C686" t="str">
            <v>h</v>
          </cell>
          <cell r="D686">
            <v>62.28</v>
          </cell>
        </row>
        <row r="687">
          <cell r="A687" t="str">
            <v>73343</v>
          </cell>
          <cell r="B687" t="str">
            <v>Vibrador de imersão motor gas 3,5CV tubo de 48x480mm (ci) c/ mangote de 5m comp - excl operador</v>
          </cell>
          <cell r="C687" t="str">
            <v>h</v>
          </cell>
          <cell r="D687">
            <v>0.43</v>
          </cell>
        </row>
        <row r="688">
          <cell r="A688" t="str">
            <v>73344</v>
          </cell>
          <cell r="B688" t="str">
            <v>Grupo gerador estacionário c/alternador 125/145kVA (cp) diesel 165CV excl. operador</v>
          </cell>
          <cell r="C688" t="str">
            <v>h</v>
          </cell>
          <cell r="D688">
            <v>121.57</v>
          </cell>
        </row>
        <row r="689">
          <cell r="A689" t="str">
            <v>73348</v>
          </cell>
          <cell r="B689" t="str">
            <v>Custo horário c/ depreciação e juros - guindaste autopropelido Madal- MD 10 a 45HP</v>
          </cell>
          <cell r="C689" t="str">
            <v>h</v>
          </cell>
          <cell r="D689">
            <v>48.86</v>
          </cell>
        </row>
        <row r="690">
          <cell r="A690" t="str">
            <v>73352</v>
          </cell>
          <cell r="B690" t="str">
            <v>Custo horário c/ depreciação e juros - guincho 8T Munck - 640/18 s/ caminhão Mercedes Benz 1418/51 184HP</v>
          </cell>
          <cell r="C690" t="str">
            <v>h</v>
          </cell>
          <cell r="D690">
            <v>7.76</v>
          </cell>
        </row>
        <row r="691">
          <cell r="A691" t="str">
            <v>73353</v>
          </cell>
          <cell r="B691" t="str">
            <v>Compactador de pneus auto-propulsor diesel 76HP c/7 pneus - ci - peso 5,5/20T incl. operador</v>
          </cell>
          <cell r="C691" t="str">
            <v>h</v>
          </cell>
          <cell r="D691">
            <v>50.65</v>
          </cell>
        </row>
        <row r="692">
          <cell r="A692" t="str">
            <v>73354</v>
          </cell>
          <cell r="B692" t="str">
            <v>Máquina de juntas gas 8,25CV part manual (ci) incl. operador</v>
          </cell>
          <cell r="C692" t="str">
            <v>h</v>
          </cell>
          <cell r="D692">
            <v>15.85</v>
          </cell>
        </row>
        <row r="693">
          <cell r="A693" t="str">
            <v>73359</v>
          </cell>
          <cell r="B693" t="str">
            <v>Custo horário c/ manutenção - guindaste autopropelido Madal MD 10a 45 HP</v>
          </cell>
          <cell r="C693" t="str">
            <v>h</v>
          </cell>
          <cell r="D693">
            <v>28.64</v>
          </cell>
        </row>
        <row r="694">
          <cell r="A694" t="str">
            <v>73365</v>
          </cell>
          <cell r="B694" t="str">
            <v>Custo horário c/ manutenção - guincho 8T Munck - 640/18 s/ caminhão Mercedes Benz 1418/51 184HP</v>
          </cell>
          <cell r="C694" t="str">
            <v>h</v>
          </cell>
          <cell r="D694">
            <v>3.85</v>
          </cell>
        </row>
        <row r="695">
          <cell r="A695" t="str">
            <v>73366</v>
          </cell>
          <cell r="B695" t="str">
            <v>Rolo vibratório liso 7T auto-propulsor diesel 76,5h (ci) incl. operador larg total 2,015m</v>
          </cell>
          <cell r="C695" t="str">
            <v>h</v>
          </cell>
          <cell r="D695">
            <v>41.98</v>
          </cell>
        </row>
        <row r="696">
          <cell r="A696" t="str">
            <v>73367</v>
          </cell>
          <cell r="B696" t="str">
            <v>Rompedor pneumático 32,6kg consumo ar 38,8L (ci) s/operador ponteira e mangueira - frequência de impactos 1.110 imp/min</v>
          </cell>
          <cell r="C696" t="str">
            <v>h</v>
          </cell>
          <cell r="D696">
            <v>1.25</v>
          </cell>
        </row>
        <row r="697">
          <cell r="A697" t="str">
            <v>73373</v>
          </cell>
          <cell r="B697" t="str">
            <v>Custo horário c/ materiais na operação - guindaste autopropelido Madal - MD 10A 45 HP</v>
          </cell>
          <cell r="C697" t="str">
            <v>h</v>
          </cell>
          <cell r="D697">
            <v>24.7</v>
          </cell>
        </row>
        <row r="698">
          <cell r="A698" t="str">
            <v>73374</v>
          </cell>
          <cell r="B698" t="str">
            <v>Usina pré-misturadora de solos capacidade 350/600T/h (cf) incl. equipe de operação</v>
          </cell>
          <cell r="C698" t="str">
            <v>h</v>
          </cell>
          <cell r="D698">
            <v>193.33</v>
          </cell>
        </row>
        <row r="699">
          <cell r="A699" t="str">
            <v>73378</v>
          </cell>
          <cell r="B699" t="str">
            <v>Rompedor pneumático 32,6kg consumo ar 38,8L (cp) s/ operador ponteira e mangueira-frequência de impacto de 1110 imp/min</v>
          </cell>
          <cell r="C699" t="str">
            <v>h</v>
          </cell>
          <cell r="D699">
            <v>1.73</v>
          </cell>
        </row>
        <row r="700">
          <cell r="A700" t="str">
            <v>73383</v>
          </cell>
          <cell r="B700" t="str">
            <v>Custo horário c/ materiais na operação - guincho 8T Munck - 640/18 s/ caminhão Mercedes Benz 1418/51 184 HP</v>
          </cell>
          <cell r="C700" t="str">
            <v>h</v>
          </cell>
          <cell r="D700">
            <v>93.33</v>
          </cell>
        </row>
        <row r="701">
          <cell r="A701" t="str">
            <v>73387</v>
          </cell>
          <cell r="B701" t="str">
            <v>Grupo gerador c/potência 1450W/110V c.a ou 12V c.c. (cp) gas 3,4HP refrigerado a ar - excl. operador</v>
          </cell>
          <cell r="C701" t="str">
            <v>h</v>
          </cell>
          <cell r="D701">
            <v>6.65</v>
          </cell>
        </row>
        <row r="702">
          <cell r="A702" t="str">
            <v>73390</v>
          </cell>
          <cell r="B702" t="str">
            <v>Compactador de pneus autopropulsor diesel 76HP c/7 pneus - cp - peso 5,5/20T incl. operador</v>
          </cell>
          <cell r="C702" t="str">
            <v>h</v>
          </cell>
          <cell r="D702">
            <v>102.3</v>
          </cell>
        </row>
        <row r="703">
          <cell r="A703" t="str">
            <v>73399</v>
          </cell>
          <cell r="B703" t="str">
            <v>Depreciação e juros - máquina de demarcar faixas autoprop.</v>
          </cell>
          <cell r="C703" t="str">
            <v>h</v>
          </cell>
          <cell r="D703">
            <v>72.25</v>
          </cell>
        </row>
        <row r="704">
          <cell r="A704" t="str">
            <v>73402</v>
          </cell>
          <cell r="B704" t="str">
            <v>Usina pré-misturadora de solos capacidade 350/600T/h (cp) incl. equipe de operação</v>
          </cell>
          <cell r="C704" t="str">
            <v>h</v>
          </cell>
          <cell r="D704">
            <v>290.69</v>
          </cell>
        </row>
        <row r="705">
          <cell r="A705" t="str">
            <v>73405</v>
          </cell>
          <cell r="B705" t="str">
            <v>Custo horário produtivo diurno-retro-escavadeira sobre rodas - case 580h - 74HP</v>
          </cell>
          <cell r="C705" t="str">
            <v>chp</v>
          </cell>
          <cell r="D705">
            <v>100.72</v>
          </cell>
        </row>
        <row r="706">
          <cell r="A706" t="str">
            <v>73419</v>
          </cell>
          <cell r="B706" t="str">
            <v>Usina p/ mistura betume alta classe a quente capacidade 60/90T/h - cp incl. equipe de operação</v>
          </cell>
          <cell r="C706" t="str">
            <v>h</v>
          </cell>
          <cell r="D706">
            <v>1915.07</v>
          </cell>
        </row>
        <row r="707">
          <cell r="A707" t="str">
            <v>73425</v>
          </cell>
          <cell r="B707" t="str">
            <v>Custo horário com depreciação e juros - trator de esteiras Caterpillar D6D PS - 163 6A - 140HP</v>
          </cell>
          <cell r="C707" t="str">
            <v>h</v>
          </cell>
          <cell r="D707">
            <v>66.45</v>
          </cell>
        </row>
        <row r="708">
          <cell r="A708" t="str">
            <v>73428</v>
          </cell>
          <cell r="B708" t="str">
            <v>Custo horário produtivo diurno - martelete ou rompedor Atlas Copco TEX 31</v>
          </cell>
          <cell r="C708" t="str">
            <v>chp</v>
          </cell>
          <cell r="D708">
            <v>11.79</v>
          </cell>
        </row>
        <row r="709">
          <cell r="A709" t="str">
            <v>73432</v>
          </cell>
          <cell r="B709" t="str">
            <v>Chp - betoneira capac. 320L, motor diesel 6HP, alfa 320 ou similar</v>
          </cell>
          <cell r="C709" t="str">
            <v>h</v>
          </cell>
          <cell r="D709">
            <v>14.38</v>
          </cell>
        </row>
        <row r="710">
          <cell r="A710" t="str">
            <v>73434</v>
          </cell>
          <cell r="B710" t="str">
            <v>Custo horário com manutenção - trator de esteiras Caterpillar D6D PS - 163 6A - 140HP</v>
          </cell>
          <cell r="C710" t="str">
            <v>h</v>
          </cell>
          <cell r="D710">
            <v>37.5</v>
          </cell>
        </row>
        <row r="711">
          <cell r="A711" t="str">
            <v>73435</v>
          </cell>
          <cell r="B711" t="str">
            <v>Manutenção - máquina de demarcar faixas autoprop.</v>
          </cell>
          <cell r="C711" t="str">
            <v>h</v>
          </cell>
          <cell r="D711">
            <v>49.52</v>
          </cell>
        </row>
        <row r="712">
          <cell r="A712" t="str">
            <v>73437</v>
          </cell>
          <cell r="B712" t="str">
            <v>Serra circular Makita 5900B 7' 2,3HP - chp</v>
          </cell>
          <cell r="C712" t="str">
            <v>h</v>
          </cell>
          <cell r="D712">
            <v>15.64</v>
          </cell>
        </row>
        <row r="713">
          <cell r="A713" t="str">
            <v>73439</v>
          </cell>
          <cell r="B713" t="str">
            <v>Moto bomba sobre rodas gas de 10,5CV a 3.600rpm (ci) c/ bomba centrifuga autoescorvante de rotor aberto bocais de 3" - excl. operador</v>
          </cell>
          <cell r="C713" t="str">
            <v>h</v>
          </cell>
          <cell r="D713">
            <v>3.58</v>
          </cell>
        </row>
        <row r="714">
          <cell r="A714" t="str">
            <v>73440</v>
          </cell>
          <cell r="B714" t="str">
            <v>Usina dosadora / misturadora agreg concr c/ silo cim p/ 50T (ci) incl. mão de obra p/ alimentação e operação da central</v>
          </cell>
          <cell r="C714" t="str">
            <v>h</v>
          </cell>
          <cell r="D714">
            <v>180.12</v>
          </cell>
        </row>
        <row r="715">
          <cell r="A715" t="str">
            <v>73441</v>
          </cell>
          <cell r="B715" t="str">
            <v>Usina dosadora / misturadora agreg concr c/ silo cim p/ 50T (cp) incl. mão de obra p/ alimentação e operação</v>
          </cell>
          <cell r="C715" t="str">
            <v>h</v>
          </cell>
          <cell r="D715">
            <v>235.39</v>
          </cell>
        </row>
        <row r="716">
          <cell r="A716" t="str">
            <v>73445</v>
          </cell>
          <cell r="B716" t="str">
            <v>Caiação int ou ext sobre revestimento liso c/ adoção de fixador com duas demãos</v>
          </cell>
          <cell r="C716" t="str">
            <v>m²</v>
          </cell>
          <cell r="D716">
            <v>6.42</v>
          </cell>
        </row>
        <row r="717">
          <cell r="A717" t="str">
            <v>73447</v>
          </cell>
          <cell r="B717" t="str">
            <v>Escavação manual de valas em terra compacta, prof. 2m &lt; h &lt;= 3m</v>
          </cell>
          <cell r="C717" t="str">
            <v>m³</v>
          </cell>
          <cell r="D717">
            <v>37.200000000000003</v>
          </cell>
        </row>
        <row r="718">
          <cell r="A718" t="str">
            <v>73450</v>
          </cell>
          <cell r="B718" t="str">
            <v>Custo horário improdutivo diurno - martelete ou rompedor Atlas Copco TEX 31</v>
          </cell>
          <cell r="C718" t="str">
            <v>chi</v>
          </cell>
          <cell r="D718">
            <v>10.220000000000001</v>
          </cell>
        </row>
        <row r="719">
          <cell r="A719" t="str">
            <v>73458</v>
          </cell>
          <cell r="B719" t="str">
            <v>Custo horário com materiais na operação - trator de esteiras Caterpillar D6D PS - 163 6A - 140HP</v>
          </cell>
          <cell r="C719" t="str">
            <v>h</v>
          </cell>
          <cell r="D719">
            <v>76.86</v>
          </cell>
        </row>
        <row r="720">
          <cell r="A720" t="str">
            <v>73459</v>
          </cell>
          <cell r="B720" t="str">
            <v>Custos c/material operação - máquina de demarcar faixas auto</v>
          </cell>
          <cell r="C720" t="str">
            <v>h</v>
          </cell>
          <cell r="D720">
            <v>16.47</v>
          </cell>
        </row>
        <row r="721">
          <cell r="A721" t="str">
            <v>73463</v>
          </cell>
          <cell r="B721" t="str">
            <v>Moto bomba sobre rodas gas de 10,5CV a 3600rpm (cp) c/bomba centrifuga auto-escorvante de rotor aberto bocais de 3" - excl. operador</v>
          </cell>
          <cell r="C721" t="str">
            <v>h</v>
          </cell>
          <cell r="D721">
            <v>17.489999999999998</v>
          </cell>
        </row>
        <row r="722">
          <cell r="A722" t="str">
            <v>73478</v>
          </cell>
          <cell r="B722" t="str">
            <v>Máquina de juntas gas 8,25CV part manual (cp) incl. operador</v>
          </cell>
          <cell r="C722" t="str">
            <v>h</v>
          </cell>
          <cell r="D722">
            <v>89.41</v>
          </cell>
        </row>
        <row r="723">
          <cell r="A723" t="str">
            <v>73481</v>
          </cell>
          <cell r="B723" t="str">
            <v>Escavação manual de valas em terra compacta, prof. de 0m &lt; h &lt;= 1m</v>
          </cell>
          <cell r="C723" t="str">
            <v>m³</v>
          </cell>
          <cell r="D723">
            <v>27.49</v>
          </cell>
        </row>
        <row r="724">
          <cell r="A724" t="str">
            <v>73487</v>
          </cell>
          <cell r="B724" t="str">
            <v>Serra circular Makita 5900B 7' 2,3HP - chi</v>
          </cell>
          <cell r="C724" t="str">
            <v>h</v>
          </cell>
          <cell r="D724">
            <v>12.7</v>
          </cell>
        </row>
        <row r="725">
          <cell r="A725" t="str">
            <v>73491</v>
          </cell>
          <cell r="B725" t="str">
            <v>Máquina polidora 4HP 12A 220V excl. esmeril e operador (cp)</v>
          </cell>
          <cell r="C725" t="str">
            <v>h</v>
          </cell>
          <cell r="D725">
            <v>4.7</v>
          </cell>
        </row>
        <row r="726">
          <cell r="A726" t="str">
            <v>73495</v>
          </cell>
          <cell r="B726" t="str">
            <v>Trator esteiras diesel aprox 335CV c/ lâmina 5.000kg (cp) incl. operador</v>
          </cell>
          <cell r="C726" t="str">
            <v>h</v>
          </cell>
          <cell r="D726">
            <v>699.73</v>
          </cell>
        </row>
        <row r="727">
          <cell r="A727" t="str">
            <v>73496</v>
          </cell>
          <cell r="B727" t="str">
            <v>Socador pneumático 18,5kg consumo ar 0,82m³/m (cp) incl. operador</v>
          </cell>
          <cell r="C727" t="str">
            <v>h</v>
          </cell>
          <cell r="D727">
            <v>2.29</v>
          </cell>
        </row>
        <row r="728">
          <cell r="A728" t="str">
            <v>73501</v>
          </cell>
          <cell r="B728" t="str">
            <v>Custo horário produtivo diurno - guincho 8T Munck - 640/18 sem caminhão Mercedes Benz 1418/51 184 HP</v>
          </cell>
          <cell r="C728" t="str">
            <v>chp</v>
          </cell>
          <cell r="D728">
            <v>118.95</v>
          </cell>
        </row>
        <row r="729">
          <cell r="A729" t="str">
            <v>73529</v>
          </cell>
          <cell r="B729" t="str">
            <v>Instalação de aquecimento e armazenamento de asfalto (cp) em 2 tanques de 30.000L cada - incl. operador</v>
          </cell>
          <cell r="C729" t="str">
            <v>h</v>
          </cell>
          <cell r="D729">
            <v>84.05</v>
          </cell>
        </row>
        <row r="730">
          <cell r="A730" t="str">
            <v>73532</v>
          </cell>
          <cell r="B730" t="str">
            <v>Custo horário produtivo - talha manual</v>
          </cell>
          <cell r="C730" t="str">
            <v>chp</v>
          </cell>
          <cell r="D730">
            <v>0.39</v>
          </cell>
        </row>
        <row r="731">
          <cell r="A731" t="str">
            <v>73534</v>
          </cell>
          <cell r="B731" t="str">
            <v>Custo horário improdutivo diurno-retro-escavadeira sobre rodas - case 580h - 74HP</v>
          </cell>
          <cell r="C731" t="str">
            <v>chi</v>
          </cell>
          <cell r="D731">
            <v>40.46</v>
          </cell>
        </row>
        <row r="732">
          <cell r="A732" t="str">
            <v>73553</v>
          </cell>
          <cell r="B732" t="str">
            <v>Máquina de pintar faixa cons maq FX24 14HP - chp</v>
          </cell>
          <cell r="C732" t="str">
            <v>h</v>
          </cell>
          <cell r="D732">
            <v>208.89</v>
          </cell>
        </row>
        <row r="733">
          <cell r="A733" t="str">
            <v>73557</v>
          </cell>
          <cell r="B733" t="str">
            <v>Máquina polidora 4HP 12A 220V excl. esmeril e operador (ci)</v>
          </cell>
          <cell r="C733" t="str">
            <v>h</v>
          </cell>
          <cell r="D733">
            <v>1.8</v>
          </cell>
        </row>
        <row r="734">
          <cell r="A734" t="str">
            <v>73558</v>
          </cell>
          <cell r="B734" t="str">
            <v>Locação de extrusora de guias e sarjetas sem formas, motor diesel de 14CV, excl. operador (ci)</v>
          </cell>
          <cell r="C734" t="str">
            <v>h</v>
          </cell>
          <cell r="D734">
            <v>5.16</v>
          </cell>
        </row>
        <row r="735">
          <cell r="A735" t="str">
            <v>73559</v>
          </cell>
          <cell r="B735" t="str">
            <v>Usina pré-misturadora de solos capacidade 350/600T/h (ci) incl. equipe de operação</v>
          </cell>
          <cell r="C735" t="str">
            <v>h</v>
          </cell>
          <cell r="D735">
            <v>182.51</v>
          </cell>
        </row>
        <row r="736">
          <cell r="A736" t="str">
            <v>73560</v>
          </cell>
          <cell r="B736" t="str">
            <v>Socador pneumático 18.5kg consumo ar 0,82m³/m (ci) incl. operador</v>
          </cell>
          <cell r="C736" t="str">
            <v>h</v>
          </cell>
          <cell r="D736">
            <v>1.77</v>
          </cell>
        </row>
        <row r="737">
          <cell r="A737" t="str">
            <v>73563</v>
          </cell>
          <cell r="B737" t="str">
            <v>Trator esteiras diesel aprox 335CV c/ lâmina 5.000kg (ci) incl. operador</v>
          </cell>
          <cell r="C737" t="str">
            <v>h</v>
          </cell>
          <cell r="D737">
            <v>299.64999999999998</v>
          </cell>
        </row>
        <row r="738">
          <cell r="A738" t="str">
            <v>73601</v>
          </cell>
          <cell r="B738" t="str">
            <v>Grupo gerador transportável sobre rodas 60/66kVA (cf) diesel 85CV excl. operador</v>
          </cell>
          <cell r="C738" t="str">
            <v>h</v>
          </cell>
          <cell r="D738">
            <v>5.0999999999999996</v>
          </cell>
        </row>
        <row r="739">
          <cell r="A739" t="str">
            <v>73709</v>
          </cell>
          <cell r="B739" t="str">
            <v>Grupo gerador estacionário c/ alternador 125/145kVA (ci) diesel 165CV excl. operador</v>
          </cell>
          <cell r="C739" t="str">
            <v>h</v>
          </cell>
          <cell r="D739">
            <v>7.56</v>
          </cell>
        </row>
        <row r="740">
          <cell r="A740" t="str">
            <v>74029</v>
          </cell>
          <cell r="B740" t="str">
            <v>Betoneiras</v>
          </cell>
        </row>
        <row r="741">
          <cell r="A741" t="str">
            <v>74029/001</v>
          </cell>
          <cell r="B741" t="str">
            <v>Betoneira diesel 580L (cp) mistura seca, carregamento mecânico e tambor reversível. - excl. operador</v>
          </cell>
          <cell r="C741" t="str">
            <v>h</v>
          </cell>
          <cell r="D741">
            <v>16.510000000000002</v>
          </cell>
        </row>
        <row r="742">
          <cell r="A742" t="str">
            <v>74029/002</v>
          </cell>
          <cell r="B742" t="str">
            <v>Betoneira diesel, 580L (ci) mistura seca, carregador mecânico e tambor reversível.- excl. operador</v>
          </cell>
          <cell r="C742" t="str">
            <v>h</v>
          </cell>
          <cell r="D742">
            <v>5.15</v>
          </cell>
        </row>
        <row r="743">
          <cell r="A743" t="str">
            <v>74035</v>
          </cell>
          <cell r="B743" t="str">
            <v>Carregador frontal / pá carregadeira</v>
          </cell>
        </row>
        <row r="744">
          <cell r="A744" t="str">
            <v>74035/001</v>
          </cell>
          <cell r="B744" t="str">
            <v>Carregador frontal (pá carregadeira) sobre rodas 105HP capacidade da caçamba 1,4 a 1,7m³ - chp - inclusive operador</v>
          </cell>
          <cell r="C744" t="str">
            <v>h</v>
          </cell>
          <cell r="D744">
            <v>130.69999999999999</v>
          </cell>
        </row>
        <row r="745">
          <cell r="A745" t="str">
            <v>74036</v>
          </cell>
          <cell r="B745" t="str">
            <v>Trator</v>
          </cell>
        </row>
        <row r="746">
          <cell r="A746" t="str">
            <v>74036/001</v>
          </cell>
          <cell r="B746" t="str">
            <v>Trator de esteiras, 153HP - chi - inclusive operador</v>
          </cell>
          <cell r="C746" t="str">
            <v>h</v>
          </cell>
          <cell r="D746">
            <v>101.67</v>
          </cell>
        </row>
        <row r="747">
          <cell r="A747" t="str">
            <v>74036/002</v>
          </cell>
          <cell r="B747" t="str">
            <v>Trator esteiras diesel 140CV - chp - inclusive operador</v>
          </cell>
          <cell r="C747" t="str">
            <v>h</v>
          </cell>
          <cell r="D747">
            <v>243.4</v>
          </cell>
        </row>
        <row r="748">
          <cell r="A748" t="str">
            <v>74040</v>
          </cell>
          <cell r="B748" t="str">
            <v>Soquete compactador</v>
          </cell>
        </row>
        <row r="749">
          <cell r="A749" t="str">
            <v>74040/002</v>
          </cell>
          <cell r="B749" t="str">
            <v>Soquete compactador 72kg, gasolina, 3HP, (chi), excl. operador.</v>
          </cell>
          <cell r="C749" t="str">
            <v>h</v>
          </cell>
          <cell r="D749">
            <v>2.0299999999999998</v>
          </cell>
        </row>
        <row r="750">
          <cell r="A750" t="str">
            <v>83361</v>
          </cell>
          <cell r="B750" t="str">
            <v>Espargidor de asfalto pressurizado, tanque 6m³ com isolação térmica, aquecido com 2 maçaricos, com barra espargidora 3,60m, montado sobre caminhão toco, peso bruto total 14.300kg, potência 185CV - manutenção. Af_08/2015</v>
          </cell>
          <cell r="C750" t="str">
            <v>h</v>
          </cell>
          <cell r="D750">
            <v>21.69</v>
          </cell>
        </row>
        <row r="751">
          <cell r="A751" t="str">
            <v>83755</v>
          </cell>
          <cell r="B751" t="str">
            <v>Depreciação guindaste Madal MD-10A</v>
          </cell>
          <cell r="C751" t="str">
            <v>h</v>
          </cell>
          <cell r="D751">
            <v>40.6</v>
          </cell>
        </row>
        <row r="752">
          <cell r="A752" t="str">
            <v>83756</v>
          </cell>
          <cell r="B752" t="str">
            <v>Juros guindaste Madal MD-10A</v>
          </cell>
          <cell r="C752" t="str">
            <v>h</v>
          </cell>
          <cell r="D752">
            <v>17.13</v>
          </cell>
        </row>
        <row r="753">
          <cell r="A753" t="str">
            <v>83757</v>
          </cell>
          <cell r="B753" t="str">
            <v>Manutenção guindaste Madal MD-10A</v>
          </cell>
          <cell r="C753" t="str">
            <v>h</v>
          </cell>
          <cell r="D753">
            <v>33.46</v>
          </cell>
        </row>
        <row r="754">
          <cell r="A754" t="str">
            <v>83758</v>
          </cell>
          <cell r="B754" t="str">
            <v>Custos combustível + material na operação de guindaste Madal MD-10A</v>
          </cell>
          <cell r="C754" t="str">
            <v>h</v>
          </cell>
          <cell r="D754">
            <v>49.31</v>
          </cell>
        </row>
        <row r="755">
          <cell r="A755" t="str">
            <v>83761</v>
          </cell>
          <cell r="B755" t="str">
            <v>Depreciação grupo de soldagem bambozzi 375-A</v>
          </cell>
          <cell r="C755" t="str">
            <v>h</v>
          </cell>
          <cell r="D755">
            <v>5.9</v>
          </cell>
        </row>
        <row r="756">
          <cell r="A756" t="str">
            <v>83762</v>
          </cell>
          <cell r="B756" t="str">
            <v>Manutenção grupo de soldagem bambozzi 375-A</v>
          </cell>
          <cell r="C756" t="str">
            <v>h</v>
          </cell>
          <cell r="D756">
            <v>3.88</v>
          </cell>
        </row>
        <row r="757">
          <cell r="A757" t="str">
            <v>83763</v>
          </cell>
          <cell r="B757" t="str">
            <v>Custos combustível + material grupo de soldagem bambozzi 375-A</v>
          </cell>
          <cell r="C757" t="str">
            <v>h</v>
          </cell>
          <cell r="D757">
            <v>29.64</v>
          </cell>
        </row>
        <row r="758">
          <cell r="A758" t="str">
            <v>83764</v>
          </cell>
          <cell r="B758" t="str">
            <v>Juros grupo de soldagem bambozzi 375-A</v>
          </cell>
          <cell r="C758" t="str">
            <v>h</v>
          </cell>
          <cell r="D758">
            <v>1.48</v>
          </cell>
        </row>
        <row r="759">
          <cell r="A759" t="str">
            <v>84000</v>
          </cell>
          <cell r="B759" t="str">
            <v>Soquete compactador 72kg gasolina, 3HP (chp) excl. operador.</v>
          </cell>
          <cell r="C759" t="str">
            <v>h</v>
          </cell>
          <cell r="D759">
            <v>6.58</v>
          </cell>
        </row>
        <row r="760">
          <cell r="A760" t="str">
            <v>84137</v>
          </cell>
          <cell r="B760" t="str">
            <v>Depreciação - usina de asfalto a frio almeida PMF-35 DPD cap. 60/80T/h - 30HP (elétrica)</v>
          </cell>
          <cell r="C760" t="str">
            <v>h</v>
          </cell>
          <cell r="D760">
            <v>18.59</v>
          </cell>
        </row>
        <row r="761">
          <cell r="A761" t="str">
            <v>84138</v>
          </cell>
          <cell r="B761" t="str">
            <v>Juros - usina de asfalto a frio almeida PMF-35 DPD cap. 60/80T/h - 30HP (elétrica)</v>
          </cell>
          <cell r="C761" t="str">
            <v>h</v>
          </cell>
          <cell r="D761">
            <v>7.02</v>
          </cell>
        </row>
        <row r="762">
          <cell r="A762" t="str">
            <v>84139</v>
          </cell>
          <cell r="B762" t="str">
            <v>Manutenção - usina de asfalto a frio almeida PMF-35 DPD cap. 60/80T/h - 30HP (elétrica)</v>
          </cell>
          <cell r="C762" t="str">
            <v>h</v>
          </cell>
          <cell r="D762">
            <v>16.73</v>
          </cell>
        </row>
        <row r="763">
          <cell r="A763" t="str">
            <v>84140</v>
          </cell>
          <cell r="B763" t="str">
            <v>Custos c/ mão de obra na operação - usina de asfalto a frio almeida PMF-35 DPD cap 60/80T/h - 30HP (elétrica)</v>
          </cell>
          <cell r="C763" t="str">
            <v>h</v>
          </cell>
          <cell r="D763">
            <v>36.979999999999997</v>
          </cell>
        </row>
        <row r="764">
          <cell r="A764" t="str">
            <v>84155</v>
          </cell>
          <cell r="B764" t="str">
            <v>Desempenadeira eletr 2CV 4 polos 220/380V compactadora e densadora p/ acab piso concreto - excl. operador (cp)</v>
          </cell>
          <cell r="C764" t="str">
            <v>h</v>
          </cell>
          <cell r="D764">
            <v>2.0099999999999998</v>
          </cell>
        </row>
        <row r="765">
          <cell r="A765" t="str">
            <v>84156</v>
          </cell>
          <cell r="B765" t="str">
            <v>Régua vibratória dupla gasolina 3/4CV a 3600rpm de frequência - excl. operador (cp)</v>
          </cell>
          <cell r="C765" t="str">
            <v>h</v>
          </cell>
          <cell r="D765">
            <v>8.26</v>
          </cell>
        </row>
        <row r="766">
          <cell r="A766" t="str">
            <v>84157</v>
          </cell>
          <cell r="B766" t="str">
            <v>Desempenadeira eletr motor 2CV 4 polos 220/380V compactadora e adensadora para piso acabado de concreto - excl. operador (ci)</v>
          </cell>
          <cell r="C766" t="str">
            <v>h</v>
          </cell>
          <cell r="D766">
            <v>0.68</v>
          </cell>
        </row>
        <row r="767">
          <cell r="A767" t="str">
            <v>84160</v>
          </cell>
          <cell r="B767" t="str">
            <v>Régua vibradora dupla gasolina 3/4CV a 3600 rpm frequência - excl. operador (ci)</v>
          </cell>
          <cell r="C767" t="str">
            <v>h</v>
          </cell>
          <cell r="D767">
            <v>1.64</v>
          </cell>
        </row>
        <row r="768">
          <cell r="A768" t="str">
            <v>87026</v>
          </cell>
          <cell r="B768" t="str">
            <v>Grade de disco rebocável com 20 discos 24" x 6mm com pneus para transporte - juros. Af_06/2014</v>
          </cell>
          <cell r="C768" t="str">
            <v>h</v>
          </cell>
          <cell r="D768">
            <v>0.63</v>
          </cell>
        </row>
        <row r="769">
          <cell r="A769" t="str">
            <v>87441</v>
          </cell>
          <cell r="B769" t="str">
            <v>Betoneira capacidade nominal 400L, capacidade de mistura 310L, motora diesel potência 5,0HP, sem carregador - depreciação. Af_06/2014</v>
          </cell>
          <cell r="C769" t="str">
            <v>h</v>
          </cell>
          <cell r="D769">
            <v>0.32</v>
          </cell>
        </row>
        <row r="770">
          <cell r="A770" t="str">
            <v>87442</v>
          </cell>
          <cell r="B770" t="str">
            <v>Betoneira capacidade nominal 400L, capacidade de mistura 310L, motora diesel potência 5,0HP, sem carregador - juros. Af_06/2014</v>
          </cell>
          <cell r="C770" t="str">
            <v>h</v>
          </cell>
          <cell r="D770">
            <v>7.0000000000000007E-2</v>
          </cell>
        </row>
        <row r="771">
          <cell r="A771" t="str">
            <v>87443</v>
          </cell>
          <cell r="B771" t="str">
            <v>Betoneira capacidade nominal 400L, capacidade de mistura 310L, motora diesel potência 5,0HP, sem carregador - manutenção. Af_06/2014</v>
          </cell>
          <cell r="C771" t="str">
            <v>h</v>
          </cell>
          <cell r="D771">
            <v>0.26</v>
          </cell>
        </row>
        <row r="772">
          <cell r="A772" t="str">
            <v>87444</v>
          </cell>
          <cell r="B772" t="str">
            <v>Betoneira capacidade nominal 400L, capacidade de mistura 310L, motora diesel potência 5,0HP, sem carregador - materiais na operação. Af_06/2014</v>
          </cell>
          <cell r="C772" t="str">
            <v>h</v>
          </cell>
          <cell r="D772">
            <v>2.2799999999999998</v>
          </cell>
        </row>
        <row r="773">
          <cell r="A773" t="str">
            <v>88387</v>
          </cell>
          <cell r="B773" t="str">
            <v>Misturador de argamassa, eixo horizontal, capacidade de mistura 300kg, motor elétrico potência 5CV - depreciação. Af_06/2014</v>
          </cell>
          <cell r="C773" t="str">
            <v>h</v>
          </cell>
          <cell r="D773">
            <v>0.62</v>
          </cell>
        </row>
        <row r="774">
          <cell r="A774" t="str">
            <v>88389</v>
          </cell>
          <cell r="B774" t="str">
            <v>Misturador de argamassa, eixo horizontal, capacidade de mistura 300kg, motor elétrico potência 5CV - juros. Af_06/2014</v>
          </cell>
          <cell r="C774" t="str">
            <v>h</v>
          </cell>
          <cell r="D774">
            <v>0.14000000000000001</v>
          </cell>
        </row>
        <row r="775">
          <cell r="A775" t="str">
            <v>88390</v>
          </cell>
          <cell r="B775" t="str">
            <v>Misturador de argamassa, eixo horizontal, capacidade de mistura 300kg, motor elétrico potência 5CV - manutenção. Af_06/2014</v>
          </cell>
          <cell r="C775" t="str">
            <v>h</v>
          </cell>
          <cell r="D775">
            <v>0.52</v>
          </cell>
        </row>
        <row r="776">
          <cell r="A776" t="str">
            <v>88391</v>
          </cell>
          <cell r="B776" t="str">
            <v>Misturador de argamassa, eixo horizontal, capacidade de mistura 300kg, motor elétrico potência 5CV - materiais na operação. Af_06/2014</v>
          </cell>
          <cell r="C776" t="str">
            <v>h</v>
          </cell>
          <cell r="D776">
            <v>1.88</v>
          </cell>
        </row>
        <row r="777">
          <cell r="A777" t="str">
            <v>88394</v>
          </cell>
          <cell r="B777" t="str">
            <v>Misturador de argamassa, eixo horizontal, capacidade de mistura 600kg, motor elétrico potência 7,5CV - depreciação. Af_06/2014</v>
          </cell>
          <cell r="C777" t="str">
            <v>h</v>
          </cell>
          <cell r="D777">
            <v>0.74</v>
          </cell>
        </row>
        <row r="778">
          <cell r="A778" t="str">
            <v>88395</v>
          </cell>
          <cell r="B778" t="str">
            <v>Misturador de argamassa, eixo horizontal, capacidade de mistura 600kg, motor elétrico potência 7,5CV - juros. Af_06/2014</v>
          </cell>
          <cell r="C778" t="str">
            <v>h</v>
          </cell>
          <cell r="D778">
            <v>0.17</v>
          </cell>
        </row>
        <row r="779">
          <cell r="A779" t="str">
            <v>88396</v>
          </cell>
          <cell r="B779" t="str">
            <v>Misturador de argamassa, eixo horizontal, capacidade de mistura 600kg, motor elétrico potência 7,5CV - manutenção. Af_06/2014</v>
          </cell>
          <cell r="C779" t="str">
            <v>h</v>
          </cell>
          <cell r="D779">
            <v>0.61</v>
          </cell>
        </row>
        <row r="780">
          <cell r="A780" t="str">
            <v>88397</v>
          </cell>
          <cell r="B780" t="str">
            <v>Misturador de argamassa, eixo horizontal, capacidade de mistura 600kg, motor elétrico potência 7,5CV - materiais na operação. Af_06/2014</v>
          </cell>
          <cell r="C780" t="str">
            <v>h</v>
          </cell>
          <cell r="D780">
            <v>2.81</v>
          </cell>
        </row>
        <row r="781">
          <cell r="A781" t="str">
            <v>88400</v>
          </cell>
          <cell r="B781" t="str">
            <v>Misturador de argamassa, eixo horizontal, capacidade de mistura 160kg, motor elétrico potência 3CV - depreciação. Af_06/2014</v>
          </cell>
          <cell r="C781" t="str">
            <v>h</v>
          </cell>
          <cell r="D781">
            <v>0.59</v>
          </cell>
        </row>
        <row r="782">
          <cell r="A782" t="str">
            <v>88401</v>
          </cell>
          <cell r="B782" t="str">
            <v>Misturador de argamassa, eixo horizontal, capacidade de mistura 160kg, motor elétrico potência 3CV - juros. Af_06/2014</v>
          </cell>
          <cell r="C782" t="str">
            <v>h</v>
          </cell>
          <cell r="D782">
            <v>0.13</v>
          </cell>
        </row>
        <row r="783">
          <cell r="A783" t="str">
            <v>88402</v>
          </cell>
          <cell r="B783" t="str">
            <v>Misturador de argamassa, eixo horizontal, capacidade de mistura 160kg, motor elétrico potência 3CV - manutenção. Af_06/2014</v>
          </cell>
          <cell r="C783" t="str">
            <v>h</v>
          </cell>
          <cell r="D783">
            <v>0.49</v>
          </cell>
        </row>
        <row r="784">
          <cell r="A784" t="str">
            <v>88403</v>
          </cell>
          <cell r="B784" t="str">
            <v>Misturador de argamassa, eixo horizontal, capacidade de mistura 160kg, motor elétrico potência 3CV - materiais na operação. Af_06/2014</v>
          </cell>
          <cell r="C784" t="str">
            <v>h</v>
          </cell>
          <cell r="D784">
            <v>1.1299999999999999</v>
          </cell>
        </row>
        <row r="785">
          <cell r="A785" t="str">
            <v>88419</v>
          </cell>
          <cell r="B785" t="str">
            <v>Projetor de argamassa, capacidade de projeção 1,5m³/h, alcance de 30 até 60m, motor elétrico potência 7,5HP - depreciação. Af_06/2014</v>
          </cell>
          <cell r="C785" t="str">
            <v>h</v>
          </cell>
          <cell r="D785">
            <v>3.84</v>
          </cell>
        </row>
        <row r="786">
          <cell r="A786" t="str">
            <v>88422</v>
          </cell>
          <cell r="B786" t="str">
            <v>Projetor de argamassa, capacidade de projeção 1,5m³/h, alcance de 30 até 60m, motor elétrico potência 7,5HP - juros. Af_06/2014</v>
          </cell>
          <cell r="C786" t="str">
            <v>h</v>
          </cell>
          <cell r="D786">
            <v>0.89</v>
          </cell>
        </row>
        <row r="787">
          <cell r="A787" t="str">
            <v>88425</v>
          </cell>
          <cell r="B787" t="str">
            <v>Projetor de argamassa, capacidade de projeção 1,5m³/h, alcance de 30 até 60m, motor elétrico potência 7,5HP - manutenção. Af_06/2014</v>
          </cell>
          <cell r="C787" t="str">
            <v>h</v>
          </cell>
          <cell r="D787">
            <v>3.2</v>
          </cell>
        </row>
        <row r="788">
          <cell r="A788" t="str">
            <v>88427</v>
          </cell>
          <cell r="B788" t="str">
            <v>Projetor de argamassa, capacidade de projeção 1,5m³/h, alcance de 30 até 60m, motor elétrico potência 7,5HP - materiais na operação. Af_06/2014</v>
          </cell>
          <cell r="C788" t="str">
            <v>h</v>
          </cell>
          <cell r="D788">
            <v>2.86</v>
          </cell>
        </row>
        <row r="789">
          <cell r="A789" t="str">
            <v>88434</v>
          </cell>
          <cell r="B789" t="str">
            <v>Projetor de argamassa, capacidade de projeção 2m³/h, alcance até 50m, motor elétrico potência 7,5HP - depreciação. Af_06/2014</v>
          </cell>
          <cell r="C789" t="str">
            <v>h</v>
          </cell>
          <cell r="D789">
            <v>5.0999999999999996</v>
          </cell>
        </row>
        <row r="790">
          <cell r="A790" t="str">
            <v>88435</v>
          </cell>
          <cell r="B790" t="str">
            <v>Projetor de argamassa, capacidade de projeção 2m³/h, alcance até 50m, motor elétrico potência 7,5HP - juros. Af_06/2014</v>
          </cell>
          <cell r="C790" t="str">
            <v>h</v>
          </cell>
          <cell r="D790">
            <v>1.18</v>
          </cell>
        </row>
        <row r="791">
          <cell r="A791" t="str">
            <v>88436</v>
          </cell>
          <cell r="B791" t="str">
            <v>Projetor de argamassa, capacidade de projeção 2m³/h, alcance até 50m, motor elétrico potência 7,5HP - manutenção. Af_06/2014</v>
          </cell>
          <cell r="C791" t="str">
            <v>h</v>
          </cell>
          <cell r="D791">
            <v>4.24</v>
          </cell>
        </row>
        <row r="792">
          <cell r="A792" t="str">
            <v>88437</v>
          </cell>
          <cell r="B792" t="str">
            <v>Projetor de argamassa, capacidade de projeção 2m³/h, alcance até 50m, motor elétrico potência 7,5HP - materiais na operação. Af_06/2014</v>
          </cell>
          <cell r="C792" t="str">
            <v>h</v>
          </cell>
          <cell r="D792">
            <v>2.86</v>
          </cell>
        </row>
        <row r="793">
          <cell r="A793" t="str">
            <v>88569</v>
          </cell>
          <cell r="B793" t="str">
            <v>Espargidor de asfalto pressurizado com tanque de 2.500L, rebocável com motor a gasolina potência 3,4HP - depreciação. Af_07/2014</v>
          </cell>
          <cell r="C793" t="str">
            <v>h</v>
          </cell>
          <cell r="D793">
            <v>3.12</v>
          </cell>
        </row>
        <row r="794">
          <cell r="A794" t="str">
            <v>88570</v>
          </cell>
          <cell r="B794" t="str">
            <v>Espargidor de asfalto pressurizado com tanque de 2.500L, rebocável com motor a gasolina potência 3,4HP - juros. Af_07/2014</v>
          </cell>
          <cell r="C794" t="str">
            <v>h</v>
          </cell>
          <cell r="D794">
            <v>1.28</v>
          </cell>
        </row>
        <row r="795">
          <cell r="A795" t="str">
            <v>88826</v>
          </cell>
          <cell r="B795" t="str">
            <v>Betoneira capacidade nominal de 400L, capacidade de mistura 310L, motor elétrico trifásico potência de 2HP, sem carregador - depreciação. Af_10/2014</v>
          </cell>
          <cell r="C795" t="str">
            <v>h</v>
          </cell>
          <cell r="D795">
            <v>0.23</v>
          </cell>
        </row>
        <row r="796">
          <cell r="A796" t="str">
            <v>88827</v>
          </cell>
          <cell r="B796" t="str">
            <v>Betoneira capacidade nominal de 400L, capacidade de mistura 310L, motor elétrico trifásico potência de 2HP, sem carregador - juros. Af_10/2014</v>
          </cell>
          <cell r="C796" t="str">
            <v>h</v>
          </cell>
          <cell r="D796">
            <v>0.05</v>
          </cell>
        </row>
        <row r="797">
          <cell r="A797" t="str">
            <v>88828</v>
          </cell>
          <cell r="B797" t="str">
            <v>Betoneira capacidade nominal de 400L, capacidade de mistura 310L, motor elétrico trifásico potência de 2HP, sem carregador - manutenção. Af_10/2014</v>
          </cell>
          <cell r="C797" t="str">
            <v>h</v>
          </cell>
          <cell r="D797">
            <v>0.19</v>
          </cell>
        </row>
        <row r="798">
          <cell r="A798" t="str">
            <v>88829</v>
          </cell>
          <cell r="B798" t="str">
            <v>Betoneira capacidade nominal de 400L, capacidade de mistura 310L, motor elétrico trifásico potência de 2HP, sem carregador - materiais na operação. Af_10/2014</v>
          </cell>
          <cell r="C798" t="str">
            <v>h</v>
          </cell>
          <cell r="D798">
            <v>0.76</v>
          </cell>
        </row>
        <row r="799">
          <cell r="A799" t="str">
            <v>88832</v>
          </cell>
          <cell r="B799" t="str">
            <v>Escavadeira hidráulica sobre esteiras, caçamba 0,80m³, peso operacional 17,8T, potência líquida 110HP - depreciação. Af_10/2014</v>
          </cell>
          <cell r="C799" t="str">
            <v>h</v>
          </cell>
          <cell r="D799">
            <v>23.2</v>
          </cell>
        </row>
        <row r="800">
          <cell r="A800" t="str">
            <v>88834</v>
          </cell>
          <cell r="B800" t="str">
            <v>Escavadeira hidráulica sobre esteiras, caçamba 0,80m³, peso operacional 17,8T, potência líquida 110HP - juros. Af_10/2014</v>
          </cell>
          <cell r="C800" t="str">
            <v>h</v>
          </cell>
          <cell r="D800">
            <v>5.22</v>
          </cell>
        </row>
        <row r="801">
          <cell r="A801" t="str">
            <v>88835</v>
          </cell>
          <cell r="B801" t="str">
            <v>Escavadeira hidráulica sobre esteiras, caçamba 0,80m³, peso operacional 17,8T, potência líquida 110HP - manutenção. Af_10/2014</v>
          </cell>
          <cell r="C801" t="str">
            <v>h</v>
          </cell>
          <cell r="D801">
            <v>32.630000000000003</v>
          </cell>
        </row>
        <row r="802">
          <cell r="A802" t="str">
            <v>88836</v>
          </cell>
          <cell r="B802" t="str">
            <v>Escavadeira hidráulica sobre esteiras, caçamba 0,80m³, peso operacional 17,8T, potência líquida 110HP - materiais na operação. Af_10/2014</v>
          </cell>
          <cell r="C802" t="str">
            <v>h</v>
          </cell>
          <cell r="D802">
            <v>50.05</v>
          </cell>
        </row>
        <row r="803">
          <cell r="A803" t="str">
            <v>88839</v>
          </cell>
          <cell r="B803" t="str">
            <v>Trator de esteiras, potência 125HP, peso operacional 12,9T, com lâmina 2,7m³ - depreciação. Af_10/2014</v>
          </cell>
          <cell r="C803" t="str">
            <v>h</v>
          </cell>
          <cell r="D803">
            <v>38.75</v>
          </cell>
        </row>
        <row r="804">
          <cell r="A804" t="str">
            <v>88840</v>
          </cell>
          <cell r="B804" t="str">
            <v>Trator de esteiras, potência 125HP, peso operacional 12,9T, com lâmina 2,7m³ - juros. Af_10/2014</v>
          </cell>
          <cell r="C804" t="str">
            <v>h</v>
          </cell>
          <cell r="D804">
            <v>8.7100000000000009</v>
          </cell>
        </row>
        <row r="805">
          <cell r="A805" t="str">
            <v>88841</v>
          </cell>
          <cell r="B805" t="str">
            <v>Trator de esteiras, potência 125HP, peso operacional 12,9T, com lâmina 2,7m³ - manutenção. Af_10/2014</v>
          </cell>
          <cell r="C805" t="str">
            <v>h</v>
          </cell>
          <cell r="D805">
            <v>48.44</v>
          </cell>
        </row>
        <row r="806">
          <cell r="A806" t="str">
            <v>88842</v>
          </cell>
          <cell r="B806" t="str">
            <v>Trator de esteiras, potência 125HP, peso operacional 12,9T, com lâmina 2,7m³ - materiais na operação. Af_10/2014</v>
          </cell>
          <cell r="C806" t="str">
            <v>h</v>
          </cell>
          <cell r="D806">
            <v>68.25</v>
          </cell>
        </row>
        <row r="807">
          <cell r="A807" t="str">
            <v>88847</v>
          </cell>
          <cell r="B807" t="str">
            <v>Usina de lama asfáltica, prod 30 a 50T/h, silo de agregado 7m³, reservatórios para emulsão e água de 2,3m³ cada, misturador tipo pugmill a ser montado sobre caminhão - depreciação. Af_10/2014</v>
          </cell>
          <cell r="C807" t="str">
            <v>h</v>
          </cell>
          <cell r="D807">
            <v>17.98</v>
          </cell>
        </row>
        <row r="808">
          <cell r="A808" t="str">
            <v>88848</v>
          </cell>
          <cell r="B808" t="str">
            <v>Usina de lama asfáltica, prod 30 a 50T/h, silo de agregado 7m³, reservatórios para emulsão e água de 2,3m³ cada, misturador tipo pugmill a ser montado sobre caminhão - juros. Af_10/2014</v>
          </cell>
          <cell r="C808" t="str">
            <v>h</v>
          </cell>
          <cell r="D808">
            <v>5.38</v>
          </cell>
        </row>
        <row r="809">
          <cell r="A809" t="str">
            <v>88853</v>
          </cell>
          <cell r="B809" t="str">
            <v>Motobomba centrífuga, motor a gasolina, potência 5,42HP, bocais 1 1/2" x 1", diâmetro rotor 143mm hm/q = 6mca / 16,8m³/h a 38mca / 6,6m³/h - depreciação. Af_06/2014</v>
          </cell>
          <cell r="C809" t="str">
            <v>h</v>
          </cell>
          <cell r="D809">
            <v>0.15</v>
          </cell>
        </row>
        <row r="810">
          <cell r="A810" t="str">
            <v>88854</v>
          </cell>
          <cell r="B810" t="str">
            <v>Motobomba centrífuga, motor a gasolina, potência 5,42HP, bocais 1 1/2" x 1", diâmetro rotor 143mm hm/q = 6mca / 16,8m³/h a 38mca / 6,6m³/h - juros. Af_06/2014</v>
          </cell>
          <cell r="C810" t="str">
            <v>h</v>
          </cell>
          <cell r="D810">
            <v>0.04</v>
          </cell>
        </row>
        <row r="811">
          <cell r="A811" t="str">
            <v>88855</v>
          </cell>
          <cell r="B811" t="str">
            <v>Grade de disco controle remoto rebocável, com 24 discos 24x6mm com pneus para transporte - depreciação. Af_06/2014</v>
          </cell>
          <cell r="C811" t="str">
            <v>h</v>
          </cell>
          <cell r="D811">
            <v>2.3199999999999998</v>
          </cell>
        </row>
        <row r="812">
          <cell r="A812" t="str">
            <v>88856</v>
          </cell>
          <cell r="B812" t="str">
            <v>Grade de disco controle remoto rebocável, com 24 discos 24x6mm com pneus para transporte - juros. Af_06/2014</v>
          </cell>
          <cell r="C812" t="str">
            <v>h</v>
          </cell>
          <cell r="D812">
            <v>0.8</v>
          </cell>
        </row>
        <row r="813">
          <cell r="A813" t="str">
            <v>88857</v>
          </cell>
          <cell r="B813" t="str">
            <v>Retroescavadeira sobre rodas com carregadeira, tração 4x4, potência líq. 88HP, caçamba carreg. cap mín. 1m³, caçamba retro cap. 0,26m³, peso operacional mín. 6.674kg, profundidade escavação máx. 4,37m - depreciação. Af_06/2014</v>
          </cell>
          <cell r="C813" t="str">
            <v>h</v>
          </cell>
          <cell r="D813">
            <v>14.07</v>
          </cell>
        </row>
        <row r="814">
          <cell r="A814" t="str">
            <v>88858</v>
          </cell>
          <cell r="B814" t="str">
            <v>Retroescavadeira sobre rodas com carregadeira, tração 4x4, potência líq. 88HP, caçamba carreg. cap mín. 1m³, caçamba retro cap. 0,26m³, peso operacional mín. 6.674kg, profundidade escavação máx. 4,37m - juros. Af_06/2014</v>
          </cell>
          <cell r="C814" t="str">
            <v>h</v>
          </cell>
          <cell r="D814">
            <v>3.16</v>
          </cell>
        </row>
        <row r="815">
          <cell r="A815" t="str">
            <v>88859</v>
          </cell>
          <cell r="B815" t="str">
            <v>Retroescavadeira sobre rodas com carregadeira, tração 4x2, potência líq. 79HP, caçamba carreg. cap mín. 1m³, caçamba retro cap. 0,20m³, peso operacional mín. 6.570kg, profundidade escavação máx. 4,37m - depreciação. Af_06/2014</v>
          </cell>
          <cell r="C815" t="str">
            <v>h</v>
          </cell>
          <cell r="D815">
            <v>12.51</v>
          </cell>
        </row>
        <row r="816">
          <cell r="A816" t="str">
            <v>88860</v>
          </cell>
          <cell r="B816" t="str">
            <v>Retroescavadeira sobre rodas com carregadeira, tração 4x2, potência líq. 79HP, caçamba carreg. cap mín. 1m³, caçamba retro cap. 0,20m³, peso operacional mín. 6.570kg, profundidade escavação máx. 4,37m - juros. Af_06/2014</v>
          </cell>
          <cell r="C816" t="str">
            <v>h</v>
          </cell>
          <cell r="D816">
            <v>2.81</v>
          </cell>
        </row>
        <row r="817">
          <cell r="A817" t="str">
            <v>88900</v>
          </cell>
          <cell r="B817" t="str">
            <v>Escavadeira hidráulica sobre esteiras, caçamba 1,20m³, peso operacional 21T, potência bruta 155HP - depreciação. Af_06/2014</v>
          </cell>
          <cell r="C817" t="str">
            <v>h</v>
          </cell>
          <cell r="D817">
            <v>27.05</v>
          </cell>
        </row>
        <row r="818">
          <cell r="A818" t="str">
            <v>88902</v>
          </cell>
          <cell r="B818" t="str">
            <v>Escavadeira hidráulica sobre esteiras, caçamba 1,20m³, peso operacional 21T, potência bruta 155HP - juros. Af_06/2014</v>
          </cell>
          <cell r="C818" t="str">
            <v>h</v>
          </cell>
          <cell r="D818">
            <v>6.08</v>
          </cell>
        </row>
        <row r="819">
          <cell r="A819" t="str">
            <v>88903</v>
          </cell>
          <cell r="B819" t="str">
            <v>Escavadeira hidráulica sobre esteiras, caçamba 1,20m³, peso operacional 21T, potência bruta 155HP - manutenção. Af_06/2014</v>
          </cell>
          <cell r="C819" t="str">
            <v>h</v>
          </cell>
          <cell r="D819">
            <v>38.04</v>
          </cell>
        </row>
        <row r="820">
          <cell r="A820" t="str">
            <v>88904</v>
          </cell>
          <cell r="B820" t="str">
            <v>Escavadeira hidráulica sobre esteiras, caçamba 1,20m³, peso operacional 21T, potência bruta 155HP - materiais na operação. Af_06/2014</v>
          </cell>
          <cell r="C820" t="str">
            <v>h</v>
          </cell>
          <cell r="D820">
            <v>70.540000000000006</v>
          </cell>
        </row>
        <row r="821">
          <cell r="A821" t="str">
            <v>89009</v>
          </cell>
          <cell r="B821" t="str">
            <v>Trator de esteiras, potência 150HP, peso operacional 16,7T, com roda motriz elevada e lâmina 3,18m³ - depreciação. Af_06/2014</v>
          </cell>
          <cell r="C821" t="str">
            <v>h</v>
          </cell>
          <cell r="D821">
            <v>48</v>
          </cell>
        </row>
        <row r="822">
          <cell r="A822" t="str">
            <v>89010</v>
          </cell>
          <cell r="B822" t="str">
            <v>Trator de esteiras, potência 150HP, peso operacional 16,7T, com roda motriz elevada e lâmina 3,18m³ - juros. Af_06/2014</v>
          </cell>
          <cell r="C822" t="str">
            <v>h</v>
          </cell>
          <cell r="D822">
            <v>10.8</v>
          </cell>
        </row>
        <row r="823">
          <cell r="A823" t="str">
            <v>89011</v>
          </cell>
          <cell r="B823" t="str">
            <v>Retroescavadeira sobre rodas com carregadeira, tração 4x4, potência líq. 72HP, caçamba carreg. cap mín. 0,79m³, caçamba retro cap. 0,18m³, peso operacional mín. 7.140kg, profundidade escavação máx. 4,50m - depreciação. Af_06/2014</v>
          </cell>
          <cell r="C823" t="str">
            <v>h</v>
          </cell>
          <cell r="D823">
            <v>13.57</v>
          </cell>
        </row>
        <row r="824">
          <cell r="A824" t="str">
            <v>89012</v>
          </cell>
          <cell r="B824" t="str">
            <v>Retroescavadeira sobre rodas com carregadeira, tração 4x4, potência líq. 72HP, caçamba carreg. cap mín. 0,79m³, caçamba retro cap. 0,18m³, peso operacional mín. 7.140kg, profundidade escavação máx. 4,50m - juros. Af_06/2014</v>
          </cell>
          <cell r="C824" t="str">
            <v>h</v>
          </cell>
          <cell r="D824">
            <v>3.05</v>
          </cell>
        </row>
        <row r="825">
          <cell r="A825" t="str">
            <v>89013</v>
          </cell>
          <cell r="B825" t="str">
            <v>Trator de esteiras, potência 347HP, peso operacional 38,5T, com lâmina 8,70m³ - depreciação. Af_06/2014</v>
          </cell>
          <cell r="C825" t="str">
            <v>h</v>
          </cell>
          <cell r="D825">
            <v>157.22</v>
          </cell>
        </row>
        <row r="826">
          <cell r="A826" t="str">
            <v>89014</v>
          </cell>
          <cell r="B826" t="str">
            <v>Trator de esteiras, potência 347HP, peso operacional 38,5T, com lâmina 8,70m³ - juros. Af_06/2014</v>
          </cell>
          <cell r="C826" t="str">
            <v>h</v>
          </cell>
          <cell r="D826">
            <v>35.369999999999997</v>
          </cell>
        </row>
        <row r="827">
          <cell r="A827" t="str">
            <v>89015</v>
          </cell>
          <cell r="B827" t="str">
            <v>Vassoura mecânica rebocável com escova cilíndrica, largura útil de varrimento de 2,44m - depreciação. Af_06/2014</v>
          </cell>
          <cell r="C827" t="str">
            <v>h</v>
          </cell>
          <cell r="D827">
            <v>2.33</v>
          </cell>
        </row>
        <row r="828">
          <cell r="A828" t="str">
            <v>89016</v>
          </cell>
          <cell r="B828" t="str">
            <v>Vassoura mecânica rebocável com escova cilíndrica, largura útil de varrimento de 2,44m - juros. Af_06/2014</v>
          </cell>
          <cell r="C828" t="str">
            <v>h</v>
          </cell>
          <cell r="D828">
            <v>0.85</v>
          </cell>
        </row>
        <row r="829">
          <cell r="A829" t="str">
            <v>89017</v>
          </cell>
          <cell r="B829" t="str">
            <v>Trator de esteiras, potência 170HP, peso operacional 19T, caçamba 5,2m³ - depreciação. Af_06/2014</v>
          </cell>
          <cell r="C829" t="str">
            <v>h</v>
          </cell>
          <cell r="D829">
            <v>47.7</v>
          </cell>
        </row>
        <row r="830">
          <cell r="A830" t="str">
            <v>89018</v>
          </cell>
          <cell r="B830" t="str">
            <v>Trator de esteiras, potência 170HP, peso operacional 19T, caçamba 5,2m³ - juros. Af_06/2014</v>
          </cell>
          <cell r="C830" t="str">
            <v>h</v>
          </cell>
          <cell r="D830">
            <v>10.73</v>
          </cell>
        </row>
        <row r="831">
          <cell r="A831" t="str">
            <v>89019</v>
          </cell>
          <cell r="B831" t="str">
            <v>Bomba submersível elétrica trifásica, potência 2,96HP, ø rotor 144mm semiaberto, bocal de saída ø 2, hm/q = 2mca / 38,8m³/h a 28mca /5m³/h - depreciação. Af_06/2014</v>
          </cell>
          <cell r="C831" t="str">
            <v>h</v>
          </cell>
          <cell r="D831">
            <v>0.17</v>
          </cell>
        </row>
        <row r="832">
          <cell r="A832" t="str">
            <v>89020</v>
          </cell>
          <cell r="B832" t="str">
            <v>Bomba submersível elétrica trifásica, potência 2,96HP, ø rotor 144mm semiaberto, bocal de saída ø 2, hm/q = 2mca / 38,8m³/h a 28mca /5m³/h - juros. Af_06/2014</v>
          </cell>
          <cell r="C832" t="str">
            <v>h</v>
          </cell>
          <cell r="D832">
            <v>0.04</v>
          </cell>
        </row>
        <row r="833">
          <cell r="A833" t="str">
            <v>89023</v>
          </cell>
          <cell r="B833" t="str">
            <v>Tanque de asfalto estacionário com maçarico, capacidade 20.000L - depreciação. Af_06/2014</v>
          </cell>
          <cell r="C833" t="str">
            <v>h</v>
          </cell>
          <cell r="D833">
            <v>1.74</v>
          </cell>
        </row>
        <row r="834">
          <cell r="A834" t="str">
            <v>89024</v>
          </cell>
          <cell r="B834" t="str">
            <v>Tanque de asfalto estacionário com maçarico, capacidade 20.000L - juros. Af_06/2014</v>
          </cell>
          <cell r="C834" t="str">
            <v>h</v>
          </cell>
          <cell r="D834">
            <v>0.52</v>
          </cell>
        </row>
        <row r="835">
          <cell r="A835" t="str">
            <v>89025</v>
          </cell>
          <cell r="B835" t="str">
            <v>Tanque de asfalto estacionário com maçarico, capacidade 20.000L - manutenção. Af_06/2014</v>
          </cell>
          <cell r="C835" t="str">
            <v>h</v>
          </cell>
          <cell r="D835">
            <v>1.2</v>
          </cell>
        </row>
        <row r="836">
          <cell r="A836" t="str">
            <v>89026</v>
          </cell>
          <cell r="B836" t="str">
            <v>Tanque de asfalto estacionário com maçarico, capacidade 20.000L - materiais na operação. Af_06/2014</v>
          </cell>
          <cell r="C836" t="str">
            <v>h</v>
          </cell>
          <cell r="D836">
            <v>121.81</v>
          </cell>
        </row>
        <row r="837">
          <cell r="A837" t="str">
            <v>89029</v>
          </cell>
          <cell r="B837" t="str">
            <v>Trator de esteiras, potência 100HP, peso operacional 9,4T, com lâmina 2,19m³ - depreciação. Af_06/2014</v>
          </cell>
          <cell r="C837" t="str">
            <v>h</v>
          </cell>
          <cell r="D837">
            <v>37.020000000000003</v>
          </cell>
        </row>
        <row r="838">
          <cell r="A838" t="str">
            <v>89030</v>
          </cell>
          <cell r="B838" t="str">
            <v>Trator de esteiras, potência 100HP, peso operacional 9,4T, com lâmina 2,19m³ - juros. Af_06/2014</v>
          </cell>
          <cell r="C838" t="str">
            <v>h</v>
          </cell>
          <cell r="D838">
            <v>8.33</v>
          </cell>
        </row>
        <row r="839">
          <cell r="A839" t="str">
            <v>89033</v>
          </cell>
          <cell r="B839" t="str">
            <v>Trator de pneus, potência 85CV, tração 4x4, peso com lastro de 4.675kg - depreciação. Af_06/2014</v>
          </cell>
          <cell r="C839" t="str">
            <v>h</v>
          </cell>
          <cell r="D839">
            <v>4.6399999999999997</v>
          </cell>
        </row>
        <row r="840">
          <cell r="A840" t="str">
            <v>89034</v>
          </cell>
          <cell r="B840" t="str">
            <v>Trator de pneus, potência 85CV, tração 4x4, peso com lastro de 4.675kg - juros. Af_06/2014</v>
          </cell>
          <cell r="C840" t="str">
            <v>h</v>
          </cell>
          <cell r="D840">
            <v>1.56</v>
          </cell>
        </row>
        <row r="841">
          <cell r="A841" t="str">
            <v>89128</v>
          </cell>
          <cell r="B841" t="str">
            <v>Pá carregadeira sobre rodas, potência líquida 128HP, capacidade da caçamba 1,7 a 2,8m³, peso operacional 11.632kg - depreciação. Af_06/2014</v>
          </cell>
          <cell r="C841" t="str">
            <v>h</v>
          </cell>
          <cell r="D841">
            <v>22.24</v>
          </cell>
        </row>
        <row r="842">
          <cell r="A842" t="str">
            <v>89129</v>
          </cell>
          <cell r="B842" t="str">
            <v>Pá carregadeira sobre rodas, potência líquida 128HP, capacidade da caçamba 1,7 a 2,8m³, peso operacional 11.632kg - juros. Af_06/2014</v>
          </cell>
          <cell r="C842" t="str">
            <v>h</v>
          </cell>
          <cell r="D842">
            <v>5</v>
          </cell>
        </row>
        <row r="843">
          <cell r="A843" t="str">
            <v>89130</v>
          </cell>
          <cell r="B843" t="str">
            <v>Pá carregadeira sobre rodas, potência 197HP, capacidade da caçamba 2,5 a 3,5m³, peso operacional 18.338kg - depreciação. Af_06/2014</v>
          </cell>
          <cell r="C843" t="str">
            <v>h</v>
          </cell>
          <cell r="D843">
            <v>30.84</v>
          </cell>
        </row>
        <row r="844">
          <cell r="A844" t="str">
            <v>89131</v>
          </cell>
          <cell r="B844" t="str">
            <v>Pá carregadeira sobre rodas, potência 197HP, capacidade da caçamba 2,5 a 3,5m³, peso operacional 18.338kg - juros. Af_06/2014</v>
          </cell>
          <cell r="C844" t="str">
            <v>h</v>
          </cell>
          <cell r="D844">
            <v>6.94</v>
          </cell>
        </row>
        <row r="845">
          <cell r="A845" t="str">
            <v>89210</v>
          </cell>
          <cell r="B845" t="str">
            <v>Rolo compactador vibratório de um cilindro aço liso, potência 80HP, peso operacional máximo 8,1T, impacto dinâmico 16,15 / 9,5T, largura de trabalho 1,68m - depreciação. Af_06/2014</v>
          </cell>
          <cell r="C845" t="str">
            <v>h</v>
          </cell>
          <cell r="D845">
            <v>15.36</v>
          </cell>
        </row>
        <row r="846">
          <cell r="A846" t="str">
            <v>89211</v>
          </cell>
          <cell r="B846" t="str">
            <v>Rolo compactador vibratório de um cilindro aço liso, potência 80HP, peso operacional máximo 8,1T, impacto dinâmico 16,15 / 9,5T, largura de trabalho 1,68m - juros. Af_06/2014</v>
          </cell>
          <cell r="C846" t="str">
            <v>h</v>
          </cell>
          <cell r="D846">
            <v>3.58</v>
          </cell>
        </row>
        <row r="847">
          <cell r="A847" t="str">
            <v>89212</v>
          </cell>
          <cell r="B847" t="str">
            <v>Bate-estacas por gravidade, potência de 160HP, peso do martelo até 3 toneladas - depreciação. Af_11/2014</v>
          </cell>
          <cell r="C847" t="str">
            <v>h</v>
          </cell>
          <cell r="D847">
            <v>12.31</v>
          </cell>
        </row>
        <row r="848">
          <cell r="A848" t="str">
            <v>89213</v>
          </cell>
          <cell r="B848" t="str">
            <v>Bate-estacas por gravidade, potência de 160HP, peso do martelo até 3 toneladas - juros. Af_11/2014</v>
          </cell>
          <cell r="C848" t="str">
            <v>h</v>
          </cell>
          <cell r="D848">
            <v>4.78</v>
          </cell>
        </row>
        <row r="849">
          <cell r="A849" t="str">
            <v>89214</v>
          </cell>
          <cell r="B849" t="str">
            <v>Bate-estacas por gravidade, potência de 160HP, peso do martelo até 3 toneladas - manutenção. Af_11/2014</v>
          </cell>
          <cell r="C849" t="str">
            <v>h</v>
          </cell>
          <cell r="D849">
            <v>14.49</v>
          </cell>
        </row>
        <row r="850">
          <cell r="A850" t="str">
            <v>89215</v>
          </cell>
          <cell r="B850" t="str">
            <v>Bate-estacas por gravidade, potência de 160HP, peso do martelo até 3 toneladas - materiais na operação. Af_11/2014</v>
          </cell>
          <cell r="C850" t="str">
            <v>h</v>
          </cell>
          <cell r="D850">
            <v>80.09</v>
          </cell>
        </row>
        <row r="851">
          <cell r="A851" t="str">
            <v>89219</v>
          </cell>
          <cell r="B851" t="str">
            <v>Rolo compactador vibratório de um cilindro liso de aço, potência 80HP, peso operacional máximo 8,5T, largura trabalho 1,676m - depreciação. Af_06/2014</v>
          </cell>
          <cell r="C851" t="str">
            <v>h</v>
          </cell>
          <cell r="D851">
            <v>16.04</v>
          </cell>
        </row>
        <row r="852">
          <cell r="A852" t="str">
            <v>89220</v>
          </cell>
          <cell r="B852" t="str">
            <v>Rolo compactador vibratório de um cilindro liso de aço, potência 80HP, peso operacional máximo 8,5T, largura trabalho 1,676m - juros. Af_06/2014</v>
          </cell>
          <cell r="C852" t="str">
            <v>h</v>
          </cell>
          <cell r="D852">
            <v>3.74</v>
          </cell>
        </row>
        <row r="853">
          <cell r="A853" t="str">
            <v>89221</v>
          </cell>
          <cell r="B853" t="str">
            <v>Betoneira capacidade nominal de 600L, capacidade de mistura 360L, motor elétrico trifásico potência de 4CV, sem carregador - depreciação. Af_11/2014</v>
          </cell>
          <cell r="C853" t="str">
            <v>h</v>
          </cell>
          <cell r="D853">
            <v>0.95</v>
          </cell>
        </row>
        <row r="854">
          <cell r="A854" t="str">
            <v>89222</v>
          </cell>
          <cell r="B854" t="str">
            <v>Betoneira capacidade nominal de 600L, capacidade de mistura 360L, motor elétrico trifásico potência de 4CV, sem carregador - juros. Af_11/2014</v>
          </cell>
          <cell r="C854" t="str">
            <v>h</v>
          </cell>
          <cell r="D854">
            <v>0.22</v>
          </cell>
        </row>
        <row r="855">
          <cell r="A855" t="str">
            <v>89223</v>
          </cell>
          <cell r="B855" t="str">
            <v>Betoneira capacidade nominal de 600L, capacidade de mistura 360L, motor elétrico trifásico potência de 4CV, sem carregador - manutenção. Af_11/2014</v>
          </cell>
          <cell r="C855" t="str">
            <v>h</v>
          </cell>
          <cell r="D855">
            <v>0.79</v>
          </cell>
        </row>
        <row r="856">
          <cell r="A856" t="str">
            <v>89224</v>
          </cell>
          <cell r="B856" t="str">
            <v>Betoneira capacidade nominal de 600L, capacidade de mistura 360L, motor elétrico trifásico potência de 4CV, sem carregador - materiais na operação. Af_11/2014</v>
          </cell>
          <cell r="C856" t="str">
            <v>h</v>
          </cell>
          <cell r="D856">
            <v>1.5</v>
          </cell>
        </row>
        <row r="857">
          <cell r="A857" t="str">
            <v>89228</v>
          </cell>
          <cell r="B857" t="str">
            <v>Motoniveladora potência básica líquida (primeira marcha) 125HP, peso bruto 13.032kg, largura da lâmina de 3,7m - depreciação. Af_06/2014</v>
          </cell>
          <cell r="C857" t="str">
            <v>h</v>
          </cell>
          <cell r="D857">
            <v>24.05</v>
          </cell>
        </row>
        <row r="858">
          <cell r="A858" t="str">
            <v>89229</v>
          </cell>
          <cell r="B858" t="str">
            <v>Motoniveladora potência básica líquida (primeira marcha) 125HP, peso bruto 13.032kg, largura da lâmina de 3,7m - juros. Af_06/2014</v>
          </cell>
          <cell r="C858" t="str">
            <v>h</v>
          </cell>
          <cell r="D858">
            <v>7.66</v>
          </cell>
        </row>
        <row r="859">
          <cell r="A859" t="str">
            <v>89230</v>
          </cell>
          <cell r="B859" t="str">
            <v>Fresadora de asfalto a frio sobre rodas, largura fresagem de 1,0m, potência 208HP - depreciação. Af_11/2014</v>
          </cell>
          <cell r="C859" t="str">
            <v>h</v>
          </cell>
          <cell r="D859">
            <v>67.34</v>
          </cell>
        </row>
        <row r="860">
          <cell r="A860" t="str">
            <v>89231</v>
          </cell>
          <cell r="B860" t="str">
            <v>Fresadora de asfalto a frio sobre rodas, largura fresagem de 1,0m, potência 208HP - juros. Af_11/2014</v>
          </cell>
          <cell r="C860" t="str">
            <v>h</v>
          </cell>
          <cell r="D860">
            <v>15.15</v>
          </cell>
        </row>
        <row r="861">
          <cell r="A861" t="str">
            <v>89232</v>
          </cell>
          <cell r="B861" t="str">
            <v>Fresadora de asfalto a frio sobre rodas, largura fresagem de 1,0m, potência 208HP - manutenção. Af_11/2014</v>
          </cell>
          <cell r="C861" t="str">
            <v>h</v>
          </cell>
          <cell r="D861">
            <v>105.22</v>
          </cell>
        </row>
        <row r="862">
          <cell r="A862" t="str">
            <v>89233</v>
          </cell>
          <cell r="B862" t="str">
            <v>Fresadora de asfalto a frio sobre rodas, largura fresagem de 1,0m, potência 208HP - materiais na operação. Af_11/2014</v>
          </cell>
          <cell r="C862" t="str">
            <v>h</v>
          </cell>
          <cell r="D862">
            <v>94.64</v>
          </cell>
        </row>
        <row r="863">
          <cell r="A863" t="str">
            <v>89236</v>
          </cell>
          <cell r="B863" t="str">
            <v>Fresadora de asfalto a frio sobre rodas, largura fresagem de 2,0m, potência 550HP - depreciação. Af_11/2014</v>
          </cell>
          <cell r="C863" t="str">
            <v>h</v>
          </cell>
          <cell r="D863">
            <v>157.31</v>
          </cell>
        </row>
        <row r="864">
          <cell r="A864" t="str">
            <v>89237</v>
          </cell>
          <cell r="B864" t="str">
            <v>Fresadora de asfalto a frio sobre rodas, largura fresagem de 2,0m, potência 550HP - juros. Af_11/2014</v>
          </cell>
          <cell r="C864" t="str">
            <v>h</v>
          </cell>
          <cell r="D864">
            <v>35.39</v>
          </cell>
        </row>
        <row r="865">
          <cell r="A865" t="str">
            <v>89238</v>
          </cell>
          <cell r="B865" t="str">
            <v>Fresadora de asfalto a frio sobre rodas, largura fresagem de 2,0m, potência 550HP - manutenção. Af_11/2014</v>
          </cell>
          <cell r="C865" t="str">
            <v>h</v>
          </cell>
          <cell r="D865">
            <v>245.81</v>
          </cell>
        </row>
        <row r="866">
          <cell r="A866" t="str">
            <v>89239</v>
          </cell>
          <cell r="B866" t="str">
            <v>Fresadora de asfalto a frio sobre rodas, largura fresagem de 2,0m, potência 550HP - materiais na operação. Af_11/2014</v>
          </cell>
          <cell r="C866" t="str">
            <v>h</v>
          </cell>
          <cell r="D866">
            <v>250.28</v>
          </cell>
        </row>
        <row r="867">
          <cell r="A867" t="str">
            <v>89240</v>
          </cell>
          <cell r="B867" t="str">
            <v>Vibroacabadora de asfalto sobre esteiras, largura de pavimentação 1,90m a 5,30m, potência 105HP capacidade 450T/h - depreciação. Af_11/2014</v>
          </cell>
          <cell r="C867" t="str">
            <v>h</v>
          </cell>
          <cell r="D867">
            <v>45.27</v>
          </cell>
        </row>
        <row r="868">
          <cell r="A868" t="str">
            <v>89241</v>
          </cell>
          <cell r="B868" t="str">
            <v>Vibroacabadora de asfalto sobre esteiras, largura de pavimentação 1,90m a 5,30m, potência 105HP capacidade 450T/h - juros. Af_11/2014</v>
          </cell>
          <cell r="C868" t="str">
            <v>h</v>
          </cell>
          <cell r="D868">
            <v>13.56</v>
          </cell>
        </row>
        <row r="869">
          <cell r="A869" t="str">
            <v>89246</v>
          </cell>
          <cell r="B869" t="str">
            <v>Recicladora de asfalto a frio sobre rodas, largura fresagem de 2,0m, potência 422HP - depreciação. Af_11/2014</v>
          </cell>
          <cell r="C869" t="str">
            <v>h</v>
          </cell>
          <cell r="D869">
            <v>136.69999999999999</v>
          </cell>
        </row>
        <row r="870">
          <cell r="A870" t="str">
            <v>89247</v>
          </cell>
          <cell r="B870" t="str">
            <v>Recicladora de asfalto a frio sobre rodas, largura fresagem de 2,0m, potência 422HP - juros. Af_11/2014</v>
          </cell>
          <cell r="C870" t="str">
            <v>h</v>
          </cell>
          <cell r="D870">
            <v>30.75</v>
          </cell>
        </row>
        <row r="871">
          <cell r="A871" t="str">
            <v>89248</v>
          </cell>
          <cell r="B871" t="str">
            <v>Recicladora de asfalto a frio sobre rodas, largura fresagem de 2,0m, potência 422HP - manutenção. Af_11/2014</v>
          </cell>
          <cell r="C871" t="str">
            <v>h</v>
          </cell>
          <cell r="D871">
            <v>213.59</v>
          </cell>
        </row>
        <row r="872">
          <cell r="A872" t="str">
            <v>89249</v>
          </cell>
          <cell r="B872" t="str">
            <v>Recicladora de asfalto a frio sobre rodas, largura fresagem de 2,0m, potência 422HP - materiais na operação. Af_11/2014</v>
          </cell>
          <cell r="C872" t="str">
            <v>h</v>
          </cell>
          <cell r="D872">
            <v>191.96</v>
          </cell>
        </row>
        <row r="873">
          <cell r="A873" t="str">
            <v>89253</v>
          </cell>
          <cell r="B873" t="str">
            <v>Vibroacabadora de asfalto sobre esteiras, largura de pavimentação 2,13m a 4,55m, potência 100HP, capacidade 400T/h - depreciação. Af_11/2014</v>
          </cell>
          <cell r="C873" t="str">
            <v>h</v>
          </cell>
          <cell r="D873">
            <v>37.090000000000003</v>
          </cell>
        </row>
        <row r="874">
          <cell r="A874" t="str">
            <v>89254</v>
          </cell>
          <cell r="B874" t="str">
            <v>Vibroacabadora de asfalto sobre esteiras, largura de pavimentação 2,13m a 4,55m, potência 100HP, capacidade 400T/h - juros. Af_11/2014</v>
          </cell>
          <cell r="C874" t="str">
            <v>h</v>
          </cell>
          <cell r="D874">
            <v>11.11</v>
          </cell>
        </row>
        <row r="875">
          <cell r="A875" t="str">
            <v>89255</v>
          </cell>
          <cell r="B875" t="str">
            <v>Vibroacabadora de asfalto sobre esteiras, largura de pavimentação 2,13m a 4,55m, potência 100HP, capacidade 400T/h - manutenção. Af_11/2014</v>
          </cell>
          <cell r="C875" t="str">
            <v>h</v>
          </cell>
          <cell r="D875">
            <v>46.19</v>
          </cell>
        </row>
        <row r="876">
          <cell r="A876" t="str">
            <v>89256</v>
          </cell>
          <cell r="B876" t="str">
            <v>Vibroacabadora de asfalto sobre esteiras, largura de pavimentação 2,13m a 4,55m, potência 100HP, capacidade 400T/h - materiais na operação. Af_11/2014</v>
          </cell>
          <cell r="C876" t="str">
            <v>h</v>
          </cell>
          <cell r="D876">
            <v>45.5</v>
          </cell>
        </row>
        <row r="877">
          <cell r="A877" t="str">
            <v>89259</v>
          </cell>
          <cell r="B877" t="str">
            <v>Guindauto hidráulico, capacidade máxima de carga 6.200kg, momento máximo de carga 11,7Tm, alcance máximo horizontal 9,70m, inclusive caminhão toco peso bruto total 16.000kg, potência de 189CV - depreciação. Af_06/2014</v>
          </cell>
          <cell r="C877" t="str">
            <v>h</v>
          </cell>
          <cell r="D877">
            <v>11.91</v>
          </cell>
        </row>
        <row r="878">
          <cell r="A878" t="str">
            <v>89260</v>
          </cell>
          <cell r="B878" t="str">
            <v>Guindauto hidráulico, capacidade máxima de carga 6.200kg, momento máximo de carga 11,7Tm, alcance máximo horizontal 9,70m, inclusive caminhão toco peso bruto total 16.000kg, potência de 189CV - juros. Af_06/2014</v>
          </cell>
          <cell r="C878" t="str">
            <v>h</v>
          </cell>
          <cell r="D878">
            <v>3.04</v>
          </cell>
        </row>
        <row r="879">
          <cell r="A879" t="str">
            <v>89262</v>
          </cell>
          <cell r="B879" t="str">
            <v>Guindauto hidráulico, capacidade máxima de carga 6.200kg, momento máximo de carga 11,7Tm, alcance máximo horizontal 9,70m, inclusive caminhão toco peso bruto total 16.000kg, potência de 189CV - manutenção. Af_06/2014</v>
          </cell>
          <cell r="C879" t="str">
            <v>h</v>
          </cell>
          <cell r="D879">
            <v>14.88</v>
          </cell>
        </row>
        <row r="880">
          <cell r="A880" t="str">
            <v>89264</v>
          </cell>
          <cell r="B880" t="str">
            <v>Caminhão toco, peso bruto total 16.000kg, carga útil máx. 10.685kg, dist. entre eixos 4,8m, potência 189CV, inclusive carroceria fixa aberta de madeira p/ transporte geral de carga seca, dimen. aprox. 2,5x7,00x0,50m - depreciação. Af_06/2014</v>
          </cell>
          <cell r="C880" t="str">
            <v>h</v>
          </cell>
          <cell r="D880">
            <v>9.6199999999999992</v>
          </cell>
        </row>
        <row r="881">
          <cell r="A881" t="str">
            <v>89265</v>
          </cell>
          <cell r="B881" t="str">
            <v>Caminhão toco, peso bruto total 16.000kg, carga útil máx. 10.685kg, dist. entre eixos 4,8m, potência 189CV, inclusive carroceria fixa aberta de madeira p/ transporte geral de carga seca, dimen. aprox. 2,5x7,00x0,50m - juros. Af_08/2015</v>
          </cell>
          <cell r="C881" t="str">
            <v>h</v>
          </cell>
          <cell r="D881">
            <v>2.4500000000000002</v>
          </cell>
        </row>
        <row r="882">
          <cell r="A882" t="str">
            <v>89266</v>
          </cell>
          <cell r="B882" t="str">
            <v>Caminhão toco, peso bruto total 16.000kg, carga útil máx. 10.685kg, dist. entre eixos 4,8m, potência 189CV, inclusive carroceria fixa aberta de madeira p/ transporte geral de carga seca, dimen. aprox. 2,5x7,00x0,50m - impostos e seguros. Af_06/2014</v>
          </cell>
          <cell r="C882" t="str">
            <v>h</v>
          </cell>
          <cell r="D882">
            <v>0.5</v>
          </cell>
        </row>
        <row r="883">
          <cell r="A883" t="str">
            <v>89267</v>
          </cell>
          <cell r="B883" t="str">
            <v>Guindaste hidráulico autropelido, com lança telescópica 28,80m, capacidade máxima 30T, potência 97kW, tração 4x4 - depreciação. Af_11/2014</v>
          </cell>
          <cell r="C883" t="str">
            <v>h</v>
          </cell>
          <cell r="D883">
            <v>29.73</v>
          </cell>
        </row>
        <row r="884">
          <cell r="A884" t="str">
            <v>89268</v>
          </cell>
          <cell r="B884" t="str">
            <v>Guindaste hidráulico autropelido, com lança telescópica 28,80m, capacidade máxima 30T, potência 97kW, tração 4x4 - juros. Af_11/2014</v>
          </cell>
          <cell r="C884" t="str">
            <v>h</v>
          </cell>
          <cell r="D884">
            <v>7.62</v>
          </cell>
        </row>
        <row r="885">
          <cell r="A885" t="str">
            <v>89269</v>
          </cell>
          <cell r="B885" t="str">
            <v>Guindaste hidráulico autropelido, com lança telescópica 28,80m, capacidade máxima 30T, potência 97kW, tração 4x4 - impostos e seguros. Af_11/2014</v>
          </cell>
          <cell r="C885" t="str">
            <v>h</v>
          </cell>
          <cell r="D885">
            <v>1.56</v>
          </cell>
        </row>
        <row r="886">
          <cell r="A886" t="str">
            <v>89270</v>
          </cell>
          <cell r="B886" t="str">
            <v>Guindaste hidráulico autropelido, com lança telescópica 28,80m, capacidade máxima 30T, potência 97kW, tração 4x4 - manutenção. Af_11/2014</v>
          </cell>
          <cell r="C886" t="str">
            <v>h</v>
          </cell>
          <cell r="D886">
            <v>37.299999999999997</v>
          </cell>
        </row>
        <row r="887">
          <cell r="A887" t="str">
            <v>89271</v>
          </cell>
          <cell r="B887" t="str">
            <v>Guindaste hidráulico autropelido, com lança telescópica 28,80m, capacidade máxima 30T, potência 97kW, tração 4x4 - materiais na operação. Af_11/2014</v>
          </cell>
          <cell r="C887" t="str">
            <v>h</v>
          </cell>
          <cell r="D887">
            <v>44.37</v>
          </cell>
        </row>
        <row r="888">
          <cell r="A888" t="str">
            <v>89274</v>
          </cell>
          <cell r="B888" t="str">
            <v>Betoneira capacidade nominal de 600L, capacidade de mistura 440L, motor a diesel potência 10HP, com carregador - depreciação. Af_11/2014</v>
          </cell>
          <cell r="C888" t="str">
            <v>h</v>
          </cell>
          <cell r="D888">
            <v>1.1599999999999999</v>
          </cell>
        </row>
        <row r="889">
          <cell r="A889" t="str">
            <v>89275</v>
          </cell>
          <cell r="B889" t="str">
            <v>Betoneira capacidade nominal de 600L, capacidade de mistura 440L, motor a diesel potência 10HP, com carregador - juros. Af_11/2014</v>
          </cell>
          <cell r="C889" t="str">
            <v>h</v>
          </cell>
          <cell r="D889">
            <v>0.27</v>
          </cell>
        </row>
        <row r="890">
          <cell r="A890" t="str">
            <v>89276</v>
          </cell>
          <cell r="B890" t="str">
            <v>Betoneira capacidade nominal de 600L, capacidade de mistura 440L, motor a diesel potência 10HP, com carregador - manutenção. Af_11/2014</v>
          </cell>
          <cell r="C890" t="str">
            <v>h</v>
          </cell>
          <cell r="D890">
            <v>0.97</v>
          </cell>
        </row>
        <row r="891">
          <cell r="A891" t="str">
            <v>89277</v>
          </cell>
          <cell r="B891" t="str">
            <v>Betoneira capacidade nominal de 600L, capacidade de mistura 440L, motor a diesel potência 10HP, com carregador - materiais na operação. Af_11/2014</v>
          </cell>
          <cell r="C891" t="str">
            <v>h</v>
          </cell>
          <cell r="D891">
            <v>4.54</v>
          </cell>
        </row>
        <row r="892">
          <cell r="A892" t="str">
            <v>89280</v>
          </cell>
          <cell r="B892" t="str">
            <v>Rolo compactador vibratório tandem aço liso, potência 58HP, peso sem/com lastro 6,5 / 9,4T, largura de trabalho 1,2m - depreciação. Af_06/2014</v>
          </cell>
          <cell r="C892" t="str">
            <v>h</v>
          </cell>
          <cell r="D892">
            <v>18.86</v>
          </cell>
        </row>
        <row r="893">
          <cell r="A893" t="str">
            <v>89281</v>
          </cell>
          <cell r="B893" t="str">
            <v>Rolo compactador vibratório tandem aço liso, potência 58HP, peso sem/com lastro 6,5 / 9,4T, largura de trabalho 1,2m - juros. Af_06/2014</v>
          </cell>
          <cell r="C893" t="str">
            <v>h</v>
          </cell>
          <cell r="D893">
            <v>4.4000000000000004</v>
          </cell>
        </row>
        <row r="894">
          <cell r="A894" t="str">
            <v>89870</v>
          </cell>
          <cell r="B894" t="str">
            <v>Caminhão basculante 14m³, com cavalo mecânico de capacidade máxima detração combinado de 36.000kg, potência 286CV, inclusive semirreboque com caçamba metálica - depreciação. Af_12/2014</v>
          </cell>
          <cell r="C894" t="str">
            <v>h</v>
          </cell>
          <cell r="D894">
            <v>23.4</v>
          </cell>
        </row>
        <row r="895">
          <cell r="A895" t="str">
            <v>89871</v>
          </cell>
          <cell r="B895" t="str">
            <v>Caminhão basculante 14m³, com cavalo mecânico de capacidade máxima detração combinado de 36.000kg, potência 286CV, inclusive semirreboque com caçamba metálica - juros. Af_12/2014</v>
          </cell>
          <cell r="C895" t="str">
            <v>h</v>
          </cell>
          <cell r="D895">
            <v>5.54</v>
          </cell>
        </row>
        <row r="896">
          <cell r="A896" t="str">
            <v>89872</v>
          </cell>
          <cell r="B896" t="str">
            <v>Caminhão basculante 14m³, com cavalo mecânico de capacidade máxima detração combinado de 36.000kg, potência 286CV, inclusive semirreboque com caçamba metálica - impostos e seguros. Af_12/2014</v>
          </cell>
          <cell r="C896" t="str">
            <v>h</v>
          </cell>
          <cell r="D896">
            <v>1.1200000000000001</v>
          </cell>
        </row>
        <row r="897">
          <cell r="A897" t="str">
            <v>89873</v>
          </cell>
          <cell r="B897" t="str">
            <v>Caminhão basculante 14m³, com cavalo mecânico de capacidade máxima detração combinado de 36.000kg, potência 286CV, inclusive semirreboque com caçamba metálica - manutenção. Af_12/2014</v>
          </cell>
          <cell r="C897" t="str">
            <v>h</v>
          </cell>
          <cell r="D897">
            <v>32.9</v>
          </cell>
        </row>
        <row r="898">
          <cell r="A898" t="str">
            <v>89874</v>
          </cell>
          <cell r="B898" t="str">
            <v>Caminhão basculante 14m³, com cavalo mecânico de capacidade máxima detração combinado de 36.000kg, potência 286CV, inclusive semirreboque com caçamba metálica - materiais na operação. Af_12/2014</v>
          </cell>
          <cell r="C898" t="str">
            <v>h</v>
          </cell>
          <cell r="D898">
            <v>96.28</v>
          </cell>
        </row>
        <row r="899">
          <cell r="A899" t="str">
            <v>89878</v>
          </cell>
          <cell r="B899" t="str">
            <v>Caminhão basculante 18m³, com cavalo mecânico de capacidade máxima detração combinado de 45.000kg, potência 330CV, inclusive semirreboque com caçamba metálica - depreciação. Af_12/2014</v>
          </cell>
          <cell r="C899" t="str">
            <v>h</v>
          </cell>
          <cell r="D899">
            <v>25.05</v>
          </cell>
        </row>
        <row r="900">
          <cell r="A900" t="str">
            <v>89879</v>
          </cell>
          <cell r="B900" t="str">
            <v>Caminhão basculante 18m³, com cavalo mecânico de capacidade máxima detração combinado de 45.000kg, potência 330CV, inclusive semirreboque com caçamba metálica - juros. Af_12/2014</v>
          </cell>
          <cell r="C900" t="str">
            <v>h</v>
          </cell>
          <cell r="D900">
            <v>5.93</v>
          </cell>
        </row>
        <row r="901">
          <cell r="A901" t="str">
            <v>89880</v>
          </cell>
          <cell r="B901" t="str">
            <v>Caminhão basculante 18m³, com cavalo mecânico de capacidade máxima detração combinado de 45.000kg, potência 330CV, inclusive semirreboque com caçamba metálica - impostos e seguros. Af_12/2014</v>
          </cell>
          <cell r="C901" t="str">
            <v>h</v>
          </cell>
          <cell r="D901">
            <v>1.2</v>
          </cell>
        </row>
        <row r="902">
          <cell r="A902" t="str">
            <v>89881</v>
          </cell>
          <cell r="B902" t="str">
            <v>Caminhão basculante 18m³, com cavalo mecânico de capacidade máxima detração combinado de 45.000kg, potência 330CV, inclusive semirreboque com caçamba metálica - manutenção. Af_12/2014</v>
          </cell>
          <cell r="C902" t="str">
            <v>h</v>
          </cell>
          <cell r="D902">
            <v>35.21</v>
          </cell>
        </row>
        <row r="903">
          <cell r="A903" t="str">
            <v>89882</v>
          </cell>
          <cell r="B903" t="str">
            <v>Caminhão basculante 18m³, com cavalo mecânico de capacidade máxima detração combinado de 45.000kg, potência 330CV, inclusive semirreboque com caçamba metálica - materiais na operação. Af_12/2014</v>
          </cell>
          <cell r="C903" t="str">
            <v>h</v>
          </cell>
          <cell r="D903">
            <v>111.11</v>
          </cell>
        </row>
        <row r="904">
          <cell r="A904" t="str">
            <v>90582</v>
          </cell>
          <cell r="B904" t="str">
            <v>Vibrador de imersão, diâmetro de ponteira 45mm, motor elétrico trifásico potência de 2CV - depreciação. Af_06/2015</v>
          </cell>
          <cell r="C904" t="str">
            <v>h</v>
          </cell>
          <cell r="D904">
            <v>1.3</v>
          </cell>
        </row>
        <row r="905">
          <cell r="A905" t="str">
            <v>90583</v>
          </cell>
          <cell r="B905" t="str">
            <v>Vibrador de imersão, diâmetro de ponteira 45mm, motor elétrico trifásico potência de 2CV - juros. Af_06/2015</v>
          </cell>
          <cell r="C905" t="str">
            <v>h</v>
          </cell>
          <cell r="D905">
            <v>0.04</v>
          </cell>
        </row>
        <row r="906">
          <cell r="A906" t="str">
            <v>90584</v>
          </cell>
          <cell r="B906" t="str">
            <v>Vibrador de imersão, diâmetro de ponteira 45mm, motor elétrico trifásico potência de 2CV - manutenção. Af_06/2015</v>
          </cell>
          <cell r="C906" t="str">
            <v>h</v>
          </cell>
          <cell r="D906">
            <v>0.12</v>
          </cell>
        </row>
        <row r="907">
          <cell r="A907" t="str">
            <v>90585</v>
          </cell>
          <cell r="B907" t="str">
            <v>Vibrador de imersão, diâmetro de ponteira 45mm, motor elétrico trifásico potência de 2CV - materiais na operação. Af_06/2015</v>
          </cell>
          <cell r="C907" t="str">
            <v>h</v>
          </cell>
          <cell r="D907">
            <v>0.75</v>
          </cell>
        </row>
        <row r="908">
          <cell r="A908" t="str">
            <v>90621</v>
          </cell>
          <cell r="B908" t="str">
            <v>Perfuratriz manual, torque máximo 83Nm, potência 5CV, com diâmetro máximo 4" - depreciação. Af_06/2015</v>
          </cell>
          <cell r="C908" t="str">
            <v>h</v>
          </cell>
          <cell r="D908">
            <v>1.36</v>
          </cell>
        </row>
        <row r="909">
          <cell r="A909" t="str">
            <v>90622</v>
          </cell>
          <cell r="B909" t="str">
            <v>Perfuratriz manual, torque máximo 83Nm, potência 5CV, com diâmetro máximo 4" - juros. Af_06/2015</v>
          </cell>
          <cell r="C909" t="str">
            <v>h</v>
          </cell>
          <cell r="D909">
            <v>0.3</v>
          </cell>
        </row>
        <row r="910">
          <cell r="A910" t="str">
            <v>90623</v>
          </cell>
          <cell r="B910" t="str">
            <v>Perfuratriz manual, torque máximo 83Nm, potência 5CV, com diâmetro máximo 4" - manutenção. Af_06/2015</v>
          </cell>
          <cell r="C910" t="str">
            <v>h</v>
          </cell>
          <cell r="D910">
            <v>1.43</v>
          </cell>
        </row>
        <row r="911">
          <cell r="A911" t="str">
            <v>90624</v>
          </cell>
          <cell r="B911" t="str">
            <v>Perfuratriz manual, torque máximo 83Nm, potência 5CV, com diâmetro máximo 4" - materiais na operação. Af_06/2015</v>
          </cell>
          <cell r="C911" t="str">
            <v>h</v>
          </cell>
          <cell r="D911">
            <v>1.88</v>
          </cell>
        </row>
        <row r="912">
          <cell r="A912" t="str">
            <v>90627</v>
          </cell>
          <cell r="B912" t="str">
            <v>Perfuratriz sobre esteira, torque máximo 600kgf, peso médio 1.000kg, potência 20HP, diâmetro máximo 10" - depreciação. Af_06/2015</v>
          </cell>
          <cell r="C912" t="str">
            <v>h</v>
          </cell>
          <cell r="D912">
            <v>29.42</v>
          </cell>
        </row>
        <row r="913">
          <cell r="A913" t="str">
            <v>90628</v>
          </cell>
          <cell r="B913" t="str">
            <v>Perfuratriz sobre esteira, torque máximo 600kgf, peso médio 1.000kg, potência 20HP, diâmetro máximo 10" - juros. Af_06/2015</v>
          </cell>
          <cell r="C913" t="str">
            <v>h</v>
          </cell>
          <cell r="D913">
            <v>6.5</v>
          </cell>
        </row>
        <row r="914">
          <cell r="A914" t="str">
            <v>90629</v>
          </cell>
          <cell r="B914" t="str">
            <v>Perfuratriz sobre esteira, torque máximo 600kgf, peso médio 1.000kg, potência 20HP, diâmetro máximo 10" - manutenção. Af_06/2015</v>
          </cell>
          <cell r="C914" t="str">
            <v>h</v>
          </cell>
          <cell r="D914">
            <v>30.96</v>
          </cell>
        </row>
        <row r="915">
          <cell r="A915" t="str">
            <v>90630</v>
          </cell>
          <cell r="B915" t="str">
            <v>Perfuratriz sobre esteira, torque máximo 600kgf, peso médio 1.000kg, potência 20HP, diâmetro máximo 10" - materiais na operação. Af_06/2015</v>
          </cell>
          <cell r="C915" t="str">
            <v>h</v>
          </cell>
          <cell r="D915">
            <v>7.62</v>
          </cell>
        </row>
        <row r="916">
          <cell r="A916" t="str">
            <v>90633</v>
          </cell>
          <cell r="B916" t="str">
            <v>Misturador duplo horizontal de alta turbulência, capacidade / volume 2x500 litros, motores elétricos mínimo 5CV cada, para nata cimento, argamassa e outros - depreciação. Af_06/2015</v>
          </cell>
          <cell r="C916" t="str">
            <v>h</v>
          </cell>
          <cell r="D916">
            <v>2.95</v>
          </cell>
        </row>
        <row r="917">
          <cell r="A917" t="str">
            <v>90634</v>
          </cell>
          <cell r="B917" t="str">
            <v>Misturador duplo horizontal de alta turbulência, capacidade / volume 2x500 litros, motores elétricos mínimo 5CV cada, para nata cimento, argamassa e outros - juros. Af_06/2015</v>
          </cell>
          <cell r="C917" t="str">
            <v>h</v>
          </cell>
          <cell r="D917">
            <v>0.69</v>
          </cell>
        </row>
        <row r="918">
          <cell r="A918" t="str">
            <v>90635</v>
          </cell>
          <cell r="B918" t="str">
            <v>Misturador duplo horizontal de alta turbulência, capacidade / volume 2x500 litros, motores elétricos mínimo 5CV cada, para nata cimento, argamassa e outros - manutenção. Af_06/2015</v>
          </cell>
          <cell r="C918" t="str">
            <v>h</v>
          </cell>
          <cell r="D918">
            <v>2.46</v>
          </cell>
        </row>
        <row r="919">
          <cell r="A919" t="str">
            <v>90636</v>
          </cell>
          <cell r="B919" t="str">
            <v>Misturador duplo horizontal de alta turbulência, capacidade / volume 2x500 litros, motores elétricos mínimo 5CV cada, para nata cimento, argamassa e outros - materiais na operação. Af_06/2015</v>
          </cell>
          <cell r="C919" t="str">
            <v>h</v>
          </cell>
          <cell r="D919">
            <v>3.76</v>
          </cell>
        </row>
        <row r="920">
          <cell r="A920" t="str">
            <v>90639</v>
          </cell>
          <cell r="B920" t="str">
            <v>Bomba triplex, para injeção de nata de cimento, vazão máxima de 100 litros/minuto, pressão máxima de 70 bar - depreciação. Af_06/2015</v>
          </cell>
          <cell r="C920" t="str">
            <v>h</v>
          </cell>
          <cell r="D920">
            <v>4.8899999999999997</v>
          </cell>
        </row>
        <row r="921">
          <cell r="A921" t="str">
            <v>90640</v>
          </cell>
          <cell r="B921" t="str">
            <v>Bomba triplex, para injeção de nata de cimento, vazão máxima de 100 litros/minuto, pressão máxima de 70 bar - juros. Af_06/2015</v>
          </cell>
          <cell r="C921" t="str">
            <v>h</v>
          </cell>
          <cell r="D921">
            <v>1.39</v>
          </cell>
        </row>
        <row r="922">
          <cell r="A922" t="str">
            <v>90641</v>
          </cell>
          <cell r="B922" t="str">
            <v>Bomba triplex, para injeção de nata de cimento, vazão máxima de 100 litros/minuto, pressão máxima de 70 bar - manutenção. Af_06/2015</v>
          </cell>
          <cell r="C922" t="str">
            <v>h</v>
          </cell>
          <cell r="D922">
            <v>3.22</v>
          </cell>
        </row>
        <row r="923">
          <cell r="A923" t="str">
            <v>90642</v>
          </cell>
          <cell r="B923" t="str">
            <v>Bomba triplex, para injeção de nata de cimento, vazão máxima de 100 litros/minuto, pressão máxima de 70 bar - materiais na operação. Af_06/2015</v>
          </cell>
          <cell r="C923" t="str">
            <v>h</v>
          </cell>
          <cell r="D923">
            <v>4.9400000000000004</v>
          </cell>
        </row>
        <row r="924">
          <cell r="A924" t="str">
            <v>90646</v>
          </cell>
          <cell r="B924" t="str">
            <v>Bomba centrífuga monoestágio com motor elétrico monofásico, potência 15HP, diâmetro do rotor 173mm, hm/q = 30mca / 90m³/h a 45mca / 55m³/h - depreciação. Af_06/2015</v>
          </cell>
          <cell r="C924" t="str">
            <v>h</v>
          </cell>
          <cell r="D924">
            <v>0.53</v>
          </cell>
        </row>
        <row r="925">
          <cell r="A925" t="str">
            <v>90647</v>
          </cell>
          <cell r="B925" t="str">
            <v>Bomba centrífuga monoestágio com motor elétrico monofásico, potência 15HP, diâmetro do rotor 173mm, hm/q = 30mca / 90m³/h a 45mca / 55m³/h - juros. Af_06/2015</v>
          </cell>
          <cell r="C925" t="str">
            <v>h</v>
          </cell>
          <cell r="D925">
            <v>0.15</v>
          </cell>
        </row>
        <row r="926">
          <cell r="A926" t="str">
            <v>90648</v>
          </cell>
          <cell r="B926" t="str">
            <v>Bomba centrífuga monoestágio com motor elétrico monofásico, potência 15HP, diâmetro do rotor 173mm, hm/q = 30mca / 90m³/h a 45mca / 55m³/h - manutenção. Af_06/2015</v>
          </cell>
          <cell r="C926" t="str">
            <v>h</v>
          </cell>
          <cell r="D926">
            <v>0.35</v>
          </cell>
        </row>
        <row r="927">
          <cell r="A927" t="str">
            <v>90649</v>
          </cell>
          <cell r="B927" t="str">
            <v>Bomba centrífuga monoestágio com motor elétrico monofásico, potência 15HP, diâmetro do rotor 173mm, hm/q = 30mca / 90m³/h a 45mca / 55m³/h - materiais na operação. Af_06/2015</v>
          </cell>
          <cell r="C927" t="str">
            <v>h</v>
          </cell>
          <cell r="D927">
            <v>7.03</v>
          </cell>
        </row>
        <row r="928">
          <cell r="A928" t="str">
            <v>90652</v>
          </cell>
          <cell r="B928" t="str">
            <v>Bomba de projeção de concreto seco, potência 10CV, vazão 3m³/h - depreciação. Af_06/2015</v>
          </cell>
          <cell r="C928" t="str">
            <v>h</v>
          </cell>
          <cell r="D928">
            <v>3.18</v>
          </cell>
        </row>
        <row r="929">
          <cell r="A929" t="str">
            <v>90653</v>
          </cell>
          <cell r="B929" t="str">
            <v>Bomba de projeção de concreto seco, potência 10CV, vazão 3m³/h - juros. Af_06/2015</v>
          </cell>
          <cell r="C929" t="str">
            <v>h</v>
          </cell>
          <cell r="D929">
            <v>0.9</v>
          </cell>
        </row>
        <row r="930">
          <cell r="A930" t="str">
            <v>90654</v>
          </cell>
          <cell r="B930" t="str">
            <v>Bomba de projeção de concreto seco, potência 10CV, vazão 3m³/h - manutenção. Af_06/2015</v>
          </cell>
          <cell r="C930" t="str">
            <v>h</v>
          </cell>
          <cell r="D930">
            <v>2.09</v>
          </cell>
        </row>
        <row r="931">
          <cell r="A931" t="str">
            <v>90655</v>
          </cell>
          <cell r="B931" t="str">
            <v>Bomba de projeção de concreto seco, potência 10CV, vazão 3m³/h - materiais na operação. Af_06/2015</v>
          </cell>
          <cell r="C931" t="str">
            <v>h</v>
          </cell>
          <cell r="D931">
            <v>4.63</v>
          </cell>
        </row>
        <row r="932">
          <cell r="A932" t="str">
            <v>90658</v>
          </cell>
          <cell r="B932" t="str">
            <v>Bomba de projeção de concreto seco, potência 10CV, vazão 6m³/h - depreciação. Af_06/2015</v>
          </cell>
          <cell r="C932" t="str">
            <v>h</v>
          </cell>
          <cell r="D932">
            <v>3.41</v>
          </cell>
        </row>
        <row r="933">
          <cell r="A933" t="str">
            <v>90659</v>
          </cell>
          <cell r="B933" t="str">
            <v>Bomba de projeção de concreto seco, potência 10CV, vazão 6m³/h - juros. Af_06/2015</v>
          </cell>
          <cell r="C933" t="str">
            <v>h</v>
          </cell>
          <cell r="D933">
            <v>0.97</v>
          </cell>
        </row>
        <row r="934">
          <cell r="A934" t="str">
            <v>90660</v>
          </cell>
          <cell r="B934" t="str">
            <v>Bomba de projeção de concreto seco, potência 10CV, vazão 6m³/h - manutenção. Af_06/2015</v>
          </cell>
          <cell r="C934" t="str">
            <v>h</v>
          </cell>
          <cell r="D934">
            <v>2.2400000000000002</v>
          </cell>
        </row>
        <row r="935">
          <cell r="A935" t="str">
            <v>90661</v>
          </cell>
          <cell r="B935" t="str">
            <v>Bomba de projeção de concreto seco, potência 10CV, vazão 6m³/h - materiais na operação. Af_06/2015</v>
          </cell>
          <cell r="C935" t="str">
            <v>h</v>
          </cell>
          <cell r="D935">
            <v>4.63</v>
          </cell>
        </row>
        <row r="936">
          <cell r="A936" t="str">
            <v>90664</v>
          </cell>
          <cell r="B936" t="str">
            <v>Projetor pneumático de argamassa para chapisco e reboco com recipiente acoplado, tipo canequinha, com compressor de ar rebocável vazão 89pcm e motor diesel de 20CV - depreciação. Af_06/2015</v>
          </cell>
          <cell r="C936" t="str">
            <v>h</v>
          </cell>
          <cell r="D936">
            <v>2.9</v>
          </cell>
        </row>
        <row r="937">
          <cell r="A937" t="str">
            <v>90665</v>
          </cell>
          <cell r="B937" t="str">
            <v>Projetor pneumático de argamassa para chapisco e reboco com recipiente acoplado, tipo canequinha, com compressor de ar rebocável vazão 89pcm e motor diesel de 20CV - juros. Af_06/2015</v>
          </cell>
          <cell r="C937" t="str">
            <v>h</v>
          </cell>
          <cell r="D937">
            <v>0.67</v>
          </cell>
        </row>
        <row r="938">
          <cell r="A938" t="str">
            <v>90666</v>
          </cell>
          <cell r="B938" t="str">
            <v>Projetor pneumático de argamassa para chapisco e reboco com recipiente acoplado, tipo canequinha, com compressor de ar rebocável vazão 89pcm e motor diesel de 20CV - manutenção. Af_06/2015</v>
          </cell>
          <cell r="C938" t="str">
            <v>h</v>
          </cell>
          <cell r="D938">
            <v>2.41</v>
          </cell>
        </row>
        <row r="939">
          <cell r="A939" t="str">
            <v>90667</v>
          </cell>
          <cell r="B939" t="str">
            <v>Projetor pneumático de argamassa para chapisco e reboco com recipiente acoplado, tipo canequinha, com compressor de ar rebocável vazão 89pcm e motor diesel de 20CV - materiais na operação. Af_06/2015</v>
          </cell>
          <cell r="C939" t="str">
            <v>h</v>
          </cell>
          <cell r="D939">
            <v>38.15</v>
          </cell>
        </row>
        <row r="940">
          <cell r="A940" t="str">
            <v>90670</v>
          </cell>
          <cell r="B940" t="str">
            <v>Perfuratriz com torre metálica para execução de estaca hélice contínua, profundidade máxima de 30m, diâmetro máximo de 800mm, potência instalada de 268HP, mesa rotativa com torque máximo de 170kNm - depreciação. Af_06/2015</v>
          </cell>
          <cell r="C940" t="str">
            <v>h</v>
          </cell>
          <cell r="D940">
            <v>135.02000000000001</v>
          </cell>
        </row>
        <row r="941">
          <cell r="A941" t="str">
            <v>90671</v>
          </cell>
          <cell r="B941" t="str">
            <v>Perfuratriz com torre metálica para execução de estaca hélice contínua, profundidade máxima de 30m, diâmetro máximo de 800mm, potência instalada de 268HP, mesa rotativa com torque máximo de 170kNm - juros. Af_06/2015</v>
          </cell>
          <cell r="C941" t="str">
            <v>h</v>
          </cell>
          <cell r="D941">
            <v>29.83</v>
          </cell>
        </row>
        <row r="942">
          <cell r="A942" t="str">
            <v>90672</v>
          </cell>
          <cell r="B942" t="str">
            <v>Perfuratriz com torre metálica para execução de estaca hélice contínua, profundidade máxima de 30m, diâmetro máximo de 800mm, potência instalada de 268HP, mesa rotativa com torque máximo de 170kNm - manutenção. Af_06/2015</v>
          </cell>
          <cell r="C942" t="str">
            <v>h</v>
          </cell>
          <cell r="D942">
            <v>142.11000000000001</v>
          </cell>
        </row>
        <row r="943">
          <cell r="A943" t="str">
            <v>90673</v>
          </cell>
          <cell r="B943" t="str">
            <v>Perfuratriz com torre metálica para execução de estaca hélice contínua, profundidade máxima de 30m, diâmetro máximo de 800mm, potência instalada de 268HP, mesa rotativa com torque máximo de 170kNm - materiais na operação. Af_06/2015</v>
          </cell>
          <cell r="C943" t="str">
            <v>h</v>
          </cell>
          <cell r="D943">
            <v>121.96</v>
          </cell>
        </row>
        <row r="944">
          <cell r="A944" t="str">
            <v>90676</v>
          </cell>
          <cell r="B944" t="str">
            <v>Perfuratriz hidráulica sobre caminhão com trado curto acoplado, profundidade máxima de 20m, diâmetro máximo de 1.500mm, potência instalada de 137HP, mesa rotativa com torque máximo de 30kNm - depreciação. Af_06/2015</v>
          </cell>
          <cell r="C944" t="str">
            <v>h</v>
          </cell>
          <cell r="D944">
            <v>67.790000000000006</v>
          </cell>
        </row>
        <row r="945">
          <cell r="A945" t="str">
            <v>90677</v>
          </cell>
          <cell r="B945" t="str">
            <v>Perfuratriz hidráulica sobre caminhão com trado curto acoplado, profundidade máxima de 20m, diâmetro máximo de 1.500mm, potência instalada de 137HP, mesa rotativa com torque máximo de 30kNm - juros. Af_06/2015</v>
          </cell>
          <cell r="C945" t="str">
            <v>h</v>
          </cell>
          <cell r="D945">
            <v>14.98</v>
          </cell>
        </row>
        <row r="946">
          <cell r="A946" t="str">
            <v>90678</v>
          </cell>
          <cell r="B946" t="str">
            <v>Perfuratriz hidráulica sobre caminhão com trado curto acoplado, profundidade máxima de 20m, diâmetro máximo de 1.500mm, potência instalada de 137HP, mesa rotativa com torque máximo de 30kNm - manutenção. Af_06/2015</v>
          </cell>
          <cell r="C946" t="str">
            <v>h</v>
          </cell>
          <cell r="D946">
            <v>71.349999999999994</v>
          </cell>
        </row>
        <row r="947">
          <cell r="A947" t="str">
            <v>90679</v>
          </cell>
          <cell r="B947" t="str">
            <v>Perfuratriz hidráulica sobre caminhão com trado curto acoplado, profundidade máxima de 20m, diâmetro máximo de 1.500mm, potência instalada de 137HP, mesa rotativa com torque máximo de 30kNm - materiais na operação. Af_06/2015</v>
          </cell>
          <cell r="C947" t="str">
            <v>h</v>
          </cell>
          <cell r="D947">
            <v>62.34</v>
          </cell>
        </row>
        <row r="948">
          <cell r="A948" t="str">
            <v>90682</v>
          </cell>
          <cell r="B948" t="str">
            <v>Manipulador telescópico, potência de 85HP, capacidade de carga de 3.500kg, altura máxima de elevação de 12,3m - depreciação. Af_06/2015</v>
          </cell>
          <cell r="C948" t="str">
            <v>h</v>
          </cell>
          <cell r="D948">
            <v>14.72</v>
          </cell>
        </row>
        <row r="949">
          <cell r="A949" t="str">
            <v>90683</v>
          </cell>
          <cell r="B949" t="str">
            <v>Manipulador telescópico, potência de 85HP, capacidade de carga de 3.500kg, altura máxima de elevação de 12,3m - juros. Af_06/2015</v>
          </cell>
          <cell r="C949" t="str">
            <v>h</v>
          </cell>
          <cell r="D949">
            <v>3.31</v>
          </cell>
        </row>
        <row r="950">
          <cell r="A950" t="str">
            <v>90684</v>
          </cell>
          <cell r="B950" t="str">
            <v>Manipulador telescópico, potência de 85HP, capacidade de carga de 3.500kg, altura máxima de elevação de 12,3m - manutenção. Af_06/2015</v>
          </cell>
          <cell r="C950" t="str">
            <v>h</v>
          </cell>
          <cell r="D950">
            <v>16.100000000000001</v>
          </cell>
        </row>
        <row r="951">
          <cell r="A951" t="str">
            <v>90685</v>
          </cell>
          <cell r="B951" t="str">
            <v>Manipulador telescópico, potência de 85HP, capacidade de carga de 3.500kg, altura máxima de elevação de 12,3m - materiais na operação. Af_06/2015</v>
          </cell>
          <cell r="C951" t="str">
            <v>h</v>
          </cell>
          <cell r="D951">
            <v>38.67</v>
          </cell>
        </row>
        <row r="952">
          <cell r="A952" t="str">
            <v>90688</v>
          </cell>
          <cell r="B952" t="str">
            <v>Mini carregadeira sobre rodas, potência líquida de 47HP, capacidade nominal de operação de 646kg - depreciação. Af_06/2015</v>
          </cell>
          <cell r="C952" t="str">
            <v>h</v>
          </cell>
          <cell r="D952">
            <v>8.9600000000000009</v>
          </cell>
        </row>
        <row r="953">
          <cell r="A953" t="str">
            <v>90689</v>
          </cell>
          <cell r="B953" t="str">
            <v>Mini carregadeira sobre rodas, potência líquida de 47HP, capacidade nominal de operação de 646kg - juros. Af_06/2015</v>
          </cell>
          <cell r="C953" t="str">
            <v>h</v>
          </cell>
          <cell r="D953">
            <v>2.0099999999999998</v>
          </cell>
        </row>
        <row r="954">
          <cell r="A954" t="str">
            <v>90690</v>
          </cell>
          <cell r="B954" t="str">
            <v>Mini carregadeira sobre rodas, potência líquida de 47HP, capacidade nominal de operação de 646kg - manutenção. Af_06/2015</v>
          </cell>
          <cell r="C954" t="str">
            <v>h</v>
          </cell>
          <cell r="D954">
            <v>9.8000000000000007</v>
          </cell>
        </row>
        <row r="955">
          <cell r="A955" t="str">
            <v>90691</v>
          </cell>
          <cell r="B955" t="str">
            <v>Mini carregadeira sobre rodas, potência líquida de 47HP, capacidade nominal de operação de 646kg - materiais na operação. Af_06/2015</v>
          </cell>
          <cell r="C955" t="str">
            <v>h</v>
          </cell>
          <cell r="D955">
            <v>21.38</v>
          </cell>
        </row>
        <row r="956">
          <cell r="A956" t="str">
            <v>90957</v>
          </cell>
          <cell r="B956" t="str">
            <v>Compressor de ar rebocável, vazão 189pcm, pressão efetiva de trabalho 102psi, motor diesel, potência 63CV - depreciação. Af_06/2015</v>
          </cell>
          <cell r="C956" t="str">
            <v>h</v>
          </cell>
          <cell r="D956">
            <v>1.78</v>
          </cell>
        </row>
        <row r="957">
          <cell r="A957" t="str">
            <v>90958</v>
          </cell>
          <cell r="B957" t="str">
            <v>Compressor de ar rebocável, vazão 189pcm, pressão efetiva de trabalho 102psi, motor diesel, potência 63CV - juros. Af_06/2015</v>
          </cell>
          <cell r="C957" t="str">
            <v>h</v>
          </cell>
          <cell r="D957">
            <v>0.49</v>
          </cell>
        </row>
        <row r="958">
          <cell r="A958" t="str">
            <v>90960</v>
          </cell>
          <cell r="B958" t="str">
            <v>Compressor de ar rebocável, vazão 89pcm, pressão efetiva de trabalho 102psi, motor diesel, potência 20CV - depreciação. Af_06/2015</v>
          </cell>
          <cell r="C958" t="str">
            <v>h</v>
          </cell>
          <cell r="D958">
            <v>2.3199999999999998</v>
          </cell>
        </row>
        <row r="959">
          <cell r="A959" t="str">
            <v>90961</v>
          </cell>
          <cell r="B959" t="str">
            <v>Compressor de ar rebocável, vazão 89pcm, pressão efetiva de trabalho 102psi, motor diesel, potência 20CV - juros. Af_06/2015</v>
          </cell>
          <cell r="C959" t="str">
            <v>h</v>
          </cell>
          <cell r="D959">
            <v>0.65</v>
          </cell>
        </row>
        <row r="960">
          <cell r="A960" t="str">
            <v>90962</v>
          </cell>
          <cell r="B960" t="str">
            <v>Compressor de ar rebocável, vazão 89pcm, pressão efetiva de trabalho 102psi, motor diesel, potência 20CV - manutenção. Af_06/2015</v>
          </cell>
          <cell r="C960" t="str">
            <v>h</v>
          </cell>
          <cell r="D960">
            <v>2.73</v>
          </cell>
        </row>
        <row r="961">
          <cell r="A961" t="str">
            <v>90963</v>
          </cell>
          <cell r="B961" t="str">
            <v>Compressor de ar rebocável, vazão 89pcm, pressão efetiva de trabalho 102psi, motor diesel, potência 20CV - materiais na operação. Af_06/2015</v>
          </cell>
          <cell r="C961" t="str">
            <v>h</v>
          </cell>
          <cell r="D961">
            <v>9.8800000000000008</v>
          </cell>
        </row>
        <row r="962">
          <cell r="A962" t="str">
            <v>90968</v>
          </cell>
          <cell r="B962" t="str">
            <v>Compressor de ar rebocável, vazão 250pcm, pressão de trabalho 102psi, motor a diesel potência 81CV - depreciação. Af_06/2015</v>
          </cell>
          <cell r="C962" t="str">
            <v>h</v>
          </cell>
          <cell r="D962">
            <v>2.3199999999999998</v>
          </cell>
        </row>
        <row r="963">
          <cell r="A963" t="str">
            <v>90969</v>
          </cell>
          <cell r="B963" t="str">
            <v>Compressor de ar rebocável, vazão 250pcm, pressão de trabalho 102psi, motor a diesel potência 81CV - juros. Af_06/2015</v>
          </cell>
          <cell r="C963" t="str">
            <v>h</v>
          </cell>
          <cell r="D963">
            <v>0.65</v>
          </cell>
        </row>
        <row r="964">
          <cell r="A964" t="str">
            <v>90970</v>
          </cell>
          <cell r="B964" t="str">
            <v>Compressor de ar rebocável, vazão 250pcm, pressão de trabalho 102psi, motor a diesel potência 81CV - manutenção. Af_06/2015</v>
          </cell>
          <cell r="C964" t="str">
            <v>h</v>
          </cell>
          <cell r="D964">
            <v>2.74</v>
          </cell>
        </row>
        <row r="965">
          <cell r="A965" t="str">
            <v>90971</v>
          </cell>
          <cell r="B965" t="str">
            <v>Compressor de ar rebocável, vazão 250pcm, pressão de trabalho 102psi, motor a diesel potência 81CV - materiais na operação. Af_06/2015</v>
          </cell>
          <cell r="C965" t="str">
            <v>h</v>
          </cell>
          <cell r="D965">
            <v>40.01</v>
          </cell>
        </row>
        <row r="966">
          <cell r="A966" t="str">
            <v>90975</v>
          </cell>
          <cell r="B966" t="str">
            <v>Compressor de ar rebocável, vazão 748pcm, pressão efetiva de trabalho 102psi, motor diesel, potência 210CV - depreciação. Af_06/2015</v>
          </cell>
          <cell r="C966" t="str">
            <v>h</v>
          </cell>
          <cell r="D966">
            <v>5.91</v>
          </cell>
        </row>
        <row r="967">
          <cell r="A967" t="str">
            <v>90976</v>
          </cell>
          <cell r="B967" t="str">
            <v>Compressor de ar rebocável, vazão 748pcm, pressão efetiva de trabalho 102psi, motor diesel, potência 210CV - juros. Af_06/2015</v>
          </cell>
          <cell r="C967" t="str">
            <v>h</v>
          </cell>
          <cell r="D967">
            <v>1.67</v>
          </cell>
        </row>
        <row r="968">
          <cell r="A968" t="str">
            <v>90977</v>
          </cell>
          <cell r="B968" t="str">
            <v>Compressor de ar rebocável, vazão 748pcm, pressão efetiva de trabalho 102psi, motor diesel, potência 210CV - manutenção. Af_06/2015</v>
          </cell>
          <cell r="C968" t="str">
            <v>h</v>
          </cell>
          <cell r="D968">
            <v>6.95</v>
          </cell>
        </row>
        <row r="969">
          <cell r="A969" t="str">
            <v>90978</v>
          </cell>
          <cell r="B969" t="str">
            <v>Compressor de ar rebocável, vazão 748pcm, pressão efetiva de trabalho 102psi, motor diesel, potência 210CV - materiais na operação. Af_06/2015</v>
          </cell>
          <cell r="C969" t="str">
            <v>h</v>
          </cell>
          <cell r="D969">
            <v>103.7</v>
          </cell>
        </row>
        <row r="970">
          <cell r="A970" t="str">
            <v>90992</v>
          </cell>
          <cell r="B970" t="str">
            <v>Compressor de ar rebocável, vazão 400pcm, pressão de trabalho 102psi, motor a diesel potência 110CV - depreciação. Af_06/2015</v>
          </cell>
          <cell r="C970" t="str">
            <v>h</v>
          </cell>
          <cell r="D970">
            <v>2.76</v>
          </cell>
        </row>
        <row r="971">
          <cell r="A971" t="str">
            <v>90993</v>
          </cell>
          <cell r="B971" t="str">
            <v>Compressor de ar rebocável, vazão 400pcm, pressão de trabalho 102psi, motor a diesel potência 110CV - juros. Af_06/2015</v>
          </cell>
          <cell r="C971" t="str">
            <v>h</v>
          </cell>
          <cell r="D971">
            <v>0.78</v>
          </cell>
        </row>
        <row r="972">
          <cell r="A972" t="str">
            <v>90994</v>
          </cell>
          <cell r="B972" t="str">
            <v>Compressor de ar rebocável, vazão 400pcm, pressão de trabalho 102psi, motor a diesel potência 110CV - manutenção. Af_06/2015</v>
          </cell>
          <cell r="C972" t="str">
            <v>h</v>
          </cell>
          <cell r="D972">
            <v>3.24</v>
          </cell>
        </row>
        <row r="973">
          <cell r="A973" t="str">
            <v>90995</v>
          </cell>
          <cell r="B973" t="str">
            <v>Compressor de ar rebocável, vazão 400pcm, pressão de trabalho 102psi, motor a diesel potência 110CV - materiais na operação. Af_06/2015</v>
          </cell>
          <cell r="C973" t="str">
            <v>h</v>
          </cell>
          <cell r="D973">
            <v>54.32</v>
          </cell>
        </row>
        <row r="974">
          <cell r="A974" t="str">
            <v>91021</v>
          </cell>
          <cell r="B974" t="str">
            <v>Perfuratriz hidráulica sobre caminhão com trado curto acoplado, profundidade máxima de 20m, diâmetro máximo de 1.500mm, potência instalada de 137HP, mesa rotativa com torque máximo de 30kNm impostos e seguros. Af_06/2015</v>
          </cell>
          <cell r="C974" t="str">
            <v>h</v>
          </cell>
          <cell r="D974">
            <v>3.08</v>
          </cell>
        </row>
        <row r="975">
          <cell r="A975" t="str">
            <v>91026</v>
          </cell>
          <cell r="B975" t="str">
            <v>Caminhão trucado (c/ terceiro eixo) eletrônico - potência 231CV - peso bruto total = 22.000kg - dist. entre eixos 5.170mm - inclui carroceria fixa aberta de madeira - depreciação. Af_06/2015</v>
          </cell>
          <cell r="C975" t="str">
            <v>h</v>
          </cell>
          <cell r="D975">
            <v>13.45</v>
          </cell>
        </row>
        <row r="976">
          <cell r="A976" t="str">
            <v>91027</v>
          </cell>
          <cell r="B976" t="str">
            <v>Caminhão trucado (c/ terceiro eixo) eletrônico - potência 231CV - peso bruto total = 22.000kg - dist. entre eixos 5.170mm - inclui carroceria fixa aberta de madeira - juros. Af_06/2015</v>
          </cell>
          <cell r="C976" t="str">
            <v>h</v>
          </cell>
          <cell r="D976">
            <v>3.43</v>
          </cell>
        </row>
        <row r="977">
          <cell r="A977" t="str">
            <v>91028</v>
          </cell>
          <cell r="B977" t="str">
            <v>Caminhão trucado (c/ terceiro eixo) eletrônico - potência 231CV - peso bruto total = 22.000kg - dist. entre eixos 5.170mm - inclui carroceria fixa aberta de madeira - impostos e seguros. Af_06/2015</v>
          </cell>
          <cell r="C977" t="str">
            <v>h</v>
          </cell>
          <cell r="D977">
            <v>0.7</v>
          </cell>
        </row>
        <row r="978">
          <cell r="A978" t="str">
            <v>91029</v>
          </cell>
          <cell r="B978" t="str">
            <v>Caminhão trucado (c/ terceiro eixo) eletrônico - potência 231CV - peso bruto total = 22.000kg - dist. entre eixos 5.170mm - inclui carroceria fixa aberta de madeira - manutenção. Af_06/2015</v>
          </cell>
          <cell r="C978" t="str">
            <v>h</v>
          </cell>
          <cell r="D978">
            <v>16.809999999999999</v>
          </cell>
        </row>
        <row r="979">
          <cell r="A979" t="str">
            <v>91030</v>
          </cell>
          <cell r="B979" t="str">
            <v>Caminhão trucado (c/ terceiro eixo) eletrônico - potência 231CV - peso bruto total = 22.000kg - dist. entre eixos 5.170mm - inclui carroceria fixa aberta de madeira - materiais na operação. Af_06/2015</v>
          </cell>
          <cell r="C979" t="str">
            <v>h</v>
          </cell>
          <cell r="D979">
            <v>77.77</v>
          </cell>
        </row>
        <row r="980">
          <cell r="A980" t="str">
            <v>91273</v>
          </cell>
          <cell r="B980" t="str">
            <v>Placa vibratória reversível com motor 4 tempos a gasolina, força centrífuga de 25kN (2.500kgf), potência 5,5CV - depreciação. Af_08/2015</v>
          </cell>
          <cell r="C980" t="str">
            <v>h</v>
          </cell>
          <cell r="D980">
            <v>0.49</v>
          </cell>
        </row>
        <row r="981">
          <cell r="A981" t="str">
            <v>91274</v>
          </cell>
          <cell r="B981" t="str">
            <v>Placa vibratória reversível com motor 4 tempos a gasolina, força centrífuga de 25kN (2.500kgf), potência 5,5CV - juros. Af_08/2015</v>
          </cell>
          <cell r="C981" t="str">
            <v>h</v>
          </cell>
          <cell r="D981">
            <v>0.17</v>
          </cell>
        </row>
        <row r="982">
          <cell r="A982" t="str">
            <v>91275</v>
          </cell>
          <cell r="B982" t="str">
            <v>Placa vibratória reversível com motor 4 tempos a gasolina, força centrífuga de 25kN (2.500kgf), potência 5,5CV - manutenção. Af_08/2015</v>
          </cell>
          <cell r="C982" t="str">
            <v>h</v>
          </cell>
          <cell r="D982">
            <v>0.32</v>
          </cell>
        </row>
        <row r="983">
          <cell r="A983" t="str">
            <v>91276</v>
          </cell>
          <cell r="B983" t="str">
            <v>Placa vibratória reversível com motor 4 tempos a gasolina, força centrífuga de 25kN (2.500kgf), potência 5,5CV - materiais na operação. Af_08/2015</v>
          </cell>
          <cell r="C983" t="str">
            <v>h</v>
          </cell>
          <cell r="D983">
            <v>4.75</v>
          </cell>
        </row>
        <row r="984">
          <cell r="A984" t="str">
            <v>91279</v>
          </cell>
          <cell r="B984" t="str">
            <v>Cortadora de piso com motor 4 tempos a gasolina, potência de 13HP, com disco de corte diamantado segmentado para concreto, diâmetro de 350mm, furo de 1 (14x1) - depreciação. Af_08/2015</v>
          </cell>
          <cell r="C984" t="str">
            <v>h</v>
          </cell>
          <cell r="D984">
            <v>0.55000000000000004</v>
          </cell>
        </row>
        <row r="985">
          <cell r="A985" t="str">
            <v>91280</v>
          </cell>
          <cell r="B985" t="str">
            <v>Cortadora de piso com motor 4 tempos a gasolina, potência de 13HP, com disco de corte diamantado segmentado para concreto, diâmetro de 350mm, furo de 1 (14x1) - juros. Af_08/2015</v>
          </cell>
          <cell r="C985" t="str">
            <v>h</v>
          </cell>
          <cell r="D985">
            <v>0.16</v>
          </cell>
        </row>
        <row r="986">
          <cell r="A986" t="str">
            <v>91281</v>
          </cell>
          <cell r="B986" t="str">
            <v>Cortadora de piso com motor 4 tempos a gasolina, potência de 13HP, com disco de corte diamantado segmentado para concreto, diâmetro de 350mm, furo de 1 (14x1) - manutenção. Af_08/2015</v>
          </cell>
          <cell r="C986" t="str">
            <v>h</v>
          </cell>
          <cell r="D986">
            <v>0.53</v>
          </cell>
        </row>
        <row r="987">
          <cell r="A987" t="str">
            <v>91282</v>
          </cell>
          <cell r="B987" t="str">
            <v>Cortadora de piso com motor 4 tempos a gasolina, potência de 13HP, com disco de corte diamantado segmentado para concreto, diâmetro de 350mm, furo de 1 (14x1) - materiais na operação. Af_08/2015</v>
          </cell>
          <cell r="C987" t="str">
            <v>h</v>
          </cell>
          <cell r="D987">
            <v>11.43</v>
          </cell>
        </row>
        <row r="988">
          <cell r="A988" t="str">
            <v>91354</v>
          </cell>
          <cell r="B988" t="str">
            <v>Caminhão toco, peso bruto total 14.300kg, carga útil máxima 9.590kg, distância entre eixos 4,76m, potência 185CV (não inclui carroceria) - depreciação. Af_06/2014</v>
          </cell>
          <cell r="C988" t="str">
            <v>h</v>
          </cell>
          <cell r="D988">
            <v>10.18</v>
          </cell>
        </row>
        <row r="989">
          <cell r="A989" t="str">
            <v>91355</v>
          </cell>
          <cell r="B989" t="str">
            <v>Caminhão toco, peso bruto total 14.300kg, carga útil máxima 9.590kg, distância entre eixos 4,76m, potência 185CV (não inclui carroceria) - juros. Af_06/2014</v>
          </cell>
          <cell r="C989" t="str">
            <v>h</v>
          </cell>
          <cell r="D989">
            <v>2.6</v>
          </cell>
        </row>
        <row r="990">
          <cell r="A990" t="str">
            <v>91356</v>
          </cell>
          <cell r="B990" t="str">
            <v>Caminhão toco, peso bruto total 14.300kg, carga útil máxima 9.590kg, distância entre eixos 4,76m, potência 185CV (não inclui carroceria) - impostos e seguros. Af_06/2014</v>
          </cell>
          <cell r="C990" t="str">
            <v>h</v>
          </cell>
          <cell r="D990">
            <v>0.53</v>
          </cell>
        </row>
        <row r="991">
          <cell r="A991" t="str">
            <v>91359</v>
          </cell>
          <cell r="B991" t="str">
            <v>Caminhão pipa 6.000L, peso bruto total 13.000kg, distância entre eixos 4,80m, potência 189CV inclusive tanque de aço para transporte de água, capacidade 6m³ - depreciação. Af_06/2014</v>
          </cell>
          <cell r="C991" t="str">
            <v>h</v>
          </cell>
          <cell r="D991">
            <v>11.37</v>
          </cell>
        </row>
        <row r="992">
          <cell r="A992" t="str">
            <v>91360</v>
          </cell>
          <cell r="B992" t="str">
            <v>Caminhão pipa 6.000L, peso bruto total 13.000kg, distância entre eixos 4,80m, potência 189CV inclusive tanque de aço para transporte de água, capacidade 6m³ - juros. Af_06/2014</v>
          </cell>
          <cell r="C992" t="str">
            <v>h</v>
          </cell>
          <cell r="D992">
            <v>2.9</v>
          </cell>
        </row>
        <row r="993">
          <cell r="A993" t="str">
            <v>91361</v>
          </cell>
          <cell r="B993" t="str">
            <v>Caminhão pipa 6.000L, peso bruto total 13.000kg, distância entre eixos 4,80m, potência 189CV inclusive tanque de aço para transporte de água, capacidade 6m³ - impostos e seguros. Af_06/2014</v>
          </cell>
          <cell r="C993" t="str">
            <v>h</v>
          </cell>
          <cell r="D993">
            <v>0.59</v>
          </cell>
        </row>
        <row r="994">
          <cell r="A994" t="str">
            <v>91367</v>
          </cell>
          <cell r="B994" t="str">
            <v>Caminhão basculante 6m³, peso bruto total 16.000kg, carga útil máxima 13.071kg, distância entre eixos 4,80m, potência 230CV inclusive caçamba metálica - depreciação. Af_06/2014</v>
          </cell>
          <cell r="C994" t="str">
            <v>h</v>
          </cell>
          <cell r="D994">
            <v>14.69</v>
          </cell>
        </row>
        <row r="995">
          <cell r="A995" t="str">
            <v>91368</v>
          </cell>
          <cell r="B995" t="str">
            <v>Caminhão basculante 6m³, peso bruto total 16.000kg, carga útil máxima 13.071kg, distância entre eixos 4,80m, potência 230CV inclusive caçamba metálica - juros. Af_06/2014</v>
          </cell>
          <cell r="C995" t="str">
            <v>h</v>
          </cell>
          <cell r="D995">
            <v>3.47</v>
          </cell>
        </row>
        <row r="996">
          <cell r="A996" t="str">
            <v>91369</v>
          </cell>
          <cell r="B996" t="str">
            <v>Caminhão basculante 6m³, peso bruto total 16.000kg, carga útil máxima 13.071kg, distância entre eixos 4,80m, potência 230CV inclusive caçamba metálica - impostos e seguros. Af_06/2014</v>
          </cell>
          <cell r="C996" t="str">
            <v>h</v>
          </cell>
          <cell r="D996">
            <v>0.7</v>
          </cell>
        </row>
        <row r="997">
          <cell r="A997" t="str">
            <v>91375</v>
          </cell>
          <cell r="B997" t="str">
            <v>Caminhão toco, peso bruto total 16.000kg, carga útil máxima de 10.685kg, distância entre eixos 4,80m, potência 189CV excl. carroceria - depreciação. Af_06/2014</v>
          </cell>
          <cell r="C997" t="str">
            <v>h</v>
          </cell>
          <cell r="D997">
            <v>8.59</v>
          </cell>
        </row>
        <row r="998">
          <cell r="A998" t="str">
            <v>91376</v>
          </cell>
          <cell r="B998" t="str">
            <v>Caminhão toco, peso bruto total 16.000kg, carga útil máxima de 10.685kg, distância entre eixos 4,80m, potência 189CV excl. carroceria - juros. Af_06/2014</v>
          </cell>
          <cell r="C998" t="str">
            <v>h</v>
          </cell>
          <cell r="D998">
            <v>2.19</v>
          </cell>
        </row>
        <row r="999">
          <cell r="A999" t="str">
            <v>91377</v>
          </cell>
          <cell r="B999" t="str">
            <v>Caminhão toco, peso bruto total 16.000kg, carga útil máxima de 10.685kg, distância entre eixos 4,80m, potência 189CV excl. carroceria - impostos e seguros. Af_06/2014</v>
          </cell>
          <cell r="C999" t="str">
            <v>h</v>
          </cell>
          <cell r="D999">
            <v>0.45</v>
          </cell>
        </row>
        <row r="1000">
          <cell r="A1000" t="str">
            <v>91380</v>
          </cell>
          <cell r="B1000" t="str">
            <v>Caminhão basculante 10m³, trucado cabine simples, peso bruto total 23.000kg, carga útil máxima 15.935kg, distância entre eixos 4,80m, potência 230CV inclusive caçamba metálica - depreciação. Af_06/2014</v>
          </cell>
          <cell r="C1000" t="str">
            <v>h</v>
          </cell>
          <cell r="D1000">
            <v>16.73</v>
          </cell>
        </row>
        <row r="1001">
          <cell r="A1001" t="str">
            <v>91381</v>
          </cell>
          <cell r="B1001" t="str">
            <v>Caminhão basculante 10m³, trucado cabine simples, peso bruto total 23.000kg, carga útil máxima 15.935kg, distância entre eixos 4,80m, potência 230CV inclusive caçamba metálica - juros. Af_06/2014</v>
          </cell>
          <cell r="C1001" t="str">
            <v>h</v>
          </cell>
          <cell r="D1001">
            <v>3.96</v>
          </cell>
        </row>
        <row r="1002">
          <cell r="A1002" t="str">
            <v>91382</v>
          </cell>
          <cell r="B1002" t="str">
            <v>Caminhão basculante 10m³, trucado cabine simples, peso bruto total 23.000kg, carga útil máxima 15.935kg, distância entre eixos 4,80m, potência 230CV inclusive caçamba metálica - impostos e seguros. Af_06/2014</v>
          </cell>
          <cell r="C1002" t="str">
            <v>h</v>
          </cell>
          <cell r="D1002">
            <v>0.8</v>
          </cell>
        </row>
        <row r="1003">
          <cell r="A1003" t="str">
            <v>91383</v>
          </cell>
          <cell r="B1003" t="str">
            <v>Caminhão basculante 10m³, trucado cabine simples, peso bruto total 23.000kg, carga útil máxima 15.935kg, distância entre eixos 4,80m, potência 230CV inclusive caçamba metálica - manutenção. Af_06/2014</v>
          </cell>
          <cell r="C1003" t="str">
            <v>h</v>
          </cell>
          <cell r="D1003">
            <v>23.52</v>
          </cell>
        </row>
        <row r="1004">
          <cell r="A1004" t="str">
            <v>91384</v>
          </cell>
          <cell r="B1004" t="str">
            <v>Caminhão basculante 10m³, trucado cabine simples, peso bruto total 23.000kg, carga útil máxima 15.935kg, distância entre eixos 4,80m, potência 230CV inclusive caçamba metálica - materiais na operação. Af_06/2014</v>
          </cell>
          <cell r="C1004" t="str">
            <v>h</v>
          </cell>
          <cell r="D1004">
            <v>77.430000000000007</v>
          </cell>
        </row>
        <row r="1005">
          <cell r="A1005" t="str">
            <v>91390</v>
          </cell>
          <cell r="B1005" t="str">
            <v>Caminhão toco, peso bruto total 14.300kg, carga útil máx. 9.710kg, dist. entre eixos 3,56m, potência 185CV, inclusive carroceria fixa aberta de madeira p/ transporte geral de carga seca, dimen. aprox. 2,50x6,50x0,50m - depreciação. Af_06/2014</v>
          </cell>
          <cell r="C1005" t="str">
            <v>h</v>
          </cell>
          <cell r="D1005">
            <v>14.18</v>
          </cell>
        </row>
        <row r="1006">
          <cell r="A1006" t="str">
            <v>91391</v>
          </cell>
          <cell r="B1006" t="str">
            <v>Caminhão toco, peso bruto total 14.300kg, carga útil máx. 9.710kg, dist. entre eixos 3,56m, potência 185CV, inclusive carroceria fixa aberta de madeira p/ transporte geral de carga seca, dimen. aprox. 2,50x6,50x0,50m - juros. Af_06/2014</v>
          </cell>
          <cell r="C1006" t="str">
            <v>h</v>
          </cell>
          <cell r="D1006">
            <v>2.89</v>
          </cell>
        </row>
        <row r="1007">
          <cell r="A1007" t="str">
            <v>91392</v>
          </cell>
          <cell r="B1007" t="str">
            <v>Caminhão toco, peso bruto total 14.300kg, carga útil máx. 9.710kg, dist. entre eixos 3,56m, potência 185CV, inclusive carroceria fixa aberta de madeira p/ transporte geral de carga seca, dimen. aprox. 2,50x6,50x0,50m - impostos e seguros. Af_06/2014</v>
          </cell>
          <cell r="C1007" t="str">
            <v>h</v>
          </cell>
          <cell r="D1007">
            <v>0.59</v>
          </cell>
        </row>
        <row r="1008">
          <cell r="A1008" t="str">
            <v>91396</v>
          </cell>
          <cell r="B1008" t="str">
            <v>Caminhão pipa 10.000L trucado, peso bruto total 23.000kg, carga útil máxima 15.935kg, distância entre eixos 4,8m, potência 230CV, inclusive tanque de aço para transporte de água - depreciação. Af_06/2014</v>
          </cell>
          <cell r="C1008" t="str">
            <v>h</v>
          </cell>
          <cell r="D1008">
            <v>14.6</v>
          </cell>
        </row>
        <row r="1009">
          <cell r="A1009" t="str">
            <v>91397</v>
          </cell>
          <cell r="B1009" t="str">
            <v>Caminhão pipa 10.000L trucado, peso bruto total 23.000kg, carga útil máxima 15.935kg, distância entre eixos 4,8m, potência 230CV, inclusive tanque de aço para transporte de água - juros. Af_06/2014</v>
          </cell>
          <cell r="C1009" t="str">
            <v>h</v>
          </cell>
          <cell r="D1009">
            <v>3.73</v>
          </cell>
        </row>
        <row r="1010">
          <cell r="A1010" t="str">
            <v>91398</v>
          </cell>
          <cell r="B1010" t="str">
            <v>Caminhão pipa 10.000L trucado, peso bruto total 23.000kg, carga útil máxima 15.935kg, distância entre eixos 4,8m, potência 230CV, inclusive tanque de aço para transporte de água - impostos e seguros. Af_06/2014</v>
          </cell>
          <cell r="C1010" t="str">
            <v>h</v>
          </cell>
          <cell r="D1010">
            <v>0.76</v>
          </cell>
        </row>
        <row r="1011">
          <cell r="A1011" t="str">
            <v>91402</v>
          </cell>
          <cell r="B1011" t="str">
            <v>Caminhão basculante 6m³ toco, peso bruto total 16.000kg, carga útil máxima 11.130kg, distância entre eixos 5,36m, potência 185CV, inclusive caçamba metálica - impostos e seguros. Af_06/2014</v>
          </cell>
          <cell r="C1011" t="str">
            <v>h</v>
          </cell>
          <cell r="D1011">
            <v>0.67</v>
          </cell>
        </row>
        <row r="1012">
          <cell r="A1012" t="str">
            <v>91466</v>
          </cell>
          <cell r="B1012" t="str">
            <v>Guindauto hidráulico, capacidade máxima de carga 6.200kg, momento máximo de carga 11,7Tm, alcance máximo horizontal 9,70m, inclusive caminhão toco peso bruto total 16.000kg, potência de 189CV - impostos e seguros. Af_08/2015</v>
          </cell>
          <cell r="C1012" t="str">
            <v>h</v>
          </cell>
          <cell r="D1012">
            <v>0.62</v>
          </cell>
        </row>
        <row r="1013">
          <cell r="A1013" t="str">
            <v>91467</v>
          </cell>
          <cell r="B1013" t="str">
            <v>Guindauto hidráulico, capacidade máxima de carga 6.200kg, momento máximo de carga 11,7Tm, alcance máximo horizontal 9,70m, inclusive caminhão toco peso bruto total 16.000kg, potência de 189CV - materiais na operação. Af_08/2015</v>
          </cell>
          <cell r="C1013" t="str">
            <v>h</v>
          </cell>
          <cell r="D1013">
            <v>63.62</v>
          </cell>
        </row>
        <row r="1014">
          <cell r="A1014" t="str">
            <v>91468</v>
          </cell>
          <cell r="B1014" t="str">
            <v>Espargidor de asfalto pressurizado, tanque 6m³ com isolação térmica, aquecido com 2 maçaricos, com barra espargidora 3,60m, montado sobre caminhão toco, peso bruto total 14.300kg, potência 185CV - depreciação. Af_08/2015</v>
          </cell>
          <cell r="C1014" t="str">
            <v>h</v>
          </cell>
          <cell r="D1014">
            <v>17.32</v>
          </cell>
        </row>
        <row r="1015">
          <cell r="A1015" t="str">
            <v>91469</v>
          </cell>
          <cell r="B1015" t="str">
            <v>Espargidor de asfalto pressurizado, tanque 6m³ com isolação térmica, aquecido com 2 maçaricos, com barra espargidora 3,60m, montado sobre caminhão toco, peso bruto total 14.300kg, potência 185CV - juros. Af_08/2015</v>
          </cell>
          <cell r="C1015" t="str">
            <v>h</v>
          </cell>
          <cell r="D1015">
            <v>4.43</v>
          </cell>
        </row>
        <row r="1016">
          <cell r="A1016" t="str">
            <v>91484</v>
          </cell>
          <cell r="B1016" t="str">
            <v>Espargidor de asfalto pressurizado, tanque 6m³ com isolação térmica, aquecido com 2 maçaricos, com barra espargidora 3,60m, montado sobre caminhão toco, peso bruto total 14.300kg, potência 185CV - impostos e seguros. Af_08/2015</v>
          </cell>
          <cell r="C1016" t="str">
            <v>h</v>
          </cell>
          <cell r="D1016">
            <v>0.91</v>
          </cell>
        </row>
        <row r="1017">
          <cell r="A1017" t="str">
            <v>91485</v>
          </cell>
          <cell r="B1017" t="str">
            <v>Espargidor de asfalto pressurizado, tanque 6m³ com isolação térmica, aquecido com 2 maçaricos, com barra espargidora 3,60m, montado sobre caminhão toco, peso bruto total 14.300kg, potência 185CV - materiais na operação. Af_08/2015</v>
          </cell>
          <cell r="C1017" t="str">
            <v>h</v>
          </cell>
          <cell r="D1017">
            <v>92.78</v>
          </cell>
        </row>
        <row r="1018">
          <cell r="A1018" t="str">
            <v>91529</v>
          </cell>
          <cell r="B1018" t="str">
            <v>Compactador de solos de percussão (soquete) com motor a gasolina 4 tempos, potência 4CV - depreciação. Af_08/2015</v>
          </cell>
          <cell r="C1018" t="str">
            <v>h</v>
          </cell>
          <cell r="D1018">
            <v>0.81</v>
          </cell>
        </row>
        <row r="1019">
          <cell r="A1019" t="str">
            <v>91530</v>
          </cell>
          <cell r="B1019" t="str">
            <v>Compactador de solos de percussão (soquete) com motor a gasolina 4 tempos, potência 4CV - juros. Af_08/2015</v>
          </cell>
          <cell r="C1019" t="str">
            <v>h</v>
          </cell>
          <cell r="D1019">
            <v>0.25</v>
          </cell>
        </row>
        <row r="1020">
          <cell r="A1020" t="str">
            <v>91531</v>
          </cell>
          <cell r="B1020" t="str">
            <v>Compactador de solos de percussão (soquete) com motor a gasolina 4 tempos, potência 4CV - manutenção. Af_08/2015</v>
          </cell>
          <cell r="C1020" t="str">
            <v>h</v>
          </cell>
          <cell r="D1020">
            <v>0.86</v>
          </cell>
        </row>
        <row r="1021">
          <cell r="A1021" t="str">
            <v>91532</v>
          </cell>
          <cell r="B1021" t="str">
            <v>Compactador de solos de percussão (soquete) com motor a gasolina 4 tempos, potência 4CV - materiais na operação. Af_08/2015</v>
          </cell>
          <cell r="C1021" t="str">
            <v>h</v>
          </cell>
          <cell r="D1021">
            <v>3.45</v>
          </cell>
        </row>
        <row r="1022">
          <cell r="A1022" t="str">
            <v>91629</v>
          </cell>
          <cell r="B1022" t="str">
            <v>Guindauto hidráulico, capacidade máxima de carga 6.500kg, momento máximo de carga 5,8Tm, alcance máximo horizontal 7,60m, inclusive caminhão toco peso bruto total 9.700kg, potência de 160CV - depreciação. Af_08/2015</v>
          </cell>
          <cell r="C1022" t="str">
            <v>h</v>
          </cell>
          <cell r="D1022">
            <v>10.95</v>
          </cell>
        </row>
        <row r="1023">
          <cell r="A1023" t="str">
            <v>91630</v>
          </cell>
          <cell r="B1023" t="str">
            <v>Guindauto hidráulico, capacidade máxima de carga 6.500kg, momento máximo de carga 5,8Tm, alcance máximo horizontal 7,60m, inclusive caminhão toco peso bruto total 9.700kg, potência de 160CV - juros. Af_08/2015</v>
          </cell>
          <cell r="C1023" t="str">
            <v>h</v>
          </cell>
          <cell r="D1023">
            <v>2.79</v>
          </cell>
        </row>
        <row r="1024">
          <cell r="A1024" t="str">
            <v>91631</v>
          </cell>
          <cell r="B1024" t="str">
            <v>Guindauto hidráulico, capacidade máxima de carga 6.500kg, momento máximo de carga 5,8Tm, alcance máximo horizontal 7,60m, inclusive caminhão toco peso bruto total 9.700kg, potência de 160CV impostos e seguros. Af_08/2015</v>
          </cell>
          <cell r="C1024" t="str">
            <v>h</v>
          </cell>
          <cell r="D1024">
            <v>0.56999999999999995</v>
          </cell>
        </row>
        <row r="1025">
          <cell r="A1025" t="str">
            <v>91632</v>
          </cell>
          <cell r="B1025" t="str">
            <v>Guindauto hidráulico, capacidade máxima de carga 6.500kg, momento máximo de carga 5,8Tm, alcance máximo horizontal 7,60m, inclusive caminhão toco peso bruto total 9.700kg, potência de 160CV - manutenção. Af_08/2015</v>
          </cell>
          <cell r="C1025" t="str">
            <v>h</v>
          </cell>
          <cell r="D1025">
            <v>13.69</v>
          </cell>
        </row>
        <row r="1026">
          <cell r="A1026" t="str">
            <v>91633</v>
          </cell>
          <cell r="B1026" t="str">
            <v>Guindauto hidráulico, capacidade máxima de carga 6.500kg, momento máximo de carga 5,8Tm, alcance máximo horizontal 7,60m, inclusive caminhão toco peso bruto total 9.700kg, potência de 160CV - materiais na operação. Af_08/2015</v>
          </cell>
          <cell r="C1026" t="str">
            <v>h</v>
          </cell>
          <cell r="D1026">
            <v>53.86</v>
          </cell>
        </row>
        <row r="1027">
          <cell r="A1027" t="str">
            <v>91640</v>
          </cell>
          <cell r="B1027" t="str">
            <v>Caminhão de transporte de material asfáltico 30.000L, com cavalo mecânico de capacidade máxima de tração combinado de 66.000kg, potência 360CV, inclusive tanque de asfalto com serpentina - depreciação. Af_08/2015</v>
          </cell>
          <cell r="C1027" t="str">
            <v>h</v>
          </cell>
          <cell r="D1027">
            <v>21.98</v>
          </cell>
        </row>
        <row r="1028">
          <cell r="A1028" t="str">
            <v>91641</v>
          </cell>
          <cell r="B1028" t="str">
            <v>Caminhão de transporte de material asfáltico 30.000L, com cavalo mecânico de capacidade máxima de tração combinado de 66.000kg, potência 360CV, inclusive tanque de asfalto com serpentina - juros. Af_08/2015</v>
          </cell>
          <cell r="C1028" t="str">
            <v>h</v>
          </cell>
          <cell r="D1028">
            <v>10.72</v>
          </cell>
        </row>
        <row r="1029">
          <cell r="A1029" t="str">
            <v>91642</v>
          </cell>
          <cell r="B1029" t="str">
            <v>Caminhão de transporte de material asfáltico 30.000L, com cavalo mecânico de capacidade máxima de tração combinado de 66.000kg, potência 360CV, inclusive tanque de asfalto com serpentina impostos e seguros. Af_08/2015</v>
          </cell>
          <cell r="C1029" t="str">
            <v>h</v>
          </cell>
          <cell r="D1029">
            <v>2.2200000000000002</v>
          </cell>
        </row>
        <row r="1030">
          <cell r="A1030" t="str">
            <v>91643</v>
          </cell>
          <cell r="B1030" t="str">
            <v>Caminhão de transporte de material asfáltico 30.000L, com cavalo mecânico de capacidade máxima de tração combinado de 66.000kg, potência 360CV, inclusive tanque de asfalto com serpentina - manutenção. Af_08/2015</v>
          </cell>
          <cell r="C1030" t="str">
            <v>h</v>
          </cell>
          <cell r="D1030">
            <v>30.93</v>
          </cell>
        </row>
        <row r="1031">
          <cell r="A1031" t="str">
            <v>91644</v>
          </cell>
          <cell r="B1031" t="str">
            <v>Caminhão de transporte de material asfáltico 30.000L, com cavalo mecânico de capacidade máxima de tração combinado de 66.000kg, potência 360CV, inclusive tanque de asfalto com serpentina - materiais na operação. Af_08/2015</v>
          </cell>
          <cell r="C1031" t="str">
            <v>h</v>
          </cell>
          <cell r="D1031">
            <v>121.2</v>
          </cell>
        </row>
        <row r="1032">
          <cell r="A1032" t="str">
            <v>91688</v>
          </cell>
          <cell r="B1032" t="str">
            <v>Serra circular de bancada com motor elétrico potência de 5HP, com coifa para disco 10" - depreciação. Af_08/2015</v>
          </cell>
          <cell r="C1032" t="str">
            <v>h</v>
          </cell>
          <cell r="D1032">
            <v>0.03</v>
          </cell>
        </row>
        <row r="1033">
          <cell r="A1033" t="str">
            <v>91689</v>
          </cell>
          <cell r="B1033" t="str">
            <v>Serra circular de bancada com motor elétrico potência de 5HP, com coifa para disco 10" - juros. Af_08/2015</v>
          </cell>
          <cell r="C1033" t="str">
            <v>h</v>
          </cell>
          <cell r="D1033">
            <v>0.01</v>
          </cell>
        </row>
        <row r="1034">
          <cell r="A1034" t="str">
            <v>91690</v>
          </cell>
          <cell r="B1034" t="str">
            <v>Serra circular de bancada com motor elétrico potência de 5HP, com coifa para disco 10" - manutenção. Af_08/2015</v>
          </cell>
          <cell r="C1034" t="str">
            <v>h</v>
          </cell>
          <cell r="D1034">
            <v>0.02</v>
          </cell>
        </row>
        <row r="1035">
          <cell r="A1035" t="str">
            <v>91691</v>
          </cell>
          <cell r="B1035" t="str">
            <v>Serra circular de bancada com motor elétrico potência de 5HP, com coifa para disco 10" - materiais na operação. Af_08/2015</v>
          </cell>
          <cell r="C1035" t="str">
            <v>h</v>
          </cell>
          <cell r="D1035">
            <v>1.9</v>
          </cell>
        </row>
        <row r="1036">
          <cell r="A1036" t="str">
            <v>92040</v>
          </cell>
          <cell r="B1036" t="str">
            <v>Distribuidor de agregados rebocável, capacidade 1,9m³, largura de trabalho 3,66m - depreciação. Af_11/2015</v>
          </cell>
          <cell r="C1036" t="str">
            <v>h</v>
          </cell>
          <cell r="D1036">
            <v>2.72</v>
          </cell>
        </row>
        <row r="1037">
          <cell r="A1037" t="str">
            <v>92041</v>
          </cell>
          <cell r="B1037" t="str">
            <v>Distribuidor de agregados rebocável, capacidade 1,9m³, largura de trabalho 3,66m - juros. Af_11/2015</v>
          </cell>
          <cell r="C1037" t="str">
            <v>h</v>
          </cell>
          <cell r="D1037">
            <v>0.99</v>
          </cell>
        </row>
        <row r="1038">
          <cell r="A1038" t="str">
            <v>92042</v>
          </cell>
          <cell r="B1038" t="str">
            <v>Distribuidor de agregados rebocável, capacidade 1,9m³, largura de trabalho 3,66m - manutenção. Af_11/2015</v>
          </cell>
          <cell r="C1038" t="str">
            <v>h</v>
          </cell>
          <cell r="D1038">
            <v>1.89</v>
          </cell>
        </row>
        <row r="1039">
          <cell r="A1039" t="str">
            <v>92101</v>
          </cell>
          <cell r="B1039" t="str">
            <v>Caminhão para equipamento de limpeza a sucção com caminhão trucado de peso bruto total 23.000kg, carga útil máxima 15.935kg, distância entre eixos 4,80m, potência 230CV, inclusive limpadora a sucção, tanque 12.000L - depreciação. Af_11/2015</v>
          </cell>
          <cell r="C1039" t="str">
            <v>h</v>
          </cell>
          <cell r="D1039">
            <v>15.45</v>
          </cell>
        </row>
        <row r="1040">
          <cell r="A1040" t="str">
            <v>92102</v>
          </cell>
          <cell r="B1040" t="str">
            <v>Caminhão para equipamento de limpeza a sucção com caminhão trucado de peso bruto total 23.000 kg, carga útil máxima 15.935kg, distância entre eixos 4,80m, potência 230CV, inclusive limpadora a sucção, tanque 12.000L - juros. Af_11/2015</v>
          </cell>
          <cell r="C1040" t="str">
            <v>h</v>
          </cell>
          <cell r="D1040">
            <v>7.53</v>
          </cell>
        </row>
        <row r="1041">
          <cell r="A1041" t="str">
            <v>92103</v>
          </cell>
          <cell r="B1041" t="str">
            <v>Caminhão para equipamento de limpeza a sucção com caminhão trucado de peso bruto total 23.000kg, carga útil máxima 15.935kg, distância entre eixos 4,80m, potência 230CV, inclusive limpadora a sucção, tanque 12.000L impostos e seguros. Af_11/2015</v>
          </cell>
          <cell r="C1041" t="str">
            <v>h</v>
          </cell>
          <cell r="D1041">
            <v>1.56</v>
          </cell>
        </row>
        <row r="1042">
          <cell r="A1042" t="str">
            <v>92104</v>
          </cell>
          <cell r="B1042" t="str">
            <v>Caminhão para equipamento de limpeza a sucção com caminhão trucado de peso bruto total 23.000kg, carga útil máxima 15.935kg, distância entre eixos 4,80m, potência 230CV, inclusive limpadora a sucção, tanque 12.000L - manutenção. Af_11/2015</v>
          </cell>
          <cell r="C1042" t="str">
            <v>h</v>
          </cell>
          <cell r="D1042">
            <v>21.74</v>
          </cell>
        </row>
        <row r="1043">
          <cell r="A1043" t="str">
            <v>92105</v>
          </cell>
          <cell r="B1043" t="str">
            <v>Caminhão para equipamento de limpeza a sucção com caminhão trucado de peso bruto total 23.000kg, carga útil máxima 15.935kg, distância entre eixos 4,80m, potência 230CV, inclusive limpadora a sucção, tanque 12.000L materiais na operação. Af_11/2015</v>
          </cell>
          <cell r="C1043" t="str">
            <v>h</v>
          </cell>
          <cell r="D1043">
            <v>77.430000000000007</v>
          </cell>
        </row>
        <row r="1044">
          <cell r="A1044" t="str">
            <v>92108</v>
          </cell>
          <cell r="B1044" t="str">
            <v>Peneira rotativa com motor elétrico trifásico de 2CV, cilindro de 1m x 0,60m, com furos de 3,17mm - depreciação. Af_11/2015</v>
          </cell>
          <cell r="C1044" t="str">
            <v>h</v>
          </cell>
          <cell r="D1044">
            <v>0.85</v>
          </cell>
        </row>
        <row r="1045">
          <cell r="A1045" t="str">
            <v>92109</v>
          </cell>
          <cell r="B1045" t="str">
            <v>Peneira rotativa com motor elétrico trifásico de 2CV, cilindro de 1m x 0,60m, com furos de 3,17mm - juros. Af_11/2015</v>
          </cell>
          <cell r="C1045" t="str">
            <v>h</v>
          </cell>
          <cell r="D1045">
            <v>0.26</v>
          </cell>
        </row>
        <row r="1046">
          <cell r="A1046" t="str">
            <v>92110</v>
          </cell>
          <cell r="B1046" t="str">
            <v>Peneira rotativa com motor elétrico trifásico de 2CV, cilindro de 1m x 0,60m, com furos de 3,17mm - manutenção. Af_11/2015</v>
          </cell>
          <cell r="C1046" t="str">
            <v>h</v>
          </cell>
          <cell r="D1046">
            <v>0.89</v>
          </cell>
        </row>
        <row r="1047">
          <cell r="A1047" t="str">
            <v>92111</v>
          </cell>
          <cell r="B1047" t="str">
            <v>Peneira rotativa com motor elétrico trifásico de 2CV, cilindro de 1m x 0,60m, com furos de 3,17mm - materiais na operação. Af_11/2015</v>
          </cell>
          <cell r="C1047" t="str">
            <v>h</v>
          </cell>
          <cell r="D1047">
            <v>0.75</v>
          </cell>
        </row>
        <row r="1048">
          <cell r="A1048" t="str">
            <v>92114</v>
          </cell>
          <cell r="B1048" t="str">
            <v>Dosador de areia, capacidade de 26 litros - depreciação. Af_11/2015</v>
          </cell>
          <cell r="C1048" t="str">
            <v>h</v>
          </cell>
          <cell r="D1048">
            <v>0.86</v>
          </cell>
        </row>
        <row r="1049">
          <cell r="A1049" t="str">
            <v>92115</v>
          </cell>
          <cell r="B1049" t="str">
            <v>Dosador de areia, capacidade de 26 litros - juros. Af_11/2015</v>
          </cell>
          <cell r="C1049" t="str">
            <v>h</v>
          </cell>
          <cell r="D1049">
            <v>0.05</v>
          </cell>
        </row>
        <row r="1050">
          <cell r="A1050" t="str">
            <v>92116</v>
          </cell>
          <cell r="B1050" t="str">
            <v>Dosador de areia, capacidade de 26 litros - manutenção. Af_11/2015</v>
          </cell>
          <cell r="C1050" t="str">
            <v>h</v>
          </cell>
          <cell r="D1050">
            <v>0.56000000000000005</v>
          </cell>
        </row>
        <row r="1051">
          <cell r="A1051" t="str">
            <v>92133</v>
          </cell>
          <cell r="B1051" t="str">
            <v>Caminhonete com motor a diesel, potência 180CV, cabine dupla, 4x4 - depreciação. Af_11/2015</v>
          </cell>
          <cell r="C1051" t="str">
            <v>h</v>
          </cell>
          <cell r="D1051">
            <v>6.87</v>
          </cell>
        </row>
        <row r="1052">
          <cell r="A1052" t="str">
            <v>92134</v>
          </cell>
          <cell r="B1052" t="str">
            <v>Caminhonete com motor a diesel, potência 180CV, cabine dupla, 4x4 - juros. Af_11/2015</v>
          </cell>
          <cell r="C1052" t="str">
            <v>h</v>
          </cell>
          <cell r="D1052">
            <v>1.64</v>
          </cell>
        </row>
        <row r="1053">
          <cell r="A1053" t="str">
            <v>92135</v>
          </cell>
          <cell r="B1053" t="str">
            <v>Caminhonete com motor a diesel, potência 180CV, cabine dupla, 4x4 impostos e seguros. Af_11/2015</v>
          </cell>
          <cell r="C1053" t="str">
            <v>h</v>
          </cell>
          <cell r="D1053">
            <v>0.34</v>
          </cell>
        </row>
        <row r="1054">
          <cell r="A1054" t="str">
            <v>92136</v>
          </cell>
          <cell r="B1054" t="str">
            <v>Caminhonete com motor a diesel, potência 180CV, cabine dupla, 4x4 - manutenção. Af_11/2015</v>
          </cell>
          <cell r="C1054" t="str">
            <v>h</v>
          </cell>
          <cell r="D1054">
            <v>9.16</v>
          </cell>
        </row>
        <row r="1055">
          <cell r="A1055" t="str">
            <v>92137</v>
          </cell>
          <cell r="B1055" t="str">
            <v>Caminhonete com motor a diesel, potência 180CV, cabine dupla, 4x4 materiais na operação. Af_11/2015</v>
          </cell>
          <cell r="C1055" t="str">
            <v>h</v>
          </cell>
          <cell r="D1055">
            <v>60.6</v>
          </cell>
        </row>
        <row r="1056">
          <cell r="A1056" t="str">
            <v>92140</v>
          </cell>
          <cell r="B1056" t="str">
            <v>Caminhonete cabine simples com motor 1.6 flex, câmbio manual, potência 101/104CV, 2 portas - depreciação. Af_11/2015</v>
          </cell>
          <cell r="C1056" t="str">
            <v>h</v>
          </cell>
          <cell r="D1056">
            <v>2.63</v>
          </cell>
        </row>
        <row r="1057">
          <cell r="A1057" t="str">
            <v>92141</v>
          </cell>
          <cell r="B1057" t="str">
            <v>Caminhonete cabine simples com motor 1.6 flex, câmbio manual, potência 101/104CV, 2 portas - juros. Af_11/2015</v>
          </cell>
          <cell r="C1057" t="str">
            <v>h</v>
          </cell>
          <cell r="D1057">
            <v>0.63</v>
          </cell>
        </row>
        <row r="1058">
          <cell r="A1058" t="str">
            <v>92142</v>
          </cell>
          <cell r="B1058" t="str">
            <v>Caminhonete cabine simples com motor 1.6 flex, câmbio manual, potência 101/104CV, 2 portas impostos e seguros. Af_11/2015</v>
          </cell>
          <cell r="C1058" t="str">
            <v>h</v>
          </cell>
          <cell r="D1058">
            <v>0.13</v>
          </cell>
        </row>
        <row r="1059">
          <cell r="A1059" t="str">
            <v>92143</v>
          </cell>
          <cell r="B1059" t="str">
            <v>Caminhonete cabine simples com motor 1.6 flex, câmbio manual, potência 101/104CV, 2 portas - manutenção. Af_11/2015</v>
          </cell>
          <cell r="C1059" t="str">
            <v>h</v>
          </cell>
          <cell r="D1059">
            <v>3.5</v>
          </cell>
        </row>
        <row r="1060">
          <cell r="A1060" t="str">
            <v>92144</v>
          </cell>
          <cell r="B1060" t="str">
            <v>Caminhonete cabine simples com motor 1.6 flex, câmbio manual, potência 101/104CV, 2 portas materiais na operação. Af_11/2015</v>
          </cell>
          <cell r="C1060" t="str">
            <v>h</v>
          </cell>
          <cell r="D1060">
            <v>58.43</v>
          </cell>
        </row>
        <row r="1061">
          <cell r="A1061" t="str">
            <v>92237</v>
          </cell>
          <cell r="B1061" t="str">
            <v>Caminhão de transporte de material asfáltico 20.000L, com cavalo mecânico de capacidade máxima de tração combinado de 45.000kg, potência 330CV, inclusive tanque de asfalto com maçarico - depreciação. Af_12/2015</v>
          </cell>
          <cell r="C1061" t="str">
            <v>h</v>
          </cell>
          <cell r="D1061">
            <v>16.07</v>
          </cell>
        </row>
        <row r="1062">
          <cell r="A1062" t="str">
            <v>92238</v>
          </cell>
          <cell r="B1062" t="str">
            <v>Caminhão de transporte de material asfáltico 20.000L, com cavalo mecânico de capacidade máxima de tração combinado de 45.000kg, potência 330CV, inclusive tanque de asfalto com maçarico - juros. Af_12/2015</v>
          </cell>
          <cell r="C1062" t="str">
            <v>h</v>
          </cell>
          <cell r="D1062">
            <v>7.84</v>
          </cell>
        </row>
        <row r="1063">
          <cell r="A1063" t="str">
            <v>92239</v>
          </cell>
          <cell r="B1063" t="str">
            <v>Caminhão de transporte de material asfáltico 20.000L, com cavalo mecânico de capacidade máxima de tração combinado de 45.000kg, potência 330CV, inclusive tanque de asfalto com maçarico - impostos e seguros. Af_12/2015</v>
          </cell>
          <cell r="C1063" t="str">
            <v>h</v>
          </cell>
          <cell r="D1063">
            <v>1.62</v>
          </cell>
        </row>
        <row r="1064">
          <cell r="A1064" t="str">
            <v>92240</v>
          </cell>
          <cell r="B1064" t="str">
            <v>Caminhão de transporte de material asfáltico 20.000L, com cavalo mecânico de capacidade máxima de tração combinado de 45.000kg, potência 330CV, inclusive tanque de asfalto com maçarico - manutenção. Af_12/2015</v>
          </cell>
          <cell r="C1064" t="str">
            <v>h</v>
          </cell>
          <cell r="D1064">
            <v>22.61</v>
          </cell>
        </row>
        <row r="1065">
          <cell r="A1065" t="str">
            <v>92241</v>
          </cell>
          <cell r="B1065" t="str">
            <v>Caminhão de transporte de material asfáltico 20.000L, com cavalo mecânico de capacidade máxima de tração combinado de 45.000kg, potência 330CV, inclusive tanque de asfalto com maçarico - materiais na operação.af_12/2015</v>
          </cell>
          <cell r="C1065" t="str">
            <v>h</v>
          </cell>
          <cell r="D1065">
            <v>111.11</v>
          </cell>
        </row>
        <row r="1066">
          <cell r="A1066" t="str">
            <v>92712</v>
          </cell>
          <cell r="B1066" t="str">
            <v>Aparelho para corte e solda oxi-acetileno sobre rodas, inclusive cilindros e maçaricos - depreciação. Af_12/2015</v>
          </cell>
          <cell r="C1066" t="str">
            <v>h</v>
          </cell>
          <cell r="D1066">
            <v>0.12</v>
          </cell>
        </row>
        <row r="1067">
          <cell r="A1067" t="str">
            <v>92713</v>
          </cell>
          <cell r="B1067" t="str">
            <v>Aparelho para corte e solda oxi-acetileno sobre rodas, inclusive cilindros e maçaricos - juros. Af_12/2015</v>
          </cell>
          <cell r="C1067" t="str">
            <v>h</v>
          </cell>
          <cell r="D1067">
            <v>0.03</v>
          </cell>
        </row>
        <row r="1068">
          <cell r="A1068" t="str">
            <v>92714</v>
          </cell>
          <cell r="B1068" t="str">
            <v>Aparelho para corte e solda oxi-acetileno sobre rodas, inclusive cilindros e maçaricos - manutenção. Af_12/2015</v>
          </cell>
          <cell r="C1068" t="str">
            <v>h</v>
          </cell>
          <cell r="D1068">
            <v>0.08</v>
          </cell>
        </row>
        <row r="1069">
          <cell r="A1069" t="str">
            <v>92715</v>
          </cell>
          <cell r="B1069" t="str">
            <v>Aparelho para corte e solda oxi-acetileno sobre rodas, inclusive cilindros e maçaricos - materiais na operação. Af_12/2015</v>
          </cell>
          <cell r="C1069" t="str">
            <v>h</v>
          </cell>
          <cell r="D1069">
            <v>18.55</v>
          </cell>
        </row>
        <row r="1070">
          <cell r="A1070" t="str">
            <v>92956</v>
          </cell>
          <cell r="B1070" t="str">
            <v>Máquina extrusora de concreto para guias e sarjetas, motor a diesel, potência 14CV - depreciação. Af_12/2015</v>
          </cell>
          <cell r="C1070" t="str">
            <v>h</v>
          </cell>
          <cell r="D1070">
            <v>3.76</v>
          </cell>
        </row>
        <row r="1071">
          <cell r="A1071" t="str">
            <v>92957</v>
          </cell>
          <cell r="B1071" t="str">
            <v>Máquina extrusora de concreto para guias e sarjetas, motor a diesel, potência 14CV - juros. Af_12/2015</v>
          </cell>
          <cell r="C1071" t="str">
            <v>h</v>
          </cell>
          <cell r="D1071">
            <v>1.1200000000000001</v>
          </cell>
        </row>
        <row r="1072">
          <cell r="A1072" t="str">
            <v>92958</v>
          </cell>
          <cell r="B1072" t="str">
            <v>Máquina extrusora de concreto para guias e sarjetas, motor a diesel, potência 14CV - manutenção. Af_12/2015</v>
          </cell>
          <cell r="C1072" t="str">
            <v>h</v>
          </cell>
          <cell r="D1072">
            <v>3.66</v>
          </cell>
        </row>
        <row r="1073">
          <cell r="A1073" t="str">
            <v>92959</v>
          </cell>
          <cell r="B1073" t="str">
            <v>Máquina extrusora de concreto para guias e sarjetas, motor a diesel, potência 14CV - materiais na operação. Af_12/2015</v>
          </cell>
          <cell r="C1073" t="str">
            <v>h</v>
          </cell>
          <cell r="D1073">
            <v>6.28</v>
          </cell>
        </row>
        <row r="1074">
          <cell r="A1074" t="str">
            <v>92963</v>
          </cell>
          <cell r="B1074" t="str">
            <v>Martelo perfurador pneumático manual, haste 25x75mm, 21kg - depreciação. Af_12/2015</v>
          </cell>
          <cell r="C1074" t="str">
            <v>h</v>
          </cell>
          <cell r="D1074">
            <v>0.42</v>
          </cell>
        </row>
        <row r="1075">
          <cell r="A1075" t="str">
            <v>92964</v>
          </cell>
          <cell r="B1075" t="str">
            <v>Martelo perfurador pneumático manual, haste 25x75mm, 21kg - juros. Af_12/2015</v>
          </cell>
          <cell r="C1075" t="str">
            <v>h</v>
          </cell>
          <cell r="D1075">
            <v>0.12</v>
          </cell>
        </row>
        <row r="1076">
          <cell r="A1076" t="str">
            <v>92965</v>
          </cell>
          <cell r="B1076" t="str">
            <v>Martelo perfurador pneumático manual, haste 25x75mm, 21kg - manutenção. Af_12/2015</v>
          </cell>
          <cell r="C1076" t="str">
            <v>h</v>
          </cell>
          <cell r="D1076">
            <v>0.27</v>
          </cell>
        </row>
        <row r="1077">
          <cell r="A1077" t="str">
            <v>93220</v>
          </cell>
          <cell r="B1077" t="str">
            <v>Perfuratriz com torre metálica para execução de estaca hélice contínua, profundidade máxima de 32m, diâmetro máximo de 1.000mm, potência instalada de 350HP, mesa rotativa com torque máximo de 263kNm - depreciação. Af_01/2016</v>
          </cell>
          <cell r="C1077" t="str">
            <v>h</v>
          </cell>
          <cell r="D1077">
            <v>209.95</v>
          </cell>
        </row>
        <row r="1078">
          <cell r="A1078" t="str">
            <v>93221</v>
          </cell>
          <cell r="B1078" t="str">
            <v>Perfuratriz com torre metálica para execução de estaca hélice contínua, profundidade máxima de 32m, diâmetro máximo de 1.000mm, potência instalada de 350HP, mesa rotativa com torque máximo de 263kNm - juros.af_01/2016</v>
          </cell>
          <cell r="C1078" t="str">
            <v>h</v>
          </cell>
          <cell r="D1078">
            <v>46.39</v>
          </cell>
        </row>
        <row r="1079">
          <cell r="A1079" t="str">
            <v>93222</v>
          </cell>
          <cell r="B1079" t="str">
            <v>Perfuratriz com torre metálica para execução de estaca hélice contínua, profundidade máxima de 32m, diâmetro máximo de 1.000mm, potência instalada de 350HP, mesa rotativa com torque máximo de 263kNm - manutenção. Af_01/2016</v>
          </cell>
          <cell r="C1079" t="str">
            <v>h</v>
          </cell>
          <cell r="D1079">
            <v>220.97</v>
          </cell>
        </row>
        <row r="1080">
          <cell r="A1080" t="str">
            <v>93223</v>
          </cell>
          <cell r="B1080" t="str">
            <v>Perfuratriz com torre metálica para execução de estaca hélice contínua, profundidade máxima de 32m, diâmetro máximo de 1.000mm, potência instalada de 350HP, mesa rotativa com torque máximo de 263kNm materiais na operação. Af_01/2016</v>
          </cell>
          <cell r="C1080" t="str">
            <v>h</v>
          </cell>
          <cell r="D1080">
            <v>159.27000000000001</v>
          </cell>
        </row>
        <row r="1081">
          <cell r="A1081" t="str">
            <v>93229</v>
          </cell>
          <cell r="B1081" t="str">
            <v>Betoneira capacidade nominal 400L, capacidade de mistura 310L, motora gasolina potência 5,5HP, sem carregador - depreciação. Af_02/2016</v>
          </cell>
          <cell r="C1081" t="str">
            <v>h</v>
          </cell>
          <cell r="D1081">
            <v>0.28999999999999998</v>
          </cell>
        </row>
        <row r="1082">
          <cell r="A1082" t="str">
            <v>93230</v>
          </cell>
          <cell r="B1082" t="str">
            <v>Betoneira capacidade nominal 400L, capacidade de mistura 310L, motora gasolina potência 5,5HP, sem carregador - juros. Af_02/2016</v>
          </cell>
          <cell r="C1082" t="str">
            <v>h</v>
          </cell>
          <cell r="D1082">
            <v>0.06</v>
          </cell>
        </row>
        <row r="1083">
          <cell r="A1083" t="str">
            <v>93231</v>
          </cell>
          <cell r="B1083" t="str">
            <v>Betoneira capacidade nominal 400L, capacidade de mistura 310L, motora gasolina potência 5,5HP, sem carregador - manutenção. Af_02/2016</v>
          </cell>
          <cell r="C1083" t="str">
            <v>h</v>
          </cell>
          <cell r="D1083">
            <v>0.24</v>
          </cell>
        </row>
        <row r="1084">
          <cell r="A1084" t="str">
            <v>93232</v>
          </cell>
          <cell r="B1084" t="str">
            <v>Betoneira capacidade nominal 400L, capacidade de mistura 310L, motora gasolina potência 5,5HP, sem carregador - materiais na operação. Af_02/2016</v>
          </cell>
          <cell r="C1084" t="str">
            <v>h</v>
          </cell>
          <cell r="D1084">
            <v>4.83</v>
          </cell>
        </row>
        <row r="1085">
          <cell r="A1085" t="str">
            <v>93235</v>
          </cell>
          <cell r="B1085" t="str">
            <v>Grupo gerador estacionário, motor diesel potência 170kVA - juros. Af_02/2016</v>
          </cell>
          <cell r="C1085" t="str">
            <v>h</v>
          </cell>
          <cell r="D1085">
            <v>1.1100000000000001</v>
          </cell>
        </row>
        <row r="1086">
          <cell r="A1086" t="str">
            <v>93236</v>
          </cell>
          <cell r="B1086" t="str">
            <v>Rolo compactador de pneus estático, pressão variável, potência 99HP, peso sem/com lastro 9,45 / 21,0T, largura de rolagem 2,265m - juros. Af_02/2016</v>
          </cell>
          <cell r="C1086" t="str">
            <v>h</v>
          </cell>
          <cell r="D1086">
            <v>5.31</v>
          </cell>
        </row>
        <row r="1087">
          <cell r="A1087" t="str">
            <v>93238</v>
          </cell>
          <cell r="B1087" t="str">
            <v>Rolo compactador vibratório rebocável, cilindro de aço liso, potência de tração de 65CV, peso 4,7T, impacto dinâmico 18,3T, largura de trabalho 1,67m - juros. Af_02/2016</v>
          </cell>
          <cell r="C1087" t="str">
            <v>h</v>
          </cell>
          <cell r="D1087">
            <v>1.08</v>
          </cell>
        </row>
        <row r="1088">
          <cell r="A1088" t="str">
            <v>93239</v>
          </cell>
          <cell r="B1088" t="str">
            <v>Rolo compactador vibratório pé de carneiro, operado por controle remoto, potência 12,5kW, peso operacional 1,675T, largura de trabalho 0,85m - juros. Af_02/2016</v>
          </cell>
          <cell r="C1088" t="str">
            <v>h</v>
          </cell>
          <cell r="D1088">
            <v>4.8899999999999997</v>
          </cell>
        </row>
        <row r="1089">
          <cell r="A1089" t="str">
            <v>93240</v>
          </cell>
          <cell r="B1089" t="str">
            <v>Rolo compactador vibratório pé de carneiro, operado por controle remoto, potência 12,5kW, peso operacional 1,675T, largura de trabalho 0,85m - materiais na operação. Af_02/2016</v>
          </cell>
          <cell r="C1089" t="str">
            <v>h</v>
          </cell>
          <cell r="D1089">
            <v>7.62</v>
          </cell>
        </row>
        <row r="1090">
          <cell r="A1090" t="str">
            <v>93241</v>
          </cell>
          <cell r="B1090" t="str">
            <v>Rolo compactador vibratório tandem, cilindros lisos de aço para solo/asfalto, potência 45HP, peso máximo operacional 4T - juros. Af_02/2016</v>
          </cell>
          <cell r="C1090" t="str">
            <v>h</v>
          </cell>
          <cell r="D1090">
            <v>2.97</v>
          </cell>
        </row>
        <row r="1091">
          <cell r="A1091" t="str">
            <v>COBE</v>
          </cell>
          <cell r="B1091" t="str">
            <v>Cobertura</v>
          </cell>
        </row>
        <row r="1092">
          <cell r="A1092" t="str">
            <v>0073</v>
          </cell>
          <cell r="B1092" t="str">
            <v>Madeiramento</v>
          </cell>
        </row>
        <row r="1093">
          <cell r="A1093" t="str">
            <v>55960</v>
          </cell>
          <cell r="B1093" t="str">
            <v>Imunização de madeiramento para cobertura utilizando cupinicida incolor</v>
          </cell>
          <cell r="C1093" t="str">
            <v>m²</v>
          </cell>
          <cell r="D1093">
            <v>3.64</v>
          </cell>
        </row>
        <row r="1094">
          <cell r="A1094" t="str">
            <v>72085</v>
          </cell>
          <cell r="B1094" t="str">
            <v>Recolocação de ripas em madeiramento de telhado, considerando reaproveitamento de material</v>
          </cell>
          <cell r="C1094" t="str">
            <v>m</v>
          </cell>
          <cell r="D1094">
            <v>1.28</v>
          </cell>
        </row>
        <row r="1095">
          <cell r="A1095" t="str">
            <v>72086</v>
          </cell>
          <cell r="B1095" t="str">
            <v>Recolocação de madeiramento do telhado - caibros, considerando reaproveitamento de material</v>
          </cell>
          <cell r="C1095" t="str">
            <v>m</v>
          </cell>
          <cell r="D1095">
            <v>3.92</v>
          </cell>
        </row>
        <row r="1096">
          <cell r="A1096" t="str">
            <v>72088</v>
          </cell>
          <cell r="B1096" t="str">
            <v>Recolocação de ferragens em madeiramento de telhado, considerando reaproveitamento de material</v>
          </cell>
          <cell r="C1096" t="str">
            <v>un</v>
          </cell>
          <cell r="D1096">
            <v>7.66</v>
          </cell>
        </row>
        <row r="1097">
          <cell r="A1097" t="str">
            <v>92259</v>
          </cell>
          <cell r="B1097" t="str">
            <v>Instalação de tesoura (inteira ou meia), biapoiada, em madeira não aparelhada, para vãos maiores ou iguais a 3,0m e menores que 6,0m. Af_12/2015</v>
          </cell>
          <cell r="C1097" t="str">
            <v>un</v>
          </cell>
          <cell r="D1097">
            <v>197.28</v>
          </cell>
        </row>
        <row r="1098">
          <cell r="A1098" t="str">
            <v>92260</v>
          </cell>
          <cell r="B1098" t="str">
            <v>Instalação de tesoura (inteira ou meia), biapoiada, em madeira não aparelhada, para vãos maiores ou iguais a 6,0m e menores que 8,0m. Af_12/2015</v>
          </cell>
          <cell r="C1098" t="str">
            <v>un</v>
          </cell>
          <cell r="D1098">
            <v>230.78</v>
          </cell>
        </row>
        <row r="1099">
          <cell r="A1099" t="str">
            <v>92261</v>
          </cell>
          <cell r="B1099" t="str">
            <v>Instalação de tesoura (inteira ou meia), biapoiada, em madeira não aparelhada, para vãos maiores ou iguais a 8,0m e menores que 10,0m. Af_12/2015</v>
          </cell>
          <cell r="C1099" t="str">
            <v>un</v>
          </cell>
          <cell r="D1099">
            <v>263.26</v>
          </cell>
        </row>
        <row r="1100">
          <cell r="A1100" t="str">
            <v>92262</v>
          </cell>
          <cell r="B1100" t="str">
            <v>Instalação de tesoura (inteira ou meia), biapoiada, em madeira não aparelhada, para vãos maiores ou iguais a 10,0m e menores que 12,0m. Af_12/2015</v>
          </cell>
          <cell r="C1100" t="str">
            <v>un</v>
          </cell>
          <cell r="D1100">
            <v>315.56</v>
          </cell>
        </row>
        <row r="1101">
          <cell r="A1101" t="str">
            <v>92539</v>
          </cell>
          <cell r="B1101" t="str">
            <v>Trama de madeira composta por ripas, caibros e terças para telhados de até 2 águas para telha de encaixe de cerâmica ou de concreto. Af_12/2015</v>
          </cell>
          <cell r="C1101" t="str">
            <v>m²</v>
          </cell>
          <cell r="D1101">
            <v>34.58</v>
          </cell>
        </row>
        <row r="1102">
          <cell r="A1102" t="str">
            <v>92540</v>
          </cell>
          <cell r="B1102" t="str">
            <v>Trama de madeira composta por ripas, caibros e terças para telhados demais que 2 águas para telha de encaixe de cerâmica ou de concreto. Af_12/2015</v>
          </cell>
          <cell r="C1102" t="str">
            <v>m²</v>
          </cell>
          <cell r="D1102">
            <v>39.51</v>
          </cell>
        </row>
        <row r="1103">
          <cell r="A1103" t="str">
            <v>92541</v>
          </cell>
          <cell r="B1103" t="str">
            <v>Trama de madeira composta por ripas, caibros e terças para telhados de até 2 águas para telha cerâmica capa-canal. Af_12/2015</v>
          </cell>
          <cell r="C1103" t="str">
            <v>m²</v>
          </cell>
          <cell r="D1103">
            <v>37.630000000000003</v>
          </cell>
        </row>
        <row r="1104">
          <cell r="A1104" t="str">
            <v>92542</v>
          </cell>
          <cell r="B1104" t="str">
            <v>Trama de madeira composta por ripas, caibros e terças para telhados demais que 2 águas para telha cerâmica capa-canal. Af_12/2015</v>
          </cell>
          <cell r="C1104" t="str">
            <v>m²</v>
          </cell>
          <cell r="D1104">
            <v>46.81</v>
          </cell>
        </row>
        <row r="1105">
          <cell r="A1105" t="str">
            <v>92543</v>
          </cell>
          <cell r="B1105" t="str">
            <v>Trama de madeira composta por terças para telhados de até 2 águas para telha ondulada de fibrocimento, metálica, plástica ou termoacústica. Af_12/2015</v>
          </cell>
          <cell r="C1105" t="str">
            <v>m²</v>
          </cell>
          <cell r="D1105">
            <v>11.35</v>
          </cell>
        </row>
        <row r="1106">
          <cell r="A1106" t="str">
            <v>92544</v>
          </cell>
          <cell r="B1106" t="str">
            <v>Trama de madeira composta por terças para telhados de até 2 águas para telha estrutural de fibrocimento. Af_12/2015</v>
          </cell>
          <cell r="C1106" t="str">
            <v>m²</v>
          </cell>
          <cell r="D1106">
            <v>9.2799999999999994</v>
          </cell>
        </row>
        <row r="1107">
          <cell r="A1107" t="str">
            <v>92545</v>
          </cell>
          <cell r="B1107" t="str">
            <v>Fabricação e instalação de tesoura inteira em madeira não aparelhada, vão de 3m, para telha cerâmica ou de concreto. Af_12/2015</v>
          </cell>
          <cell r="C1107" t="str">
            <v>un</v>
          </cell>
          <cell r="D1107">
            <v>476.62</v>
          </cell>
        </row>
        <row r="1108">
          <cell r="A1108" t="str">
            <v>92546</v>
          </cell>
          <cell r="B1108" t="str">
            <v>Fabricação e instalação de tesoura inteira em madeira não aparelhada, vão de 4m, para telha cerâmica ou de concreto. Af_12/2015</v>
          </cell>
          <cell r="C1108" t="str">
            <v>un</v>
          </cell>
          <cell r="D1108">
            <v>588.97</v>
          </cell>
        </row>
        <row r="1109">
          <cell r="A1109" t="str">
            <v>92547</v>
          </cell>
          <cell r="B1109" t="str">
            <v>Fabricação e instalação de tesoura inteira em madeira não aparelhada, vão de 5m, para telha cerâmica ou de concreto. Af_12/2015</v>
          </cell>
          <cell r="C1109" t="str">
            <v>un</v>
          </cell>
          <cell r="D1109">
            <v>623.92999999999995</v>
          </cell>
        </row>
        <row r="1110">
          <cell r="A1110" t="str">
            <v>92548</v>
          </cell>
          <cell r="B1110" t="str">
            <v>Fabricação e instalação de tesoura inteira em madeira não aparelhada, vão de 6m, para telha cerâmica ou de concreto. Af_12/2015</v>
          </cell>
          <cell r="C1110" t="str">
            <v>un</v>
          </cell>
          <cell r="D1110">
            <v>697.08</v>
          </cell>
        </row>
        <row r="1111">
          <cell r="A1111" t="str">
            <v>92549</v>
          </cell>
          <cell r="B1111" t="str">
            <v>Fabricação e instalação de tesoura inteira em madeira não aparelhada, vão de 7m, para telha cerâmica ou de concreto. Af_12/2015</v>
          </cell>
          <cell r="C1111" t="str">
            <v>un</v>
          </cell>
          <cell r="D1111">
            <v>886.91</v>
          </cell>
        </row>
        <row r="1112">
          <cell r="A1112" t="str">
            <v>92550</v>
          </cell>
          <cell r="B1112" t="str">
            <v>Fabricação e instalação de tesoura inteira em madeira não aparelhada, vão de 8m, para telha cerâmica ou de concreto. Af_12/2015</v>
          </cell>
          <cell r="C1112" t="str">
            <v>un</v>
          </cell>
          <cell r="D1112">
            <v>1049.6600000000001</v>
          </cell>
        </row>
        <row r="1113">
          <cell r="A1113" t="str">
            <v>92551</v>
          </cell>
          <cell r="B1113" t="str">
            <v>Fabricação e instalação de tesoura inteira em madeira não aparelhada, vão de 9m, para telha cerâmica ou de concreto. Af_12/2015</v>
          </cell>
          <cell r="C1113" t="str">
            <v>un</v>
          </cell>
          <cell r="D1113">
            <v>1094.19</v>
          </cell>
        </row>
        <row r="1114">
          <cell r="A1114" t="str">
            <v>92552</v>
          </cell>
          <cell r="B1114" t="str">
            <v>Fabricação e instalação de tesoura inteira em madeira não aparelhada, vão de 10m, para telha cerâmica ou de concreto. Af_12/2015</v>
          </cell>
          <cell r="C1114" t="str">
            <v>un</v>
          </cell>
          <cell r="D1114">
            <v>1198.22</v>
          </cell>
        </row>
        <row r="1115">
          <cell r="A1115" t="str">
            <v>92553</v>
          </cell>
          <cell r="B1115" t="str">
            <v>Fabricação e instalação de tesoura inteira em madeira não aparelhada, vão de 11m, para telha cerâmica ou de concreto. Af_12/2015</v>
          </cell>
          <cell r="C1115" t="str">
            <v>un</v>
          </cell>
          <cell r="D1115">
            <v>1393.83</v>
          </cell>
        </row>
        <row r="1116">
          <cell r="A1116" t="str">
            <v>92554</v>
          </cell>
          <cell r="B1116" t="str">
            <v>Fabricação e instalação de tesoura inteira em madeira não aparelhada, vão de 12m, para telha cerâmica ou de concreto. Af_12/2015</v>
          </cell>
          <cell r="C1116" t="str">
            <v>un</v>
          </cell>
          <cell r="D1116">
            <v>1443.98</v>
          </cell>
        </row>
        <row r="1117">
          <cell r="A1117" t="str">
            <v>92555</v>
          </cell>
          <cell r="B1117" t="str">
            <v>Fabricação e instalação de tesoura inteira em madeira não aparelhada, vão de 3m, para telha ondulada de fibrocimento, metálica, plástica ou termoacústica. Af_12/2015</v>
          </cell>
          <cell r="C1117" t="str">
            <v>un</v>
          </cell>
          <cell r="D1117">
            <v>469.42</v>
          </cell>
        </row>
        <row r="1118">
          <cell r="A1118" t="str">
            <v>92556</v>
          </cell>
          <cell r="B1118" t="str">
            <v>Fabricação e instalação de tesoura inteira em madeira não aparelhada, vão de 4m, para telha ondulada de fibrocimento, metálica, plástica ou termoacústica. Af_12/2015</v>
          </cell>
          <cell r="C1118" t="str">
            <v>un</v>
          </cell>
          <cell r="D1118">
            <v>578.12</v>
          </cell>
        </row>
        <row r="1119">
          <cell r="A1119" t="str">
            <v>92557</v>
          </cell>
          <cell r="B1119" t="str">
            <v>Fabricação e instalação de tesoura inteira em madeira não aparelhada, vão de 5m, para telha ondulada de fibrocimento, metálica, plástica ou termoacústica. Af_12/2015</v>
          </cell>
          <cell r="C1119" t="str">
            <v>un</v>
          </cell>
          <cell r="D1119">
            <v>613.09</v>
          </cell>
        </row>
        <row r="1120">
          <cell r="A1120" t="str">
            <v>92558</v>
          </cell>
          <cell r="B1120" t="str">
            <v>Fabricação e instalação de tesoura inteira em madeira não aparelhada, vão de 6m, para telha ondulada de fibrocimento, metálica, plástica ou termoacústica. Af_12/2015</v>
          </cell>
          <cell r="C1120" t="str">
            <v>un</v>
          </cell>
          <cell r="D1120">
            <v>692.39</v>
          </cell>
        </row>
        <row r="1121">
          <cell r="A1121" t="str">
            <v>92559</v>
          </cell>
          <cell r="B1121" t="str">
            <v>Fabricação e instalação de tesoura inteira em madeira não aparelhada, vão de 7m, para telha ondulada de fibrocimento, metálica, plástica ou termoacústica. Af_12/2015</v>
          </cell>
          <cell r="C1121" t="str">
            <v>un</v>
          </cell>
          <cell r="D1121">
            <v>876.14</v>
          </cell>
        </row>
        <row r="1122">
          <cell r="A1122" t="str">
            <v>92560</v>
          </cell>
          <cell r="B1122" t="str">
            <v>Fabricação e instalação de tesoura inteira em madeira não aparelhada, vão de 8m, para telha ondulada de fibrocimento, metálica, plástica ou termoacústica. Af_12/2015</v>
          </cell>
          <cell r="C1122" t="str">
            <v>un</v>
          </cell>
          <cell r="D1122">
            <v>1030.04</v>
          </cell>
        </row>
        <row r="1123">
          <cell r="A1123" t="str">
            <v>92561</v>
          </cell>
          <cell r="B1123" t="str">
            <v>Fabricação e instalação de tesoura inteira em madeira não aparelhada, vão de 9m, para telha ondulada de fibrocimento, metálica, plástica ou termoacústica. Af_12/2015</v>
          </cell>
          <cell r="C1123" t="str">
            <v>un</v>
          </cell>
          <cell r="D1123">
            <v>1076.3900000000001</v>
          </cell>
        </row>
        <row r="1124">
          <cell r="A1124" t="str">
            <v>92562</v>
          </cell>
          <cell r="B1124" t="str">
            <v>Fabricação e instalação de tesoura inteira em madeira não aparelhada, vão de 10m, para telha ondulada de fibrocimento, metálica, plástica ou termoacústica. Af_12/2015</v>
          </cell>
          <cell r="C1124" t="str">
            <v>un</v>
          </cell>
          <cell r="D1124">
            <v>1169.57</v>
          </cell>
        </row>
        <row r="1125">
          <cell r="A1125" t="str">
            <v>92563</v>
          </cell>
          <cell r="B1125" t="str">
            <v>Fabricação e instalação de tesoura inteira em madeira não aparelhada, vão de 11m, para telha ondulada de fibrocimento, metálica, plástica ou termoacústica. Af_12/2015</v>
          </cell>
          <cell r="C1125" t="str">
            <v>un</v>
          </cell>
          <cell r="D1125">
            <v>1358.22</v>
          </cell>
        </row>
        <row r="1126">
          <cell r="A1126" t="str">
            <v>92564</v>
          </cell>
          <cell r="B1126" t="str">
            <v>Fabricação e instalação de tesoura inteira em madeira não aparelhada, vão de 12m, para telha ondulada de fibrocimento, metálica, plástica ou termoacústica. Af_12/2015</v>
          </cell>
          <cell r="C1126" t="str">
            <v>un</v>
          </cell>
          <cell r="D1126">
            <v>1401.24</v>
          </cell>
        </row>
        <row r="1127">
          <cell r="A1127" t="str">
            <v>92565</v>
          </cell>
          <cell r="B1127" t="str">
            <v>Fabricação e instalação de estrutura pontaleteada de madeira não aparelhada para telhados com até 2 águas e para telha cerâmica ou de concreto. Af_12/2015</v>
          </cell>
          <cell r="C1127" t="str">
            <v>m²</v>
          </cell>
          <cell r="D1127">
            <v>18.37</v>
          </cell>
        </row>
        <row r="1128">
          <cell r="A1128" t="str">
            <v>92566</v>
          </cell>
          <cell r="B1128" t="str">
            <v>Fabricação e instalação de estrutura pontaleteada de madeira não aparelhada para telhados com até 2 águas e para telha ondulada de fibrocimento, metálica, plástica ou termoacústica. Af_12/2015</v>
          </cell>
          <cell r="C1128" t="str">
            <v>m²</v>
          </cell>
          <cell r="D1128">
            <v>10.93</v>
          </cell>
        </row>
        <row r="1129">
          <cell r="A1129" t="str">
            <v>92567</v>
          </cell>
          <cell r="B1129" t="str">
            <v>Fabricação e instalação de estrutura pontaleteada de madeira não aparelhada para telhados com mais que 2 águas e para telha cerâmica ou de concreto. Af_12/2015</v>
          </cell>
          <cell r="C1129" t="str">
            <v>m²</v>
          </cell>
          <cell r="D1129">
            <v>16.04</v>
          </cell>
        </row>
        <row r="1130">
          <cell r="A1130" t="str">
            <v>0074</v>
          </cell>
          <cell r="B1130" t="str">
            <v>Telhamento com telha cerâmica</v>
          </cell>
        </row>
        <row r="1131">
          <cell r="A1131" t="str">
            <v>72089</v>
          </cell>
          <cell r="B1131" t="str">
            <v>Recolocação de telhas cerâmicas tipo francesa, considerando reaproveitamento de material</v>
          </cell>
          <cell r="C1131" t="str">
            <v>m²</v>
          </cell>
          <cell r="D1131">
            <v>7.4</v>
          </cell>
        </row>
        <row r="1132">
          <cell r="A1132" t="str">
            <v>72091</v>
          </cell>
          <cell r="B1132" t="str">
            <v>Recolocação de telhas cerâmicas tipo plan, considerando reaproveitamento de material</v>
          </cell>
          <cell r="C1132" t="str">
            <v>m²</v>
          </cell>
          <cell r="D1132">
            <v>25.66</v>
          </cell>
        </row>
        <row r="1133">
          <cell r="A1133" t="str">
            <v>72101</v>
          </cell>
          <cell r="B1133" t="str">
            <v>Revisão geral de telhados de telhas cerâmicas</v>
          </cell>
          <cell r="C1133" t="str">
            <v>m²</v>
          </cell>
          <cell r="D1133">
            <v>4.5</v>
          </cell>
        </row>
        <row r="1134">
          <cell r="A1134" t="str">
            <v>72103</v>
          </cell>
          <cell r="B1134" t="str">
            <v>Recolocação de cumeeiras cerâmicas com argamassa traço 1:2:8 (cimento, cal e areia), considerando aproveitamento do material</v>
          </cell>
          <cell r="C1134" t="str">
            <v>m</v>
          </cell>
          <cell r="D1134">
            <v>13.2</v>
          </cell>
        </row>
        <row r="1135">
          <cell r="A1135" t="str">
            <v>73938</v>
          </cell>
          <cell r="B1135" t="str">
            <v>Cobertura telha cerâmica</v>
          </cell>
        </row>
        <row r="1136">
          <cell r="A1136" t="str">
            <v>73938/001</v>
          </cell>
          <cell r="B1136" t="str">
            <v>Cobertura em telha cerâmica tipo colonial, com argamassa traço 1:3 (cimento e areia)</v>
          </cell>
          <cell r="C1136" t="str">
            <v>m²</v>
          </cell>
          <cell r="D1136">
            <v>61.96</v>
          </cell>
        </row>
        <row r="1137">
          <cell r="A1137" t="str">
            <v>73938/002</v>
          </cell>
          <cell r="B1137" t="str">
            <v>Cobertura em telha cerâmica tipo plan, excluindo madeiramento</v>
          </cell>
          <cell r="C1137" t="str">
            <v>m²</v>
          </cell>
          <cell r="D1137">
            <v>44.49</v>
          </cell>
        </row>
        <row r="1138">
          <cell r="A1138" t="str">
            <v>73938/003</v>
          </cell>
          <cell r="B1138" t="str">
            <v>Cobertura em telha cerâmica tipo francesa ou marselha, excluindo madeiramento</v>
          </cell>
          <cell r="C1138" t="str">
            <v>m²</v>
          </cell>
          <cell r="D1138">
            <v>37.69</v>
          </cell>
        </row>
        <row r="1139">
          <cell r="A1139" t="str">
            <v>73938/004</v>
          </cell>
          <cell r="B1139" t="str">
            <v>Cobertura em telha cerâmica tipo canal, com argamassa traço 1:3 (cimento e areia) e arame recozido</v>
          </cell>
          <cell r="C1139" t="str">
            <v>m²</v>
          </cell>
          <cell r="D1139">
            <v>61.46</v>
          </cell>
        </row>
        <row r="1140">
          <cell r="A1140" t="str">
            <v>73938/005</v>
          </cell>
          <cell r="B1140" t="str">
            <v>Cobertura em telha cerâmica tipo paulista, com argamassa traço 1:3 (cimento e areia) e arame recozido</v>
          </cell>
          <cell r="C1140" t="str">
            <v>m²</v>
          </cell>
          <cell r="D1140">
            <v>72.25</v>
          </cell>
        </row>
        <row r="1141">
          <cell r="A1141" t="str">
            <v>73938/006</v>
          </cell>
          <cell r="B1141" t="str">
            <v>Cordao de arremate em beirais com telha cerâmica embocada traço 1:2:8 (cimento, cal e areia)</v>
          </cell>
          <cell r="C1141" t="str">
            <v>m</v>
          </cell>
          <cell r="D1141">
            <v>15.75</v>
          </cell>
        </row>
        <row r="1142">
          <cell r="A1142" t="str">
            <v>73938/007</v>
          </cell>
          <cell r="B1142" t="str">
            <v>Embocamento de ultima fiada de telha plan, colonial ou paulista, com argamassa traço 1:2:8 (cimento, cal e areia)</v>
          </cell>
          <cell r="C1142" t="str">
            <v>m</v>
          </cell>
          <cell r="D1142">
            <v>8.3699999999999992</v>
          </cell>
        </row>
        <row r="1143">
          <cell r="A1143" t="str">
            <v>76450</v>
          </cell>
          <cell r="B1143" t="str">
            <v>Cobertura telha cerâmica</v>
          </cell>
        </row>
        <row r="1144">
          <cell r="A1144" t="str">
            <v>76450/001</v>
          </cell>
          <cell r="B1144" t="str">
            <v>Cobertura em telha cerâmica tipo paulistinha (trapezoidal), com argamassa traço 1:3 (cimento e areia) e arame recozido</v>
          </cell>
          <cell r="C1144" t="str">
            <v>m²</v>
          </cell>
          <cell r="D1144">
            <v>74.02</v>
          </cell>
        </row>
        <row r="1145">
          <cell r="A1145" t="str">
            <v>84033</v>
          </cell>
          <cell r="B1145" t="str">
            <v>Cobertura com telha colonial, excluindo madeiramento</v>
          </cell>
          <cell r="C1145" t="str">
            <v>m²</v>
          </cell>
          <cell r="D1145">
            <v>29.04</v>
          </cell>
        </row>
        <row r="1146">
          <cell r="A1146" t="str">
            <v>0075</v>
          </cell>
          <cell r="B1146" t="str">
            <v>Telhamento com telha de fibrocimento</v>
          </cell>
        </row>
        <row r="1147">
          <cell r="A1147" t="str">
            <v>72092</v>
          </cell>
          <cell r="B1147" t="str">
            <v>Recolocação de telhas onduladas com massa para vedação, considerando reaproveitamento de material</v>
          </cell>
          <cell r="C1147" t="str">
            <v>m²</v>
          </cell>
          <cell r="D1147">
            <v>7.22</v>
          </cell>
        </row>
        <row r="1148">
          <cell r="A1148" t="str">
            <v>72093</v>
          </cell>
          <cell r="B1148" t="str">
            <v>Recolocação de telha de fibrocimento estrutural largura útil 49cm ou 44cm, considerando o reaproveitamento do material a exceção do conjunto de arruelas de vedação</v>
          </cell>
          <cell r="C1148" t="str">
            <v>m²</v>
          </cell>
          <cell r="D1148">
            <v>7.17</v>
          </cell>
        </row>
        <row r="1149">
          <cell r="A1149" t="str">
            <v>72094</v>
          </cell>
          <cell r="B1149" t="str">
            <v>Recolocação de telha de fibrocimento estrutural largura útil 90cm, considerando o reaproveitamento do material a exceção do conjunto de arruelas de vedação</v>
          </cell>
          <cell r="C1149" t="str">
            <v>m²</v>
          </cell>
          <cell r="D1149">
            <v>7.08</v>
          </cell>
        </row>
        <row r="1150">
          <cell r="A1150" t="str">
            <v>73633</v>
          </cell>
          <cell r="B1150" t="str">
            <v>Cobertura com telha de fibrocimento estrutural largura útil 90cm, incluso acessórios de fixação e vedação</v>
          </cell>
          <cell r="C1150" t="str">
            <v>m²</v>
          </cell>
          <cell r="D1150">
            <v>65.69</v>
          </cell>
        </row>
        <row r="1151">
          <cell r="A1151" t="str">
            <v>73634</v>
          </cell>
          <cell r="B1151" t="str">
            <v>Cobertura com telha de fibrocimento estrutural largura útil 49cm ou 44cm, incluso acessórios de fixação e vedação, excluindo madeiramento</v>
          </cell>
          <cell r="C1151" t="str">
            <v>m²</v>
          </cell>
          <cell r="D1151">
            <v>93.32</v>
          </cell>
        </row>
        <row r="1152">
          <cell r="A1152" t="str">
            <v>74088</v>
          </cell>
          <cell r="B1152" t="str">
            <v>Telhamento c/ telha de fibrocimento</v>
          </cell>
        </row>
        <row r="1153">
          <cell r="A1153" t="str">
            <v>74088/001</v>
          </cell>
          <cell r="B1153" t="str">
            <v>Telhamento com telha de fibrocimento ondulada, espessura 6mm, incluso juntas de vedação e acessórios de fixação, excluindo madeiramento</v>
          </cell>
          <cell r="C1153" t="str">
            <v>m²</v>
          </cell>
          <cell r="D1153">
            <v>30.54</v>
          </cell>
        </row>
        <row r="1154">
          <cell r="A1154" t="str">
            <v>84035</v>
          </cell>
          <cell r="B1154" t="str">
            <v>Cobertura com telha de fibrocimento ondulada, espessura 8mm, incluindo acessórios, excluindo madeiramento</v>
          </cell>
          <cell r="C1154" t="str">
            <v>m²</v>
          </cell>
          <cell r="D1154">
            <v>55.82</v>
          </cell>
        </row>
        <row r="1155">
          <cell r="A1155" t="str">
            <v>84036</v>
          </cell>
          <cell r="B1155" t="str">
            <v>Cobertura com telha de fibrocimento ondulada, espessura 4mm, inclusos acessórios de fixação, excluindo madeiramento</v>
          </cell>
          <cell r="C1155" t="str">
            <v>m²</v>
          </cell>
          <cell r="D1155">
            <v>28.43</v>
          </cell>
        </row>
        <row r="1156">
          <cell r="A1156" t="str">
            <v>84037</v>
          </cell>
          <cell r="B1156" t="str">
            <v>Cobertura com telha de fibrocimento ondulada, espessura 6mm, com cumeeira universal, inclusas juntas de dilatação e acessórios de fixação, excluindo madeiramento</v>
          </cell>
          <cell r="C1156" t="str">
            <v>m²</v>
          </cell>
          <cell r="D1156">
            <v>43.06</v>
          </cell>
        </row>
        <row r="1157">
          <cell r="A1157" t="str">
            <v>0076</v>
          </cell>
          <cell r="B1157" t="str">
            <v>Telhamento com telha metálica</v>
          </cell>
        </row>
        <row r="1158">
          <cell r="A1158" t="str">
            <v>73866</v>
          </cell>
          <cell r="B1158" t="str">
            <v>Estrutura de aço</v>
          </cell>
        </row>
        <row r="1159">
          <cell r="A1159" t="str">
            <v>73866/001</v>
          </cell>
          <cell r="B1159" t="str">
            <v>Estrutura para cobertura tipo Fink, em alumínio anodizado, vão de 20m, espaçamento das tesouras de 5m até 6,5m</v>
          </cell>
          <cell r="C1159" t="str">
            <v>m²</v>
          </cell>
          <cell r="D1159">
            <v>380.96</v>
          </cell>
        </row>
        <row r="1160">
          <cell r="A1160" t="str">
            <v>73866/002</v>
          </cell>
          <cell r="B1160" t="str">
            <v>Estrutura para cobertura tipo Fink, em alumínio anodizado, vão de 30m, espaçamento das tesouras de 5m até 6,5m</v>
          </cell>
          <cell r="C1160" t="str">
            <v>m²</v>
          </cell>
          <cell r="D1160">
            <v>399.94</v>
          </cell>
        </row>
        <row r="1161">
          <cell r="A1161" t="str">
            <v>73866/003</v>
          </cell>
          <cell r="B1161" t="str">
            <v>Estrutura para cobertura tipo Fink, em alumínio anodizado, vão de 40m, espaçamento das tesouras de 5m até 6,5m</v>
          </cell>
          <cell r="C1161" t="str">
            <v>m²</v>
          </cell>
          <cell r="D1161">
            <v>417.75</v>
          </cell>
        </row>
        <row r="1162">
          <cell r="A1162" t="str">
            <v>73866/004</v>
          </cell>
          <cell r="B1162" t="str">
            <v>Estrutura para cobertura em arco, em alumínio anodizado, vão de 20m, espaçamento de 5m até 6,5m</v>
          </cell>
          <cell r="C1162" t="str">
            <v>m²</v>
          </cell>
          <cell r="D1162">
            <v>348.3</v>
          </cell>
        </row>
        <row r="1163">
          <cell r="A1163" t="str">
            <v>73866/005</v>
          </cell>
          <cell r="B1163" t="str">
            <v>Estrutura para cobertura em arco, em alumínio anodizado, vão de 30m, espaçamento de 5m até 6,5m</v>
          </cell>
          <cell r="C1163" t="str">
            <v>m²</v>
          </cell>
          <cell r="D1163">
            <v>370.38</v>
          </cell>
        </row>
        <row r="1164">
          <cell r="A1164" t="str">
            <v>73866/006</v>
          </cell>
          <cell r="B1164" t="str">
            <v>Estrutura para cobertura em arco, em alumínio anodizado, vão de 40m, espaçamento de 5m até 6,5m</v>
          </cell>
          <cell r="C1164" t="str">
            <v>m²</v>
          </cell>
          <cell r="D1164">
            <v>388.32</v>
          </cell>
        </row>
        <row r="1165">
          <cell r="A1165" t="str">
            <v>73866/007</v>
          </cell>
          <cell r="B1165" t="str">
            <v>Estrutura para cobertura tipo Shed, em alumínio anodizado, vão de 20m, espaçamento das tesouras de 5m até 6,5m</v>
          </cell>
          <cell r="C1165" t="str">
            <v>m²</v>
          </cell>
          <cell r="D1165">
            <v>420.46</v>
          </cell>
        </row>
        <row r="1166">
          <cell r="A1166" t="str">
            <v>73866/008</v>
          </cell>
          <cell r="B1166" t="str">
            <v>Estrutura para cobertura tipo Shed, em alumínio anodizado, vão de 30m, espaçamento das tesouras de 5m até 6,5m</v>
          </cell>
          <cell r="C1166" t="str">
            <v>m²</v>
          </cell>
          <cell r="D1166">
            <v>502.73</v>
          </cell>
        </row>
        <row r="1167">
          <cell r="A1167" t="str">
            <v>73866/009</v>
          </cell>
          <cell r="B1167" t="str">
            <v>Estrutura para cobertura tipo Shed, em alumínio anodizado, vão de 40m, espaçamento das tesouras de 5m até 6,5m</v>
          </cell>
          <cell r="C1167" t="str">
            <v>m²</v>
          </cell>
          <cell r="D1167">
            <v>521.29</v>
          </cell>
        </row>
        <row r="1168">
          <cell r="A1168" t="str">
            <v>73867</v>
          </cell>
          <cell r="B1168" t="str">
            <v>Estrutura espacial</v>
          </cell>
        </row>
        <row r="1169">
          <cell r="A1169" t="str">
            <v>73867/001</v>
          </cell>
          <cell r="B1169" t="str">
            <v>Estrutura tipo espacial em alumínio anodizado, vão de 20m</v>
          </cell>
          <cell r="C1169" t="str">
            <v>m²</v>
          </cell>
          <cell r="D1169">
            <v>183.2</v>
          </cell>
        </row>
        <row r="1170">
          <cell r="A1170" t="str">
            <v>73867/002</v>
          </cell>
          <cell r="B1170" t="str">
            <v>Estrutura tipo espacial em alumínio anodizado, vão de 30m</v>
          </cell>
          <cell r="C1170" t="str">
            <v>m²</v>
          </cell>
          <cell r="D1170">
            <v>202.22</v>
          </cell>
        </row>
        <row r="1171">
          <cell r="A1171" t="str">
            <v>73867/003</v>
          </cell>
          <cell r="B1171" t="str">
            <v>Estrutura tipo espacial em alumínio anodizado, vão de 40m</v>
          </cell>
          <cell r="C1171" t="str">
            <v>m²</v>
          </cell>
          <cell r="D1171">
            <v>244.5</v>
          </cell>
        </row>
        <row r="1172">
          <cell r="A1172" t="str">
            <v>73867/004</v>
          </cell>
          <cell r="B1172" t="str">
            <v>Estrutura tipo espacial em alumínio anodizado, vão de 50m</v>
          </cell>
          <cell r="C1172" t="str">
            <v>m²</v>
          </cell>
          <cell r="D1172">
            <v>252.95</v>
          </cell>
        </row>
        <row r="1173">
          <cell r="A1173" t="str">
            <v>75220</v>
          </cell>
          <cell r="B1173" t="str">
            <v>Cumeeira em perfil ondulado de alumínio</v>
          </cell>
          <cell r="C1173" t="str">
            <v>m</v>
          </cell>
          <cell r="D1173">
            <v>46.37</v>
          </cell>
        </row>
        <row r="1174">
          <cell r="A1174" t="str">
            <v>75381</v>
          </cell>
          <cell r="B1174" t="str">
            <v>Telha metálica</v>
          </cell>
        </row>
        <row r="1175">
          <cell r="A1175" t="str">
            <v>75381/001</v>
          </cell>
          <cell r="B1175" t="str">
            <v>Cobertura com telha de chapa de aço zincado, ondulada, espessura de 0,5mm</v>
          </cell>
          <cell r="C1175" t="str">
            <v>m²</v>
          </cell>
          <cell r="D1175">
            <v>32.659999999999997</v>
          </cell>
        </row>
        <row r="1176">
          <cell r="A1176" t="str">
            <v>84038</v>
          </cell>
          <cell r="B1176" t="str">
            <v>Cobertura com telha ondulada de alumínio, espessura de 0,5mm</v>
          </cell>
          <cell r="C1176" t="str">
            <v>m²</v>
          </cell>
          <cell r="D1176">
            <v>54.45</v>
          </cell>
        </row>
        <row r="1177">
          <cell r="A1177" t="str">
            <v>84039</v>
          </cell>
          <cell r="B1177" t="str">
            <v>Cobertura com telha ondulada de alumínio, espessura de 0,7mm</v>
          </cell>
          <cell r="C1177" t="str">
            <v>m²</v>
          </cell>
          <cell r="D1177">
            <v>75.41</v>
          </cell>
        </row>
        <row r="1178">
          <cell r="A1178" t="str">
            <v>84040</v>
          </cell>
          <cell r="B1178" t="str">
            <v>Cobertura com telha de aço zincado, trapezoidal, espessura de 0,5mm, incluindo acessórios</v>
          </cell>
          <cell r="C1178" t="str">
            <v>m²</v>
          </cell>
          <cell r="D1178">
            <v>28.96</v>
          </cell>
        </row>
        <row r="1179">
          <cell r="A1179" t="str">
            <v>0078</v>
          </cell>
          <cell r="B1179" t="str">
            <v>Madeiramento / telhamento c/ telhas fibrocimento</v>
          </cell>
        </row>
        <row r="1180">
          <cell r="A1180" t="str">
            <v>84041</v>
          </cell>
          <cell r="B1180" t="str">
            <v>Cobertura com telha plástica transparente inclusive fixação</v>
          </cell>
          <cell r="C1180" t="str">
            <v>m²</v>
          </cell>
          <cell r="D1180">
            <v>36.25</v>
          </cell>
        </row>
        <row r="1181">
          <cell r="A1181" t="str">
            <v>0079</v>
          </cell>
          <cell r="B1181" t="str">
            <v>Cumeeira cerâmica</v>
          </cell>
        </row>
        <row r="1182">
          <cell r="A1182" t="str">
            <v>6058</v>
          </cell>
          <cell r="B1182" t="str">
            <v>Cumeeira com telha cerâmica embocada com argamassa traço 1:2:8 (cimento, cal e areia)</v>
          </cell>
          <cell r="C1182" t="str">
            <v>m</v>
          </cell>
          <cell r="D1182">
            <v>19.57</v>
          </cell>
        </row>
        <row r="1183">
          <cell r="A1183" t="str">
            <v>73930</v>
          </cell>
          <cell r="B1183" t="str">
            <v>Arremate telha cerâmica embocada c/ argamassa cimento/areia/saibro 1:2:3</v>
          </cell>
        </row>
        <row r="1184">
          <cell r="A1184" t="str">
            <v>73930/001</v>
          </cell>
          <cell r="B1184" t="str">
            <v>Cordão de arremate com telha cerâmica tipo canal embocada com argamassa traço 1:3 (cimento e areia)</v>
          </cell>
          <cell r="C1184" t="str">
            <v>m</v>
          </cell>
          <cell r="D1184">
            <v>15.51</v>
          </cell>
        </row>
        <row r="1185">
          <cell r="A1185" t="str">
            <v>0080</v>
          </cell>
          <cell r="B1185" t="str">
            <v>Cumeeira de fibrocimento</v>
          </cell>
        </row>
        <row r="1186">
          <cell r="A1186" t="str">
            <v>73744</v>
          </cell>
          <cell r="B1186" t="str">
            <v>Cumeeira de fibrocimento</v>
          </cell>
        </row>
        <row r="1187">
          <cell r="A1187" t="str">
            <v>73744/001</v>
          </cell>
          <cell r="B1187" t="str">
            <v>Cumeeira para telha de fibrocimento estrutural, incluso acessórios para fixação e vedação</v>
          </cell>
          <cell r="C1187" t="str">
            <v>m</v>
          </cell>
          <cell r="D1187">
            <v>105.87</v>
          </cell>
        </row>
        <row r="1188">
          <cell r="A1188" t="str">
            <v>74045</v>
          </cell>
          <cell r="B1188" t="str">
            <v>Cumeeira fibrocimento</v>
          </cell>
        </row>
        <row r="1189">
          <cell r="A1189" t="str">
            <v>74045/001</v>
          </cell>
          <cell r="B1189" t="str">
            <v>Cumeeira universal para telha de fibrocimento ondulada espessura 6mm, incluso juntas de vedação e acessórios de fixação</v>
          </cell>
          <cell r="C1189" t="str">
            <v>m</v>
          </cell>
          <cell r="D1189">
            <v>51.51</v>
          </cell>
        </row>
        <row r="1190">
          <cell r="A1190" t="str">
            <v>74045/002</v>
          </cell>
          <cell r="B1190" t="str">
            <v>Cumeeira tipo Shed para telha de fibrocimento ondulada, incluso juntas de vedação e acessórios de fixação</v>
          </cell>
          <cell r="C1190" t="str">
            <v>m</v>
          </cell>
          <cell r="D1190">
            <v>41.64</v>
          </cell>
        </row>
        <row r="1191">
          <cell r="A1191" t="str">
            <v>0081</v>
          </cell>
          <cell r="B1191" t="str">
            <v>Calha de concreto</v>
          </cell>
        </row>
        <row r="1192">
          <cell r="A1192" t="str">
            <v>84042</v>
          </cell>
          <cell r="B1192" t="str">
            <v>Calha de concreto, 40x15cm espessura de 8cm, preparado em betoneira e cimentado liso executado com argamassa traço 1:4 (cimento e areia media não peneirada), preparo manual</v>
          </cell>
          <cell r="C1192" t="str">
            <v>m</v>
          </cell>
          <cell r="D1192">
            <v>120.6</v>
          </cell>
        </row>
        <row r="1193">
          <cell r="A1193" t="str">
            <v>84043</v>
          </cell>
          <cell r="B1193" t="str">
            <v>Calha de concreto, 30x15cm, espessura 8cm preparada em betoneira com cimentado liso executado com argamassa traço 1:4 (cimento e areia media não peneirada), preparo manual</v>
          </cell>
          <cell r="C1193" t="str">
            <v>m</v>
          </cell>
          <cell r="D1193">
            <v>108.95</v>
          </cell>
        </row>
        <row r="1194">
          <cell r="A1194" t="str">
            <v>0083</v>
          </cell>
          <cell r="B1194" t="str">
            <v>Calha de PVC, peças e acessórios</v>
          </cell>
        </row>
        <row r="1195">
          <cell r="A1195" t="str">
            <v>84044</v>
          </cell>
          <cell r="B1195" t="str">
            <v>Calha de beiral, semicircular de PVC, diâmetro 125mm, incluindo cabeceiras, emendas, bocais, suportes e vedações, excluindo condutores - fornecimento e colocação</v>
          </cell>
          <cell r="C1195" t="str">
            <v>m</v>
          </cell>
          <cell r="D1195">
            <v>50.19</v>
          </cell>
        </row>
        <row r="1196">
          <cell r="A1196" t="str">
            <v>84045</v>
          </cell>
          <cell r="B1196" t="str">
            <v>Condutor para calha de beiral, de PVC, diâmetro 88mm, incluindo conexões e braçadeiras - fornecimento e colocação</v>
          </cell>
          <cell r="C1196" t="str">
            <v>m</v>
          </cell>
          <cell r="D1196">
            <v>23.14</v>
          </cell>
        </row>
        <row r="1197">
          <cell r="A1197" t="str">
            <v>0084</v>
          </cell>
          <cell r="B1197" t="str">
            <v>Calha metálica</v>
          </cell>
        </row>
        <row r="1198">
          <cell r="A1198" t="str">
            <v>72104</v>
          </cell>
          <cell r="B1198" t="str">
            <v>Calha em chapa de aço galvanizado n.24, desenvolvimento de 33cm</v>
          </cell>
          <cell r="C1198" t="str">
            <v>m</v>
          </cell>
          <cell r="D1198">
            <v>27.71</v>
          </cell>
        </row>
        <row r="1199">
          <cell r="A1199" t="str">
            <v>72105</v>
          </cell>
          <cell r="B1199" t="str">
            <v>Calha em chapa de aço galvanizado n.24, desenvolvimento de 50cm</v>
          </cell>
          <cell r="C1199" t="str">
            <v>m</v>
          </cell>
          <cell r="D1199">
            <v>42.46</v>
          </cell>
        </row>
        <row r="1200">
          <cell r="A1200" t="str">
            <v>84046</v>
          </cell>
          <cell r="B1200" t="str">
            <v>Calha de chapa galvanizada n.26, com desenvolvimento de 10cm</v>
          </cell>
          <cell r="C1200" t="str">
            <v>m</v>
          </cell>
          <cell r="D1200">
            <v>13.72</v>
          </cell>
        </row>
        <row r="1201">
          <cell r="A1201" t="str">
            <v>0086</v>
          </cell>
          <cell r="B1201" t="str">
            <v>Rufo metálico</v>
          </cell>
        </row>
        <row r="1202">
          <cell r="A1202" t="str">
            <v>72106</v>
          </cell>
          <cell r="B1202" t="str">
            <v>Rufo em chapa de aço galvanizado n.24, desenvolvimento de 16cm</v>
          </cell>
          <cell r="C1202" t="str">
            <v>m</v>
          </cell>
          <cell r="D1202">
            <v>19.329999999999998</v>
          </cell>
        </row>
        <row r="1203">
          <cell r="A1203" t="str">
            <v>72107</v>
          </cell>
          <cell r="B1203" t="str">
            <v>Rufo em chapa de aço galvanizado n.24, desenvolvimento de 25cm</v>
          </cell>
          <cell r="C1203" t="str">
            <v>m</v>
          </cell>
          <cell r="D1203">
            <v>18.07</v>
          </cell>
        </row>
        <row r="1204">
          <cell r="A1204" t="str">
            <v>0087</v>
          </cell>
          <cell r="B1204" t="str">
            <v>Rufo / espigão / rincão diversos</v>
          </cell>
        </row>
        <row r="1205">
          <cell r="A1205" t="str">
            <v>73868</v>
          </cell>
          <cell r="B1205" t="str">
            <v>Rufos para coberturas em telhas fibrocimento</v>
          </cell>
        </row>
        <row r="1206">
          <cell r="A1206" t="str">
            <v>73868/001</v>
          </cell>
          <cell r="B1206" t="str">
            <v>Rufo em fibrocimento, incluso acessórios de fixação e vedação</v>
          </cell>
          <cell r="C1206" t="str">
            <v>m</v>
          </cell>
          <cell r="D1206">
            <v>29.55</v>
          </cell>
        </row>
        <row r="1207">
          <cell r="A1207" t="str">
            <v>0088</v>
          </cell>
          <cell r="B1207" t="str">
            <v>Rufo em concreto</v>
          </cell>
        </row>
        <row r="1208">
          <cell r="A1208" t="str">
            <v>68058</v>
          </cell>
          <cell r="B1208" t="str">
            <v>Rufo em concreto armado, largura 40cm e espessura 7cm</v>
          </cell>
          <cell r="C1208" t="str">
            <v>m</v>
          </cell>
          <cell r="D1208">
            <v>61.14</v>
          </cell>
        </row>
        <row r="1209">
          <cell r="A1209" t="str">
            <v>74098</v>
          </cell>
          <cell r="B1209" t="str">
            <v>Algeroz em concreto armado (rufo de concreto)</v>
          </cell>
        </row>
        <row r="1210">
          <cell r="A1210" t="str">
            <v>74098/001</v>
          </cell>
          <cell r="B1210" t="str">
            <v>Rufo em concreto armado, largura 40cm, espessura 3cm</v>
          </cell>
          <cell r="C1210" t="str">
            <v>m</v>
          </cell>
          <cell r="D1210">
            <v>24.01</v>
          </cell>
        </row>
        <row r="1211">
          <cell r="A1211" t="str">
            <v>0252</v>
          </cell>
          <cell r="B1211" t="str">
            <v>Telhamento com telha de fibra de vidro</v>
          </cell>
        </row>
        <row r="1212">
          <cell r="A1212" t="str">
            <v>41619</v>
          </cell>
          <cell r="B1212" t="str">
            <v>Cobertura com telha de fibra de vidro ondulada colorida, espessura 6mm, inclusos acessórios de fixação</v>
          </cell>
          <cell r="C1212" t="str">
            <v>m²</v>
          </cell>
          <cell r="D1212">
            <v>37.520000000000003</v>
          </cell>
        </row>
        <row r="1213">
          <cell r="A1213" t="str">
            <v>0291</v>
          </cell>
          <cell r="B1213" t="str">
            <v>Estrutura metálica</v>
          </cell>
        </row>
        <row r="1214">
          <cell r="A1214" t="str">
            <v>72110</v>
          </cell>
          <cell r="B1214" t="str">
            <v>Estrutura metálica em tesouras ou treliças, vão livre de 12m, fornecimento e montagem, não sendo considerados os fechamentos metálicos, as colunas, os serviços gerais em alvenaria e concreto, as telhas de cobertura e a pintura de acabamento</v>
          </cell>
          <cell r="C1214" t="str">
            <v>m²</v>
          </cell>
          <cell r="D1214">
            <v>60.08</v>
          </cell>
        </row>
        <row r="1215">
          <cell r="A1215" t="str">
            <v>72111</v>
          </cell>
          <cell r="B1215" t="str">
            <v>Estrutura metálica em tesouras ou treliças, vão livre de 15m, fornecimento e montagem, não sendo considerados os fechamentos metálicos, as colunas, os serviços gerais em alvenaria e concreto, as telhas de cobertura e a pintura de acabamento</v>
          </cell>
          <cell r="C1215" t="str">
            <v>m²</v>
          </cell>
          <cell r="D1215">
            <v>65.45</v>
          </cell>
        </row>
        <row r="1216">
          <cell r="A1216" t="str">
            <v>72112</v>
          </cell>
          <cell r="B1216" t="str">
            <v>Estrutura metálica em tesouras ou treliças, vão livre de 20m, fornecimento e montagem, não sendo considerados os fechamentos metálicos, as colunas, os serviços gerais em alvenaria e concreto, as telhas de cobertura e a pintura de acabamento</v>
          </cell>
          <cell r="C1216" t="str">
            <v>m²</v>
          </cell>
          <cell r="D1216">
            <v>70.83</v>
          </cell>
        </row>
        <row r="1217">
          <cell r="A1217" t="str">
            <v>72113</v>
          </cell>
          <cell r="B1217" t="str">
            <v>Estrutura metálica em tesouras ou treliças, vão livre de 25m, fornecimento e montagem, não sendo considerados os fechamentos metálicos, as colunas, os serviços gerais em alvenaria e concreto, as telhas de cobertura e a pintura de acabamento</v>
          </cell>
          <cell r="C1217" t="str">
            <v>m²</v>
          </cell>
          <cell r="D1217">
            <v>79.680000000000007</v>
          </cell>
        </row>
        <row r="1218">
          <cell r="A1218" t="str">
            <v>72114</v>
          </cell>
          <cell r="B1218" t="str">
            <v>Estrutura metálica em tesouras ou treliças, vão livre de 30m, fornecimento e montagem, não sendo considerados os fechamentos metálicos, as colunas, os serviços gerais em alvenaria e concreto, as telhas de cobertura e a pintura de acabamento</v>
          </cell>
          <cell r="C1218" t="str">
            <v>m²</v>
          </cell>
          <cell r="D1218">
            <v>88.54</v>
          </cell>
        </row>
        <row r="1219">
          <cell r="A1219" t="str">
            <v>73970</v>
          </cell>
          <cell r="B1219" t="str">
            <v>Estruturas metálicas diversas</v>
          </cell>
        </row>
        <row r="1220">
          <cell r="A1220" t="str">
            <v>73970/001</v>
          </cell>
          <cell r="B1220" t="str">
            <v>Estrutura metálica em aço estrutural perfil I 12 x 5 1/4"</v>
          </cell>
          <cell r="C1220" t="str">
            <v>kg</v>
          </cell>
          <cell r="D1220">
            <v>7.48</v>
          </cell>
        </row>
        <row r="1221">
          <cell r="A1221" t="str">
            <v>73970/002</v>
          </cell>
          <cell r="B1221" t="str">
            <v>Estrutura metálica em aço estrutural perfil I 6 x 3 3/8"</v>
          </cell>
          <cell r="C1221" t="str">
            <v>kg</v>
          </cell>
          <cell r="D1221">
            <v>5.53</v>
          </cell>
        </row>
        <row r="1222">
          <cell r="A1222" t="str">
            <v>92255</v>
          </cell>
          <cell r="B1222" t="str">
            <v>Instalação de tesoura (inteira ou meia), sobre laje, em aço, para vãos maiores ou iguais a 3,0m e menores que 6,0m. Af_12/2015</v>
          </cell>
          <cell r="C1222" t="str">
            <v>un</v>
          </cell>
          <cell r="D1222">
            <v>43.32</v>
          </cell>
        </row>
        <row r="1223">
          <cell r="A1223" t="str">
            <v>92256</v>
          </cell>
          <cell r="B1223" t="str">
            <v>Instalação de tesoura (inteira ou meia), sobre laje, em aço, para vãos maiores ou iguais a 6,0m e menores que 8,0m. Af_12/2015</v>
          </cell>
          <cell r="C1223" t="str">
            <v>un</v>
          </cell>
          <cell r="D1223">
            <v>62.17</v>
          </cell>
        </row>
        <row r="1224">
          <cell r="A1224" t="str">
            <v>92257</v>
          </cell>
          <cell r="B1224" t="str">
            <v>Instalação de tesoura (inteira ou meia), sobre laje, em aço, para vãos maiores ou iguais a 8,0m e menores que 10,0m. Af_12/2015</v>
          </cell>
          <cell r="C1224" t="str">
            <v>un</v>
          </cell>
          <cell r="D1224">
            <v>80.45</v>
          </cell>
        </row>
        <row r="1225">
          <cell r="A1225" t="str">
            <v>92258</v>
          </cell>
          <cell r="B1225" t="str">
            <v>Instalação de tesoura (inteira ou meia), sobre laje, em aço, para vãos maiores ou iguais a 10,0m e menores que 12,0m. Af_12/2015</v>
          </cell>
          <cell r="C1225" t="str">
            <v>un</v>
          </cell>
          <cell r="D1225">
            <v>109.86</v>
          </cell>
        </row>
        <row r="1226">
          <cell r="A1226" t="str">
            <v>92568</v>
          </cell>
          <cell r="B1226" t="str">
            <v>Trama de aço composta por ripas, caibros e terças para telhados de até2 águas para telha de encaixe de cerâmica ou de concreto. Af_12/2015</v>
          </cell>
          <cell r="C1226" t="str">
            <v>m²</v>
          </cell>
          <cell r="D1226">
            <v>50.55</v>
          </cell>
        </row>
        <row r="1227">
          <cell r="A1227" t="str">
            <v>92569</v>
          </cell>
          <cell r="B1227" t="str">
            <v>Trama de aço composta por ripas e caibros para telhados de até 2 águas para telha de encaixe de cerâmica ou de concreto. Af_12/2015</v>
          </cell>
          <cell r="C1227" t="str">
            <v>m²</v>
          </cell>
          <cell r="D1227">
            <v>23.43</v>
          </cell>
        </row>
        <row r="1228">
          <cell r="A1228" t="str">
            <v>92570</v>
          </cell>
          <cell r="B1228" t="str">
            <v>Trama de aço composta por ripas para telhados de até 2 águas para telha de encaixe de cerâmica ou de concreto. Af_12/2015</v>
          </cell>
          <cell r="C1228" t="str">
            <v>m²</v>
          </cell>
          <cell r="D1228">
            <v>11.59</v>
          </cell>
        </row>
        <row r="1229">
          <cell r="A1229" t="str">
            <v>92571</v>
          </cell>
          <cell r="B1229" t="str">
            <v>Trama de aço composta por ripas, caibros e terças para telhados de mais de 2 águas para telha de encaixe de cerâmica ou de concreto. Af_12/2015</v>
          </cell>
          <cell r="C1229" t="str">
            <v>m²</v>
          </cell>
          <cell r="D1229">
            <v>54.16</v>
          </cell>
        </row>
        <row r="1230">
          <cell r="A1230" t="str">
            <v>92572</v>
          </cell>
          <cell r="B1230" t="str">
            <v>Trama de aço composta por ripas e caibros para telhados de mais de 2 águas para telha de encaixe de cerâmica ou de concreto. Af_12/2015</v>
          </cell>
          <cell r="C1230" t="str">
            <v>m²</v>
          </cell>
          <cell r="D1230">
            <v>25.56</v>
          </cell>
        </row>
        <row r="1231">
          <cell r="A1231" t="str">
            <v>92573</v>
          </cell>
          <cell r="B1231" t="str">
            <v>Trama de aço composta por ripas para telhados de mais de 2 águas para telha de encaixe de cerâmica ou de concreto. Af_12/2015</v>
          </cell>
          <cell r="C1231" t="str">
            <v>m²</v>
          </cell>
          <cell r="D1231">
            <v>13.08</v>
          </cell>
        </row>
        <row r="1232">
          <cell r="A1232" t="str">
            <v>92574</v>
          </cell>
          <cell r="B1232" t="str">
            <v>Trama de aço composta por ripas, caibros e terças para telhados de até 2 águas para telha cerâmica capa-canal. Af_12/2015</v>
          </cell>
          <cell r="C1232" t="str">
            <v>m²</v>
          </cell>
          <cell r="D1232">
            <v>54.84</v>
          </cell>
        </row>
        <row r="1233">
          <cell r="A1233" t="str">
            <v>92575</v>
          </cell>
          <cell r="B1233" t="str">
            <v>Trama de aço composta por ripas e caibros para telhados de até 2 águas para telha cerâmica capa-canal. Af_12/2015</v>
          </cell>
          <cell r="C1233" t="str">
            <v>m²</v>
          </cell>
          <cell r="D1233">
            <v>23.11</v>
          </cell>
        </row>
        <row r="1234">
          <cell r="A1234" t="str">
            <v>92576</v>
          </cell>
          <cell r="B1234" t="str">
            <v>Trama de aço composta por ripas para telhados de até 2 águas para telha cerâmica capa-canal. Af_12/2015</v>
          </cell>
          <cell r="C1234" t="str">
            <v>m²</v>
          </cell>
          <cell r="D1234">
            <v>9.36</v>
          </cell>
        </row>
        <row r="1235">
          <cell r="A1235" t="str">
            <v>92577</v>
          </cell>
          <cell r="B1235" t="str">
            <v>Trama de aço composta por ripas, caibros e terças para telhados de mais de 2 águas para telha cerâmica capa-canal. Af_12/2015</v>
          </cell>
          <cell r="C1235" t="str">
            <v>m²</v>
          </cell>
          <cell r="D1235">
            <v>58.7</v>
          </cell>
        </row>
        <row r="1236">
          <cell r="A1236" t="str">
            <v>92578</v>
          </cell>
          <cell r="B1236" t="str">
            <v>Trama de aço composta por ripas e caibros para telhados de mais de 2 águas para telha cerâmica capa-canal. Af_12/2015</v>
          </cell>
          <cell r="C1236" t="str">
            <v>m²</v>
          </cell>
          <cell r="D1236">
            <v>25.23</v>
          </cell>
        </row>
        <row r="1237">
          <cell r="A1237" t="str">
            <v>92579</v>
          </cell>
          <cell r="B1237" t="str">
            <v>Trama de aço composta por ripas para telhados de mais de 2 águas para telha cerâmica capa-canal. Af_12/2015</v>
          </cell>
          <cell r="C1237" t="str">
            <v>m²</v>
          </cell>
          <cell r="D1237">
            <v>10.56</v>
          </cell>
        </row>
        <row r="1238">
          <cell r="A1238" t="str">
            <v>92580</v>
          </cell>
          <cell r="B1238" t="str">
            <v>Trama de aço composta por terças para telhados de até 2 águas para telha ondulada de fibrocimento, metálica, plástica ou termoacústica. Af_12/2015</v>
          </cell>
          <cell r="C1238" t="str">
            <v>m²</v>
          </cell>
          <cell r="D1238">
            <v>23.98</v>
          </cell>
        </row>
        <row r="1239">
          <cell r="A1239" t="str">
            <v>92581</v>
          </cell>
          <cell r="B1239" t="str">
            <v>Trama de aço composta por terças para telhados de até 2 águas para telha estrutural de fibrocimento. Af_12/2015</v>
          </cell>
          <cell r="C1239" t="str">
            <v>m²</v>
          </cell>
          <cell r="D1239">
            <v>25.11</v>
          </cell>
        </row>
        <row r="1240">
          <cell r="A1240" t="str">
            <v>92582</v>
          </cell>
          <cell r="B1240" t="str">
            <v>Fabricação e instalação de tesoura inteira em aço, vão de 3m, para telha cerâmica ou de concreto. Af_12/2015</v>
          </cell>
          <cell r="C1240" t="str">
            <v>un</v>
          </cell>
          <cell r="D1240">
            <v>285.77999999999997</v>
          </cell>
        </row>
        <row r="1241">
          <cell r="A1241" t="str">
            <v>92584</v>
          </cell>
          <cell r="B1241" t="str">
            <v>Fabricação e instalação de tesoura inteira em aço, vão de 4m, para telha cerâmica ou de concreto. Af_12/2015</v>
          </cell>
          <cell r="C1241" t="str">
            <v>un</v>
          </cell>
          <cell r="D1241">
            <v>342.09</v>
          </cell>
        </row>
        <row r="1242">
          <cell r="A1242" t="str">
            <v>92586</v>
          </cell>
          <cell r="B1242" t="str">
            <v>Fabricação e instalação de tesoura inteira em aço, vão de 5m, para telha cerâmica ou de concreto. Af_12/2015</v>
          </cell>
          <cell r="C1242" t="str">
            <v>un</v>
          </cell>
          <cell r="D1242">
            <v>398.4</v>
          </cell>
        </row>
        <row r="1243">
          <cell r="A1243" t="str">
            <v>92588</v>
          </cell>
          <cell r="B1243" t="str">
            <v>Fabricação e instalação de tesoura inteira em aço, vão de 6m, para telha cerâmica ou de concreto. Af_12/2015</v>
          </cell>
          <cell r="C1243" t="str">
            <v>un</v>
          </cell>
          <cell r="D1243">
            <v>505.56</v>
          </cell>
        </row>
        <row r="1244">
          <cell r="A1244" t="str">
            <v>92590</v>
          </cell>
          <cell r="B1244" t="str">
            <v>Fabricação e instalação de tesoura inteira em aço, vão de 7m, para telha cerâmica ou de concreto. Af_12/2015</v>
          </cell>
          <cell r="C1244" t="str">
            <v>un</v>
          </cell>
          <cell r="D1244">
            <v>561.88</v>
          </cell>
        </row>
        <row r="1245">
          <cell r="A1245" t="str">
            <v>92592</v>
          </cell>
          <cell r="B1245" t="str">
            <v>Fabricação e instalação de tesoura inteira em aço, vão de 8m, para telha cerâmica ou de concreto. Af_12/2015</v>
          </cell>
          <cell r="C1245" t="str">
            <v>un</v>
          </cell>
          <cell r="D1245">
            <v>636.48</v>
          </cell>
        </row>
        <row r="1246">
          <cell r="A1246" t="str">
            <v>92593</v>
          </cell>
          <cell r="B1246" t="str">
            <v>Fabricação e instalação de tesoura inteira em aço, para vãos de 3 a 12m e para qualquer tipo de telha. Af_12/2015</v>
          </cell>
          <cell r="C1246" t="str">
            <v>kg</v>
          </cell>
          <cell r="D1246">
            <v>4.8499999999999996</v>
          </cell>
        </row>
        <row r="1247">
          <cell r="A1247" t="str">
            <v>92594</v>
          </cell>
          <cell r="B1247" t="str">
            <v>Fabricação e instalação de tesoura inteira em aço, vão de 9m, para telha cerâmica ou de concreto. Af_12/2015</v>
          </cell>
          <cell r="C1247" t="str">
            <v>un</v>
          </cell>
          <cell r="D1247">
            <v>735.07</v>
          </cell>
        </row>
        <row r="1248">
          <cell r="A1248" t="str">
            <v>92596</v>
          </cell>
          <cell r="B1248" t="str">
            <v>Fabricação e instalação de tesoura inteira em aço, vão de 10m, para telha cerâmica ou de concreto. Af_12/2015</v>
          </cell>
          <cell r="C1248" t="str">
            <v>un</v>
          </cell>
          <cell r="D1248">
            <v>822.53</v>
          </cell>
        </row>
        <row r="1249">
          <cell r="A1249" t="str">
            <v>92598</v>
          </cell>
          <cell r="B1249" t="str">
            <v>Fabricação e instalação de tesoura inteira em aço, vão de 11m, para telha cerâmica ou de concreto. Af_12/2015</v>
          </cell>
          <cell r="C1249" t="str">
            <v>un</v>
          </cell>
          <cell r="D1249">
            <v>878.85</v>
          </cell>
        </row>
        <row r="1250">
          <cell r="A1250" t="str">
            <v>92600</v>
          </cell>
          <cell r="B1250" t="str">
            <v>Fabricação e instalação de tesoura inteira em aço, vão de 12m, para telha cerâmica ou de concreto. Af_12/2015</v>
          </cell>
          <cell r="C1250" t="str">
            <v>un</v>
          </cell>
          <cell r="D1250">
            <v>945.45</v>
          </cell>
        </row>
        <row r="1251">
          <cell r="A1251" t="str">
            <v>92602</v>
          </cell>
          <cell r="B1251" t="str">
            <v>Fabricação e instalação de tesoura inteira em aço, vão de 3m, para telha ondulada de fibrocimento, metálica, plástica ou termoacústica. Af_12/2015</v>
          </cell>
          <cell r="C1251" t="str">
            <v>un</v>
          </cell>
          <cell r="D1251">
            <v>285.77999999999997</v>
          </cell>
        </row>
        <row r="1252">
          <cell r="A1252" t="str">
            <v>92604</v>
          </cell>
          <cell r="B1252" t="str">
            <v>Fabricação e instalação de tesoura inteira em aço, vão de 4m, para telha ondulada de fibrocimento, metálica, plástica ou termoacústica. Af_12/2015</v>
          </cell>
          <cell r="C1252" t="str">
            <v>un</v>
          </cell>
          <cell r="D1252">
            <v>331.81</v>
          </cell>
        </row>
        <row r="1253">
          <cell r="A1253" t="str">
            <v>92606</v>
          </cell>
          <cell r="B1253" t="str">
            <v>Fabricação e instalação de tesoura inteira em aço, vão de 5m, para telha ondulada de fibrocimento, metálica, plástica ou termoacústica. Af_12/2015</v>
          </cell>
          <cell r="C1253" t="str">
            <v>un</v>
          </cell>
          <cell r="D1253">
            <v>388.12</v>
          </cell>
        </row>
        <row r="1254">
          <cell r="A1254" t="str">
            <v>92608</v>
          </cell>
          <cell r="B1254" t="str">
            <v>Fabricação e instalação de tesoura inteira em aço, vão de 6m, para telha ondulada de fibrocimento, metálica, plástica ou termoacústica. Af_12/2015</v>
          </cell>
          <cell r="C1254" t="str">
            <v>un</v>
          </cell>
          <cell r="D1254">
            <v>485</v>
          </cell>
        </row>
        <row r="1255">
          <cell r="A1255" t="str">
            <v>92610</v>
          </cell>
          <cell r="B1255" t="str">
            <v>Fabricação e instalação de tesoura inteira em aço, vão de 7m, para telha ondulada de fibrocimento, metálica, plástica ou termoacústica. Af_12/2015</v>
          </cell>
          <cell r="C1255" t="str">
            <v>un</v>
          </cell>
          <cell r="D1255">
            <v>541.30999999999995</v>
          </cell>
        </row>
        <row r="1256">
          <cell r="A1256" t="str">
            <v>92612</v>
          </cell>
          <cell r="B1256" t="str">
            <v>Fabricação e instalação de tesoura inteira em aço, vão de 8m, para telha ondulada de fibrocimento, metálica, plástica ou termoacústica. Af_12/2015</v>
          </cell>
          <cell r="C1256" t="str">
            <v>un</v>
          </cell>
          <cell r="D1256">
            <v>615.91</v>
          </cell>
        </row>
        <row r="1257">
          <cell r="A1257" t="str">
            <v>92614</v>
          </cell>
          <cell r="B1257" t="str">
            <v>Fabricação e instalação de tesoura inteira em aço, vão de 9m, para telha ondulada de fibrocimento, metálica, plástica ou termoacústica. Af_12/2015</v>
          </cell>
          <cell r="C1257" t="str">
            <v>un</v>
          </cell>
          <cell r="D1257">
            <v>693.94</v>
          </cell>
        </row>
        <row r="1258">
          <cell r="A1258" t="str">
            <v>92616</v>
          </cell>
          <cell r="B1258" t="str">
            <v>Fabricação e instalação de tesoura inteira em aço, vão de 10m, para telha ondulada de fibrocimento, metálica, plástica ou termoacústica. Af_12/2015</v>
          </cell>
          <cell r="C1258" t="str">
            <v>un</v>
          </cell>
          <cell r="D1258">
            <v>791.68</v>
          </cell>
        </row>
        <row r="1259">
          <cell r="A1259" t="str">
            <v>92618</v>
          </cell>
          <cell r="B1259" t="str">
            <v>Fabricação e instalação de tesoura inteira em aço, vão de 11m, para telha ondulada de fibrocimento, metálica, plástica ou termoacústica. Af_12/2015</v>
          </cell>
          <cell r="C1259" t="str">
            <v>un</v>
          </cell>
          <cell r="D1259">
            <v>847.99</v>
          </cell>
        </row>
        <row r="1260">
          <cell r="A1260" t="str">
            <v>92620</v>
          </cell>
          <cell r="B1260" t="str">
            <v>Fabricação e instalação de tesoura inteira em aço, vão de 12m, para telha ondulada de fibrocimento, metálica, plástica ou termoacústica. Af_12/2015</v>
          </cell>
          <cell r="C1260" t="str">
            <v>un</v>
          </cell>
          <cell r="D1260">
            <v>904.31</v>
          </cell>
        </row>
        <row r="1261">
          <cell r="A1261" t="str">
            <v>0302</v>
          </cell>
          <cell r="B1261" t="str">
            <v>Telhamento com telha de vidro</v>
          </cell>
        </row>
        <row r="1262">
          <cell r="A1262" t="str">
            <v>84047</v>
          </cell>
          <cell r="B1262" t="str">
            <v>Cobertura em telha de vidro tipo francesa</v>
          </cell>
          <cell r="C1262" t="str">
            <v>m²</v>
          </cell>
          <cell r="D1262">
            <v>666.74</v>
          </cell>
        </row>
        <row r="1263">
          <cell r="A1263" t="str">
            <v>DROP</v>
          </cell>
          <cell r="B1263" t="str">
            <v>Drenagem / obras de contenção / poços de visita e caixas</v>
          </cell>
        </row>
        <row r="1264">
          <cell r="A1264" t="str">
            <v>0026</v>
          </cell>
          <cell r="B1264" t="str">
            <v>Esgotamento com bomba</v>
          </cell>
        </row>
        <row r="1265">
          <cell r="A1265" t="str">
            <v>73891</v>
          </cell>
          <cell r="B1265" t="str">
            <v>Esgotamento com bombas</v>
          </cell>
        </row>
        <row r="1266">
          <cell r="A1266" t="str">
            <v>73891/001</v>
          </cell>
          <cell r="B1266" t="str">
            <v>Esgotamento com moto-bomba autoescovante</v>
          </cell>
          <cell r="C1266" t="str">
            <v>h</v>
          </cell>
          <cell r="D1266">
            <v>6.13</v>
          </cell>
        </row>
        <row r="1267">
          <cell r="A1267" t="str">
            <v>0027</v>
          </cell>
          <cell r="B1267" t="str">
            <v>Rebaixamento do lençol freático</v>
          </cell>
        </row>
        <row r="1268">
          <cell r="A1268" t="str">
            <v>73882</v>
          </cell>
          <cell r="B1268" t="str">
            <v>Meia cana de concreto</v>
          </cell>
        </row>
        <row r="1269">
          <cell r="A1269" t="str">
            <v>73882/001</v>
          </cell>
          <cell r="B1269" t="str">
            <v>Calha em concreto simples, em meia cana, diâmetro 200mm</v>
          </cell>
          <cell r="C1269" t="str">
            <v>m</v>
          </cell>
          <cell r="D1269">
            <v>34.979999999999997</v>
          </cell>
        </row>
        <row r="1270">
          <cell r="A1270" t="str">
            <v>73882/002</v>
          </cell>
          <cell r="B1270" t="str">
            <v>Calha em concreto simples, meia cana de concreto, diâmetro 300mm</v>
          </cell>
          <cell r="C1270" t="str">
            <v>m</v>
          </cell>
          <cell r="D1270">
            <v>41.24</v>
          </cell>
        </row>
        <row r="1271">
          <cell r="A1271" t="str">
            <v>73882/003</v>
          </cell>
          <cell r="B1271" t="str">
            <v>Calha em concreto simples, em meia cana de concreto, diâmetro 400mm</v>
          </cell>
          <cell r="C1271" t="str">
            <v>m</v>
          </cell>
          <cell r="D1271">
            <v>55.15</v>
          </cell>
        </row>
        <row r="1272">
          <cell r="A1272" t="str">
            <v>73882/004</v>
          </cell>
          <cell r="B1272" t="str">
            <v>Calha em concreto simples, em meia cana de concreto, diâmetro 500mm</v>
          </cell>
          <cell r="C1272" t="str">
            <v>m</v>
          </cell>
          <cell r="D1272">
            <v>81.23</v>
          </cell>
        </row>
        <row r="1273">
          <cell r="A1273" t="str">
            <v>73882/005</v>
          </cell>
          <cell r="B1273" t="str">
            <v>Calha em concreto simples, em meia cana de concreto, diâmetro 600mm</v>
          </cell>
          <cell r="C1273" t="str">
            <v>m</v>
          </cell>
          <cell r="D1273">
            <v>96.5</v>
          </cell>
        </row>
        <row r="1274">
          <cell r="A1274" t="str">
            <v>83660</v>
          </cell>
          <cell r="B1274" t="str">
            <v>Esgotamento manual de água de chuva ou lençol freático escavado</v>
          </cell>
          <cell r="C1274" t="str">
            <v>m³</v>
          </cell>
          <cell r="D1274">
            <v>1.81</v>
          </cell>
        </row>
        <row r="1275">
          <cell r="A1275" t="str">
            <v>0028</v>
          </cell>
          <cell r="B1275" t="str">
            <v>Drenos</v>
          </cell>
        </row>
        <row r="1276">
          <cell r="A1276" t="str">
            <v>73816</v>
          </cell>
          <cell r="B1276" t="str">
            <v>Drenagem subterrânea</v>
          </cell>
        </row>
        <row r="1277">
          <cell r="A1277" t="str">
            <v>73816/001</v>
          </cell>
          <cell r="B1277" t="str">
            <v>Execução de dreno com tubos de PVC corrugado flexível perfurado - DN 100mm</v>
          </cell>
          <cell r="C1277" t="str">
            <v>m</v>
          </cell>
          <cell r="D1277">
            <v>24.2</v>
          </cell>
        </row>
        <row r="1278">
          <cell r="A1278" t="str">
            <v>73816/002</v>
          </cell>
          <cell r="B1278" t="str">
            <v>Execução de dreno vertical com pedrisco, diâmetro 200mm</v>
          </cell>
          <cell r="C1278" t="str">
            <v>m</v>
          </cell>
          <cell r="D1278">
            <v>19.57</v>
          </cell>
        </row>
        <row r="1279">
          <cell r="A1279" t="str">
            <v>73881</v>
          </cell>
          <cell r="B1279" t="str">
            <v>Dreno com manta geotextil</v>
          </cell>
        </row>
        <row r="1280">
          <cell r="A1280" t="str">
            <v>73881/001</v>
          </cell>
          <cell r="B1280" t="str">
            <v>Execução de dreno com manta geotextil 200g/m²</v>
          </cell>
          <cell r="C1280" t="str">
            <v>m²</v>
          </cell>
          <cell r="D1280">
            <v>7.78</v>
          </cell>
        </row>
        <row r="1281">
          <cell r="A1281" t="str">
            <v>73881/002</v>
          </cell>
          <cell r="B1281" t="str">
            <v>Execução de dreno com manta geotextil 300g/m²</v>
          </cell>
          <cell r="C1281" t="str">
            <v>m²</v>
          </cell>
          <cell r="D1281">
            <v>11.76</v>
          </cell>
        </row>
        <row r="1282">
          <cell r="A1282" t="str">
            <v>73881/003</v>
          </cell>
          <cell r="B1282" t="str">
            <v>Execução de dreno com manta geotextil 400g/m²</v>
          </cell>
          <cell r="C1282" t="str">
            <v>m²</v>
          </cell>
          <cell r="D1282">
            <v>14.34</v>
          </cell>
        </row>
        <row r="1283">
          <cell r="A1283" t="str">
            <v>73883</v>
          </cell>
          <cell r="B1283" t="str">
            <v>Dreno francês c/ material filtrante</v>
          </cell>
        </row>
        <row r="1284">
          <cell r="A1284" t="str">
            <v>73883/001</v>
          </cell>
          <cell r="B1284" t="str">
            <v>Execução de dreno francês com areia media</v>
          </cell>
          <cell r="C1284" t="str">
            <v>m³</v>
          </cell>
          <cell r="D1284">
            <v>98.01</v>
          </cell>
        </row>
        <row r="1285">
          <cell r="A1285" t="str">
            <v>73883/002</v>
          </cell>
          <cell r="B1285" t="str">
            <v>Execução de dreno francês com brita n.2</v>
          </cell>
          <cell r="C1285" t="str">
            <v>m³</v>
          </cell>
          <cell r="D1285">
            <v>110.69</v>
          </cell>
        </row>
        <row r="1286">
          <cell r="A1286" t="str">
            <v>73883/003</v>
          </cell>
          <cell r="B1286" t="str">
            <v>Execução de dreno francês com cascalho</v>
          </cell>
          <cell r="C1286" t="str">
            <v>m³</v>
          </cell>
          <cell r="D1286">
            <v>68.03</v>
          </cell>
        </row>
        <row r="1287">
          <cell r="A1287" t="str">
            <v>73902</v>
          </cell>
          <cell r="B1287" t="str">
            <v>Camada drenante com brita</v>
          </cell>
        </row>
        <row r="1288">
          <cell r="A1288" t="str">
            <v>73902/001</v>
          </cell>
          <cell r="B1288" t="str">
            <v>Camada drenante com brita n.3</v>
          </cell>
          <cell r="C1288" t="str">
            <v>m³</v>
          </cell>
          <cell r="D1288">
            <v>112.21</v>
          </cell>
        </row>
        <row r="1289">
          <cell r="A1289" t="str">
            <v>73968</v>
          </cell>
          <cell r="B1289" t="str">
            <v>Colocação de manta - mma</v>
          </cell>
        </row>
        <row r="1290">
          <cell r="A1290" t="str">
            <v>73968/001</v>
          </cell>
          <cell r="B1290" t="str">
            <v>Manta impermeabilizante a base de asfalto - fornecimento e instalação</v>
          </cell>
          <cell r="C1290" t="str">
            <v>m²</v>
          </cell>
          <cell r="D1290">
            <v>42.21</v>
          </cell>
        </row>
        <row r="1291">
          <cell r="A1291" t="str">
            <v>73969</v>
          </cell>
          <cell r="B1291" t="str">
            <v>Drenos de chorume em tubos drenantes - mma</v>
          </cell>
        </row>
        <row r="1292">
          <cell r="A1292" t="str">
            <v>73969/001</v>
          </cell>
          <cell r="B1292" t="str">
            <v>Execução de drenos de chorume em tubos drenantes de concreto, diam=200mm, envoltos em brita e geotextil</v>
          </cell>
          <cell r="C1292" t="str">
            <v>m</v>
          </cell>
          <cell r="D1292">
            <v>85</v>
          </cell>
        </row>
        <row r="1293">
          <cell r="A1293" t="str">
            <v>74017</v>
          </cell>
          <cell r="B1293" t="str">
            <v>Execução de drenos de chorume em tubos drenantes</v>
          </cell>
        </row>
        <row r="1294">
          <cell r="A1294" t="str">
            <v>74017/001</v>
          </cell>
          <cell r="B1294" t="str">
            <v>Execução de drenos de chorume em tubos drenantes, PVC, diam=100mm, envoltos em brita e geotextil</v>
          </cell>
          <cell r="C1294" t="str">
            <v>m</v>
          </cell>
          <cell r="D1294">
            <v>46.36</v>
          </cell>
        </row>
        <row r="1295">
          <cell r="A1295" t="str">
            <v>74017/002</v>
          </cell>
          <cell r="B1295" t="str">
            <v>Execução de drenos de chorume em tubos drenantes, PVC, diam=150mm, envoltos em brita e geotextil</v>
          </cell>
          <cell r="C1295" t="str">
            <v>m</v>
          </cell>
          <cell r="D1295">
            <v>61.49</v>
          </cell>
        </row>
        <row r="1296">
          <cell r="A1296" t="str">
            <v>75029</v>
          </cell>
          <cell r="B1296" t="str">
            <v>Tubulação em PVC corrugado rígido perfurado p/ drenagem</v>
          </cell>
        </row>
        <row r="1297">
          <cell r="A1297" t="str">
            <v>75029/001</v>
          </cell>
          <cell r="B1297" t="str">
            <v>Tubo PVC corrugado rígido perfurado DN 150 para drenagem - fornecimento e instalação</v>
          </cell>
          <cell r="C1297" t="str">
            <v>m</v>
          </cell>
          <cell r="D1297">
            <v>35.35</v>
          </cell>
        </row>
        <row r="1298">
          <cell r="A1298" t="str">
            <v>83651</v>
          </cell>
          <cell r="B1298" t="str">
            <v>Tubo PVC corrugado perfurado 100mm c/ junta elástica para drenagem.</v>
          </cell>
          <cell r="C1298" t="str">
            <v>m</v>
          </cell>
          <cell r="D1298">
            <v>25.69</v>
          </cell>
        </row>
        <row r="1299">
          <cell r="A1299" t="str">
            <v>83656</v>
          </cell>
          <cell r="B1299" t="str">
            <v>Colchão drenante c/ 30cm pedra britada n.3 / filtro transição manta geotextil 100% polipropileno ou poliester incl. fornec/coloc mat</v>
          </cell>
          <cell r="C1299" t="str">
            <v>m²</v>
          </cell>
          <cell r="D1299">
            <v>47.12</v>
          </cell>
        </row>
        <row r="1300">
          <cell r="A1300" t="str">
            <v>83658</v>
          </cell>
          <cell r="B1300" t="str">
            <v>Execução dreno profundo, com corte trapezoidal em solo, de 70x80x150cm excl tubo incl. material execução, com selo enchimento material drenante e escavação</v>
          </cell>
          <cell r="C1300" t="str">
            <v>m</v>
          </cell>
          <cell r="D1300">
            <v>136.85</v>
          </cell>
        </row>
        <row r="1301">
          <cell r="A1301" t="str">
            <v>83661</v>
          </cell>
          <cell r="B1301" t="str">
            <v>Execução de dreno profundo, corte em solo, com tubo poroso D=0,20m</v>
          </cell>
          <cell r="C1301" t="str">
            <v>m</v>
          </cell>
          <cell r="D1301">
            <v>110.6</v>
          </cell>
        </row>
        <row r="1302">
          <cell r="A1302" t="str">
            <v>83662</v>
          </cell>
          <cell r="B1302" t="str">
            <v>Execução de dreno cego</v>
          </cell>
          <cell r="C1302" t="str">
            <v>m³</v>
          </cell>
          <cell r="D1302">
            <v>94.2</v>
          </cell>
        </row>
        <row r="1303">
          <cell r="A1303" t="str">
            <v>83664</v>
          </cell>
          <cell r="B1303" t="str">
            <v>Execução de dreno de tubo de concreto simples poroso D=0,20m (0,5m x 0,5m) para galerias de águas pluviais</v>
          </cell>
          <cell r="C1303" t="str">
            <v>m</v>
          </cell>
          <cell r="D1303">
            <v>76.59</v>
          </cell>
        </row>
        <row r="1304">
          <cell r="A1304" t="str">
            <v>83665</v>
          </cell>
          <cell r="B1304" t="str">
            <v>Fornecimento e instalação de manta bidim RT-14</v>
          </cell>
          <cell r="C1304" t="str">
            <v>m²</v>
          </cell>
          <cell r="D1304">
            <v>8.7799999999999994</v>
          </cell>
        </row>
        <row r="1305">
          <cell r="A1305" t="str">
            <v>83667</v>
          </cell>
          <cell r="B1305" t="str">
            <v>Camada drenante com areia media</v>
          </cell>
          <cell r="C1305" t="str">
            <v>m³</v>
          </cell>
          <cell r="D1305">
            <v>103.41</v>
          </cell>
        </row>
        <row r="1306">
          <cell r="A1306" t="str">
            <v>83668</v>
          </cell>
          <cell r="B1306" t="str">
            <v>Camada drenante com brita n.2</v>
          </cell>
          <cell r="C1306" t="str">
            <v>m³</v>
          </cell>
          <cell r="D1306">
            <v>111.66</v>
          </cell>
        </row>
        <row r="1307">
          <cell r="A1307" t="str">
            <v>83669</v>
          </cell>
          <cell r="B1307" t="str">
            <v>Fornecimento / instalação manta bidim RT-16</v>
          </cell>
          <cell r="C1307" t="str">
            <v>m²</v>
          </cell>
          <cell r="D1307">
            <v>12.19</v>
          </cell>
        </row>
        <row r="1308">
          <cell r="A1308" t="str">
            <v>83670</v>
          </cell>
          <cell r="B1308" t="str">
            <v>Tubo PVC DN 75mm para drenagem - fornecimento e instalação</v>
          </cell>
          <cell r="C1308" t="str">
            <v>m</v>
          </cell>
          <cell r="D1308">
            <v>36.020000000000003</v>
          </cell>
        </row>
        <row r="1309">
          <cell r="A1309" t="str">
            <v>83671</v>
          </cell>
          <cell r="B1309" t="str">
            <v>Tubo PVC DN 100mm para drenagem - fornecimento e instalação</v>
          </cell>
          <cell r="C1309" t="str">
            <v>m</v>
          </cell>
          <cell r="D1309">
            <v>38.840000000000003</v>
          </cell>
        </row>
        <row r="1310">
          <cell r="A1310" t="str">
            <v>83675</v>
          </cell>
          <cell r="B1310" t="str">
            <v>Tubo concreto simples DN 200mm para drenagem - fornecimento e instalação, inclusive escavação manual 1m³/m.</v>
          </cell>
          <cell r="C1310" t="str">
            <v>m</v>
          </cell>
          <cell r="D1310">
            <v>84.79</v>
          </cell>
        </row>
        <row r="1311">
          <cell r="A1311" t="str">
            <v>83676</v>
          </cell>
          <cell r="B1311" t="str">
            <v>Tubo concreto simples DN 300mm para drenagem - fornecimento e instalação inclusive escavação manual 1m³/m</v>
          </cell>
          <cell r="C1311" t="str">
            <v>m</v>
          </cell>
          <cell r="D1311">
            <v>103.81</v>
          </cell>
        </row>
        <row r="1312">
          <cell r="A1312" t="str">
            <v>83677</v>
          </cell>
          <cell r="B1312" t="str">
            <v>Tubo concreto simples DN 400mm para drenagem - fornecimento e instalação inclusive escavação manual 1,5m³/m</v>
          </cell>
          <cell r="C1312" t="str">
            <v>m</v>
          </cell>
          <cell r="D1312">
            <v>132.08000000000001</v>
          </cell>
        </row>
        <row r="1313">
          <cell r="A1313" t="str">
            <v>83678</v>
          </cell>
          <cell r="B1313" t="str">
            <v>Tubo concreto simples DN 500mm para drenagem - fornecimento e instalação inclusive escavação manual 2m³/m</v>
          </cell>
          <cell r="C1313" t="str">
            <v>m</v>
          </cell>
          <cell r="D1313">
            <v>175.88</v>
          </cell>
        </row>
        <row r="1314">
          <cell r="A1314" t="str">
            <v>83679</v>
          </cell>
          <cell r="B1314" t="str">
            <v>Tubo PVC D=2" com material drenante para dreno / barbacã - fornecimento e instalação</v>
          </cell>
          <cell r="C1314" t="str">
            <v>m</v>
          </cell>
          <cell r="D1314">
            <v>12.25</v>
          </cell>
        </row>
        <row r="1315">
          <cell r="A1315" t="str">
            <v>83680</v>
          </cell>
          <cell r="B1315" t="str">
            <v>Tubo PVC D=3" com material drenante para dreno / barbacã - fornecimento e instalação</v>
          </cell>
          <cell r="C1315" t="str">
            <v>m</v>
          </cell>
          <cell r="D1315">
            <v>14.73</v>
          </cell>
        </row>
        <row r="1316">
          <cell r="A1316" t="str">
            <v>83681</v>
          </cell>
          <cell r="B1316" t="str">
            <v>Tubo PVC D=4" com material drenante para dreno / barbacã - fornecimento e instalação</v>
          </cell>
          <cell r="C1316" t="str">
            <v>m</v>
          </cell>
          <cell r="D1316">
            <v>16.11</v>
          </cell>
        </row>
        <row r="1317">
          <cell r="A1317" t="str">
            <v>83682</v>
          </cell>
          <cell r="B1317" t="str">
            <v>Camada vertical drenante c/ pedra britada n.1 e 2</v>
          </cell>
          <cell r="C1317" t="str">
            <v>m³</v>
          </cell>
          <cell r="D1317">
            <v>112.21</v>
          </cell>
        </row>
        <row r="1318">
          <cell r="A1318" t="str">
            <v>83683</v>
          </cell>
          <cell r="B1318" t="str">
            <v>Camada horizontal drenante c/ pedra britada 1 e 2</v>
          </cell>
          <cell r="C1318" t="str">
            <v>m³</v>
          </cell>
          <cell r="D1318">
            <v>120.7</v>
          </cell>
        </row>
        <row r="1319">
          <cell r="A1319" t="str">
            <v>83729</v>
          </cell>
          <cell r="B1319" t="str">
            <v>Fornecimento/instalação de manta bidim RT-31</v>
          </cell>
          <cell r="C1319" t="str">
            <v>m²</v>
          </cell>
          <cell r="D1319">
            <v>22.9</v>
          </cell>
        </row>
        <row r="1320">
          <cell r="A1320" t="str">
            <v>83739</v>
          </cell>
          <cell r="B1320" t="str">
            <v>Fornecimento/instalação de manta bidim RT-10</v>
          </cell>
          <cell r="C1320" t="str">
            <v>m²</v>
          </cell>
          <cell r="D1320">
            <v>8.1</v>
          </cell>
        </row>
        <row r="1321">
          <cell r="A1321" t="str">
            <v>0029</v>
          </cell>
          <cell r="B1321" t="str">
            <v>Enrocamentos</v>
          </cell>
        </row>
        <row r="1322">
          <cell r="A1322" t="str">
            <v>6454</v>
          </cell>
          <cell r="B1322" t="str">
            <v>Fornecimento e lançamento de pedra de mão</v>
          </cell>
          <cell r="C1322" t="str">
            <v>m³</v>
          </cell>
          <cell r="D1322">
            <v>153.83000000000001</v>
          </cell>
        </row>
        <row r="1323">
          <cell r="A1323" t="str">
            <v>73611</v>
          </cell>
          <cell r="B1323" t="str">
            <v>Enrocamento com pedra argamassada traço 1:4 com pedra de mão</v>
          </cell>
          <cell r="C1323" t="str">
            <v>m³</v>
          </cell>
          <cell r="D1323">
            <v>329.43</v>
          </cell>
        </row>
        <row r="1324">
          <cell r="A1324" t="str">
            <v>73697</v>
          </cell>
          <cell r="B1324" t="str">
            <v>Enrocamento manual, sem arrumação do material</v>
          </cell>
          <cell r="C1324" t="str">
            <v>m³</v>
          </cell>
          <cell r="D1324">
            <v>155.01</v>
          </cell>
        </row>
        <row r="1325">
          <cell r="A1325" t="str">
            <v>73698</v>
          </cell>
          <cell r="B1325" t="str">
            <v>Enrocamento manual, com arrumação do material</v>
          </cell>
          <cell r="C1325" t="str">
            <v>m³</v>
          </cell>
          <cell r="D1325">
            <v>192.95</v>
          </cell>
        </row>
        <row r="1326">
          <cell r="A1326" t="str">
            <v>0030</v>
          </cell>
          <cell r="B1326" t="str">
            <v>Ensecadeiras</v>
          </cell>
        </row>
        <row r="1327">
          <cell r="A1327" t="str">
            <v>73890</v>
          </cell>
          <cell r="B1327" t="str">
            <v>Ensecadeira de madeira</v>
          </cell>
        </row>
        <row r="1328">
          <cell r="A1328" t="str">
            <v>73890/001</v>
          </cell>
          <cell r="B1328" t="str">
            <v>Ensecadeira de madeira com parede simples</v>
          </cell>
          <cell r="C1328" t="str">
            <v>m²</v>
          </cell>
          <cell r="D1328">
            <v>97.12</v>
          </cell>
        </row>
        <row r="1329">
          <cell r="A1329" t="str">
            <v>73890/002</v>
          </cell>
          <cell r="B1329" t="str">
            <v>Ensecadeira de madeira com parede dupla</v>
          </cell>
          <cell r="C1329" t="str">
            <v>m²</v>
          </cell>
          <cell r="D1329">
            <v>245.39</v>
          </cell>
        </row>
        <row r="1330">
          <cell r="A1330" t="str">
            <v>0031</v>
          </cell>
          <cell r="B1330" t="str">
            <v>Gabiões</v>
          </cell>
        </row>
        <row r="1331">
          <cell r="A1331" t="str">
            <v>92743</v>
          </cell>
          <cell r="B1331" t="str">
            <v>Muro de gabião, enchimento com pedra de mão tipo rachão, de gravidade, com gaiolas de comprimento igual a 2 metros, altura do muro de até 4 metros - fornecimento e execução. Af_12/2015</v>
          </cell>
          <cell r="C1331" t="str">
            <v>m³</v>
          </cell>
          <cell r="D1331">
            <v>393.92</v>
          </cell>
        </row>
        <row r="1332">
          <cell r="A1332" t="str">
            <v>92744</v>
          </cell>
          <cell r="B1332" t="str">
            <v>Muro de gabião, enchimento com pedra de mão tipo rachão, de gravidade, com gaiolas de comprimento igual a 5 metros, altura do muro de até 4 metros - fornecimento e execução. Af_12/2015</v>
          </cell>
          <cell r="C1332" t="str">
            <v>m³</v>
          </cell>
          <cell r="D1332">
            <v>333.64</v>
          </cell>
        </row>
        <row r="1333">
          <cell r="A1333" t="str">
            <v>92745</v>
          </cell>
          <cell r="B1333" t="str">
            <v>Muro de gabião, enchimento com pedra de mão tipo rachão, de gravidade, com gaiolas de comprimento igual a 2 metros, altura do muro acima de 4 e até 6 metros - fornecimento e execução. Af_12/2015</v>
          </cell>
          <cell r="C1333" t="str">
            <v>m³</v>
          </cell>
          <cell r="D1333">
            <v>446.75</v>
          </cell>
        </row>
        <row r="1334">
          <cell r="A1334" t="str">
            <v>92746</v>
          </cell>
          <cell r="B1334" t="str">
            <v>Muro de gabião, enchimento com pedra de mão tipo rachão, de gravidade, com gaiolas de comprimento igual a 5 metros, altura do muro acima de 4 e até 6 metros - fornecimento e execução. Af_12/2015</v>
          </cell>
          <cell r="C1334" t="str">
            <v>m³</v>
          </cell>
          <cell r="D1334">
            <v>391.47</v>
          </cell>
        </row>
        <row r="1335">
          <cell r="A1335" t="str">
            <v>92747</v>
          </cell>
          <cell r="B1335" t="str">
            <v>Muro de gabião, enchimento com pedra de mão tipo rachão, de gravidade, com gaiolas de comprimento igual a 2 metros, altura do muro acima de 6 e até 10 metros - fornecimento e execução. Af_12/2015</v>
          </cell>
          <cell r="C1335" t="str">
            <v>m³</v>
          </cell>
          <cell r="D1335">
            <v>476.44</v>
          </cell>
        </row>
        <row r="1336">
          <cell r="A1336" t="str">
            <v>92748</v>
          </cell>
          <cell r="B1336" t="str">
            <v>Muro de gabião, enchimento com pedra de mão tipo rachão, de gravidade, com gaiolas de comprimento igual a 5 metros, altura do muro maior que 6 até 10 metros - fornecimento e execução. Af_12/2015</v>
          </cell>
          <cell r="C1336" t="str">
            <v>m³</v>
          </cell>
          <cell r="D1336">
            <v>424.24</v>
          </cell>
        </row>
        <row r="1337">
          <cell r="A1337" t="str">
            <v>92749</v>
          </cell>
          <cell r="B1337" t="str">
            <v>Muro de gabião, enchimento com pedra de mão tipo rachão, com solo reforçado, altura do muro de até 4 metros - fornecimento e execução. Af_12/2015</v>
          </cell>
          <cell r="C1337" t="str">
            <v>m³</v>
          </cell>
          <cell r="D1337">
            <v>521.4</v>
          </cell>
        </row>
        <row r="1338">
          <cell r="A1338" t="str">
            <v>92750</v>
          </cell>
          <cell r="B1338" t="str">
            <v>Muro de gabião, enchimento com pedra de mão tipo rachão, com solo reforçado, altura do muro acima de 4 e até 12 metros - fornecimento e execução. Af_12/2015</v>
          </cell>
          <cell r="C1338" t="str">
            <v>m³</v>
          </cell>
          <cell r="D1338">
            <v>826.49</v>
          </cell>
        </row>
        <row r="1339">
          <cell r="A1339" t="str">
            <v>92751</v>
          </cell>
          <cell r="B1339" t="str">
            <v>Muro de gabião, enchimento com pedra de mão tipo rachão, com solo reforçado, altura do muro acima de 12 e até 20 metros - fornecimento e execução. Af_12/2015</v>
          </cell>
          <cell r="C1339" t="str">
            <v>m³</v>
          </cell>
          <cell r="D1339">
            <v>993.63</v>
          </cell>
        </row>
        <row r="1340">
          <cell r="A1340" t="str">
            <v>92752</v>
          </cell>
          <cell r="B1340" t="str">
            <v>Muro de gabião, enchimento com pedra de mão tipo rachão, com solo reforçado, altura do muro acima de 20 e até 28 metros - fornecimento e execução. Af_12/2015</v>
          </cell>
          <cell r="C1340" t="str">
            <v>m³</v>
          </cell>
          <cell r="D1340">
            <v>1159.8699999999999</v>
          </cell>
        </row>
        <row r="1341">
          <cell r="A1341" t="str">
            <v>92753</v>
          </cell>
          <cell r="B1341" t="str">
            <v>Muro de gabião, enchimento com resíduo de construção e demolição, de gravidade, com gaiola trapezoidal de comprimento igual a 2 metros, altura do muro de até 2 metros - fornecimento e execução. Af_12/2015</v>
          </cell>
          <cell r="C1341" t="str">
            <v>m³</v>
          </cell>
          <cell r="D1341">
            <v>300.14999999999998</v>
          </cell>
        </row>
        <row r="1342">
          <cell r="A1342" t="str">
            <v>92754</v>
          </cell>
          <cell r="B1342" t="str">
            <v>Muro de gabião, enchimento com resíduo de construção e demolição, de gravidade, com gaiola trapezoidal de comprimento igual a 2 metros, altura do muro acima de 2 e até 4 metros - fornecimento e execução. Af_12/2015</v>
          </cell>
          <cell r="C1342" t="str">
            <v>m³</v>
          </cell>
          <cell r="D1342">
            <v>294.56</v>
          </cell>
        </row>
        <row r="1343">
          <cell r="A1343" t="str">
            <v>92755</v>
          </cell>
          <cell r="B1343" t="str">
            <v>Proteção superficial de canal em gabião tipo colchão, altura de 17 centímetros, enchimento com pedra de mão tipo rachão - fornecimento e execução. Af_12/2015</v>
          </cell>
          <cell r="C1343" t="str">
            <v>m²</v>
          </cell>
          <cell r="D1343">
            <v>301.29000000000002</v>
          </cell>
        </row>
        <row r="1344">
          <cell r="A1344" t="str">
            <v>92756</v>
          </cell>
          <cell r="B1344" t="str">
            <v>Proteção superficial de canal em gabião tipo colchão, altura de 23 centímetros, enchimento com pedra de mão tipo rachão - fornecimento e execução. Af_12/2015</v>
          </cell>
          <cell r="C1344" t="str">
            <v>m²</v>
          </cell>
          <cell r="D1344">
            <v>378.3</v>
          </cell>
        </row>
        <row r="1345">
          <cell r="A1345" t="str">
            <v>92757</v>
          </cell>
          <cell r="B1345" t="str">
            <v>Proteção superficial de canal em gabião tipo colchão, altura de 30 centímetros, enchimento com pedra de mão tipo rachão - fornecimento e execução. Af_12/2015</v>
          </cell>
          <cell r="C1345" t="str">
            <v>m²</v>
          </cell>
          <cell r="D1345">
            <v>469.31</v>
          </cell>
        </row>
        <row r="1346">
          <cell r="A1346" t="str">
            <v>92758</v>
          </cell>
          <cell r="B1346" t="str">
            <v>Proteção superficial de canal em gabião tipo saco, diâmetro de 65 centímetros, enchimento manual com pedra de mão tipo rachão - fornecimento e execução. Af_12/2015</v>
          </cell>
          <cell r="C1346" t="str">
            <v>m³</v>
          </cell>
          <cell r="D1346">
            <v>371.96</v>
          </cell>
        </row>
        <row r="1347">
          <cell r="A1347" t="str">
            <v>0032</v>
          </cell>
          <cell r="B1347" t="str">
            <v>Muros de arrimo</v>
          </cell>
        </row>
        <row r="1348">
          <cell r="A1348" t="str">
            <v>73843</v>
          </cell>
          <cell r="B1348" t="str">
            <v>Muro de arrimo de concreto</v>
          </cell>
        </row>
        <row r="1349">
          <cell r="A1349" t="str">
            <v>73843/001</v>
          </cell>
          <cell r="B1349" t="str">
            <v>Muro de arrimo de concreto ciclópico com 30% de pedra de mão</v>
          </cell>
          <cell r="C1349" t="str">
            <v>m³</v>
          </cell>
          <cell r="D1349">
            <v>318.08999999999997</v>
          </cell>
        </row>
        <row r="1350">
          <cell r="A1350" t="str">
            <v>73844</v>
          </cell>
          <cell r="B1350" t="str">
            <v>Muro de arrimo de alvenaria</v>
          </cell>
        </row>
        <row r="1351">
          <cell r="A1351" t="str">
            <v>73844/001</v>
          </cell>
          <cell r="B1351" t="str">
            <v>Muro de arrimo de alvenaria de pedra argamassada</v>
          </cell>
          <cell r="C1351" t="str">
            <v>m³</v>
          </cell>
          <cell r="D1351">
            <v>428.97</v>
          </cell>
        </row>
        <row r="1352">
          <cell r="A1352" t="str">
            <v>73844/002</v>
          </cell>
          <cell r="B1352" t="str">
            <v>Muro de arrimo de alvenaria de tijolos</v>
          </cell>
          <cell r="C1352" t="str">
            <v>m³</v>
          </cell>
          <cell r="D1352">
            <v>410.98</v>
          </cell>
        </row>
        <row r="1353">
          <cell r="A1353" t="str">
            <v>73846</v>
          </cell>
          <cell r="B1353" t="str">
            <v>Muro de arrimo celular</v>
          </cell>
        </row>
        <row r="1354">
          <cell r="A1354" t="str">
            <v>73846/001</v>
          </cell>
          <cell r="B1354" t="str">
            <v>Muro de arrimo celular peças pré-moldadas concreto excl. formas incl. confecção das peças montagem e compactação do solo de enchimento.</v>
          </cell>
          <cell r="C1354" t="str">
            <v>m³</v>
          </cell>
          <cell r="D1354">
            <v>215.72</v>
          </cell>
        </row>
        <row r="1355">
          <cell r="A1355" t="str">
            <v>73846/002</v>
          </cell>
          <cell r="B1355" t="str">
            <v>Muro de arrimo celular peças pré-moldadas concreto excl. materiais e formas incl. confecção peças montagem e compactação do solo (enchimento)</v>
          </cell>
          <cell r="C1355" t="str">
            <v>m³</v>
          </cell>
          <cell r="D1355">
            <v>86.95</v>
          </cell>
        </row>
        <row r="1356">
          <cell r="A1356" t="str">
            <v>91069</v>
          </cell>
          <cell r="B1356" t="str">
            <v>Execução de revestimento de concreto projetado com espessura de 7cm, armado com tela, inclinação menor que 90°, aplicação contínua, utilizando equipamento de projeção com 6m³/h de capacidade. Af_01/2016</v>
          </cell>
          <cell r="C1356" t="str">
            <v>m²</v>
          </cell>
          <cell r="D1356">
            <v>68.959999999999994</v>
          </cell>
        </row>
        <row r="1357">
          <cell r="A1357" t="str">
            <v>91070</v>
          </cell>
          <cell r="B1357" t="str">
            <v>Execução de revestimento de concreto projetado com espessura de 10cm, armado com tela, inclinação menor que 90°, aplicação contínua, utilizando equipamento de projeção com 6m³/h de capacidade. Af_01/2016</v>
          </cell>
          <cell r="C1357" t="str">
            <v>m²</v>
          </cell>
          <cell r="D1357">
            <v>77.83</v>
          </cell>
        </row>
        <row r="1358">
          <cell r="A1358" t="str">
            <v>91071</v>
          </cell>
          <cell r="B1358" t="str">
            <v>Execução de revestimento de concreto projetado com espessura de 7cm, armado com tela, inclinação de 90°, aplicação contínua, utilizando equipamento de projeção com 6m³/h de capacidade. Af_01/2016</v>
          </cell>
          <cell r="C1358" t="str">
            <v>m²</v>
          </cell>
          <cell r="D1358">
            <v>87.37</v>
          </cell>
        </row>
        <row r="1359">
          <cell r="A1359" t="str">
            <v>91072</v>
          </cell>
          <cell r="B1359" t="str">
            <v>Execução de revestimento de concreto projetado com espessura de 10cm, armado com tela, inclinação de 90°, aplicação contínua, utilizando equipamento de projeção com 6m³/h de capacidade. Af_01/2016</v>
          </cell>
          <cell r="C1359" t="str">
            <v>m²</v>
          </cell>
          <cell r="D1359">
            <v>96.24</v>
          </cell>
        </row>
        <row r="1360">
          <cell r="A1360" t="str">
            <v>91073</v>
          </cell>
          <cell r="B1360" t="str">
            <v>Execução de revestimento de concreto projetado com espessura de 7cm, armado com tela, inclinação menor que 90°, aplicação contínua, utilizando equipamento de projeção com 3m³/h de capacidade. Af_01/2016</v>
          </cell>
          <cell r="C1360" t="str">
            <v>m²</v>
          </cell>
          <cell r="D1360">
            <v>74.319999999999993</v>
          </cell>
        </row>
        <row r="1361">
          <cell r="A1361" t="str">
            <v>91074</v>
          </cell>
          <cell r="B1361" t="str">
            <v>Execução de revestimento de concreto projetado com espessura de 10cm, armado com tela, inclinação menor que 90°, aplicação contínua, utilizando equipamento de projeção com 3m³/h de capacidade. Af_01/2016</v>
          </cell>
          <cell r="C1361" t="str">
            <v>m²</v>
          </cell>
          <cell r="D1361">
            <v>83.74</v>
          </cell>
        </row>
        <row r="1362">
          <cell r="A1362" t="str">
            <v>91075</v>
          </cell>
          <cell r="B1362" t="str">
            <v>Execução de revestimento de concreto projetado com espessura de 7cm, armado com tela, inclinação de 90°, aplicação contínua, utilizando equipamento de projeção com 3m³/h de capacidade. Af_01/2016</v>
          </cell>
          <cell r="C1362" t="str">
            <v>m²</v>
          </cell>
          <cell r="D1362">
            <v>93.96</v>
          </cell>
        </row>
        <row r="1363">
          <cell r="A1363" t="str">
            <v>91076</v>
          </cell>
          <cell r="B1363" t="str">
            <v>Execução de revestimento de concreto projetado com espessura de 10cm, armado com tela, inclinação de 90°, aplicação contínua, utilizando equipamento de projeção com 3m³/h de capacidade. Af_01/2016</v>
          </cell>
          <cell r="C1363" t="str">
            <v>m²</v>
          </cell>
          <cell r="D1363">
            <v>103.45</v>
          </cell>
        </row>
        <row r="1364">
          <cell r="A1364" t="str">
            <v>91077</v>
          </cell>
          <cell r="B1364" t="str">
            <v>Execução de revestimento de concreto projetado com espessura de 7cm, armado com fibras de aço, inclinação menor que 90°, aplicação contínua, utilizando equipamento de projeção com 6m³/h de capacidade. Af_01/2016</v>
          </cell>
          <cell r="C1364" t="str">
            <v>m²</v>
          </cell>
          <cell r="D1364">
            <v>96.24</v>
          </cell>
        </row>
        <row r="1365">
          <cell r="A1365" t="str">
            <v>91078</v>
          </cell>
          <cell r="B1365" t="str">
            <v>Execução de revestimento de concreto projetado com espessura de 10cm, armado com fibras de aço, inclinação menor que 90°, aplicação contínua, utilizando equipamento de projeção com 6m³/h de capacidade. Af_01/2016</v>
          </cell>
          <cell r="C1365" t="str">
            <v>m²</v>
          </cell>
          <cell r="D1365">
            <v>113.83</v>
          </cell>
        </row>
        <row r="1366">
          <cell r="A1366" t="str">
            <v>91079</v>
          </cell>
          <cell r="B1366" t="str">
            <v>Execução de revestimento de concreto projetado com espessura de 7cm, armado com fibras de aço, inclinação de 90°, aplicação contínua, utilizando equipamento de projeção com 6m³/h de capacidade. Af_01/2016</v>
          </cell>
          <cell r="C1366" t="str">
            <v>m²</v>
          </cell>
          <cell r="D1366">
            <v>99.38</v>
          </cell>
        </row>
        <row r="1367">
          <cell r="A1367" t="str">
            <v>91080</v>
          </cell>
          <cell r="B1367" t="str">
            <v>Execução de revestimento de concreto projetado com espessura de 10cm, armado com fibras de aço, inclinação de 90°, aplicação contínua, utilizando equipamento de projeção com 6m³/h de capacidade. Af_01/2016</v>
          </cell>
          <cell r="C1367" t="str">
            <v>m²</v>
          </cell>
          <cell r="D1367">
            <v>116.89</v>
          </cell>
        </row>
        <row r="1368">
          <cell r="A1368" t="str">
            <v>91081</v>
          </cell>
          <cell r="B1368" t="str">
            <v>Execução de revestimento de concreto projetado com espessura de 7cm, armado com fibras de aço, inclinação menor que 90°, aplicação contínua, utilizando equipamento de projeção com 3m³/h de capacidade. Af_01/2016</v>
          </cell>
          <cell r="C1368" t="str">
            <v>m²</v>
          </cell>
          <cell r="D1368">
            <v>102.34</v>
          </cell>
        </row>
        <row r="1369">
          <cell r="A1369" t="str">
            <v>91082</v>
          </cell>
          <cell r="B1369" t="str">
            <v>Execução de revestimento de concreto projetado com espessura de 10cm, armado com fibras de aço, inclinação menor que 90°, aplicação contínua, utilizando equipamento de projeção com 3m³/h de capacidade. Af_01/2016</v>
          </cell>
          <cell r="C1369" t="str">
            <v>m²</v>
          </cell>
          <cell r="D1369">
            <v>120.43</v>
          </cell>
        </row>
        <row r="1370">
          <cell r="A1370" t="str">
            <v>91083</v>
          </cell>
          <cell r="B1370" t="str">
            <v>Execução de revestimento de concreto projetado com espessura de 7cm, armado com fibras de aço, inclinação de 90°, aplicação contínua, utilizando equipamento de projeção com 3m³/h de capacidade. Af_01/2016</v>
          </cell>
          <cell r="C1370" t="str">
            <v>m²</v>
          </cell>
          <cell r="D1370">
            <v>107.76</v>
          </cell>
        </row>
        <row r="1371">
          <cell r="A1371" t="str">
            <v>91084</v>
          </cell>
          <cell r="B1371" t="str">
            <v>Execução de revestimento de concreto projetado com espessura de 10cm, armado com fibras de aço, inclinação de 90°, aplicação contínua, utilizando equipamento de projeção com 3m³/h de capacidade. Af_01/2016</v>
          </cell>
          <cell r="C1371" t="str">
            <v>m²</v>
          </cell>
          <cell r="D1371">
            <v>125.78</v>
          </cell>
        </row>
        <row r="1372">
          <cell r="A1372" t="str">
            <v>91086</v>
          </cell>
          <cell r="B1372" t="str">
            <v>Execução de revestimento de concreto projetado com espessura de 7cm, armado com tela, inclinação menor que 90°, aplicação descontínua, utilizando equipamento de projeção com 6m³/h de capacidade. Af_01/2016</v>
          </cell>
          <cell r="C1372" t="str">
            <v>m²</v>
          </cell>
          <cell r="D1372">
            <v>73.150000000000006</v>
          </cell>
        </row>
        <row r="1373">
          <cell r="A1373" t="str">
            <v>91087</v>
          </cell>
          <cell r="B1373" t="str">
            <v>Execução de revestimento de concreto projetado com espessura de 10cm, armado com tela, inclinação menor que 90°, aplicação descontínua, utilizando equipamento de projeção com 6m³/h de capacidade. Af_01/2016</v>
          </cell>
          <cell r="C1373" t="str">
            <v>m²</v>
          </cell>
          <cell r="D1373">
            <v>82.18</v>
          </cell>
        </row>
        <row r="1374">
          <cell r="A1374" t="str">
            <v>91088</v>
          </cell>
          <cell r="B1374" t="str">
            <v>Execução de revestimento de concreto projetado com espessura de 7cm, armado com tela, inclinação de 90°, aplicação descontínua, utilizando equipamento de projeção com 6m³/h de capacidade. Af_01/2016</v>
          </cell>
          <cell r="C1374" t="str">
            <v>m²</v>
          </cell>
          <cell r="D1374">
            <v>92.41</v>
          </cell>
        </row>
        <row r="1375">
          <cell r="A1375" t="str">
            <v>91089</v>
          </cell>
          <cell r="B1375" t="str">
            <v>Execução de revestimento de concreto projetado com espessura de 10cm, armado com tela, inclinação de 90°, aplicação descontínua, utilizando equipamento de projeção com 6m³/h de capacidade. Af_01/2016</v>
          </cell>
          <cell r="C1375" t="str">
            <v>m²</v>
          </cell>
          <cell r="D1375">
            <v>101.53</v>
          </cell>
        </row>
        <row r="1376">
          <cell r="A1376" t="str">
            <v>91090</v>
          </cell>
          <cell r="B1376" t="str">
            <v>Execução de revestimento de concreto projetado com espessura de 7cm, armado com tela, inclinação menor que 90°, aplicação descontínua, utilizando equipamento de projeção com 3m³/h de capacidade. Af_01/2016</v>
          </cell>
          <cell r="C1376" t="str">
            <v>m²</v>
          </cell>
          <cell r="D1376">
            <v>77.63</v>
          </cell>
        </row>
        <row r="1377">
          <cell r="A1377" t="str">
            <v>91091</v>
          </cell>
          <cell r="B1377" t="str">
            <v>Execução de revestimento de concreto projetado com espessura de 10cm, armado com tela, inclinação menor que 90°, aplicação descontínua, utilizando equipamento de projeção com 3m³/h de capacidade. Af_01/2016</v>
          </cell>
          <cell r="C1377" t="str">
            <v>m²</v>
          </cell>
          <cell r="D1377">
            <v>87.29</v>
          </cell>
        </row>
        <row r="1378">
          <cell r="A1378" t="str">
            <v>91092</v>
          </cell>
          <cell r="B1378" t="str">
            <v>Execução de revestimento de concreto projetado com espessura de 7cm, armado com tela, inclinação de 90°, aplicação descontínua, utilizando equipamento de projeção com 3m³/h de capacidade. Af_01/2016</v>
          </cell>
          <cell r="C1378" t="str">
            <v>m²</v>
          </cell>
          <cell r="D1378">
            <v>97.87</v>
          </cell>
        </row>
        <row r="1379">
          <cell r="A1379" t="str">
            <v>91093</v>
          </cell>
          <cell r="B1379" t="str">
            <v>Execução de revestimento de concreto projetado com espessura de 10cm, armado com tela, inclinação de 90°, aplicação descontínua, utilizando equipamento de projeção com 3m³/h de capacidade. Af_01/2016</v>
          </cell>
          <cell r="C1379" t="str">
            <v>m²</v>
          </cell>
          <cell r="D1379">
            <v>107.76</v>
          </cell>
        </row>
        <row r="1380">
          <cell r="A1380" t="str">
            <v>91094</v>
          </cell>
          <cell r="B1380" t="str">
            <v>Execução de revestimento de concreto projetado com espessura de 7cm, armado com fibras de aço, inclinação menor que 90°, aplicação descontínua, utilizando equipamento de projeção com 6m³/h de capacidade. Af_01/2016</v>
          </cell>
          <cell r="C1380" t="str">
            <v>m²</v>
          </cell>
          <cell r="D1380">
            <v>98.62</v>
          </cell>
        </row>
        <row r="1381">
          <cell r="A1381" t="str">
            <v>91095</v>
          </cell>
          <cell r="B1381" t="str">
            <v>Execução de revestimento de concreto projetado com espessura de 10cm, armado com fibras de aço, inclinação menor que 90°, aplicação descontínua, utilizando equipamento de projeção com 6m³/h de capacidade. Af_01/2016</v>
          </cell>
          <cell r="C1381" t="str">
            <v>m²</v>
          </cell>
          <cell r="D1381">
            <v>116.41</v>
          </cell>
        </row>
        <row r="1382">
          <cell r="A1382" t="str">
            <v>91096</v>
          </cell>
          <cell r="B1382" t="str">
            <v>Execução de revestimento de concreto projetado com espessura de 7cm, armado com fibras de aço, inclinação de 90°, aplicação descontínua, utilizando equipamento de projeção com 6m³/h de capacidade. Af_01/2016</v>
          </cell>
          <cell r="C1382" t="str">
            <v>m²</v>
          </cell>
          <cell r="D1382">
            <v>100.64</v>
          </cell>
        </row>
        <row r="1383">
          <cell r="A1383" t="str">
            <v>91097</v>
          </cell>
          <cell r="B1383" t="str">
            <v>Execução de revestimento de concreto projetado com espessura de 10cm, armado com fibras de aço, inclinação de 90°, aplicação descontínua, utilizando equipamento de projeção com 6m³/h de capacidade. Af_01/2016</v>
          </cell>
          <cell r="C1383" t="str">
            <v>m²</v>
          </cell>
          <cell r="D1383">
            <v>118.38</v>
          </cell>
        </row>
        <row r="1384">
          <cell r="A1384" t="str">
            <v>91098</v>
          </cell>
          <cell r="B1384" t="str">
            <v>Execução de revestimento de concreto projetado com espessura de 7cm, armado com fibras de aço, inclinação menor que 90°, aplicação descontínua, utilizando equipamento de projeção com 3m³/h de capacidade. Af_01/2016</v>
          </cell>
          <cell r="C1384" t="str">
            <v>m²</v>
          </cell>
          <cell r="D1384">
            <v>104.59</v>
          </cell>
        </row>
        <row r="1385">
          <cell r="A1385" t="str">
            <v>91099</v>
          </cell>
          <cell r="B1385" t="str">
            <v>Execução de revestimento de concreto projetado com espessura de 10cm, armado com fibras de aço, inclinação menor que 90°, aplicação descontínua, utilizando equipamento de projeção com 3m³/h de capacidade. Af_01/2016</v>
          </cell>
          <cell r="C1385" t="str">
            <v>m²</v>
          </cell>
          <cell r="D1385">
            <v>122.93</v>
          </cell>
        </row>
        <row r="1386">
          <cell r="A1386" t="str">
            <v>91100</v>
          </cell>
          <cell r="B1386" t="str">
            <v>Execução de revestimento de concreto projetado com espessura de 7cm, armado com fibras de aço, inclinação de 90°, aplicação descontínua, utilizando equipamento de projeção com 3m³/h de capacidade. Af_01/2016</v>
          </cell>
          <cell r="C1386" t="str">
            <v>m²</v>
          </cell>
          <cell r="D1386">
            <v>109.26</v>
          </cell>
        </row>
        <row r="1387">
          <cell r="A1387" t="str">
            <v>91101</v>
          </cell>
          <cell r="B1387" t="str">
            <v>Execução de revestimento de concreto projetado com espessura de 10cm, armado com fibras de aço, inclinação de 90°, aplicação descontínua, utilizando equipamento de projeção com 3m³/h de capacidade. Af_01/2016</v>
          </cell>
          <cell r="C1387" t="str">
            <v>m²</v>
          </cell>
          <cell r="D1387">
            <v>127.61</v>
          </cell>
        </row>
        <row r="1388">
          <cell r="A1388" t="str">
            <v>0035</v>
          </cell>
          <cell r="B1388" t="str">
            <v>Calhas de drenagem / alas de galerias (estrut. de lançamento)</v>
          </cell>
        </row>
        <row r="1389">
          <cell r="A1389" t="str">
            <v>83684</v>
          </cell>
          <cell r="B1389" t="str">
            <v>Calha trapezoidal 90x30cm, com espessura de 7cm (volume de concreto = 0,064m³/m)</v>
          </cell>
          <cell r="C1389" t="str">
            <v>m</v>
          </cell>
          <cell r="D1389">
            <v>24.94</v>
          </cell>
        </row>
        <row r="1390">
          <cell r="A1390" t="str">
            <v>83685</v>
          </cell>
          <cell r="B1390" t="str">
            <v>Calha trapezoidal 140x35cm, com espessura de 7cm (volume de concreto = 1,109m³/m)</v>
          </cell>
          <cell r="C1390" t="str">
            <v>m</v>
          </cell>
          <cell r="D1390">
            <v>43.75</v>
          </cell>
        </row>
        <row r="1391">
          <cell r="A1391" t="str">
            <v>83686</v>
          </cell>
          <cell r="B1391" t="str">
            <v>Calha triangular 100x30cm, com espessura de 7cm (volume de concreto = 0,075m³/m)</v>
          </cell>
          <cell r="C1391" t="str">
            <v>m</v>
          </cell>
          <cell r="D1391">
            <v>27.06</v>
          </cell>
        </row>
        <row r="1392">
          <cell r="A1392" t="str">
            <v>83687</v>
          </cell>
          <cell r="B1392" t="str">
            <v>Calha triangular 70x20cm, com espessura de 7cm (volume de concreto = 0,053m³/m)</v>
          </cell>
          <cell r="C1392" t="str">
            <v>m</v>
          </cell>
          <cell r="D1392">
            <v>20.88</v>
          </cell>
        </row>
        <row r="1393">
          <cell r="A1393" t="str">
            <v>83688</v>
          </cell>
          <cell r="B1393" t="str">
            <v>Canaleta em alvenaria com tijolo de 1/2 vez, dimensões 30x15cm (LxA), com impermeabilizante na argamassa</v>
          </cell>
          <cell r="C1393" t="str">
            <v>m</v>
          </cell>
          <cell r="D1393">
            <v>172.84</v>
          </cell>
        </row>
        <row r="1394">
          <cell r="A1394" t="str">
            <v>83689</v>
          </cell>
          <cell r="B1394" t="str">
            <v>Calha em meio tubo de concreto simples, com D=30cm</v>
          </cell>
          <cell r="C1394" t="str">
            <v>m</v>
          </cell>
          <cell r="D1394">
            <v>44.16</v>
          </cell>
        </row>
        <row r="1395">
          <cell r="A1395" t="str">
            <v>83690</v>
          </cell>
          <cell r="B1395" t="str">
            <v>Dissipador de energia em pedra argamassada espessura 6cm incl. materiais e colocação medido p/ volume de pedra argamassada</v>
          </cell>
          <cell r="C1395" t="str">
            <v>m³</v>
          </cell>
          <cell r="D1395">
            <v>394.27</v>
          </cell>
        </row>
        <row r="1396">
          <cell r="A1396" t="str">
            <v>0036</v>
          </cell>
          <cell r="B1396" t="str">
            <v>Poços de visita/bocas de lobo/cx. de passagem/cx. Diversas</v>
          </cell>
        </row>
        <row r="1397">
          <cell r="A1397" t="str">
            <v>73799</v>
          </cell>
          <cell r="B1397" t="str">
            <v>Fornecimento / assent grelhas FoFo p/ caixas de ralo</v>
          </cell>
        </row>
        <row r="1398">
          <cell r="A1398" t="str">
            <v>73799/001</v>
          </cell>
          <cell r="B1398" t="str">
            <v>Grelha em ferro fundido, dimensões 30x90cm, 85kg para cx ralo, fornecida e assentada com argamassa 1:4 cimento:areia.</v>
          </cell>
          <cell r="C1398" t="str">
            <v>un</v>
          </cell>
          <cell r="D1398">
            <v>173.65</v>
          </cell>
        </row>
        <row r="1399">
          <cell r="A1399" t="str">
            <v>73856</v>
          </cell>
          <cell r="B1399" t="str">
            <v>Boca para bueiro tubular de concreto simples</v>
          </cell>
        </row>
        <row r="1400">
          <cell r="A1400" t="str">
            <v>73856/001</v>
          </cell>
          <cell r="B1400" t="str">
            <v>Boca p/bueiro simples tubular D=0,40m em concreto ciclópico, incluindo formas, escavação, reaterro e materiais, excluindo material reaterro jazida e transporte</v>
          </cell>
          <cell r="C1400" t="str">
            <v>un</v>
          </cell>
          <cell r="D1400">
            <v>454.84</v>
          </cell>
        </row>
        <row r="1401">
          <cell r="A1401" t="str">
            <v>73856/002</v>
          </cell>
          <cell r="B1401" t="str">
            <v>Boca para bueiro simples tubular, diâmetro=0,60m, em concreto ciclópico, incluindo formas, escavação, reaterro e materiais, excluindo material reaterro jazida e transporte.</v>
          </cell>
          <cell r="C1401" t="str">
            <v>un</v>
          </cell>
          <cell r="D1401">
            <v>751.63</v>
          </cell>
        </row>
        <row r="1402">
          <cell r="A1402" t="str">
            <v>73856/003</v>
          </cell>
          <cell r="B1402" t="str">
            <v>Boca para bueiro simples tubular, diâmetro=0,80m, em concreto ciclópico, incluindo formas, escavação, reaterro e materiais, excluindo material reaterro jazida e transporte.</v>
          </cell>
          <cell r="C1402" t="str">
            <v>un</v>
          </cell>
          <cell r="D1402">
            <v>1133.82</v>
          </cell>
        </row>
        <row r="1403">
          <cell r="A1403" t="str">
            <v>73856/004</v>
          </cell>
          <cell r="B1403" t="str">
            <v>Boca para bueiro simples tubular, diâmetro=1,00m, em concreto ciclópico, incluindo formas, escavação, reaterro e materiais, excluindo material reaterro jazida e transporte.</v>
          </cell>
          <cell r="C1403" t="str">
            <v>un</v>
          </cell>
          <cell r="D1403">
            <v>1607.64</v>
          </cell>
        </row>
        <row r="1404">
          <cell r="A1404" t="str">
            <v>73856/005</v>
          </cell>
          <cell r="B1404" t="str">
            <v>Boca para bueiro simples tubular, diâmetro=1,20m, em concreto ciclópico, incluindo formas, escavação, reaterro e materiais, excluindo material reaterro jazida e transporte.</v>
          </cell>
          <cell r="C1404" t="str">
            <v>un</v>
          </cell>
          <cell r="D1404">
            <v>2178.0500000000002</v>
          </cell>
        </row>
        <row r="1405">
          <cell r="A1405" t="str">
            <v>73856/006</v>
          </cell>
          <cell r="B1405" t="str">
            <v>Boca para bueiro duplo tubular, diâmetro=0,40m, em concreto ciclópico, incluindo formas, escavação, reaterro e materiais, excluindo material reaterro jazida e transporte.</v>
          </cell>
          <cell r="C1405" t="str">
            <v>un</v>
          </cell>
          <cell r="D1405">
            <v>645.04</v>
          </cell>
        </row>
        <row r="1406">
          <cell r="A1406" t="str">
            <v>73856/007</v>
          </cell>
          <cell r="B1406" t="str">
            <v>Boca para bueiro duplo tubular, diâmetro=0,60m, em concreto ciclópico, incluindo formas, escavação, reaterro e materiais, excluindo material reaterro jazida e transporte.</v>
          </cell>
          <cell r="C1406" t="str">
            <v>un</v>
          </cell>
          <cell r="D1406">
            <v>1071.4000000000001</v>
          </cell>
        </row>
        <row r="1407">
          <cell r="A1407" t="str">
            <v>73856/008</v>
          </cell>
          <cell r="B1407" t="str">
            <v>Boca para bueiro duplo tubular, diâmetro=0,80m, em concreto ciclópico, incluindo formas, escavação, reaterro e materiais, excluindo material reaterro jazida e transporte.</v>
          </cell>
          <cell r="C1407" t="str">
            <v>un</v>
          </cell>
          <cell r="D1407">
            <v>1617.86</v>
          </cell>
        </row>
        <row r="1408">
          <cell r="A1408" t="str">
            <v>73856/009</v>
          </cell>
          <cell r="B1408" t="str">
            <v>Boca para bueiro duplo tubular, diâmetro=1,00m, em concreto ciclópico, incluindo formas, escavação, reaterro e materiais, excluindo material reaterro jazida e transporte.</v>
          </cell>
          <cell r="C1408" t="str">
            <v>un</v>
          </cell>
          <cell r="D1408">
            <v>2002.97</v>
          </cell>
        </row>
        <row r="1409">
          <cell r="A1409" t="str">
            <v>73856/010</v>
          </cell>
          <cell r="B1409" t="str">
            <v>Boca para bueiro duplo tubular, diâmetro=1,20m, em concreto ciclópico, incluindo formas, escavação, reaterro e materiais, excluindo material reaterro jazida e transporte.</v>
          </cell>
          <cell r="C1409" t="str">
            <v>un</v>
          </cell>
          <cell r="D1409">
            <v>3098.41</v>
          </cell>
        </row>
        <row r="1410">
          <cell r="A1410" t="str">
            <v>73856/011</v>
          </cell>
          <cell r="B1410" t="str">
            <v>Boca para bueiro triplo tubular, diâmetro=0,40m, em concreto ciclópico, incluindo formas, escavação, reaterro e materiais, excluindo material reaterro jazida e transporte.</v>
          </cell>
          <cell r="C1410" t="str">
            <v>un</v>
          </cell>
          <cell r="D1410">
            <v>834.83</v>
          </cell>
        </row>
        <row r="1411">
          <cell r="A1411" t="str">
            <v>73856/012</v>
          </cell>
          <cell r="B1411" t="str">
            <v>Boca para bueiro triplo tubular, diâmetro=0,60m, em concreto ciclópico, incluindo formas, escavação, reaterro e materiais, excluindo material reaterro jazida e transporte.</v>
          </cell>
          <cell r="C1411" t="str">
            <v>un</v>
          </cell>
          <cell r="D1411">
            <v>1390.73</v>
          </cell>
        </row>
        <row r="1412">
          <cell r="A1412" t="str">
            <v>73856/013</v>
          </cell>
          <cell r="B1412" t="str">
            <v>Boca para bueiro triplo tubular, diâmetro=0,80m, em concreto ciclópico, incluindo formas, escavação, reaterro e materiais, excluindo material reaterro jazida e transporte.</v>
          </cell>
          <cell r="C1412" t="str">
            <v>un</v>
          </cell>
          <cell r="D1412">
            <v>2101.5500000000002</v>
          </cell>
        </row>
        <row r="1413">
          <cell r="A1413" t="str">
            <v>73856/014</v>
          </cell>
          <cell r="B1413" t="str">
            <v>Boca para bueiro triplo tubular, diâmetro=1,00m, em concreto ciclópico, incluindo formas, escavação, reaterro e materiais, excluindo material reaterro jazida e transporte.</v>
          </cell>
          <cell r="C1413" t="str">
            <v>un</v>
          </cell>
          <cell r="D1413">
            <v>2975.09</v>
          </cell>
        </row>
        <row r="1414">
          <cell r="A1414" t="str">
            <v>73856/015</v>
          </cell>
          <cell r="B1414" t="str">
            <v>Boca para bueiro triplo tubular, diâmetro=1,20m, em concreto ciclópico, incluindo formas, escavação, reaterro e materiais, excluindo material reaterro jazida e transporte.</v>
          </cell>
          <cell r="C1414" t="str">
            <v>un</v>
          </cell>
          <cell r="D1414">
            <v>4018.86</v>
          </cell>
        </row>
        <row r="1415">
          <cell r="A1415" t="str">
            <v>73963</v>
          </cell>
          <cell r="B1415" t="str">
            <v>Poço de visita anel concreto p/ coletor esgoto sanitário</v>
          </cell>
        </row>
        <row r="1416">
          <cell r="A1416" t="str">
            <v>73963/001</v>
          </cell>
          <cell r="B1416" t="str">
            <v>Poço de visita para rede de esg. sanit., em anéis de concreto, diâmetro=60cm, prof=80cm, incluindo degrau, excluindo tampão ferro fundido.</v>
          </cell>
          <cell r="C1416" t="str">
            <v>un</v>
          </cell>
          <cell r="D1416">
            <v>293.42</v>
          </cell>
        </row>
        <row r="1417">
          <cell r="A1417" t="str">
            <v>73963/002</v>
          </cell>
          <cell r="B1417" t="str">
            <v>Poço de visita para rede de esg. sanit., em anéis de concreto, diâmetro=60cm, prof=100cm, incluindo degrau, excluindo tampão ferro fundido.</v>
          </cell>
          <cell r="C1417" t="str">
            <v>un</v>
          </cell>
          <cell r="D1417">
            <v>315.81</v>
          </cell>
        </row>
        <row r="1418">
          <cell r="A1418" t="str">
            <v>73963/003</v>
          </cell>
          <cell r="B1418" t="str">
            <v>Poço de visita para rede de esg. sanit., em anéis de concreto, diâmetro=60cm, prof=60cm, incluindo degrau, excluindo tampão ferro fundido.</v>
          </cell>
          <cell r="C1418" t="str">
            <v>un</v>
          </cell>
          <cell r="D1418">
            <v>286.58</v>
          </cell>
        </row>
        <row r="1419">
          <cell r="A1419" t="str">
            <v>73963/004</v>
          </cell>
          <cell r="B1419" t="str">
            <v>Poço de visita para rede de esg. sanit., em anéis de concreto, diâmetro=60cm e 110cm, prof=105cm, incluindo degrau, excluindo tampão ferro fundido.</v>
          </cell>
          <cell r="C1419" t="str">
            <v>un</v>
          </cell>
          <cell r="D1419">
            <v>938.99</v>
          </cell>
        </row>
        <row r="1420">
          <cell r="A1420" t="str">
            <v>73963/005</v>
          </cell>
          <cell r="B1420" t="str">
            <v>Poço de visita para rede de esg. sanit., em anéis de concreto, diâmetro=60cm e 110cm, prof=120cm, incluindo degrau, excluindo tampão ferro fundido.</v>
          </cell>
          <cell r="C1420" t="str">
            <v>un</v>
          </cell>
          <cell r="D1420">
            <v>989.53</v>
          </cell>
        </row>
        <row r="1421">
          <cell r="A1421" t="str">
            <v>73963/006</v>
          </cell>
          <cell r="B1421" t="str">
            <v>Poço de visita para rede de esg. sanit., em anéis de concreto, diâmetro=60cm e 110cm, prof=140cm, incluindo degrau, excluindo tampão ferro fundido.</v>
          </cell>
          <cell r="C1421" t="str">
            <v>un</v>
          </cell>
          <cell r="D1421">
            <v>1054.8399999999999</v>
          </cell>
        </row>
        <row r="1422">
          <cell r="A1422" t="str">
            <v>73963/007</v>
          </cell>
          <cell r="B1422" t="str">
            <v>Poço de visita para rede de esg. sanit., em anéis de concreto, diâmetro=60cm e 110cm, prof=150cm, incluindo degrau, excluindo tampão ferro fundido.</v>
          </cell>
          <cell r="C1422" t="str">
            <v>un</v>
          </cell>
          <cell r="D1422">
            <v>1110.8</v>
          </cell>
        </row>
        <row r="1423">
          <cell r="A1423" t="str">
            <v>73963/008</v>
          </cell>
          <cell r="B1423" t="str">
            <v>Poço de visita para rede de esg. sanit., em anéis de concreto, diâmetro=60cm e 110cm, prof=160cm, incluindo degrau, excluindo tampão ferro fundido.</v>
          </cell>
          <cell r="C1423" t="str">
            <v>un</v>
          </cell>
          <cell r="D1423">
            <v>1117.55</v>
          </cell>
        </row>
        <row r="1424">
          <cell r="A1424" t="str">
            <v>73963/009</v>
          </cell>
          <cell r="B1424" t="str">
            <v>Poço de visita para rede de esg. sanit., em anéis de concreto, diâmetro=110cm, prof=170cm, incluindo degrau, excluindo tampão ferro fundido.</v>
          </cell>
          <cell r="C1424" t="str">
            <v>un</v>
          </cell>
          <cell r="D1424">
            <v>1164.8699999999999</v>
          </cell>
        </row>
        <row r="1425">
          <cell r="A1425" t="str">
            <v>73963/010</v>
          </cell>
          <cell r="B1425" t="str">
            <v>Poço de visita para rede de esg. sanit., em anéis de concreto, diâmetro=60cm e 110cm, prof=200cm, incluindo degrau, excluindo tampão ferro fundido.</v>
          </cell>
          <cell r="C1425" t="str">
            <v>un</v>
          </cell>
          <cell r="D1425">
            <v>1251.54</v>
          </cell>
        </row>
        <row r="1426">
          <cell r="A1426" t="str">
            <v>73963/011</v>
          </cell>
          <cell r="B1426" t="str">
            <v>Poço de visita para rede de esg. sanit., em anéis de concreto, diâmetro=60cm e 110cm, prof=230cm, incluindo degrau, excluindo tampão ferro fundido.</v>
          </cell>
          <cell r="C1426" t="str">
            <v>un</v>
          </cell>
          <cell r="D1426">
            <v>1310</v>
          </cell>
        </row>
        <row r="1427">
          <cell r="A1427" t="str">
            <v>73963/012</v>
          </cell>
          <cell r="B1427" t="str">
            <v>Poço de visita para rede de esg. sanit., em anéis de concreto, diâmetro=60cm e 110cm, prof=260cm, incluindo degrau, excluindo tampão ferro fundido.</v>
          </cell>
          <cell r="C1427" t="str">
            <v>un</v>
          </cell>
          <cell r="D1427">
            <v>1442.96</v>
          </cell>
        </row>
        <row r="1428">
          <cell r="A1428" t="str">
            <v>73963/013</v>
          </cell>
          <cell r="B1428" t="str">
            <v>Poço de visita para rede de esg. sanit., em anéis de concreto, diâmetro=60cm e 110cm, prof=290cm, incluindo degrau, excluindo tampão ferro fundido.</v>
          </cell>
          <cell r="C1428" t="str">
            <v>un</v>
          </cell>
          <cell r="D1428">
            <v>1548.83</v>
          </cell>
        </row>
        <row r="1429">
          <cell r="A1429" t="str">
            <v>73963/014</v>
          </cell>
          <cell r="B1429" t="str">
            <v>Poço de visita para rede de esg. sanit., em anéis de concreto, diâmetro=60cm e 110cm, prof=320cm, incluindo degrau, excluindo tampão ferro fundido.</v>
          </cell>
          <cell r="C1429" t="str">
            <v>un</v>
          </cell>
          <cell r="D1429">
            <v>1628.67</v>
          </cell>
        </row>
        <row r="1430">
          <cell r="A1430" t="str">
            <v>73963/015</v>
          </cell>
          <cell r="B1430" t="str">
            <v>Poço de visita para rede de esg. sanit., em anéis de concreto, diâmetro=60cm e 110cm, prof=350cm, incluindo degrau, excluindo tampão ferro fundido.</v>
          </cell>
          <cell r="C1430" t="str">
            <v>un</v>
          </cell>
          <cell r="D1430">
            <v>1748.47</v>
          </cell>
        </row>
        <row r="1431">
          <cell r="A1431" t="str">
            <v>73963/016</v>
          </cell>
          <cell r="B1431" t="str">
            <v>Poço de visita para rede de esg. sanit., em anéis de concreto, diâmetro=60cm e 110cm, prof=380cm, incluindo degrau, excluindo tampão ferro fundido.</v>
          </cell>
          <cell r="C1431" t="str">
            <v>un</v>
          </cell>
          <cell r="D1431">
            <v>1840.61</v>
          </cell>
        </row>
        <row r="1432">
          <cell r="A1432" t="str">
            <v>73963/017</v>
          </cell>
          <cell r="B1432" t="str">
            <v>Poço de visita para rede de esg. sanit., em anéis de concreto, diâmetro=60cm e 110cm, prof=410cm, incluindo degrau, excluindo tampão ferro fundido.</v>
          </cell>
          <cell r="C1432" t="str">
            <v>un</v>
          </cell>
          <cell r="D1432">
            <v>1958.27</v>
          </cell>
        </row>
        <row r="1433">
          <cell r="A1433" t="str">
            <v>73963/018</v>
          </cell>
          <cell r="B1433" t="str">
            <v>Poço de visita para rede de esg. sanit., em anéis de concreto, diâmetro=60cm e 110cm, prof=440cm, incluindo degrau, excluindo tampão ferro fundido.</v>
          </cell>
          <cell r="C1433" t="str">
            <v>un</v>
          </cell>
          <cell r="D1433">
            <v>2055.86</v>
          </cell>
        </row>
        <row r="1434">
          <cell r="A1434" t="str">
            <v>73963/019</v>
          </cell>
          <cell r="B1434" t="str">
            <v>Poço de visita para rede de esg. sanit., em anéis de concreto, diâmetro=60cm e 110cm, prof=470cm, incluindo degrau, excluindo tampão ferro fundido.</v>
          </cell>
          <cell r="C1434" t="str">
            <v>un</v>
          </cell>
          <cell r="D1434">
            <v>2162.12</v>
          </cell>
        </row>
        <row r="1435">
          <cell r="A1435" t="str">
            <v>73963/020</v>
          </cell>
          <cell r="B1435" t="str">
            <v>Poço de visita para rede de esg. sanit., em anéis de concreto, diâmetro=60cm e 110cm, prof=500cm, incluindo degrau, excluindo tampão ferro fundido.</v>
          </cell>
          <cell r="C1435" t="str">
            <v>un</v>
          </cell>
          <cell r="D1435">
            <v>2267.7399999999998</v>
          </cell>
        </row>
        <row r="1436">
          <cell r="A1436" t="str">
            <v>73963/021</v>
          </cell>
          <cell r="B1436" t="str">
            <v>Poço de visita para rede de esg. sanit., em anéis de concreto, diâmetro=60cm e 110cm, prof=530cm, incluindo degrau, excluindo tampão ferro fundido.</v>
          </cell>
          <cell r="C1436" t="str">
            <v>un</v>
          </cell>
          <cell r="D1436">
            <v>2383.11</v>
          </cell>
        </row>
        <row r="1437">
          <cell r="A1437" t="str">
            <v>73963/022</v>
          </cell>
          <cell r="B1437" t="str">
            <v>Poço de visita para rede de esg. sanit., em anéis de concreto, diâmetro=60cm e 110cm, prof=560cm, incluindo degrau, excluindo tampão ferro fundido.</v>
          </cell>
          <cell r="C1437" t="str">
            <v>un</v>
          </cell>
          <cell r="D1437">
            <v>2488.73</v>
          </cell>
        </row>
        <row r="1438">
          <cell r="A1438" t="str">
            <v>73963/023</v>
          </cell>
          <cell r="B1438" t="str">
            <v>Poço de visita para rede de esg. sanit., em anéis de concreto, diâmetro=60cm e 110cm, prof=590cm, incluindo degrau, excluindo tampão ferro fundido.</v>
          </cell>
          <cell r="C1438" t="str">
            <v>un</v>
          </cell>
          <cell r="D1438">
            <v>2594.35</v>
          </cell>
        </row>
        <row r="1439">
          <cell r="A1439" t="str">
            <v>73963/024</v>
          </cell>
          <cell r="B1439" t="str">
            <v>Poço de visita para rede de esg. sanit., em anéis de concreto, diâmetro=60cm e 110cm, prof=690cm, incluindo degrau, excluindo tampão ferro fundido.</v>
          </cell>
          <cell r="C1439" t="str">
            <v>un</v>
          </cell>
          <cell r="D1439">
            <v>2832.2</v>
          </cell>
        </row>
        <row r="1440">
          <cell r="A1440" t="str">
            <v>73963/025</v>
          </cell>
          <cell r="B1440" t="str">
            <v>Poço de visita para rede de esg. sanit., em anéis de concreto, diâmetro=60cm e 110cm, prof=650cm, incluindo degrau, excluindo tampão ferro fundido.</v>
          </cell>
          <cell r="C1440" t="str">
            <v>un</v>
          </cell>
          <cell r="D1440">
            <v>2806.53</v>
          </cell>
        </row>
        <row r="1441">
          <cell r="A1441" t="str">
            <v>73963/026</v>
          </cell>
          <cell r="B1441" t="str">
            <v>Poço de visita para rede de esg. sanit., em anéis de concreto, diâmetro=60cm e 110cm, prof=680cm, incluindo degrau, excluindo tampão ferro fundido.</v>
          </cell>
          <cell r="C1441" t="str">
            <v>un</v>
          </cell>
          <cell r="D1441">
            <v>2912.8</v>
          </cell>
        </row>
        <row r="1442">
          <cell r="A1442" t="str">
            <v>73963/027</v>
          </cell>
          <cell r="B1442" t="str">
            <v>Poço de visita para rede de esg. sanit., em anéis de concreto, diâmetro=60cm e 110cm, prof=710cm, incluindo degrau, excluindo tampão ferro fundido.</v>
          </cell>
          <cell r="C1442" t="str">
            <v>un</v>
          </cell>
          <cell r="D1442">
            <v>3018.41</v>
          </cell>
        </row>
        <row r="1443">
          <cell r="A1443" t="str">
            <v>73963/028</v>
          </cell>
          <cell r="B1443" t="str">
            <v>Poço de visita esg sanit anel conc pré-moldada prof=1,20m c/ tampão FoFo tipo médio (ad) D=60cm 125 kg/degraus ff/rejuntamento anéis/revest liso calha interna c/ arg cim/areia 1:4. base/banqueta em concr Fck=10MPa</v>
          </cell>
          <cell r="C1443" t="str">
            <v>un</v>
          </cell>
          <cell r="D1443">
            <v>1039.8900000000001</v>
          </cell>
        </row>
        <row r="1444">
          <cell r="A1444" t="str">
            <v>73963/029</v>
          </cell>
          <cell r="B1444" t="str">
            <v>Poço de visita esg sanit anel conc pré-moldada prof=1,40m c/ tampão FoFo tipo médio (ad) D=60cm 125 kg/degraus ff/rejuntamento anéis/revest liso calha interna c/ arg cim/areia 1:4. base/banqueta em concr Fck=10MPa</v>
          </cell>
          <cell r="C1444" t="str">
            <v>un</v>
          </cell>
          <cell r="D1444">
            <v>1101.3399999999999</v>
          </cell>
        </row>
        <row r="1445">
          <cell r="A1445" t="str">
            <v>73963/030</v>
          </cell>
          <cell r="B1445" t="str">
            <v>Poço de visita esg sanit anel conc pré-moldada prof=1,50m c/ tampão FoFo tipo médio (ad) D=60cm 125 kg/degraus ff/rejuntamento anéis/revest liso calha interna c/ arg cim/areia 1:4. base/banqueta em concr Fck=10MPa</v>
          </cell>
          <cell r="C1445" t="str">
            <v>un</v>
          </cell>
          <cell r="D1445">
            <v>1192.79</v>
          </cell>
        </row>
        <row r="1446">
          <cell r="A1446" t="str">
            <v>73963/031</v>
          </cell>
          <cell r="B1446" t="str">
            <v>Poço de visita esg sanit anel conc pré-moldada prof=1,60m c/ tampão FoFo tipo médio (ad) D=60cm 125kg/degraus ff/rejuntamento anéis/revest liso calha interna c/ arg cim/areia 1:4. base/banqueta em concr Fck=10MPa</v>
          </cell>
          <cell r="C1446" t="str">
            <v>un</v>
          </cell>
          <cell r="D1446">
            <v>1200.57</v>
          </cell>
        </row>
        <row r="1447">
          <cell r="A1447" t="str">
            <v>73963/032</v>
          </cell>
          <cell r="B1447" t="str">
            <v>Poço de visita esg sanit anel conc pré-moldada prof=1,70m c/ tampão FoFo tipo médio (ad) D=60cm 125kg/degraus ff/rejuntamento anéis/revest liso calha interna c/ arg cim/areia 1:4. base/banqueta em concr Fck=10MPa</v>
          </cell>
          <cell r="C1447" t="str">
            <v>un</v>
          </cell>
          <cell r="D1447">
            <v>1210.3</v>
          </cell>
        </row>
        <row r="1448">
          <cell r="A1448" t="str">
            <v>73963/033</v>
          </cell>
          <cell r="B1448" t="str">
            <v>Poço de visita esg sanit anel conc pré-moldada prof=2,00m c/ tampão FoFo tipo médio (ad) D=60cm 125kg/degraus ff/rejuntamento anéis/revest liso calha interna c/ arg cim/areia 1:4. base/banqueta em concr Fck=10MPa</v>
          </cell>
          <cell r="C1448" t="str">
            <v>un</v>
          </cell>
          <cell r="D1448">
            <v>1317.48</v>
          </cell>
        </row>
        <row r="1449">
          <cell r="A1449" t="str">
            <v>73963/034</v>
          </cell>
          <cell r="B1449" t="str">
            <v>Poço de visita esg sanit anel conc pre mold prof=2,30m c/ tampão FoFo tipo médio (ad) D=60cm 125kg/degraus ff/rejuntamento anéis/revest liso calha interna c/ arg cim/areia 1:4. base/banqueta em concr Fck=10MPa</v>
          </cell>
          <cell r="C1449" t="str">
            <v>un</v>
          </cell>
          <cell r="D1449">
            <v>1385.58</v>
          </cell>
        </row>
        <row r="1450">
          <cell r="A1450" t="str">
            <v>73963/035</v>
          </cell>
          <cell r="B1450" t="str">
            <v>Poço de visita esg sanit anel conc pré-moldada prof=2,60m c/ tampão FoFo tipo médio (ad) D=60cm 125kg/degraus ff/rejuntamento anéis/revest liso calha interna c/ arg cim/areia 1:4. base/banqueta em concr Fck=10MPa</v>
          </cell>
          <cell r="C1450" t="str">
            <v>un</v>
          </cell>
          <cell r="D1450">
            <v>1492.77</v>
          </cell>
        </row>
        <row r="1451">
          <cell r="A1451" t="str">
            <v>73963/036</v>
          </cell>
          <cell r="B1451" t="str">
            <v>Poço de visita esg sanit anel conc pré-moldada prof=2,90m c/ tampão FoFo tipo médio (ad) D=60cm 125kg/degraus ff/rejuntamento anéis/revest liso calha interna c/ arg cim/areia 1:4. base/banqueta em concr Fck=10MPa</v>
          </cell>
          <cell r="C1451" t="str">
            <v>un</v>
          </cell>
          <cell r="D1451">
            <v>1599.95</v>
          </cell>
        </row>
        <row r="1452">
          <cell r="A1452" t="str">
            <v>73963/037</v>
          </cell>
          <cell r="B1452" t="str">
            <v>Poço de visita esg sanit anel conc pré-moldada prof=3,20m c/ tampão FoFo tipo médio (ad) D=60cm 125kg/degraus ff/rejuntamento anéis/revest liso calha interna c/ arg cim/areia 1:4. base/banqueta em concr Fck=10MPa</v>
          </cell>
          <cell r="C1452" t="str">
            <v>un</v>
          </cell>
          <cell r="D1452">
            <v>1699.11</v>
          </cell>
        </row>
        <row r="1453">
          <cell r="A1453" t="str">
            <v>73963/038</v>
          </cell>
          <cell r="B1453" t="str">
            <v>Poço de visita esg sanit anel conc pré-moldada prof=3,50m c/ tampão FoFo tipo médio (ad) D=60cm 125kg/degraus ff/rejuntamento anéis/revest liso calha interna c/ arg cim/areia 1:4. base/banqueta em concr Fck=10MPa</v>
          </cell>
          <cell r="C1453" t="str">
            <v>un</v>
          </cell>
          <cell r="D1453">
            <v>1806.88</v>
          </cell>
        </row>
        <row r="1454">
          <cell r="A1454" t="str">
            <v>73963/039</v>
          </cell>
          <cell r="B1454" t="str">
            <v>Poço de visita esg sanit anel conc pré-moldada prof=3,80m c/ tampão FoFo tipo médio (ad) D=60cm 125kg/degraus ff/rejuntamento anéis/revest liso calha interna c/ arg cim/areia 1:4. base/banqueta em concr Fck=10MPa</v>
          </cell>
          <cell r="C1454" t="str">
            <v>un</v>
          </cell>
          <cell r="D1454">
            <v>1914.45</v>
          </cell>
        </row>
        <row r="1455">
          <cell r="A1455" t="str">
            <v>73963/040</v>
          </cell>
          <cell r="B1455" t="str">
            <v>Poço de visita esg sanit anel conc pré-moldada prof=4,10m c/ tampão FoFo tipo médio (ad) D=60cm 125kg/degraus ff/rejuntamento anéis/revest liso calha interna c/ arg cim/areia 1:4. base/banqueta em concr Fck=10MPa</v>
          </cell>
          <cell r="C1455" t="str">
            <v>un</v>
          </cell>
          <cell r="D1455">
            <v>2010.59</v>
          </cell>
        </row>
        <row r="1456">
          <cell r="A1456" t="str">
            <v>73963/041</v>
          </cell>
          <cell r="B1456" t="str">
            <v>Poço de visita esg sanit anel conc pre mold prof=4,40m c/ tampão FoFo tipo médio (ad) D=60cm 125kg/degraus ff/rejuntamento anéis/revest liso calha interna c/ arg cim/areia 1:4. base/banqueta em concr Fck=10MPa</v>
          </cell>
          <cell r="C1456" t="str">
            <v>un</v>
          </cell>
          <cell r="D1456">
            <v>2114.62</v>
          </cell>
        </row>
        <row r="1457">
          <cell r="A1457" t="str">
            <v>73963/042</v>
          </cell>
          <cell r="B1457" t="str">
            <v>Poço de visita esg sanit anel conc pré-moldada prof=4,70m c/ tampão FoFo tipo médio (ad) D=60cm 125kg/degraus ff/rejuntamento anéis/revest liso calha interna c/ arg cim/areia 1:4. base/banqueta em concr Fck=10MPa</v>
          </cell>
          <cell r="C1457" t="str">
            <v>un</v>
          </cell>
          <cell r="D1457">
            <v>2220.4</v>
          </cell>
        </row>
        <row r="1458">
          <cell r="A1458" t="str">
            <v>73963/043</v>
          </cell>
          <cell r="B1458" t="str">
            <v>Poço de visita esg sanit anel conc pré-moldada prof=5,00m c/ tampão FoFo tipo médio (ad) D=60cm 125kg/degraus ff/rejuntamento anéis/revest liso calha interna c/ arg cim/areia 1:4. base/banqueta em concr Fck=10MPa</v>
          </cell>
          <cell r="C1458" t="str">
            <v>un</v>
          </cell>
          <cell r="D1458">
            <v>2297.61</v>
          </cell>
        </row>
        <row r="1459">
          <cell r="A1459" t="str">
            <v>73963/044</v>
          </cell>
          <cell r="B1459" t="str">
            <v>Poço de visita esg sanit anel conc pré-moldada prof=0,80m c/ tampão FoFo tipo médio (ad) D=60cm 125kg/degraus ff/rejuntamento anéis/revest liso calha interna c/ arg cim/areia 1:4. base/banqueta em concr Fck=10MPa</v>
          </cell>
          <cell r="C1459" t="str">
            <v>un</v>
          </cell>
          <cell r="D1459">
            <v>429.97</v>
          </cell>
        </row>
        <row r="1460">
          <cell r="A1460" t="str">
            <v>73963/045</v>
          </cell>
          <cell r="B1460" t="str">
            <v>Poço de visita para rede de esg. sanit., em anéis de concreto, diâmetro=60cm e 110cm, prof=240cm, incluindo degrau, excluindo tampão ferro fundido.</v>
          </cell>
          <cell r="C1460" t="str">
            <v>un</v>
          </cell>
          <cell r="D1460">
            <v>1381.22</v>
          </cell>
        </row>
        <row r="1461">
          <cell r="A1461" t="str">
            <v>73963/046</v>
          </cell>
          <cell r="B1461" t="str">
            <v>Poço de visita para rede de esg. sanit., em anéis de concreto, diâmetro=60cm e 110cm, prof=250cm, incluindo degrau, excluindo tampão ferro fundido.</v>
          </cell>
          <cell r="C1461" t="str">
            <v>un</v>
          </cell>
          <cell r="D1461">
            <v>1398.64</v>
          </cell>
        </row>
        <row r="1462">
          <cell r="A1462" t="str">
            <v>73963/047</v>
          </cell>
          <cell r="B1462" t="str">
            <v>Poço de visita para rede de esg. sanit., em anéis de concreto, diâmetro=60cm e 110cm, prof=280cm, incluindo degrau, excluindo tampão ferro fundido.</v>
          </cell>
          <cell r="C1462" t="str">
            <v>un</v>
          </cell>
          <cell r="D1462">
            <v>1513.54</v>
          </cell>
        </row>
        <row r="1463">
          <cell r="A1463" t="str">
            <v>73963/048</v>
          </cell>
          <cell r="B1463" t="str">
            <v>Poço de visita para rede de esg. sanit., em anéis de concreto, diâmetro=60cm e 110cm, prof=310cm, incluindo degrau, excluindo tampão ferro fundido.</v>
          </cell>
          <cell r="C1463" t="str">
            <v>un</v>
          </cell>
          <cell r="D1463">
            <v>1602.05</v>
          </cell>
        </row>
        <row r="1464">
          <cell r="A1464" t="str">
            <v>74124</v>
          </cell>
          <cell r="B1464" t="str">
            <v>Poço de visita concreto armado p/ coletor águas pluviais</v>
          </cell>
        </row>
        <row r="1465">
          <cell r="A1465" t="str">
            <v>74124/001</v>
          </cell>
          <cell r="B1465" t="str">
            <v>Poço de visita ag pluv:conc arm 1x1x1,40m coletor D=40 a 50cm parede E=15cm base conc Fck=10MPa revest c/ arg cim/areia 1:4 degraus FoFo incl. forn todos materiais</v>
          </cell>
          <cell r="C1465" t="str">
            <v>un</v>
          </cell>
          <cell r="D1465">
            <v>1830.72</v>
          </cell>
        </row>
        <row r="1466">
          <cell r="A1466" t="str">
            <v>74124/002</v>
          </cell>
          <cell r="B1466" t="str">
            <v>Poço de visita ag pluv:conc arm 1,10x1,10x1,40m coletor D=60cm parede E=15cm base conc Fck=10MPa revest c/ arg cim/areia 1:4 degraus FoFo incl. forn todos materiais</v>
          </cell>
          <cell r="C1466" t="str">
            <v>un</v>
          </cell>
          <cell r="D1466">
            <v>2112.0700000000002</v>
          </cell>
        </row>
        <row r="1467">
          <cell r="A1467" t="str">
            <v>74124/003</v>
          </cell>
          <cell r="B1467" t="str">
            <v>Poço de visita ag pluv:conc arm 1,20x1,20x1,40m coletor D=70cm parede E=15cm base conc Fck=10MPa revest c/ arg cim/areia 1:4 degraus FoFo incl. forn todos materiais</v>
          </cell>
          <cell r="C1467" t="str">
            <v>un</v>
          </cell>
          <cell r="D1467">
            <v>2283.15</v>
          </cell>
        </row>
        <row r="1468">
          <cell r="A1468" t="str">
            <v>74124/004</v>
          </cell>
          <cell r="B1468" t="str">
            <v>Poço de visita ag pluv:conc arm 1,30x1,30x1,40m coletor D=80cm parede E=15cm base conc Fck=10MPa revest c/ arg cim/areia 1:4 degraus FoFo incl. forn todos materiais</v>
          </cell>
          <cell r="C1468" t="str">
            <v>un</v>
          </cell>
          <cell r="D1468">
            <v>2595.94</v>
          </cell>
        </row>
        <row r="1469">
          <cell r="A1469" t="str">
            <v>74124/005</v>
          </cell>
          <cell r="B1469" t="str">
            <v>Poço de visita concreto armado p/ag pluv 1,40x1,40x1,50m coletor D=90cm parede E=15cm base concreto Fck=10MPa revestido c/ arg cim/areia 1:4degraus FoFo incl. forn todos materiais</v>
          </cell>
          <cell r="C1469" t="str">
            <v>un</v>
          </cell>
          <cell r="D1469">
            <v>3018.5</v>
          </cell>
        </row>
        <row r="1470">
          <cell r="A1470" t="str">
            <v>74124/006</v>
          </cell>
          <cell r="B1470" t="str">
            <v>Poço de visita ag pluv:conc arm 1,50x1,50x1,60m coletor D=1m pa rede E=15cm base conc Fck=10MPa revest c/ arg cim/areia 1:4 degraus FoFo incl. forn todos materiais</v>
          </cell>
          <cell r="C1470" t="str">
            <v>un</v>
          </cell>
          <cell r="D1470">
            <v>3354.88</v>
          </cell>
        </row>
        <row r="1471">
          <cell r="A1471" t="str">
            <v>74124/007</v>
          </cell>
          <cell r="B1471" t="str">
            <v>Poço de visita ag pluv:conc arm 1,60x1,60x1,70m coletor D=1,10m parede E=15cm base conc Fck=10MPa revest c/ arg cim/areia 1:4 degraus FoFo incl. forn todos materiais</v>
          </cell>
          <cell r="C1471" t="str">
            <v>un</v>
          </cell>
          <cell r="D1471">
            <v>3656.65</v>
          </cell>
        </row>
        <row r="1472">
          <cell r="A1472" t="str">
            <v>74124/008</v>
          </cell>
          <cell r="B1472" t="str">
            <v>Poço de visita ag pluv:conc arm 1,70x1,70x1,80m coletor D=1,20m parede E=15cm base conc Fck=10MPa revest c/ arg cim/areia 1:4 degraus FoFo incl. forn todos materiais</v>
          </cell>
          <cell r="C1472" t="str">
            <v>un</v>
          </cell>
          <cell r="D1472">
            <v>3920.39</v>
          </cell>
        </row>
        <row r="1473">
          <cell r="A1473" t="str">
            <v>74162</v>
          </cell>
          <cell r="B1473" t="str">
            <v>Caixa de alvenaria p/ proteção de registro</v>
          </cell>
        </row>
        <row r="1474">
          <cell r="A1474" t="str">
            <v>74162/001</v>
          </cell>
          <cell r="B1474" t="str">
            <v>Caixa de concreto, altura = 1,00 metro, diâmetro registro &lt; 150mm</v>
          </cell>
          <cell r="C1474" t="str">
            <v>un</v>
          </cell>
          <cell r="D1474">
            <v>99.63</v>
          </cell>
        </row>
        <row r="1475">
          <cell r="A1475" t="str">
            <v>74206</v>
          </cell>
          <cell r="B1475" t="str">
            <v>Caixas coletoras</v>
          </cell>
        </row>
        <row r="1476">
          <cell r="A1476" t="str">
            <v>74206/001</v>
          </cell>
          <cell r="B1476" t="str">
            <v>Caixa coletora, 1,20x1,20x1,50m, com fundo e tampa de concreto e paredes em alvenaria</v>
          </cell>
          <cell r="C1476" t="str">
            <v>un</v>
          </cell>
          <cell r="D1476">
            <v>1144.1199999999999</v>
          </cell>
        </row>
        <row r="1477">
          <cell r="A1477" t="str">
            <v>74206/002</v>
          </cell>
          <cell r="B1477" t="str">
            <v>Caixa coletora, 0,25x0,85x1,00m, com fundo e paredes em alvenaria</v>
          </cell>
          <cell r="C1477" t="str">
            <v>un</v>
          </cell>
          <cell r="D1477">
            <v>605.52</v>
          </cell>
        </row>
        <row r="1478">
          <cell r="A1478" t="str">
            <v>74212</v>
          </cell>
          <cell r="B1478" t="str">
            <v>Módulo tipo &gt; poço de inspeção em alvenaria compreende: - escavação em qq terreno, exceto rocha, transporte, carga, descarga e espalhamento do material excedente em bota fora.- sinalização, tapume, lastro e lajes em concreto armado, alvenaria c/ revestimento impermeabilizante, aterro compactado, aquisição e assentamento de tampão em FoFo,600mm.</v>
          </cell>
        </row>
        <row r="1479">
          <cell r="A1479" t="str">
            <v>74212/001</v>
          </cell>
          <cell r="B1479" t="str">
            <v>Poço de visita para rede de esgoto sanitário, em alvenaria, diâmetro=60cm, prof 160cm, incluindo tampão ferro fundido</v>
          </cell>
          <cell r="C1479" t="str">
            <v>un</v>
          </cell>
          <cell r="D1479">
            <v>2755.16</v>
          </cell>
        </row>
        <row r="1480">
          <cell r="A1480" t="str">
            <v>74214</v>
          </cell>
          <cell r="B1480" t="str">
            <v>Módulo tipo &gt; PV em alvenaria p/ rede coletora compreende: - escavação em qq terreno, exceto rocha, transporte, carga, descarga e espalhamento do material excedente em bota-fora - sinalização, tapume, lastro e lajes em concreto armado, alvenaria c/ revestimento impermeabilizante, aterro compactado, aquisição e assentamento de tampão em FoFo,600mm.</v>
          </cell>
        </row>
        <row r="1481">
          <cell r="A1481" t="str">
            <v>74214/001</v>
          </cell>
          <cell r="B1481" t="str">
            <v>Poço de visita para rede de esgoto sanitário, em alvenaria, diâmetro 120cm, prof até 200cm, incluindo tampão ferro fundido</v>
          </cell>
          <cell r="C1481" t="str">
            <v>un</v>
          </cell>
          <cell r="D1481">
            <v>4458.5600000000004</v>
          </cell>
        </row>
        <row r="1482">
          <cell r="A1482" t="str">
            <v>74214/002</v>
          </cell>
          <cell r="B1482" t="str">
            <v>Poço de visita para rede de esgoto sanitário, em alvenaria, diâmetro 120cm, prof até 400cm, incluindo tampão ferro fundido</v>
          </cell>
          <cell r="C1482" t="str">
            <v>un</v>
          </cell>
          <cell r="D1482">
            <v>6474.82</v>
          </cell>
        </row>
        <row r="1483">
          <cell r="A1483" t="str">
            <v>74224</v>
          </cell>
          <cell r="B1483" t="str">
            <v>Poço de visita - drenagem pluvial - em concreto estrutural</v>
          </cell>
        </row>
        <row r="1484">
          <cell r="A1484" t="str">
            <v>74224/001</v>
          </cell>
          <cell r="B1484" t="str">
            <v>Poço de visita para drenagem pluvial, em concreto estrutural, dimensões internas de 90x150x80cm (larg x comp x alt), para rede de 600mm, exclusos tampão e chaminé.</v>
          </cell>
          <cell r="C1484" t="str">
            <v>un</v>
          </cell>
          <cell r="D1484">
            <v>1285.71</v>
          </cell>
        </row>
        <row r="1485">
          <cell r="A1485" t="str">
            <v>83621</v>
          </cell>
          <cell r="B1485" t="str">
            <v>Assentamento tampão ferro fundido (FoFo), 30x90cm para caixa de ralo, c/ arg cim/areia 1:4 em volume, excl. tampão.</v>
          </cell>
          <cell r="C1485" t="str">
            <v>un</v>
          </cell>
          <cell r="D1485">
            <v>67.22</v>
          </cell>
        </row>
        <row r="1486">
          <cell r="A1486" t="str">
            <v>83659</v>
          </cell>
          <cell r="B1486" t="str">
            <v>Boca de lobo em alvenaria tijolo maciço, revestida c/ argamassa de cimento e areia 1:3, sobre lastro de concreto 10cm e tampa de concreto armado</v>
          </cell>
          <cell r="C1486" t="str">
            <v>un</v>
          </cell>
          <cell r="D1486">
            <v>607.34</v>
          </cell>
        </row>
        <row r="1487">
          <cell r="A1487" t="str">
            <v>83691</v>
          </cell>
          <cell r="B1487" t="str">
            <v>Tampão ferro fundido p/ poço de visita, 79,5kg, tipo T-100 - fornecimento e instalação</v>
          </cell>
          <cell r="C1487" t="str">
            <v>un</v>
          </cell>
          <cell r="D1487">
            <v>164.65</v>
          </cell>
        </row>
        <row r="1488">
          <cell r="A1488" t="str">
            <v>83692</v>
          </cell>
          <cell r="B1488" t="str">
            <v>Tampão ferro fundido p/ poço de visita, 175kg, tipo T-170 - fornecimento e instalação</v>
          </cell>
          <cell r="C1488" t="str">
            <v>un</v>
          </cell>
          <cell r="D1488">
            <v>402.57</v>
          </cell>
        </row>
        <row r="1489">
          <cell r="A1489" t="str">
            <v>83708</v>
          </cell>
          <cell r="B1489" t="str">
            <v>Poço de visita em alvenaria, para rede D=0,40m, parte fixa c/ 1,00m de altura</v>
          </cell>
          <cell r="C1489" t="str">
            <v>un</v>
          </cell>
          <cell r="D1489">
            <v>1022.59</v>
          </cell>
        </row>
        <row r="1490">
          <cell r="A1490" t="str">
            <v>83709</v>
          </cell>
          <cell r="B1490" t="str">
            <v>Poço de visita em alvenaria, para rede D=0,60m, parte fixa c/ 1,00m de altura</v>
          </cell>
          <cell r="C1490" t="str">
            <v>un</v>
          </cell>
          <cell r="D1490">
            <v>1285.47</v>
          </cell>
        </row>
        <row r="1491">
          <cell r="A1491" t="str">
            <v>83710</v>
          </cell>
          <cell r="B1491" t="str">
            <v>Poço de visita em alvenaria, para rede D=0,80m, parte fixa c/ 1,00m de altura</v>
          </cell>
          <cell r="C1491" t="str">
            <v>un</v>
          </cell>
          <cell r="D1491">
            <v>2703.69</v>
          </cell>
        </row>
        <row r="1492">
          <cell r="A1492" t="str">
            <v>83711</v>
          </cell>
          <cell r="B1492" t="str">
            <v>Poço de visita em alvenaria, para rede D=1,00m, parte fixa c/ 1,00m de altura e uso de retroescavadeira</v>
          </cell>
          <cell r="C1492" t="str">
            <v>un</v>
          </cell>
          <cell r="D1492">
            <v>3144.59</v>
          </cell>
        </row>
        <row r="1493">
          <cell r="A1493" t="str">
            <v>83712</v>
          </cell>
          <cell r="B1493" t="str">
            <v>Poço de visita em alvenaria, para rede D=1,20m, parte fixa c/ 1,00m de altura e uso de escavadeira hidráulica</v>
          </cell>
          <cell r="C1493" t="str">
            <v>un</v>
          </cell>
          <cell r="D1493">
            <v>4102.82</v>
          </cell>
        </row>
        <row r="1494">
          <cell r="A1494" t="str">
            <v>83713</v>
          </cell>
          <cell r="B1494" t="str">
            <v>Poço de visita em alvenaria, para rede D=1,50m, parte fixa c/ 1,00m de altura e uso de escavadeira hidráulica</v>
          </cell>
          <cell r="C1494" t="str">
            <v>un</v>
          </cell>
          <cell r="D1494">
            <v>5026.3900000000003</v>
          </cell>
        </row>
        <row r="1495">
          <cell r="A1495" t="str">
            <v>83714</v>
          </cell>
          <cell r="B1495" t="str">
            <v>Acréscimo na altura do poço de visita em alvenaria para rede D=0,40m</v>
          </cell>
          <cell r="C1495" t="str">
            <v>m</v>
          </cell>
          <cell r="D1495">
            <v>525.22</v>
          </cell>
        </row>
        <row r="1496">
          <cell r="A1496" t="str">
            <v>83715</v>
          </cell>
          <cell r="B1496" t="str">
            <v>Chaminé p/ poço de visita em alvenaria, exclusos tampão e anel</v>
          </cell>
          <cell r="C1496" t="str">
            <v>m</v>
          </cell>
          <cell r="D1496">
            <v>529.47</v>
          </cell>
        </row>
        <row r="1497">
          <cell r="A1497" t="str">
            <v>83716</v>
          </cell>
          <cell r="B1497" t="str">
            <v>Grelha FoFo 30x90cm, 135kg, p/ cx ralo com assentamento de argamassa cimento/areia 1:4 - fornecimento e instalação</v>
          </cell>
          <cell r="C1497" t="str">
            <v>un</v>
          </cell>
          <cell r="D1497">
            <v>283.02999999999997</v>
          </cell>
        </row>
        <row r="1498">
          <cell r="A1498" t="str">
            <v>0037</v>
          </cell>
          <cell r="B1498" t="str">
            <v>Meio fio, linha d'água e sarjeta</v>
          </cell>
        </row>
        <row r="1499">
          <cell r="A1499" t="str">
            <v>73763</v>
          </cell>
          <cell r="B1499" t="str">
            <v>Sarjeta e meio fio conjugados</v>
          </cell>
        </row>
        <row r="1500">
          <cell r="A1500" t="str">
            <v>73763/001</v>
          </cell>
          <cell r="B1500" t="str">
            <v>Meio-fio e sarjeta de concreto moldado no local, usinado 15MPa, com 0,65m base x 0,30m altura, rejunte em argamassa traço 1:3,5 (cimento e areia)</v>
          </cell>
          <cell r="C1500" t="str">
            <v>m</v>
          </cell>
          <cell r="D1500">
            <v>110.07</v>
          </cell>
        </row>
        <row r="1501">
          <cell r="A1501" t="str">
            <v>73763/002</v>
          </cell>
          <cell r="B1501" t="str">
            <v>Meio-fio e sarjeta de concreto moldado no local, usinado 15MPa, com 0,45m base x 0,30m altura, rejunte em argamassa traço 1:3,5 (cimento e areia)</v>
          </cell>
          <cell r="C1501" t="str">
            <v>m</v>
          </cell>
          <cell r="D1501">
            <v>90.4</v>
          </cell>
        </row>
        <row r="1502">
          <cell r="A1502" t="str">
            <v>73763/003</v>
          </cell>
          <cell r="B1502" t="str">
            <v>Meio-fio e sarjeta conjugados de concreto 15MPa, 47cm base x 30cm altura, moldado "in loco" com extrusora</v>
          </cell>
          <cell r="C1502" t="str">
            <v>m</v>
          </cell>
          <cell r="D1502">
            <v>36.58</v>
          </cell>
        </row>
        <row r="1503">
          <cell r="A1503" t="str">
            <v>73763/004</v>
          </cell>
          <cell r="B1503" t="str">
            <v>Meio-fio e sarjeta conjugados de concreto 15MPa, 35cm base x 30cm altura, moldado "in loco" com extrusora</v>
          </cell>
          <cell r="C1503" t="str">
            <v>m</v>
          </cell>
          <cell r="D1503">
            <v>30.67</v>
          </cell>
        </row>
        <row r="1504">
          <cell r="A1504" t="str">
            <v>73763/005</v>
          </cell>
          <cell r="B1504" t="str">
            <v>Meio-fio e sarjeta conjugados de concreto 15MPa, 30cm base x 26cm altura, moldado "in loco" com extrusora</v>
          </cell>
          <cell r="C1504" t="str">
            <v>m</v>
          </cell>
          <cell r="D1504">
            <v>22.37</v>
          </cell>
        </row>
        <row r="1505">
          <cell r="A1505" t="str">
            <v>73789</v>
          </cell>
          <cell r="B1505" t="str">
            <v>Meio fio concreto</v>
          </cell>
        </row>
        <row r="1506">
          <cell r="A1506" t="str">
            <v>73789/001</v>
          </cell>
          <cell r="B1506" t="str">
            <v>Meio-fio de concreto moldado no local, usinado 15MPa, com 0,45m altura x 0,15m base, rejunte em argamassa traço 1:3,5 (cimento e areia)</v>
          </cell>
          <cell r="C1506" t="str">
            <v>m</v>
          </cell>
          <cell r="D1506">
            <v>101.56</v>
          </cell>
        </row>
        <row r="1507">
          <cell r="A1507" t="str">
            <v>73789/002</v>
          </cell>
          <cell r="B1507" t="str">
            <v>Meio-fio de concreto moldado no local, usinado 15MPa, com 0,30m altura x 0,15m base, rejunte em argamassa traço 1:3,5 (cimento e areia)</v>
          </cell>
          <cell r="C1507" t="str">
            <v>m</v>
          </cell>
          <cell r="D1507">
            <v>68.8</v>
          </cell>
        </row>
        <row r="1508">
          <cell r="A1508" t="str">
            <v>74012</v>
          </cell>
          <cell r="B1508" t="str">
            <v>Sarjeta - concreto estrutural</v>
          </cell>
        </row>
        <row r="1509">
          <cell r="A1509" t="str">
            <v>74012/001</v>
          </cell>
          <cell r="B1509" t="str">
            <v>Sarjeta em concreto, preparo manual, com seixo rolado, espessura = 8cm, largura = 40cm.</v>
          </cell>
          <cell r="C1509" t="str">
            <v>m</v>
          </cell>
          <cell r="D1509">
            <v>35.76</v>
          </cell>
        </row>
        <row r="1510">
          <cell r="A1510" t="str">
            <v>74208</v>
          </cell>
          <cell r="B1510" t="str">
            <v>Construção de meio-fio e linha d’água</v>
          </cell>
        </row>
        <row r="1511">
          <cell r="A1511" t="str">
            <v>74208/001</v>
          </cell>
          <cell r="B1511" t="str">
            <v>Construção de meio-fio de pedras graníticas, rejuntado c/ argamassa de cimento e areia 1:2 e linha d’água de paralelepípedos, assentados sobre mistura de cimento e areia 1:6, c/ 6,0cm de espessura e rejuntados c/ argamassa de cimento e areia 1:2, inclusive base de concreto 1:4:8 c/10,0cm de espessura.</v>
          </cell>
          <cell r="C1511" t="str">
            <v>m</v>
          </cell>
          <cell r="D1511">
            <v>91.21</v>
          </cell>
        </row>
        <row r="1512">
          <cell r="A1512" t="str">
            <v>74211</v>
          </cell>
          <cell r="B1512" t="str">
            <v>Linha d’água em paralelepípedos granítico</v>
          </cell>
        </row>
        <row r="1513">
          <cell r="A1513" t="str">
            <v>74211/001</v>
          </cell>
          <cell r="B1513" t="str">
            <v>Linha d’água em paralelepípedos graníticos, rejuntados c/ arg de cimento e areia traço 1:3 sobre lastro de brita e berço de areia</v>
          </cell>
          <cell r="C1513" t="str">
            <v>m</v>
          </cell>
          <cell r="D1513">
            <v>39.58</v>
          </cell>
        </row>
        <row r="1514">
          <cell r="A1514" t="str">
            <v>74223</v>
          </cell>
          <cell r="B1514" t="str">
            <v>Meio-fio</v>
          </cell>
        </row>
        <row r="1515">
          <cell r="A1515" t="str">
            <v>74223/001</v>
          </cell>
          <cell r="B1515" t="str">
            <v>Meio-fio (guia) de concreto pré-moldado, dimensões 12x15x30x100cm (face superior x face inferior x altura x comprimento), rejuntado c/ argamassa 1:4cimento:areia, incluindo escavação e reaterro.</v>
          </cell>
          <cell r="C1515" t="str">
            <v>m</v>
          </cell>
          <cell r="D1515">
            <v>30.24</v>
          </cell>
        </row>
        <row r="1516">
          <cell r="A1516" t="str">
            <v>74223/002</v>
          </cell>
          <cell r="B1516" t="str">
            <v>Meio-fio em pedra granítica, rejuntado c/ argamassa cimento e areia 1:3</v>
          </cell>
          <cell r="C1516" t="str">
            <v>m</v>
          </cell>
          <cell r="D1516">
            <v>49.81</v>
          </cell>
        </row>
        <row r="1517">
          <cell r="A1517" t="str">
            <v>74237</v>
          </cell>
          <cell r="B1517" t="str">
            <v>Meio-fio com sarjeta, executado com extrusora</v>
          </cell>
        </row>
        <row r="1518">
          <cell r="A1518" t="str">
            <v>74237/001</v>
          </cell>
          <cell r="B1518" t="str">
            <v>Meio-fio com sarjeta, executado c/ extrusora (sarjeta 30x8cm meio-fio 15x10cm x h=23cm), inclui esc. e acerto faixa 0,45m</v>
          </cell>
          <cell r="C1518" t="str">
            <v>m</v>
          </cell>
          <cell r="D1518">
            <v>27.07</v>
          </cell>
        </row>
        <row r="1519">
          <cell r="A1519" t="str">
            <v>79895</v>
          </cell>
          <cell r="B1519" t="str">
            <v>Locação de extrusora de guias e sarjetas sem formas, motor diesel de 14CV, excl. operador (cp)</v>
          </cell>
          <cell r="C1519" t="str">
            <v>h</v>
          </cell>
          <cell r="D1519">
            <v>14.52</v>
          </cell>
        </row>
        <row r="1520">
          <cell r="A1520" t="str">
            <v>83717</v>
          </cell>
          <cell r="B1520" t="str">
            <v>Assentamento de meio fio pré-moldado, incluindo escavação</v>
          </cell>
          <cell r="C1520" t="str">
            <v>m</v>
          </cell>
          <cell r="D1520">
            <v>12.76</v>
          </cell>
        </row>
        <row r="1521">
          <cell r="A1521" t="str">
            <v>83718</v>
          </cell>
          <cell r="B1521" t="str">
            <v>Escoramento de meio fio com material local compactado manualmente, em faixa de 0,50m</v>
          </cell>
          <cell r="C1521" t="str">
            <v>m</v>
          </cell>
          <cell r="D1521">
            <v>2.48</v>
          </cell>
        </row>
        <row r="1522">
          <cell r="A1522" t="str">
            <v>83719</v>
          </cell>
          <cell r="B1522" t="str">
            <v>Sarjeta corte em taludes triang 1,25x0,25m esp=0,08m revestimento concreto simples incl. escavação mec acerto manual terreno fornec mat e rejuntamento</v>
          </cell>
          <cell r="C1522" t="str">
            <v>m</v>
          </cell>
          <cell r="D1522">
            <v>70.16</v>
          </cell>
        </row>
        <row r="1523">
          <cell r="A1523" t="str">
            <v>83720</v>
          </cell>
          <cell r="B1523" t="str">
            <v>Sarjeta corte em taludes triang 1,50x0,30m, esp=0,08m revestimento concreto simples incl. escavação mec acerto manual terreno fornec mat e rejuntamento</v>
          </cell>
          <cell r="C1523" t="str">
            <v>m</v>
          </cell>
          <cell r="D1523">
            <v>82.99</v>
          </cell>
        </row>
        <row r="1524">
          <cell r="A1524" t="str">
            <v>83721</v>
          </cell>
          <cell r="B1524" t="str">
            <v>Sarjeta corte taludes triang 1,85x0,35m esp=0,08m revestimento concreto simples incl. escavação mec acerto manual terreno fornec mat e rejuntamento</v>
          </cell>
          <cell r="C1524" t="str">
            <v>m</v>
          </cell>
          <cell r="D1524">
            <v>101.39</v>
          </cell>
        </row>
        <row r="1525">
          <cell r="A1525" t="str">
            <v>83722</v>
          </cell>
          <cell r="B1525" t="str">
            <v>Valeta prot de corte trapezoidal 0,80x2,00x0,60m esp=0,08m concreto simples incl. escavação mec acerto manual terreno fornec mat e rejuntamento</v>
          </cell>
          <cell r="C1525" t="str">
            <v>m</v>
          </cell>
          <cell r="D1525">
            <v>187.68</v>
          </cell>
        </row>
        <row r="1526">
          <cell r="A1526" t="str">
            <v>83723</v>
          </cell>
          <cell r="B1526" t="str">
            <v>Valeta prot de corte trapezoidal 1,00x2,20x0,60m esp=0,08m concreto simples incl. escavação mec aterro manual terreno fornec mat e rejuntamento</v>
          </cell>
          <cell r="C1526" t="str">
            <v>m</v>
          </cell>
          <cell r="D1526">
            <v>196.62</v>
          </cell>
        </row>
        <row r="1527">
          <cell r="A1527" t="str">
            <v>ESCO</v>
          </cell>
          <cell r="B1527" t="str">
            <v>Escoramento</v>
          </cell>
        </row>
        <row r="1528">
          <cell r="A1528" t="str">
            <v>0023</v>
          </cell>
          <cell r="B1528" t="str">
            <v>Escoramento de madeira em valas</v>
          </cell>
        </row>
        <row r="1529">
          <cell r="A1529" t="str">
            <v>83769</v>
          </cell>
          <cell r="B1529" t="str">
            <v>Escoramento de madeira em valas, tipo pontaleteamento</v>
          </cell>
          <cell r="C1529" t="str">
            <v>m²</v>
          </cell>
          <cell r="D1529">
            <v>7.68</v>
          </cell>
        </row>
        <row r="1530">
          <cell r="A1530" t="str">
            <v>83867</v>
          </cell>
          <cell r="B1530" t="str">
            <v>Escoramento de valas descontinuo</v>
          </cell>
          <cell r="C1530" t="str">
            <v>m²</v>
          </cell>
          <cell r="D1530">
            <v>33.200000000000003</v>
          </cell>
        </row>
        <row r="1531">
          <cell r="A1531" t="str">
            <v>83868</v>
          </cell>
          <cell r="B1531" t="str">
            <v>Escoramento de valas continuo</v>
          </cell>
          <cell r="C1531" t="str">
            <v>m²</v>
          </cell>
          <cell r="D1531">
            <v>46.04</v>
          </cell>
        </row>
        <row r="1532">
          <cell r="A1532" t="str">
            <v>0024</v>
          </cell>
          <cell r="B1532" t="str">
            <v>Escoramento metálico em valas ou poços</v>
          </cell>
        </row>
        <row r="1533">
          <cell r="A1533" t="str">
            <v>73877</v>
          </cell>
          <cell r="B1533" t="str">
            <v>Escoramento de valas com pranchões metálicos e quadros utilizando longarinas de madeira de 3x5", inclusive posterior retirada</v>
          </cell>
        </row>
        <row r="1534">
          <cell r="A1534" t="str">
            <v>73877/001</v>
          </cell>
          <cell r="B1534" t="str">
            <v>Escoramento de valas com pranchões metálicos - área cravada</v>
          </cell>
          <cell r="C1534" t="str">
            <v>m²</v>
          </cell>
          <cell r="D1534">
            <v>43.28</v>
          </cell>
        </row>
        <row r="1535">
          <cell r="A1535" t="str">
            <v>73877/002</v>
          </cell>
          <cell r="B1535" t="str">
            <v>Escoramento de valas com pranchões metálicos - área não cravada</v>
          </cell>
          <cell r="C1535" t="str">
            <v>m²</v>
          </cell>
          <cell r="D1535">
            <v>31.48</v>
          </cell>
        </row>
        <row r="1536">
          <cell r="A1536" t="str">
            <v>0025</v>
          </cell>
          <cell r="B1536" t="str">
            <v>Escoramento misto em valas</v>
          </cell>
        </row>
        <row r="1537">
          <cell r="A1537" t="str">
            <v>83770</v>
          </cell>
          <cell r="B1537" t="str">
            <v>Escoramento continuo de valas, misto, com perfil I de 8"</v>
          </cell>
          <cell r="C1537" t="str">
            <v>m²</v>
          </cell>
          <cell r="D1537">
            <v>103.67</v>
          </cell>
        </row>
        <row r="1538">
          <cell r="A1538" t="str">
            <v>0293</v>
          </cell>
          <cell r="B1538" t="str">
            <v>Cimbramento</v>
          </cell>
        </row>
        <row r="1539">
          <cell r="A1539" t="str">
            <v>73301</v>
          </cell>
          <cell r="B1539" t="str">
            <v>Escoramento formas até H=3,30m, com madeira de 3ª qualidade, não aparelhada, aproveitamento tábuas 3x e prumos 4x.</v>
          </cell>
          <cell r="C1539" t="str">
            <v>m³</v>
          </cell>
          <cell r="D1539">
            <v>9.23</v>
          </cell>
        </row>
        <row r="1540">
          <cell r="A1540" t="str">
            <v>83515</v>
          </cell>
          <cell r="B1540" t="str">
            <v>Escoramento formas de H=3,30 a 3,50m, com madeira 3ª qualidade, não aparelhada, aproveitamento tábuas 3x e prumos 4x</v>
          </cell>
          <cell r="C1540" t="str">
            <v>m³</v>
          </cell>
          <cell r="D1540">
            <v>11.35</v>
          </cell>
        </row>
        <row r="1541">
          <cell r="A1541" t="str">
            <v>83516</v>
          </cell>
          <cell r="B1541" t="str">
            <v>Escoramento formas H=3,50 a 4,00m, com madeira de 3ª qualidade, não aparelhada, aproveitamento tábuas 3x e prumos 4x.</v>
          </cell>
          <cell r="C1541" t="str">
            <v>m³</v>
          </cell>
          <cell r="D1541">
            <v>13.1</v>
          </cell>
        </row>
        <row r="1542">
          <cell r="A1542" t="str">
            <v>ESQV</v>
          </cell>
          <cell r="B1542" t="str">
            <v>Esquadrias / ferragens / vidros</v>
          </cell>
        </row>
        <row r="1543">
          <cell r="A1543" t="str">
            <v>0089</v>
          </cell>
          <cell r="B1543" t="str">
            <v>Porta de madeira</v>
          </cell>
        </row>
        <row r="1544">
          <cell r="A1544" t="str">
            <v>7100</v>
          </cell>
          <cell r="B1544" t="str">
            <v>Laminado melamínico texturizado, espessura 0,8mm, para revestimento de chapa compensada de madeira, fixada com cola</v>
          </cell>
          <cell r="C1544" t="str">
            <v>m²</v>
          </cell>
          <cell r="D1544">
            <v>40.76</v>
          </cell>
        </row>
        <row r="1545">
          <cell r="A1545" t="str">
            <v>7101</v>
          </cell>
          <cell r="B1545" t="str">
            <v>Laminado melamínico liso e fosco, para revestimento de chapa compensada de madeira, espessura 0,8mm, fixado com cola</v>
          </cell>
          <cell r="C1545" t="str">
            <v>m²</v>
          </cell>
          <cell r="D1545">
            <v>41.54</v>
          </cell>
        </row>
        <row r="1546">
          <cell r="A1546" t="str">
            <v>72142</v>
          </cell>
          <cell r="B1546" t="str">
            <v>Retirada de folhas de porta de passagem ou janela</v>
          </cell>
          <cell r="C1546" t="str">
            <v>un</v>
          </cell>
          <cell r="D1546">
            <v>6.98</v>
          </cell>
        </row>
        <row r="1547">
          <cell r="A1547" t="str">
            <v>72143</v>
          </cell>
          <cell r="B1547" t="str">
            <v>Retirada de batentes de madeira</v>
          </cell>
          <cell r="C1547" t="str">
            <v>un</v>
          </cell>
          <cell r="D1547">
            <v>33.700000000000003</v>
          </cell>
        </row>
        <row r="1548">
          <cell r="A1548" t="str">
            <v>72144</v>
          </cell>
          <cell r="B1548" t="str">
            <v>Recolocação de folhas de porta de passagem ou janela, considerando reaproveitamento do material</v>
          </cell>
          <cell r="C1548" t="str">
            <v>un</v>
          </cell>
          <cell r="D1548">
            <v>54.44</v>
          </cell>
        </row>
        <row r="1549">
          <cell r="A1549" t="str">
            <v>72146</v>
          </cell>
          <cell r="B1549" t="str">
            <v>Recolocação de batentes de madeira, considerando reaproveitamento de material</v>
          </cell>
          <cell r="C1549" t="str">
            <v>un</v>
          </cell>
          <cell r="D1549">
            <v>34.17</v>
          </cell>
        </row>
        <row r="1550">
          <cell r="A1550" t="str">
            <v>73486</v>
          </cell>
          <cell r="B1550" t="str">
            <v>Marco madeira regional 1ª 7x3,5cm - p</v>
          </cell>
          <cell r="C1550" t="str">
            <v>m</v>
          </cell>
          <cell r="D1550">
            <v>28.87</v>
          </cell>
        </row>
        <row r="1551">
          <cell r="A1551" t="str">
            <v>73905</v>
          </cell>
          <cell r="B1551" t="str">
            <v>Bandeira em veneziana mad regional 1ª 100x40cm fixa c/ aduela e alizar</v>
          </cell>
        </row>
        <row r="1552">
          <cell r="A1552" t="str">
            <v>73905/001</v>
          </cell>
          <cell r="B1552" t="str">
            <v>Bandeira em madeira 1ª, 40x60cm, fixa, sem aduela e alizar, para vidro</v>
          </cell>
          <cell r="C1552" t="str">
            <v>un</v>
          </cell>
          <cell r="D1552">
            <v>72.19</v>
          </cell>
        </row>
        <row r="1553">
          <cell r="A1553" t="str">
            <v>73905/002</v>
          </cell>
          <cell r="B1553" t="str">
            <v>Bandeira em madeira 2ª, 40x60cm, fixa, sem aduela e alizar, para vidro</v>
          </cell>
          <cell r="C1553" t="str">
            <v>un</v>
          </cell>
          <cell r="D1553">
            <v>58.95</v>
          </cell>
        </row>
        <row r="1554">
          <cell r="A1554" t="str">
            <v>73910</v>
          </cell>
          <cell r="B1554" t="str">
            <v>Porta de madeira compensada lisa</v>
          </cell>
        </row>
        <row r="1555">
          <cell r="A1555" t="str">
            <v>73910/008</v>
          </cell>
          <cell r="B1555" t="str">
            <v>Porta de madeira compensada lisa para pintura, 120x210x3,5cm - 2 folhas - incluso aduela 2ª, alizar 2ª e dobradiças</v>
          </cell>
          <cell r="C1555" t="str">
            <v>un</v>
          </cell>
          <cell r="D1555">
            <v>449.82</v>
          </cell>
        </row>
        <row r="1556">
          <cell r="A1556" t="str">
            <v>73910/009</v>
          </cell>
          <cell r="B1556" t="str">
            <v>Porta de madeira compensada lisa para cera ou verniz, 120x210x3,5cm - 2 folhas - incluso aduela 1ª, alizar 1ª e dobradiças com anel</v>
          </cell>
          <cell r="C1556" t="str">
            <v>un</v>
          </cell>
          <cell r="D1556">
            <v>588.48</v>
          </cell>
        </row>
        <row r="1557">
          <cell r="A1557" t="str">
            <v>74139</v>
          </cell>
          <cell r="B1557" t="str">
            <v>Porta p/ sanitário c/ laminado, marco e ferragens</v>
          </cell>
        </row>
        <row r="1558">
          <cell r="A1558" t="str">
            <v>74139/001</v>
          </cell>
          <cell r="B1558" t="str">
            <v>Porta de madeira para banheiro, em chapa de madeira compensada, revestida com laminado texturizado, 80x160cm, incluso marco e dobradiças</v>
          </cell>
          <cell r="C1558" t="str">
            <v>un</v>
          </cell>
          <cell r="D1558">
            <v>269</v>
          </cell>
        </row>
        <row r="1559">
          <cell r="A1559" t="str">
            <v>74139/002</v>
          </cell>
          <cell r="B1559" t="str">
            <v>Porta de madeira para banheiro, em chapa de madeira compensada, revestida com laminado texturizado, 60x160cm, incluso marco e dobradiças</v>
          </cell>
          <cell r="C1559" t="str">
            <v>un</v>
          </cell>
          <cell r="D1559">
            <v>234.12</v>
          </cell>
        </row>
        <row r="1560">
          <cell r="A1560" t="str">
            <v>84850</v>
          </cell>
          <cell r="B1560" t="str">
            <v>Porta de madeira almofadada semi-oca 1ª, 140x210x3cm, duas folhas, incluso aduela 1ª, alizar 1ª e dobradiças com anéis</v>
          </cell>
          <cell r="C1560" t="str">
            <v>un</v>
          </cell>
          <cell r="D1560">
            <v>657.49</v>
          </cell>
        </row>
        <row r="1561">
          <cell r="A1561" t="str">
            <v>84852</v>
          </cell>
          <cell r="B1561" t="str">
            <v>Bandeira para vidro em madeira regional 2ª, 40x70cm, fixa sem aduela e alizar</v>
          </cell>
          <cell r="C1561" t="str">
            <v>un</v>
          </cell>
          <cell r="D1561">
            <v>63.49</v>
          </cell>
        </row>
        <row r="1562">
          <cell r="A1562" t="str">
            <v>84855</v>
          </cell>
          <cell r="B1562" t="str">
            <v>Alizar de madeira regional 1ª 5x2,0cm</v>
          </cell>
          <cell r="C1562" t="str">
            <v>m</v>
          </cell>
          <cell r="D1562">
            <v>6.72</v>
          </cell>
        </row>
        <row r="1563">
          <cell r="A1563" t="str">
            <v>84856</v>
          </cell>
          <cell r="B1563" t="str">
            <v>Alizar de madeira regional 2ª 5x2,0cm</v>
          </cell>
          <cell r="C1563" t="str">
            <v>m</v>
          </cell>
          <cell r="D1563">
            <v>8.34</v>
          </cell>
        </row>
        <row r="1564">
          <cell r="A1564" t="str">
            <v>84859</v>
          </cell>
          <cell r="B1564" t="str">
            <v>Alizar de madeira regional 3ª 5x2,0cm</v>
          </cell>
          <cell r="C1564" t="str">
            <v>m</v>
          </cell>
          <cell r="D1564">
            <v>5.75</v>
          </cell>
        </row>
        <row r="1565">
          <cell r="A1565" t="str">
            <v>84861</v>
          </cell>
          <cell r="B1565" t="str">
            <v>Marco de madeira regional 1ª 7x3,0cm</v>
          </cell>
          <cell r="C1565" t="str">
            <v>m</v>
          </cell>
          <cell r="D1565">
            <v>27.03</v>
          </cell>
        </row>
        <row r="1566">
          <cell r="A1566" t="str">
            <v>84864</v>
          </cell>
          <cell r="B1566" t="str">
            <v>Marco de madeira regional 2ª 7x3,0cm</v>
          </cell>
          <cell r="C1566" t="str">
            <v>m</v>
          </cell>
          <cell r="D1566">
            <v>21.33</v>
          </cell>
        </row>
        <row r="1567">
          <cell r="A1567" t="str">
            <v>84865</v>
          </cell>
          <cell r="B1567" t="str">
            <v>Aduela de madeira regional 3ª 13x3,0cm</v>
          </cell>
          <cell r="C1567" t="str">
            <v>m</v>
          </cell>
          <cell r="D1567">
            <v>29.55</v>
          </cell>
        </row>
        <row r="1568">
          <cell r="A1568" t="str">
            <v>84868</v>
          </cell>
          <cell r="B1568" t="str">
            <v>Porta de madeira almofadada semi-oca 1ª, 120x210x3cm, duas folhas, incluso aduela 1ª, alizar 1ª e dobradiças com anéis</v>
          </cell>
          <cell r="C1568" t="str">
            <v>un</v>
          </cell>
          <cell r="D1568">
            <v>632.39</v>
          </cell>
        </row>
        <row r="1569">
          <cell r="A1569" t="str">
            <v>84871</v>
          </cell>
          <cell r="B1569" t="str">
            <v>Aduela de madeira regional 1ª 15x3,5cm</v>
          </cell>
          <cell r="C1569" t="str">
            <v>m</v>
          </cell>
          <cell r="D1569">
            <v>38.64</v>
          </cell>
        </row>
        <row r="1570">
          <cell r="A1570" t="str">
            <v>84874</v>
          </cell>
          <cell r="B1570" t="str">
            <v>Alçapão em compensado de madeira cedro/virola, 60x60x2cm, com marco 7x3cm, alizar de 2ª, dobradiças em latão cromado e tarjeta cromada</v>
          </cell>
          <cell r="C1570" t="str">
            <v>un</v>
          </cell>
          <cell r="D1570">
            <v>177.66</v>
          </cell>
        </row>
        <row r="1571">
          <cell r="A1571" t="str">
            <v>84875</v>
          </cell>
          <cell r="B1571" t="str">
            <v>Porta de madeira maciça regional 1ª, de correr p/ vidro, com aduela e alizar de 1ª, trilho e rodízios</v>
          </cell>
          <cell r="C1571" t="str">
            <v>m²</v>
          </cell>
          <cell r="D1571">
            <v>526.53</v>
          </cell>
        </row>
        <row r="1572">
          <cell r="A1572" t="str">
            <v>84876</v>
          </cell>
          <cell r="B1572" t="str">
            <v>Porta madeira 1ª correr p/ vidro 30mm/guarnição 15cm/alizar</v>
          </cell>
          <cell r="C1572" t="str">
            <v>m²</v>
          </cell>
          <cell r="D1572">
            <v>572.65</v>
          </cell>
        </row>
        <row r="1573">
          <cell r="A1573" t="str">
            <v>85034</v>
          </cell>
          <cell r="B1573" t="str">
            <v>Aduela de madeira regional 2ª 15x3,0cm</v>
          </cell>
          <cell r="C1573" t="str">
            <v>m</v>
          </cell>
          <cell r="D1573">
            <v>32.64</v>
          </cell>
        </row>
        <row r="1574">
          <cell r="A1574" t="str">
            <v>85040</v>
          </cell>
          <cell r="B1574" t="str">
            <v>Aduela madeira regional 2ª 13x3,0cm</v>
          </cell>
          <cell r="C1574" t="str">
            <v>m</v>
          </cell>
          <cell r="D1574">
            <v>29.08</v>
          </cell>
        </row>
        <row r="1575">
          <cell r="A1575" t="str">
            <v>85044</v>
          </cell>
          <cell r="B1575" t="str">
            <v>Aduela madeira regional 3ª 13x3,0cm</v>
          </cell>
          <cell r="C1575" t="str">
            <v>m</v>
          </cell>
          <cell r="D1575">
            <v>29.08</v>
          </cell>
        </row>
        <row r="1576">
          <cell r="A1576" t="str">
            <v>85065</v>
          </cell>
          <cell r="B1576" t="str">
            <v>Aduela de madeira regional 1ª 13x3,0cm</v>
          </cell>
          <cell r="C1576" t="str">
            <v>m</v>
          </cell>
          <cell r="D1576">
            <v>37.4</v>
          </cell>
        </row>
        <row r="1577">
          <cell r="A1577" t="str">
            <v>90800</v>
          </cell>
          <cell r="B1577" t="str">
            <v>Aduela / marco / batente para porta de 60x210cm, padrão médio fornecimento e montagem. Af_08/2015</v>
          </cell>
          <cell r="C1577" t="str">
            <v>un</v>
          </cell>
          <cell r="D1577">
            <v>172.97</v>
          </cell>
        </row>
        <row r="1578">
          <cell r="A1578" t="str">
            <v>90801</v>
          </cell>
          <cell r="B1578" t="str">
            <v>Aduela / marco / batente para porta de 70x210cm, padrão médio fornecimento e montagem. Af_08/2015</v>
          </cell>
          <cell r="C1578" t="str">
            <v>un</v>
          </cell>
          <cell r="D1578">
            <v>177.87</v>
          </cell>
        </row>
        <row r="1579">
          <cell r="A1579" t="str">
            <v>90802</v>
          </cell>
          <cell r="B1579" t="str">
            <v>Aduela / marco / batente para porta de 80x210cm, padrão médio fornecimento e montagem. Af_08/2015</v>
          </cell>
          <cell r="C1579" t="str">
            <v>un</v>
          </cell>
          <cell r="D1579">
            <v>182.79</v>
          </cell>
        </row>
        <row r="1580">
          <cell r="A1580" t="str">
            <v>90803</v>
          </cell>
          <cell r="B1580" t="str">
            <v>Aduela / marco / batente para porta de 90x210cm, padrão médio fornecimento e montagem. Af_08/2015</v>
          </cell>
          <cell r="C1580" t="str">
            <v>un</v>
          </cell>
          <cell r="D1580">
            <v>187.69</v>
          </cell>
        </row>
        <row r="1581">
          <cell r="A1581" t="str">
            <v>90804</v>
          </cell>
          <cell r="B1581" t="str">
            <v>Aduela / marco / batente para porta de 60x210cm, fixação com argamassa, padrão médio fornecimento e instalação. Af_08/2015_p</v>
          </cell>
          <cell r="C1581" t="str">
            <v>un</v>
          </cell>
          <cell r="D1581">
            <v>218.54</v>
          </cell>
        </row>
        <row r="1582">
          <cell r="A1582" t="str">
            <v>90805</v>
          </cell>
          <cell r="B1582" t="str">
            <v>Aduela / marco / batente para porta de 60x210cm, fixação com argamassa somente instalação. Af_08/2015_p</v>
          </cell>
          <cell r="C1582" t="str">
            <v>un</v>
          </cell>
          <cell r="D1582">
            <v>45.56</v>
          </cell>
        </row>
        <row r="1583">
          <cell r="A1583" t="str">
            <v>90806</v>
          </cell>
          <cell r="B1583" t="str">
            <v>Aduela / marco / batente para porta de 70x210cm, fixação com argamassa, padrão médio fornecimento e instalação. Af_08/2015_p</v>
          </cell>
          <cell r="C1583" t="str">
            <v>un</v>
          </cell>
          <cell r="D1583">
            <v>227.07</v>
          </cell>
        </row>
        <row r="1584">
          <cell r="A1584" t="str">
            <v>90807</v>
          </cell>
          <cell r="B1584" t="str">
            <v>Aduela / marco / batente para porta de 70x210cm, fixação com argamassa somente instalação. Af_08/2015_p</v>
          </cell>
          <cell r="C1584" t="str">
            <v>un</v>
          </cell>
          <cell r="D1584">
            <v>49.19</v>
          </cell>
        </row>
        <row r="1585">
          <cell r="A1585" t="str">
            <v>90816</v>
          </cell>
          <cell r="B1585" t="str">
            <v>Aduela / marco / batente para porta de 80x210cm, fixação com argamassa, padrão médio fornecimento e instalação. Af_08/2015_p</v>
          </cell>
          <cell r="C1585" t="str">
            <v>un</v>
          </cell>
          <cell r="D1585">
            <v>235.59</v>
          </cell>
        </row>
        <row r="1586">
          <cell r="A1586" t="str">
            <v>90817</v>
          </cell>
          <cell r="B1586" t="str">
            <v>Aduela / marco / batente para porta de 80x210cm, fixação com argamassa somente instalação. Af_08/2015_p</v>
          </cell>
          <cell r="C1586" t="str">
            <v>un</v>
          </cell>
          <cell r="D1586">
            <v>52.79</v>
          </cell>
        </row>
        <row r="1587">
          <cell r="A1587" t="str">
            <v>90818</v>
          </cell>
          <cell r="B1587" t="str">
            <v>Aduela / marco / batente para porta de 90x210cm, fixação com argamassa, padrão médio fornecimento e instalação. Af_08/2015_p</v>
          </cell>
          <cell r="C1587" t="str">
            <v>un</v>
          </cell>
          <cell r="D1587">
            <v>244.14</v>
          </cell>
        </row>
        <row r="1588">
          <cell r="A1588" t="str">
            <v>90819</v>
          </cell>
          <cell r="B1588" t="str">
            <v>Aduela / marco / batente para porta de 90x210cm, fixação com argamassa somente instalação. Af_08/2015_p</v>
          </cell>
          <cell r="C1588" t="str">
            <v>un</v>
          </cell>
          <cell r="D1588">
            <v>56.44</v>
          </cell>
        </row>
        <row r="1589">
          <cell r="A1589" t="str">
            <v>90820</v>
          </cell>
          <cell r="B1589" t="str">
            <v>Porta de madeira para pintura, semi-oca (leve ou média), 60x210cm, espessura de 3,5cm, incluso dobradiças fornecimento e instalação. Af_08/2015</v>
          </cell>
          <cell r="C1589" t="str">
            <v>un</v>
          </cell>
          <cell r="D1589">
            <v>139.34</v>
          </cell>
        </row>
        <row r="1590">
          <cell r="A1590" t="str">
            <v>90821</v>
          </cell>
          <cell r="B1590" t="str">
            <v>Porta de madeira para pintura, semi-oca (leve ou média), 70x210cm, espessura de 3,5cm, incluso dobradiças fornecimento e instalação. Af_08/2015</v>
          </cell>
          <cell r="C1590" t="str">
            <v>un</v>
          </cell>
          <cell r="D1590">
            <v>144.47999999999999</v>
          </cell>
        </row>
        <row r="1591">
          <cell r="A1591" t="str">
            <v>90822</v>
          </cell>
          <cell r="B1591" t="str">
            <v>Porta de madeira para pintura, semi-oca (leve ou média), 80x210cm, espessura de 3,5cm, incluso dobradiças fornecimento e instalação. Af_08/2015</v>
          </cell>
          <cell r="C1591" t="str">
            <v>un</v>
          </cell>
          <cell r="D1591">
            <v>149.62</v>
          </cell>
        </row>
        <row r="1592">
          <cell r="A1592" t="str">
            <v>90823</v>
          </cell>
          <cell r="B1592" t="str">
            <v>Porta de madeira para pintura, semi-oca (leve ou média), 90x210cm, espessura de 3,5cm, incluso dobradiças fornecimento e instalação. Af_08/2015</v>
          </cell>
          <cell r="C1592" t="str">
            <v>un</v>
          </cell>
          <cell r="D1592">
            <v>163.84</v>
          </cell>
        </row>
        <row r="1593">
          <cell r="A1593" t="str">
            <v>90826</v>
          </cell>
          <cell r="B1593" t="str">
            <v>Alizar / guarnição de 5x1,5cm para porta de 60x210cm fixado com pregos, padrão médio - fornecimento e instalação. Af_08/2015_p</v>
          </cell>
          <cell r="C1593" t="str">
            <v>un</v>
          </cell>
          <cell r="D1593">
            <v>27.15</v>
          </cell>
        </row>
        <row r="1594">
          <cell r="A1594" t="str">
            <v>90827</v>
          </cell>
          <cell r="B1594" t="str">
            <v>Alizar / guarnição de 5x1,5cm para porta de 70x210cm fixado com pregos, padrão médio -fornecimento e instalação. Af_08/2015_p</v>
          </cell>
          <cell r="C1594" t="str">
            <v>un</v>
          </cell>
          <cell r="D1594">
            <v>28.26</v>
          </cell>
        </row>
        <row r="1595">
          <cell r="A1595" t="str">
            <v>90828</v>
          </cell>
          <cell r="B1595" t="str">
            <v>Alizar / guarnição de 5x1,5cm para porta de 80x210cm fixado com pregos, padrão médio - fornecimento e instalação. Af_06/2015_p</v>
          </cell>
          <cell r="C1595" t="str">
            <v>un</v>
          </cell>
          <cell r="D1595">
            <v>29.38</v>
          </cell>
        </row>
        <row r="1596">
          <cell r="A1596" t="str">
            <v>90829</v>
          </cell>
          <cell r="B1596" t="str">
            <v>Alizar / guarnição de 5x1,5cm para porta de 90x210cm fixado com pregos, padrão médio - fornecimento e instalação. Af_08/2015_p</v>
          </cell>
          <cell r="C1596" t="str">
            <v>un</v>
          </cell>
          <cell r="D1596">
            <v>30.51</v>
          </cell>
        </row>
        <row r="1597">
          <cell r="A1597" t="str">
            <v>90830</v>
          </cell>
          <cell r="B1597" t="str">
            <v>Fechadura de embutir com cilindro, externa, completa, acabamento padrão médio, incluso execução de furo - fornecimento e instalação. Af_08/2015</v>
          </cell>
          <cell r="C1597" t="str">
            <v>un</v>
          </cell>
          <cell r="D1597">
            <v>79.930000000000007</v>
          </cell>
        </row>
        <row r="1598">
          <cell r="A1598" t="str">
            <v>90831</v>
          </cell>
          <cell r="B1598" t="str">
            <v>Fechadura de embutir para porta de banheiro, completa, acabamento padrão médio, incluso execução de furo - fornecimento e instalação. Af_08/2015</v>
          </cell>
          <cell r="C1598" t="str">
            <v>un</v>
          </cell>
          <cell r="D1598">
            <v>62.72</v>
          </cell>
        </row>
        <row r="1599">
          <cell r="A1599" t="str">
            <v>90841</v>
          </cell>
          <cell r="B1599" t="str">
            <v>Kit de porta de madeira para pintura, semi-oca (leve ou média), padrão médio, 60x210cm, espessura de 3,5cm, itens inclusos: dobradiças, montagem e instalação do batente, fechadura com execução do furo fornecimento e instalação. Af_08/2015</v>
          </cell>
          <cell r="C1599" t="str">
            <v>un</v>
          </cell>
          <cell r="D1599">
            <v>474.93</v>
          </cell>
        </row>
        <row r="1600">
          <cell r="A1600" t="str">
            <v>90842</v>
          </cell>
          <cell r="B1600" t="str">
            <v>Kit de porta de madeira para pintura, semi-oca (leve ou média), padrão médio, 70x210cm, espessura de 3,5cm, itens inclusos: dobradiças, montagem e instalação do batente, fechadura com execução do furo fornecimento e instalação. Af_08/2015</v>
          </cell>
          <cell r="C1600" t="str">
            <v>un</v>
          </cell>
          <cell r="D1600">
            <v>496.69</v>
          </cell>
        </row>
        <row r="1601">
          <cell r="A1601" t="str">
            <v>90843</v>
          </cell>
          <cell r="B1601" t="str">
            <v>Kit de porta de madeira para pintura, semi-oca (leve ou média), padrão médio, 80x210cm, espessura de 3,5cm, itens inclusos: dobradiças, montagem e instalação do batente, fechadura com execução do furo fornecimento e instalação. Af_08/2015</v>
          </cell>
          <cell r="C1601" t="str">
            <v>un</v>
          </cell>
          <cell r="D1601">
            <v>523.91999999999996</v>
          </cell>
        </row>
        <row r="1602">
          <cell r="A1602" t="str">
            <v>90844</v>
          </cell>
          <cell r="B1602" t="str">
            <v>Kit de porta de madeira para pintura, semi-oca (leve ou média), padrão médio, 90x210cm, espessura de 3,5cm, itens inclusos: dobradiças, montagem e instalação do batente, fechadura com execução do furo fornecimento e instalação. Af_08/2015</v>
          </cell>
          <cell r="C1602" t="str">
            <v>un</v>
          </cell>
          <cell r="D1602">
            <v>548.96</v>
          </cell>
        </row>
        <row r="1603">
          <cell r="A1603" t="str">
            <v>90847</v>
          </cell>
          <cell r="B1603" t="str">
            <v>Kit de porta de madeira para pintura, semi-oca (leve ou média), padrão médio, 60x210cm, espessura de 3,5cm, itens inclusos: dobradiças, montagem e instalação do batente, sem fechadura fornecimento e instalação. Af_08/2015</v>
          </cell>
          <cell r="C1603" t="str">
            <v>un</v>
          </cell>
          <cell r="D1603">
            <v>412.2</v>
          </cell>
        </row>
        <row r="1604">
          <cell r="A1604" t="str">
            <v>90848</v>
          </cell>
          <cell r="B1604" t="str">
            <v>Kit de porta de madeira para pintura, semi-oca (leve ou média), padrão médio, 70x210cm, espessura de 3,5cm, itens inclusos: dobradiças, montagem e instalação do batente, sem fechadura fornecimento e instalação. Af_08/2015</v>
          </cell>
          <cell r="C1604" t="str">
            <v>un</v>
          </cell>
          <cell r="D1604">
            <v>428.09</v>
          </cell>
        </row>
        <row r="1605">
          <cell r="A1605" t="str">
            <v>90849</v>
          </cell>
          <cell r="B1605" t="str">
            <v>Kit de porta de madeira para pintura, semi-oca (leve ou média), padrão médio, 80x210cm, espessura de 3,5cm, itens inclusos: dobradiças, montagem e instalação do batente, sem fechadura fornecimento e instalação. Af_08/2015</v>
          </cell>
          <cell r="C1605" t="str">
            <v>un</v>
          </cell>
          <cell r="D1605">
            <v>443.98</v>
          </cell>
        </row>
        <row r="1606">
          <cell r="A1606" t="str">
            <v>90850</v>
          </cell>
          <cell r="B1606" t="str">
            <v>Kit de porta de madeira para pintura, semi-oca (leve ou média), padrão médio, 90x210cm, espessura de 3,5cm, itens inclusos: dobradiças, montagem e instalação do batente, sem fechadura fornecimento e instalação. Af_08/2015</v>
          </cell>
          <cell r="C1606" t="str">
            <v>un</v>
          </cell>
          <cell r="D1606">
            <v>469.02</v>
          </cell>
        </row>
        <row r="1607">
          <cell r="A1607" t="str">
            <v>91009</v>
          </cell>
          <cell r="B1607" t="str">
            <v>Porta de madeira para verniz, semi-oca (leve ou média), 60x210cm, espessura de 3,5cm, incluso dobradiças fornecimento e instalação. Af_08/2015</v>
          </cell>
          <cell r="C1607" t="str">
            <v>un</v>
          </cell>
          <cell r="D1607">
            <v>176.73</v>
          </cell>
        </row>
        <row r="1608">
          <cell r="A1608" t="str">
            <v>91010</v>
          </cell>
          <cell r="B1608" t="str">
            <v>Porta de madeira para verniz, semi-oca (leve ou média), 70x210cm, espessura de 3,5cm, incluso dobradiças fornecimento e instalação. Af_08/2015</v>
          </cell>
          <cell r="C1608" t="str">
            <v>un</v>
          </cell>
          <cell r="D1608">
            <v>189.87</v>
          </cell>
        </row>
        <row r="1609">
          <cell r="A1609" t="str">
            <v>91011</v>
          </cell>
          <cell r="B1609" t="str">
            <v>Porta de madeira para verniz, semi-oca (leve ou média), 80x210cm, espessura de 3,5cm, incluso dobradiças fornecimento e instalação. Af_08/2015</v>
          </cell>
          <cell r="C1609" t="str">
            <v>un</v>
          </cell>
          <cell r="D1609">
            <v>197.59</v>
          </cell>
        </row>
        <row r="1610">
          <cell r="A1610" t="str">
            <v>91012</v>
          </cell>
          <cell r="B1610" t="str">
            <v>Porta de madeira para verniz, semi-oca (leve ou média), 90x210cm, espessura de 3,5cm, incluso dobradiças fornecimento e instalação. Af_08/2015</v>
          </cell>
          <cell r="C1610" t="str">
            <v>un</v>
          </cell>
          <cell r="D1610">
            <v>220.32</v>
          </cell>
        </row>
        <row r="1611">
          <cell r="A1611" t="str">
            <v>91013</v>
          </cell>
          <cell r="B1611" t="str">
            <v>Kit de porta de madeira para verniz, semi-oca (leve ou média), padrão médio, 60x210cm, espessura de 3,5cm, itens inclusos: dobradiças, montagem e instalação do batente, sem fechadura fornecimento e instalação. Af_08/2015</v>
          </cell>
          <cell r="C1611" t="str">
            <v>un</v>
          </cell>
          <cell r="D1611">
            <v>449.59</v>
          </cell>
        </row>
        <row r="1612">
          <cell r="A1612" t="str">
            <v>91014</v>
          </cell>
          <cell r="B1612" t="str">
            <v>Kit de porta de madeira para verniz, semi-oca (leve ou média), padrão médio, 70x210cm, espessura de 3,5cm, itens inclusos: dobradiças, montagem e instalação do batente, sem fechadura fornecimento e instalação. Af_08/2015</v>
          </cell>
          <cell r="C1612" t="str">
            <v>un</v>
          </cell>
          <cell r="D1612">
            <v>473.47</v>
          </cell>
        </row>
        <row r="1613">
          <cell r="A1613" t="str">
            <v>91015</v>
          </cell>
          <cell r="B1613" t="str">
            <v>Kit de porta de madeira para verniz, semi-oca (leve ou média), padrão médio, 80x210cm, espessura de 3,5cm, itens inclusos: dobradiças, montagem e instalação do batente, sem fechadura - fornecimento e instalação. Af_08/2015</v>
          </cell>
          <cell r="C1613" t="str">
            <v>un</v>
          </cell>
          <cell r="D1613">
            <v>491.95</v>
          </cell>
        </row>
        <row r="1614">
          <cell r="A1614" t="str">
            <v>91016</v>
          </cell>
          <cell r="B1614" t="str">
            <v>Kit de porta de madeira para verniz, semi-oca (leve ou média), padrão médio, 90x210cm, espessura de 3,5cm, itens inclusos: dobradiças, montagem e instalação do batente, sem fechadura - fornecimento e instalação. Af_06/2015</v>
          </cell>
          <cell r="C1614" t="str">
            <v>un</v>
          </cell>
          <cell r="D1614">
            <v>525.5</v>
          </cell>
        </row>
        <row r="1615">
          <cell r="A1615" t="str">
            <v>91286</v>
          </cell>
          <cell r="B1615" t="str">
            <v>Aduela / marco / batente para porta de 60x210cm, padrão popular fornecimento e montagem. Af_08/2015</v>
          </cell>
          <cell r="C1615" t="str">
            <v>un</v>
          </cell>
          <cell r="D1615">
            <v>130.59</v>
          </cell>
        </row>
        <row r="1616">
          <cell r="A1616" t="str">
            <v>91287</v>
          </cell>
          <cell r="B1616" t="str">
            <v>Aduela / marco / batente para porta de 70x210cm, padrão popular fornecimento e montagem. Af_08/2015</v>
          </cell>
          <cell r="C1616" t="str">
            <v>un</v>
          </cell>
          <cell r="D1616">
            <v>135.49</v>
          </cell>
        </row>
        <row r="1617">
          <cell r="A1617" t="str">
            <v>91288</v>
          </cell>
          <cell r="B1617" t="str">
            <v>Aduela / marco / batente para porta de 80x210cm, padrão popular fornecimento e montagem. Af_08/2015</v>
          </cell>
          <cell r="C1617" t="str">
            <v>un</v>
          </cell>
          <cell r="D1617">
            <v>140.41</v>
          </cell>
        </row>
        <row r="1618">
          <cell r="A1618" t="str">
            <v>91290</v>
          </cell>
          <cell r="B1618" t="str">
            <v>Aduela / marco / batente para porta de 90x210cm, padrão popular fornecimento e montagem. Af_08/2015</v>
          </cell>
          <cell r="C1618" t="str">
            <v>un</v>
          </cell>
          <cell r="D1618">
            <v>145.31</v>
          </cell>
        </row>
        <row r="1619">
          <cell r="A1619" t="str">
            <v>91291</v>
          </cell>
          <cell r="B1619" t="str">
            <v>Aduela / marco / batente para porta de 60x210cm, fixação com argamassa, padrão popular fornecimento e instalação. Af_08/2015_p</v>
          </cell>
          <cell r="C1619" t="str">
            <v>un</v>
          </cell>
          <cell r="D1619">
            <v>176.16</v>
          </cell>
        </row>
        <row r="1620">
          <cell r="A1620" t="str">
            <v>91292</v>
          </cell>
          <cell r="B1620" t="str">
            <v>Aduela / marco / batente para porta de 70x210cm, fixação com argamassa, padrão popular fornecimento e instalação. Af_08/2015_p</v>
          </cell>
          <cell r="C1620" t="str">
            <v>un</v>
          </cell>
          <cell r="D1620">
            <v>184.68</v>
          </cell>
        </row>
        <row r="1621">
          <cell r="A1621" t="str">
            <v>91293</v>
          </cell>
          <cell r="B1621" t="str">
            <v>Aduela / marco / batente para porta de 80x210cm, fixação com argamassa, padrão popular fornecimento e instalação. Af_08/2015_p</v>
          </cell>
          <cell r="C1621" t="str">
            <v>un</v>
          </cell>
          <cell r="D1621">
            <v>193.21</v>
          </cell>
        </row>
        <row r="1622">
          <cell r="A1622" t="str">
            <v>91294</v>
          </cell>
          <cell r="B1622" t="str">
            <v>Aduela / marco / batente para porta de 90x210cm, fixação com argamassa, padrão popular fornecimento e instalação. Af_08/2015_p</v>
          </cell>
          <cell r="C1622" t="str">
            <v>un</v>
          </cell>
          <cell r="D1622">
            <v>201.76</v>
          </cell>
        </row>
        <row r="1623">
          <cell r="A1623" t="str">
            <v>91295</v>
          </cell>
          <cell r="B1623" t="str">
            <v>Porta de madeira almofadada, semi-oca (leve ou média), 60x210cm, espessura de 3cm, incluso dobradiças fornecimento e instalação. Af_08/2015</v>
          </cell>
          <cell r="C1623" t="str">
            <v>un</v>
          </cell>
          <cell r="D1623">
            <v>197.23</v>
          </cell>
        </row>
        <row r="1624">
          <cell r="A1624" t="str">
            <v>91296</v>
          </cell>
          <cell r="B1624" t="str">
            <v>Porta de madeira almofadada, semi-oca (leve ou média), 70x210cm, espessura de 3cm, incluso dobradiças fornecimento e instalação. Af_08/2015</v>
          </cell>
          <cell r="C1624" t="str">
            <v>un</v>
          </cell>
          <cell r="D1624">
            <v>205.02</v>
          </cell>
        </row>
        <row r="1625">
          <cell r="A1625" t="str">
            <v>91297</v>
          </cell>
          <cell r="B1625" t="str">
            <v>Porta de madeira almofadada, semi-oca (leve ou média), 80x210cm, espessura de 3,5cm, incluso dobradiças fornecimento e instalação. Af_08/2015</v>
          </cell>
          <cell r="C1625" t="str">
            <v>un</v>
          </cell>
          <cell r="D1625">
            <v>293.92</v>
          </cell>
        </row>
        <row r="1626">
          <cell r="A1626" t="str">
            <v>91298</v>
          </cell>
          <cell r="B1626" t="str">
            <v>Porta de madeira tipo veneziana, semi-oca (leve ou média), 80x210cm, espessura de 3cm, incluso dobradiças fornecimento e instalação. Af_08/2015</v>
          </cell>
          <cell r="C1626" t="str">
            <v>un</v>
          </cell>
          <cell r="D1626">
            <v>247.28</v>
          </cell>
        </row>
        <row r="1627">
          <cell r="A1627" t="str">
            <v>91299</v>
          </cell>
          <cell r="B1627" t="str">
            <v>Porta de madeira, tipo mexicana, semi-oca (pesada ou superpesada), 80x210cm, espessura de 3,5cm, incluso dobradiças fornecimento e instalação. Af_08/2015</v>
          </cell>
          <cell r="C1627" t="str">
            <v>un</v>
          </cell>
          <cell r="D1627">
            <v>390.56</v>
          </cell>
        </row>
        <row r="1628">
          <cell r="A1628" t="str">
            <v>91300</v>
          </cell>
          <cell r="B1628" t="str">
            <v>Alizar / guarnição de 5x1,5cm para porta de 60x210cm fixado com pregos, padrão popular fornecimento e instalação. Af_08/2015</v>
          </cell>
          <cell r="C1628" t="str">
            <v>un</v>
          </cell>
          <cell r="D1628">
            <v>22.22</v>
          </cell>
        </row>
        <row r="1629">
          <cell r="A1629" t="str">
            <v>91301</v>
          </cell>
          <cell r="B1629" t="str">
            <v>Alizar / guarnição de 5x1,5cm para porta de 70x210cm fixado com pregos, padrão popular fornecimento e instalação. Af_08/2015</v>
          </cell>
          <cell r="C1629" t="str">
            <v>un</v>
          </cell>
          <cell r="D1629">
            <v>23.24</v>
          </cell>
        </row>
        <row r="1630">
          <cell r="A1630" t="str">
            <v>91302</v>
          </cell>
          <cell r="B1630" t="str">
            <v>Alizar / guarnição de 5x1,5cm para porta de 80x210cm fixado com pregos, padrão popular fornecimento e instalação. Af_08/2015</v>
          </cell>
          <cell r="C1630" t="str">
            <v>un</v>
          </cell>
          <cell r="D1630">
            <v>24.27</v>
          </cell>
        </row>
        <row r="1631">
          <cell r="A1631" t="str">
            <v>91303</v>
          </cell>
          <cell r="B1631" t="str">
            <v>Alizar / guarnição de 5x1,5cm para porta de 90x210cm fixado com pregos, padrão popular - fornecimento e instalação. Af_08/2015_p</v>
          </cell>
          <cell r="C1631" t="str">
            <v>un</v>
          </cell>
          <cell r="D1631">
            <v>25.31</v>
          </cell>
        </row>
        <row r="1632">
          <cell r="A1632" t="str">
            <v>91304</v>
          </cell>
          <cell r="B1632" t="str">
            <v>Fechadura de embutir com cilindro, externa, completa, acabamento padrão popular, incluso execução de furo - fornecimento e instalação. Af_08/2015</v>
          </cell>
          <cell r="C1632" t="str">
            <v>un</v>
          </cell>
          <cell r="D1632">
            <v>59.39</v>
          </cell>
        </row>
        <row r="1633">
          <cell r="A1633" t="str">
            <v>91305</v>
          </cell>
          <cell r="B1633" t="str">
            <v>Fechadura de embutir para porta de banheiro, completa, acabamento padrão popular, incluso execução de furo - fornecimento e instalação. Af_08/2015</v>
          </cell>
          <cell r="C1633" t="str">
            <v>un</v>
          </cell>
          <cell r="D1633">
            <v>44.78</v>
          </cell>
        </row>
        <row r="1634">
          <cell r="A1634" t="str">
            <v>91306</v>
          </cell>
          <cell r="B1634" t="str">
            <v>Fechadura de embutir para portas internas, completa, acabamento padrão médio, com execução de furo - fornecimento e instalação. Af_08/2015</v>
          </cell>
          <cell r="C1634" t="str">
            <v>un</v>
          </cell>
          <cell r="D1634">
            <v>68.599999999999994</v>
          </cell>
        </row>
        <row r="1635">
          <cell r="A1635" t="str">
            <v>91307</v>
          </cell>
          <cell r="B1635" t="str">
            <v>Fechadura de embutir para portas internas, completa, acabamento padrão popular, com execução de furo - fornecimento e instalação. Af_08/2015</v>
          </cell>
          <cell r="C1635" t="str">
            <v>un</v>
          </cell>
          <cell r="D1635">
            <v>47.19</v>
          </cell>
        </row>
        <row r="1636">
          <cell r="A1636" t="str">
            <v>91312</v>
          </cell>
          <cell r="B1636" t="str">
            <v>Kit de porta de madeira para pintura, semi-oca (leve ou média), padrão popular, 60x210cm, espessura de 3,5cm, itens inclusos: dobradiças, montagem e instalação do batente, fechadura com execução do furo fornecimento e instalação. Af_08/2015</v>
          </cell>
          <cell r="C1636" t="str">
            <v>un</v>
          </cell>
          <cell r="D1636">
            <v>404.74</v>
          </cell>
        </row>
        <row r="1637">
          <cell r="A1637" t="str">
            <v>91313</v>
          </cell>
          <cell r="B1637" t="str">
            <v>Kit de porta de madeira para pintura, semi-oca (leve ou média), padrão popular, 70x210cm, espessura de 3,5cm, itens inclusos: dobradiças, montagem e instalação do batente, fechadura com execução do furo fornecimento e instalação. Af_08/2015</v>
          </cell>
          <cell r="C1637" t="str">
            <v>un</v>
          </cell>
          <cell r="D1637">
            <v>422.86</v>
          </cell>
        </row>
        <row r="1638">
          <cell r="A1638" t="str">
            <v>91314</v>
          </cell>
          <cell r="B1638" t="str">
            <v>Kit de porta de madeira para pintura, semi-oca (leve ou média), padrão popular, 80x210cm, espessura de 3,5cm, itens inclusos: dobradiças, montagem e instalação do batente, fechadura com execução do furo fornecimento e instalação. Af_08/2015</v>
          </cell>
          <cell r="C1638" t="str">
            <v>un</v>
          </cell>
          <cell r="D1638">
            <v>450.77</v>
          </cell>
        </row>
        <row r="1639">
          <cell r="A1639" t="str">
            <v>91315</v>
          </cell>
          <cell r="B1639" t="str">
            <v>Kit de porta de madeira para pintura, semi-oca (leve ou média), padrão popular, 90x210cm, espessura de 3,5cm, itens inclusos: dobradiças, montagem e instalação do batente, fechadura com execução do furo fornecimento e instalação. Af_08/2015</v>
          </cell>
          <cell r="C1639" t="str">
            <v>un</v>
          </cell>
          <cell r="D1639">
            <v>475.64</v>
          </cell>
        </row>
        <row r="1640">
          <cell r="A1640" t="str">
            <v>91318</v>
          </cell>
          <cell r="B1640" t="str">
            <v>Kit de porta de madeira para pintura, semi-oca (leve ou média), padrão popular, 60x210cm, espessura de 3,5cm, itens inclusos: dobradiças, montagem e instalação do batente, sem fechadura fornecimento e instalação. Af_08/2015</v>
          </cell>
          <cell r="C1640" t="str">
            <v>un</v>
          </cell>
          <cell r="D1640">
            <v>359.96</v>
          </cell>
        </row>
        <row r="1641">
          <cell r="A1641" t="str">
            <v>91319</v>
          </cell>
          <cell r="B1641" t="str">
            <v>Kit de porta de madeira para pintura, semi-oca (leve ou média), padrão popular, 70x210cm, espessura de 3,5cm, itens inclusos: dobradiças, montagem e instalação do batente, sem fechadura fornecimento e instalação. Af_08/2015</v>
          </cell>
          <cell r="C1641" t="str">
            <v>un</v>
          </cell>
          <cell r="D1641">
            <v>375.66</v>
          </cell>
        </row>
        <row r="1642">
          <cell r="A1642" t="str">
            <v>91320</v>
          </cell>
          <cell r="B1642" t="str">
            <v>Kit de porta de madeira para pintura, semi-oca (leve ou média), padrão popular, 80x210cm, espessura de 3,5cm, itens inclusos: dobradiças, montagem e instalação do batente, sem fechadura fornecimento e instalação. Af_08/2015</v>
          </cell>
          <cell r="C1642" t="str">
            <v>un</v>
          </cell>
          <cell r="D1642">
            <v>391.38</v>
          </cell>
        </row>
        <row r="1643">
          <cell r="A1643" t="str">
            <v>91321</v>
          </cell>
          <cell r="B1643" t="str">
            <v>Kit de porta de madeira para pintura, semi-oca (leve ou média), padrão popular, 90x210cm, espessura de 3,5cm, itens inclusos: dobradiças, montagem e instalação do batente, sem fechadura fornecimento e instalação. Af_08/2015</v>
          </cell>
          <cell r="C1643" t="str">
            <v>un</v>
          </cell>
          <cell r="D1643">
            <v>416.24</v>
          </cell>
        </row>
        <row r="1644">
          <cell r="A1644" t="str">
            <v>91324</v>
          </cell>
          <cell r="B1644" t="str">
            <v>Kit de porta de madeira para verniz, semi-oca (leve ou média), padrão popular, 60x210cm, espessura de 3,5cm, itens inclusos: dobradiças, montagem e instalação do batente, sem fechadura fornecimento e instalação. Af_08/2015</v>
          </cell>
          <cell r="C1644" t="str">
            <v>un</v>
          </cell>
          <cell r="D1644">
            <v>397.34</v>
          </cell>
        </row>
        <row r="1645">
          <cell r="A1645" t="str">
            <v>91325</v>
          </cell>
          <cell r="B1645" t="str">
            <v>Kit de porta de madeira para verniz, semi-oca (leve ou média), padrão popular, 70x210cm, espessura de 3,5cm, itens inclusos: dobradiças, montagem e instalação do batente, sem fechadura fornecimento e instalação. Af_08/2015</v>
          </cell>
          <cell r="C1645" t="str">
            <v>un</v>
          </cell>
          <cell r="D1645">
            <v>421.05</v>
          </cell>
        </row>
        <row r="1646">
          <cell r="A1646" t="str">
            <v>91326</v>
          </cell>
          <cell r="B1646" t="str">
            <v>Kit de porta de madeira para verniz, semi-oca (leve ou média), padrão popular, 80x210cm, espessura de 3,5cm, itens inclusos: dobradiças, montagem e instalação do batente, sem fechadura - fornecimento e instalação. Af_08/2015</v>
          </cell>
          <cell r="C1646" t="str">
            <v>un</v>
          </cell>
          <cell r="D1646">
            <v>439.35</v>
          </cell>
        </row>
        <row r="1647">
          <cell r="A1647" t="str">
            <v>91327</v>
          </cell>
          <cell r="B1647" t="str">
            <v>Kit de porta de madeira para verniz, semi-oca (leve ou média), padrão popular, 90x210cm, espessura de 3,5cm, itens inclusos: dobradiças, montagem e instalação do batente, sem fechadura - fornecimento e instalação. Af_08/2015</v>
          </cell>
          <cell r="C1647" t="str">
            <v>un</v>
          </cell>
          <cell r="D1647">
            <v>472.73</v>
          </cell>
        </row>
        <row r="1648">
          <cell r="A1648" t="str">
            <v>91328</v>
          </cell>
          <cell r="B1648" t="str">
            <v>Kit de porta de madeira almofadada, semi-oca (leve ou média), padrão médio 60x210cm, espessura de 3cm, itens inclusos: dobradiças, montagem e instalação do batente, sem fechadura - fornecimento e instalação. Af_08/2015</v>
          </cell>
          <cell r="C1648" t="str">
            <v>un</v>
          </cell>
          <cell r="D1648">
            <v>470.09</v>
          </cell>
        </row>
        <row r="1649">
          <cell r="A1649" t="str">
            <v>91329</v>
          </cell>
          <cell r="B1649" t="str">
            <v>Kit de porta de madeira almofadada, semi-oca (leve ou média), padrão popular, 60x210cm, espessura de 3cm, itens inclusos: dobradiças, montagem e instalação do batente, sem fechadura - fornecimento e instalação. Af_08/2015</v>
          </cell>
          <cell r="C1649" t="str">
            <v>un</v>
          </cell>
          <cell r="D1649">
            <v>417.85</v>
          </cell>
        </row>
        <row r="1650">
          <cell r="A1650" t="str">
            <v>91330</v>
          </cell>
          <cell r="B1650" t="str">
            <v>Kit de porta de madeira almofadada, semi-oca (leve ou média), padrão médio, 70x210cm, espessura de 3cm, itens inclusos: dobradiças, montagem e instalação do batente, sem fechadura - fornecimento e instalação. Af_08/2015</v>
          </cell>
          <cell r="C1650" t="str">
            <v>un</v>
          </cell>
          <cell r="D1650">
            <v>488.62</v>
          </cell>
        </row>
        <row r="1651">
          <cell r="A1651" t="str">
            <v>91331</v>
          </cell>
          <cell r="B1651" t="str">
            <v>Kit de porta de madeira almofadada, semi-oca (leve ou média), padrão popular, 70x210cm, espessura de 3cm, itens inclusos: dobradiças, montagem e instalação do batente, sem fechadura - fornecimento e instalação. Af_08/2015</v>
          </cell>
          <cell r="C1651" t="str">
            <v>un</v>
          </cell>
          <cell r="D1651">
            <v>436.19</v>
          </cell>
        </row>
        <row r="1652">
          <cell r="A1652" t="str">
            <v>91332</v>
          </cell>
          <cell r="B1652" t="str">
            <v>Kit de porta de madeira almofadada, semi-oca (leve ou média), padrão médio, 80x210cm, espessura de 3,5cm, itens inclusos: dobradiças, montagem e instalação do batente, sem fechadura - fornecimento e instalação. Af_08/2015</v>
          </cell>
          <cell r="C1652" t="str">
            <v>un</v>
          </cell>
          <cell r="D1652">
            <v>588.27</v>
          </cell>
        </row>
        <row r="1653">
          <cell r="A1653" t="str">
            <v>91333</v>
          </cell>
          <cell r="B1653" t="str">
            <v>Kit de porta de madeira almofadada, semi-oca (leve ou média), padrão popular, 80x210cm, espessura de 3,5cm, itens inclusos: dobradiças, montagem e instalação do batente, sem fechadura - fornecimento e instalação. Af_08/2015</v>
          </cell>
          <cell r="C1653" t="str">
            <v>un</v>
          </cell>
          <cell r="D1653">
            <v>535.66999999999996</v>
          </cell>
        </row>
        <row r="1654">
          <cell r="A1654" t="str">
            <v>91334</v>
          </cell>
          <cell r="B1654" t="str">
            <v>Kit de porta de madeira tipo veneziana, semi-oca (leve ou média), padrão médio, 80x210cm, espessura de 3cm, itens inclusos: dobradiças, montagem e instalação do batente, sem fechadura - fornecimento e instalação. Af_08/2015</v>
          </cell>
          <cell r="C1654" t="str">
            <v>un</v>
          </cell>
          <cell r="D1654">
            <v>541.64</v>
          </cell>
        </row>
        <row r="1655">
          <cell r="A1655" t="str">
            <v>91335</v>
          </cell>
          <cell r="B1655" t="str">
            <v>Kit de porta de madeira tipo veneziana, semi-oca (leve ou média), padrão popular, 80x210cm, espessura de 3cm, itens inclusos: dobradiças, montagem e instalação do batente, sem fechadura - fornecimento e instalação. Af_08/2015</v>
          </cell>
          <cell r="C1655" t="str">
            <v>un</v>
          </cell>
          <cell r="D1655">
            <v>489.04</v>
          </cell>
        </row>
        <row r="1656">
          <cell r="A1656" t="str">
            <v>91336</v>
          </cell>
          <cell r="B1656" t="str">
            <v>Kit de porta de madeira tipo mexicana, semi-oca (leve ou média), padrão médio, 80x210cm, espessura de 3cm, itens inclusos: dobradiças, montagem e instalação do batente, sem fechadura - fornecimento e instalação. Af_08/2015</v>
          </cell>
          <cell r="C1656" t="str">
            <v>un</v>
          </cell>
          <cell r="D1656">
            <v>684.91</v>
          </cell>
        </row>
        <row r="1657">
          <cell r="A1657" t="str">
            <v>91337</v>
          </cell>
          <cell r="B1657" t="str">
            <v>Kit de porta de madeira tipo mexicana, semi-oca (leve ou média), padrão popular, 80x210cm, espessura de 3cm, itens inclusos: dobradiças, montagem e instalação do batente, sem fechadura - fornecimento e instalação. Af_08/2015</v>
          </cell>
          <cell r="C1657" t="str">
            <v>un</v>
          </cell>
          <cell r="D1657">
            <v>632.30999999999995</v>
          </cell>
        </row>
        <row r="1658">
          <cell r="A1658" t="str">
            <v>0090</v>
          </cell>
          <cell r="B1658" t="str">
            <v>Janela de madeira</v>
          </cell>
        </row>
        <row r="1659">
          <cell r="A1659" t="str">
            <v>73813</v>
          </cell>
          <cell r="B1659" t="str">
            <v>Janela de madeira</v>
          </cell>
        </row>
        <row r="1660">
          <cell r="A1660" t="str">
            <v>73813/001</v>
          </cell>
          <cell r="B1660" t="str">
            <v>Janela de madeira almofadada 1ª, 1,5x1,5m, de abrir, incluso guarnições e dobradiças</v>
          </cell>
          <cell r="C1660" t="str">
            <v>un</v>
          </cell>
          <cell r="D1660">
            <v>1166</v>
          </cell>
        </row>
        <row r="1661">
          <cell r="A1661" t="str">
            <v>84842</v>
          </cell>
          <cell r="B1661" t="str">
            <v>Janela de madeira para vidro, de correr, sem bandeira, inclusas guarnições sem ferragens</v>
          </cell>
          <cell r="C1661" t="str">
            <v>m²</v>
          </cell>
          <cell r="D1661">
            <v>577.75</v>
          </cell>
        </row>
        <row r="1662">
          <cell r="A1662" t="str">
            <v>84843</v>
          </cell>
          <cell r="B1662" t="str">
            <v>Janela de madeira para vidro, de correr, com bandeira, inclusas guarnições sem ferragens</v>
          </cell>
          <cell r="C1662" t="str">
            <v>m²</v>
          </cell>
          <cell r="D1662">
            <v>576.02</v>
          </cell>
        </row>
        <row r="1663">
          <cell r="A1663" t="str">
            <v>84844</v>
          </cell>
          <cell r="B1663" t="str">
            <v>Janela de madeira tipo guilhotina, de abrir, inclusas guarnições sem ferragens</v>
          </cell>
          <cell r="C1663" t="str">
            <v>m²</v>
          </cell>
          <cell r="D1663">
            <v>604.66</v>
          </cell>
        </row>
        <row r="1664">
          <cell r="A1664" t="str">
            <v>84845</v>
          </cell>
          <cell r="B1664" t="str">
            <v>Janela de madeira tipo veneziana, de abrir, inclusas guarnições sem ferragens</v>
          </cell>
          <cell r="C1664" t="str">
            <v>m²</v>
          </cell>
          <cell r="D1664">
            <v>521.91</v>
          </cell>
        </row>
        <row r="1665">
          <cell r="A1665" t="str">
            <v>84846</v>
          </cell>
          <cell r="B1665" t="str">
            <v>Janela de madeira tipo veneziana / vidro, de abrir, inclusas guarnições sem ferragens</v>
          </cell>
          <cell r="C1665" t="str">
            <v>m²</v>
          </cell>
          <cell r="D1665">
            <v>711.55</v>
          </cell>
        </row>
        <row r="1666">
          <cell r="A1666" t="str">
            <v>84847</v>
          </cell>
          <cell r="B1666" t="str">
            <v>Janela de madeira almofadada, de abrir, inclusas guarnições sem ferragens</v>
          </cell>
          <cell r="C1666" t="str">
            <v>m²</v>
          </cell>
          <cell r="D1666">
            <v>573.63</v>
          </cell>
        </row>
        <row r="1667">
          <cell r="A1667" t="str">
            <v>84848</v>
          </cell>
          <cell r="B1667" t="str">
            <v>Janela de madeira tipo veneziana / guilhotina, de abrir, inclusas guarnições sem ferragens</v>
          </cell>
          <cell r="C1667" t="str">
            <v>m²</v>
          </cell>
          <cell r="D1667">
            <v>421.32</v>
          </cell>
        </row>
        <row r="1668">
          <cell r="A1668" t="str">
            <v>84849</v>
          </cell>
          <cell r="B1668" t="str">
            <v>Caixa madeira 57x43cm com guarnição 13cm p/ fechamento de ar condicional</v>
          </cell>
          <cell r="C1668" t="str">
            <v>un</v>
          </cell>
          <cell r="D1668">
            <v>78.23</v>
          </cell>
        </row>
        <row r="1669">
          <cell r="A1669" t="str">
            <v>84851</v>
          </cell>
          <cell r="B1669" t="str">
            <v>Treliça de madeira, ripas 4x1,5cm e requadros 7,5x7,5cm</v>
          </cell>
          <cell r="C1669" t="str">
            <v>m²</v>
          </cell>
          <cell r="D1669">
            <v>98.69</v>
          </cell>
        </row>
        <row r="1670">
          <cell r="A1670" t="str">
            <v>0092</v>
          </cell>
          <cell r="B1670" t="str">
            <v>Porta e/ou tampa de ferro</v>
          </cell>
        </row>
        <row r="1671">
          <cell r="A1671" t="str">
            <v>40678</v>
          </cell>
          <cell r="B1671" t="str">
            <v>Porta em ferro quadriculado para abrigo de medidores e botijões, de abrir, com guarnições</v>
          </cell>
          <cell r="C1671" t="str">
            <v>m²</v>
          </cell>
          <cell r="D1671">
            <v>249.29</v>
          </cell>
        </row>
        <row r="1672">
          <cell r="A1672" t="str">
            <v>72140</v>
          </cell>
          <cell r="B1672" t="str">
            <v>Porta de ferro para lixeira, de abrir, tipo chapa, 70x210cm, com guarnições</v>
          </cell>
          <cell r="C1672" t="str">
            <v>un</v>
          </cell>
          <cell r="D1672">
            <v>346.53</v>
          </cell>
        </row>
        <row r="1673">
          <cell r="A1673" t="str">
            <v>73933</v>
          </cell>
          <cell r="B1673" t="str">
            <v>Porta de ferro de abrir</v>
          </cell>
        </row>
        <row r="1674">
          <cell r="A1674" t="str">
            <v>73933/001</v>
          </cell>
          <cell r="B1674" t="str">
            <v>Porta de ferro, de abrir, tipo grade com chapa, 87x210cm, com guarnições</v>
          </cell>
          <cell r="C1674" t="str">
            <v>m²</v>
          </cell>
          <cell r="D1674">
            <v>400.55</v>
          </cell>
        </row>
        <row r="1675">
          <cell r="A1675" t="str">
            <v>73933/002</v>
          </cell>
          <cell r="B1675" t="str">
            <v>Porta de ferro, de abrir, tipo chapa lisa, com guarnições</v>
          </cell>
          <cell r="C1675" t="str">
            <v>m²</v>
          </cell>
          <cell r="D1675">
            <v>415.61</v>
          </cell>
        </row>
        <row r="1676">
          <cell r="A1676" t="str">
            <v>73933/003</v>
          </cell>
          <cell r="B1676" t="str">
            <v>Porta de ferro tipo veneziana, de abrir, sem bandeira sem ferragens</v>
          </cell>
          <cell r="C1676" t="str">
            <v>m²</v>
          </cell>
          <cell r="D1676">
            <v>612.08000000000004</v>
          </cell>
        </row>
        <row r="1677">
          <cell r="A1677" t="str">
            <v>73933/004</v>
          </cell>
          <cell r="B1677" t="str">
            <v>Porta de ferro de abrir tipo barra chata, com requadro e guarnição completa</v>
          </cell>
          <cell r="C1677" t="str">
            <v>m²</v>
          </cell>
          <cell r="D1677">
            <v>378.47</v>
          </cell>
        </row>
        <row r="1678">
          <cell r="A1678" t="str">
            <v>74073</v>
          </cell>
          <cell r="B1678" t="str">
            <v>Alçapão de ferro</v>
          </cell>
        </row>
        <row r="1679">
          <cell r="A1679" t="str">
            <v>74073/001</v>
          </cell>
          <cell r="B1679" t="str">
            <v>Alçapão em ferro 60x60cm, incluso ferragens</v>
          </cell>
          <cell r="C1679" t="str">
            <v>un</v>
          </cell>
          <cell r="D1679">
            <v>59.74</v>
          </cell>
        </row>
        <row r="1680">
          <cell r="A1680" t="str">
            <v>74073/002</v>
          </cell>
          <cell r="B1680" t="str">
            <v>Alçapão em ferro 70x70cm, incluso ferragens</v>
          </cell>
          <cell r="C1680" t="str">
            <v>un</v>
          </cell>
          <cell r="D1680">
            <v>68.900000000000006</v>
          </cell>
        </row>
        <row r="1681">
          <cell r="A1681" t="str">
            <v>74136</v>
          </cell>
          <cell r="B1681" t="str">
            <v>Porta de aço de enrolar</v>
          </cell>
        </row>
        <row r="1682">
          <cell r="A1682" t="str">
            <v>74136/001</v>
          </cell>
          <cell r="B1682" t="str">
            <v>Porta de aço de enrolar tipo grade, chapa 16</v>
          </cell>
          <cell r="C1682" t="str">
            <v>m²</v>
          </cell>
          <cell r="D1682">
            <v>342.92</v>
          </cell>
        </row>
        <row r="1683">
          <cell r="A1683" t="str">
            <v>74136/002</v>
          </cell>
          <cell r="B1683" t="str">
            <v>Porta de aço chapa 24, de enrolar, vazada tijolinho ou equivalente com retângulo ou círculo, acabamento galvanizado natural</v>
          </cell>
          <cell r="C1683" t="str">
            <v>m²</v>
          </cell>
          <cell r="D1683">
            <v>292.62</v>
          </cell>
        </row>
        <row r="1684">
          <cell r="A1684" t="str">
            <v>74136/003</v>
          </cell>
          <cell r="B1684" t="str">
            <v>Porta de aço chapa 24, de enrolar, raiada, larga com acabamento galvanizado natural</v>
          </cell>
          <cell r="C1684" t="str">
            <v>m²</v>
          </cell>
          <cell r="D1684">
            <v>210.4</v>
          </cell>
        </row>
        <row r="1685">
          <cell r="A1685" t="str">
            <v>84854</v>
          </cell>
          <cell r="B1685" t="str">
            <v>Batente ferro 1 x 1/8"</v>
          </cell>
          <cell r="C1685" t="str">
            <v>m</v>
          </cell>
          <cell r="D1685">
            <v>23.05</v>
          </cell>
        </row>
        <row r="1686">
          <cell r="A1686" t="str">
            <v>0093</v>
          </cell>
          <cell r="B1686" t="str">
            <v>Janela de ferro</v>
          </cell>
        </row>
        <row r="1687">
          <cell r="A1687" t="str">
            <v>6103</v>
          </cell>
          <cell r="B1687" t="str">
            <v>Janela basculante de ferro em cantoneira 5/8" x 1/8", linha popular</v>
          </cell>
          <cell r="C1687" t="str">
            <v>m²</v>
          </cell>
          <cell r="D1687">
            <v>264.77</v>
          </cell>
        </row>
        <row r="1688">
          <cell r="A1688" t="str">
            <v>6104</v>
          </cell>
          <cell r="B1688" t="str">
            <v>Janela basculante em chapa dobrada de aço</v>
          </cell>
          <cell r="C1688" t="str">
            <v>m²</v>
          </cell>
          <cell r="D1688">
            <v>259.08999999999997</v>
          </cell>
        </row>
        <row r="1689">
          <cell r="A1689" t="str">
            <v>6126</v>
          </cell>
          <cell r="B1689" t="str">
            <v>Janela de correr em chapa de aço, com duas folhas, para vidro</v>
          </cell>
          <cell r="C1689" t="str">
            <v>m²</v>
          </cell>
          <cell r="D1689">
            <v>417.19</v>
          </cell>
        </row>
        <row r="1690">
          <cell r="A1690" t="str">
            <v>72148</v>
          </cell>
          <cell r="B1690" t="str">
            <v>Retirada de batentes metálicos</v>
          </cell>
          <cell r="C1690" t="str">
            <v>un</v>
          </cell>
          <cell r="D1690">
            <v>29.88</v>
          </cell>
        </row>
        <row r="1691">
          <cell r="A1691" t="str">
            <v>72149</v>
          </cell>
          <cell r="B1691" t="str">
            <v>Recolocação de batentes metálicos, considerando reaproveitamento do material</v>
          </cell>
          <cell r="C1691" t="str">
            <v>un</v>
          </cell>
          <cell r="D1691">
            <v>32.369999999999997</v>
          </cell>
        </row>
        <row r="1692">
          <cell r="A1692" t="str">
            <v>73940</v>
          </cell>
          <cell r="B1692" t="str">
            <v>Janela de correr, em chapa dobrada, aço com adição de cobre pré-zincado</v>
          </cell>
        </row>
        <row r="1693">
          <cell r="A1693" t="str">
            <v>73940/001</v>
          </cell>
          <cell r="B1693" t="str">
            <v>Janela de correr em chapa de aço dobrada, quatro folhas, sem divisão horizontal, para vidro, 1,50x1,20m</v>
          </cell>
          <cell r="C1693" t="str">
            <v>un</v>
          </cell>
          <cell r="D1693">
            <v>365.53</v>
          </cell>
        </row>
        <row r="1694">
          <cell r="A1694" t="str">
            <v>73945</v>
          </cell>
          <cell r="B1694" t="str">
            <v>Janela de ferro, de correr, para vidro</v>
          </cell>
        </row>
        <row r="1695">
          <cell r="A1695" t="str">
            <v>73945/001</v>
          </cell>
          <cell r="B1695" t="str">
            <v>Janela de chapa dobrada de aço com adição de cobre pré-zincado de correr 2 folhas para vidro, excluindo vidros</v>
          </cell>
          <cell r="C1695" t="str">
            <v>m²</v>
          </cell>
          <cell r="D1695">
            <v>332.68</v>
          </cell>
        </row>
        <row r="1696">
          <cell r="A1696" t="str">
            <v>73961</v>
          </cell>
          <cell r="B1696" t="str">
            <v>Janela maxim air</v>
          </cell>
        </row>
        <row r="1697">
          <cell r="A1697" t="str">
            <v>73961/001</v>
          </cell>
          <cell r="B1697" t="str">
            <v>Janela maxim ar em chapa dobrada</v>
          </cell>
          <cell r="C1697" t="str">
            <v>m²</v>
          </cell>
          <cell r="D1697">
            <v>479.7</v>
          </cell>
        </row>
        <row r="1698">
          <cell r="A1698" t="str">
            <v>73984</v>
          </cell>
          <cell r="B1698" t="str">
            <v>Janela de ferro, de correr (sem vidro e pintura)</v>
          </cell>
        </row>
        <row r="1699">
          <cell r="A1699" t="str">
            <v>73984/001</v>
          </cell>
          <cell r="B1699" t="str">
            <v>Janela de correr em chapa de aço dobrada, quatro folhas, com divisão horizontal, para vidro, 1,50x1,20m</v>
          </cell>
          <cell r="C1699" t="str">
            <v>m²</v>
          </cell>
          <cell r="D1699">
            <v>342.2</v>
          </cell>
        </row>
        <row r="1700">
          <cell r="A1700" t="str">
            <v>73984/002</v>
          </cell>
          <cell r="B1700" t="str">
            <v>Janela de correr em ferro tipo veneziana, duas folhas, linha popular</v>
          </cell>
          <cell r="C1700" t="str">
            <v>m²</v>
          </cell>
          <cell r="D1700">
            <v>413.08</v>
          </cell>
        </row>
        <row r="1701">
          <cell r="A1701" t="str">
            <v>84858</v>
          </cell>
          <cell r="B1701" t="str">
            <v>Janela de correr em chapa de aço dobrada 2,00x1,20m, 4 folhas, para vidro, com divisão horizontal</v>
          </cell>
          <cell r="C1701" t="str">
            <v>un</v>
          </cell>
          <cell r="D1701">
            <v>518.61</v>
          </cell>
        </row>
        <row r="1702">
          <cell r="A1702" t="str">
            <v>84860</v>
          </cell>
          <cell r="B1702" t="str">
            <v>Janela de correr em chapa de aço dobrada 2,00x1,20m, 4 folhas, para vidro, sem divisão horizontal</v>
          </cell>
          <cell r="C1702" t="str">
            <v>un</v>
          </cell>
          <cell r="D1702">
            <v>510.05</v>
          </cell>
        </row>
        <row r="1703">
          <cell r="A1703" t="str">
            <v>0094</v>
          </cell>
          <cell r="B1703" t="str">
            <v>Grade de ferro</v>
          </cell>
        </row>
        <row r="1704">
          <cell r="A1704" t="str">
            <v>73932</v>
          </cell>
          <cell r="B1704" t="str">
            <v>Grade de ferro, barra chata</v>
          </cell>
        </row>
        <row r="1705">
          <cell r="A1705" t="str">
            <v>73932/001</v>
          </cell>
          <cell r="B1705" t="str">
            <v>Grade de ferro em barra chata 3/16"</v>
          </cell>
          <cell r="C1705" t="str">
            <v>m²</v>
          </cell>
          <cell r="D1705">
            <v>242.12</v>
          </cell>
        </row>
        <row r="1706">
          <cell r="A1706" t="str">
            <v>0095</v>
          </cell>
          <cell r="B1706" t="str">
            <v>Guarda-corpo de ferro</v>
          </cell>
        </row>
        <row r="1707">
          <cell r="A1707" t="str">
            <v>73631</v>
          </cell>
          <cell r="B1707" t="str">
            <v>Guarda-corpo em tubo de aço galvanizado 1 1/2"</v>
          </cell>
          <cell r="C1707" t="str">
            <v>m²</v>
          </cell>
          <cell r="D1707">
            <v>233.18</v>
          </cell>
        </row>
        <row r="1708">
          <cell r="A1708" t="str">
            <v>74195</v>
          </cell>
          <cell r="B1708" t="str">
            <v>Guarda-corpo</v>
          </cell>
        </row>
        <row r="1709">
          <cell r="A1709" t="str">
            <v>74195/001</v>
          </cell>
          <cell r="B1709" t="str">
            <v>Guarda-corpo com corrimão em ferro barra chata 3/16"</v>
          </cell>
          <cell r="C1709" t="str">
            <v>m</v>
          </cell>
          <cell r="D1709">
            <v>290.25</v>
          </cell>
        </row>
        <row r="1710">
          <cell r="A1710" t="str">
            <v>0097</v>
          </cell>
          <cell r="B1710" t="str">
            <v>Escadas/corrimãos</v>
          </cell>
        </row>
        <row r="1711">
          <cell r="A1711" t="str">
            <v>73665</v>
          </cell>
          <cell r="B1711" t="str">
            <v>Escada tipo marinheiro em aço CA-50 9,52mm incluso pintura com fundo anticorrosivo tipo zarcão</v>
          </cell>
          <cell r="C1711" t="str">
            <v>m</v>
          </cell>
          <cell r="D1711">
            <v>46.08</v>
          </cell>
        </row>
        <row r="1712">
          <cell r="A1712" t="str">
            <v>73669</v>
          </cell>
          <cell r="B1712" t="str">
            <v>Corrimão em madeira 1ª 2,5x30cm</v>
          </cell>
          <cell r="C1712" t="str">
            <v>m</v>
          </cell>
          <cell r="D1712">
            <v>64.599999999999994</v>
          </cell>
        </row>
        <row r="1713">
          <cell r="A1713" t="str">
            <v>74072</v>
          </cell>
          <cell r="B1713" t="str">
            <v>Corrimão de ferro</v>
          </cell>
        </row>
        <row r="1714">
          <cell r="A1714" t="str">
            <v>74072/001</v>
          </cell>
          <cell r="B1714" t="str">
            <v>Corrimão em tubo aço galvanizado 3/4" com braçadeira</v>
          </cell>
          <cell r="C1714" t="str">
            <v>m</v>
          </cell>
          <cell r="D1714">
            <v>50.71</v>
          </cell>
        </row>
        <row r="1715">
          <cell r="A1715" t="str">
            <v>74072/002</v>
          </cell>
          <cell r="B1715" t="str">
            <v>Corrimão em tubo aço galvanizado 2 1/2" com braçadeira</v>
          </cell>
          <cell r="C1715" t="str">
            <v>m</v>
          </cell>
          <cell r="D1715">
            <v>84.74</v>
          </cell>
        </row>
        <row r="1716">
          <cell r="A1716" t="str">
            <v>74072/003</v>
          </cell>
          <cell r="B1716" t="str">
            <v>Corrimão em tubo aço galvanizado 1 1/4" com braçadeira</v>
          </cell>
          <cell r="C1716" t="str">
            <v>m</v>
          </cell>
          <cell r="D1716">
            <v>61.97</v>
          </cell>
        </row>
        <row r="1717">
          <cell r="A1717" t="str">
            <v>74103</v>
          </cell>
          <cell r="B1717" t="str">
            <v>Escada marinheiro em ferro CA-50, D=1/2" (12.5mm), L=0,3m, sem proteção, incluindo pintura anti-corrosiva (inclusive fornecimento e instalação)</v>
          </cell>
        </row>
        <row r="1718">
          <cell r="A1718" t="str">
            <v>74103/001</v>
          </cell>
          <cell r="B1718" t="str">
            <v>Escada tipo marinheiro em aço CA-50 12,5mm, incluso pintura com fundo anticorrosivo tipo zarcão</v>
          </cell>
          <cell r="C1718" t="str">
            <v>m</v>
          </cell>
          <cell r="D1718">
            <v>53.7</v>
          </cell>
        </row>
        <row r="1719">
          <cell r="A1719" t="str">
            <v>74194</v>
          </cell>
          <cell r="B1719" t="str">
            <v>Escada marinheiro</v>
          </cell>
        </row>
        <row r="1720">
          <cell r="A1720" t="str">
            <v>74194/001</v>
          </cell>
          <cell r="B1720" t="str">
            <v>Escada tipo marinheiro em tubo aço galvanizado 1 1/2" 5 degraus</v>
          </cell>
          <cell r="C1720" t="str">
            <v>m</v>
          </cell>
          <cell r="D1720">
            <v>178.23</v>
          </cell>
        </row>
        <row r="1721">
          <cell r="A1721" t="str">
            <v>84862</v>
          </cell>
          <cell r="B1721" t="str">
            <v>Guarda-corpo com corrimão em tubo de aço galvanizado 1 1/2"</v>
          </cell>
          <cell r="C1721" t="str">
            <v>m</v>
          </cell>
          <cell r="D1721">
            <v>154.49</v>
          </cell>
        </row>
        <row r="1722">
          <cell r="A1722" t="str">
            <v>84863</v>
          </cell>
          <cell r="B1722" t="str">
            <v>Guarda-corpo com corrimão em tubo de aço galvanizado 3/4"</v>
          </cell>
          <cell r="C1722" t="str">
            <v>m</v>
          </cell>
          <cell r="D1722">
            <v>77.290000000000006</v>
          </cell>
        </row>
        <row r="1723">
          <cell r="A1723" t="str">
            <v>0098</v>
          </cell>
          <cell r="B1723" t="str">
            <v>Porta e/ou tampa de alumínio</v>
          </cell>
        </row>
        <row r="1724">
          <cell r="A1724" t="str">
            <v>68050</v>
          </cell>
          <cell r="B1724" t="str">
            <v>Porta de correr em alumínio, com duas folhas para vidro, incluso guarnição e vidro liso incolor</v>
          </cell>
          <cell r="C1724" t="str">
            <v>m²</v>
          </cell>
          <cell r="D1724">
            <v>475.27</v>
          </cell>
        </row>
        <row r="1725">
          <cell r="A1725" t="str">
            <v>90838</v>
          </cell>
          <cell r="B1725" t="str">
            <v>Porta corta-fogo 90x210x4cm - fornecimento e instalação. Af_08/2015</v>
          </cell>
          <cell r="C1725" t="str">
            <v>un</v>
          </cell>
          <cell r="D1725">
            <v>1246.51</v>
          </cell>
        </row>
        <row r="1726">
          <cell r="A1726" t="str">
            <v>91338</v>
          </cell>
          <cell r="B1726" t="str">
            <v>Porta de alumínio de abrir com guarnição, fixação com parafusos - fornecimento e instalação. Af_08/2015</v>
          </cell>
          <cell r="C1726" t="str">
            <v>m²</v>
          </cell>
          <cell r="D1726">
            <v>886.2</v>
          </cell>
        </row>
        <row r="1727">
          <cell r="A1727" t="str">
            <v>91339</v>
          </cell>
          <cell r="B1727" t="str">
            <v>Porta em aço de abrir com postigo para vidro e guarnição, fixação com parafusos - fornecimento e instalação. Af_08/2015</v>
          </cell>
          <cell r="C1727" t="str">
            <v>m²</v>
          </cell>
          <cell r="D1727">
            <v>449.83</v>
          </cell>
        </row>
        <row r="1728">
          <cell r="A1728" t="str">
            <v>91340</v>
          </cell>
          <cell r="B1728" t="str">
            <v>Porta em aço de abrir com travessas para vidro e guarnição, fixação com parafusos - fornecimento e instalação. Af_08/2015</v>
          </cell>
          <cell r="C1728" t="str">
            <v>m²</v>
          </cell>
          <cell r="D1728">
            <v>438.46</v>
          </cell>
        </row>
        <row r="1729">
          <cell r="A1729" t="str">
            <v>91341</v>
          </cell>
          <cell r="B1729" t="str">
            <v>Porta em alumínio de abrir tipo veneziana com guarnição, fixação com parafusos - fornecimento e instalação. Af_08/2015</v>
          </cell>
          <cell r="C1729" t="str">
            <v>m²</v>
          </cell>
          <cell r="D1729">
            <v>673.29</v>
          </cell>
        </row>
        <row r="1730">
          <cell r="A1730" t="str">
            <v>0099</v>
          </cell>
          <cell r="B1730" t="str">
            <v>Guarda-corpo / grade de alumínio</v>
          </cell>
        </row>
        <row r="1731">
          <cell r="A1731" t="str">
            <v>73737</v>
          </cell>
          <cell r="B1731" t="str">
            <v>Gradil alumínio p/ varanda</v>
          </cell>
        </row>
        <row r="1732">
          <cell r="A1732" t="str">
            <v>73737/001</v>
          </cell>
          <cell r="B1732" t="str">
            <v>Gradil de alumínio anodizado tipo barra chata para varandas, altura 0,4m</v>
          </cell>
          <cell r="C1732" t="str">
            <v>m</v>
          </cell>
          <cell r="D1732">
            <v>113.12</v>
          </cell>
        </row>
        <row r="1733">
          <cell r="A1733" t="str">
            <v>73737/002</v>
          </cell>
          <cell r="B1733" t="str">
            <v>Gradil de alumínio anodizado tipo barra chata para varandas, altura 1,0m</v>
          </cell>
          <cell r="C1733" t="str">
            <v>m</v>
          </cell>
          <cell r="D1733">
            <v>237.45</v>
          </cell>
        </row>
        <row r="1734">
          <cell r="A1734" t="str">
            <v>73737/003</v>
          </cell>
          <cell r="B1734" t="str">
            <v>Gradil de alumínio anodizado tipo barra chata para varandas, altura 1,2m</v>
          </cell>
          <cell r="C1734" t="str">
            <v>m</v>
          </cell>
          <cell r="D1734">
            <v>277.61</v>
          </cell>
        </row>
        <row r="1735">
          <cell r="A1735" t="str">
            <v>85096</v>
          </cell>
          <cell r="B1735" t="str">
            <v>Gradil de alumínio anodizado tipo barra chata</v>
          </cell>
          <cell r="C1735" t="str">
            <v>m²</v>
          </cell>
          <cell r="D1735">
            <v>240.22</v>
          </cell>
        </row>
        <row r="1736">
          <cell r="A1736" t="str">
            <v>0100</v>
          </cell>
          <cell r="B1736" t="str">
            <v>Ferragens para portas</v>
          </cell>
        </row>
        <row r="1737">
          <cell r="A1737" t="str">
            <v>73736</v>
          </cell>
          <cell r="B1737" t="str">
            <v>Fornecimento e assentamento de ferragens</v>
          </cell>
        </row>
        <row r="1738">
          <cell r="A1738" t="str">
            <v>73736/001</v>
          </cell>
          <cell r="B1738" t="str">
            <v>Dobradiça tipo vai e vem em latão polido 3"</v>
          </cell>
          <cell r="C1738" t="str">
            <v>un</v>
          </cell>
          <cell r="D1738">
            <v>44.16</v>
          </cell>
        </row>
        <row r="1739">
          <cell r="A1739" t="str">
            <v>74068</v>
          </cell>
          <cell r="B1739" t="str">
            <v>Conjunto ferragens cilindro 330 / roseta 303 / maçaneta tipo alavanca latão cromado La Fonte</v>
          </cell>
        </row>
        <row r="1740">
          <cell r="A1740" t="str">
            <v>74068/004</v>
          </cell>
          <cell r="B1740" t="str">
            <v>Fechadura de embutir completa, para portas externas 2 folhas, padrão de acabamento popular e fecho de embutir tipo unha com alavanca de latão cromado 22cm</v>
          </cell>
          <cell r="C1740" t="str">
            <v>un</v>
          </cell>
          <cell r="D1740">
            <v>175.62</v>
          </cell>
        </row>
        <row r="1741">
          <cell r="A1741" t="str">
            <v>74068/005</v>
          </cell>
          <cell r="B1741" t="str">
            <v>Fechadura de sobrepor em ferro pintado com maçaneta para portas externas</v>
          </cell>
          <cell r="C1741" t="str">
            <v>un</v>
          </cell>
          <cell r="D1741">
            <v>50.11</v>
          </cell>
        </row>
        <row r="1742">
          <cell r="A1742" t="str">
            <v>74070</v>
          </cell>
          <cell r="B1742" t="str">
            <v>Conjunto ferragem Gorges completa linha media</v>
          </cell>
        </row>
        <row r="1743">
          <cell r="A1743" t="str">
            <v>74070/002</v>
          </cell>
          <cell r="B1743" t="str">
            <v>Fechadura de embutir completa, para portas internas 2 folhas, padrão de acabamento popular e fecho de embutir tipo unha com alavanca de latão cromado 22cm</v>
          </cell>
          <cell r="C1743" t="str">
            <v>un</v>
          </cell>
          <cell r="D1743">
            <v>167.97</v>
          </cell>
        </row>
        <row r="1744">
          <cell r="A1744" t="str">
            <v>84866</v>
          </cell>
          <cell r="B1744" t="str">
            <v>Fechadura de embutir reforçada completa, de segurança, com cilindro, para porta externa, acabamento padrão médio</v>
          </cell>
          <cell r="C1744" t="str">
            <v>un</v>
          </cell>
          <cell r="D1744">
            <v>79.28</v>
          </cell>
        </row>
        <row r="1745">
          <cell r="A1745" t="str">
            <v>84878</v>
          </cell>
          <cell r="B1745" t="str">
            <v>Tranqueta de latão cromado para fechadura de porta de banheiro com roseta de latão cromado sem fechadura e maçaneta</v>
          </cell>
          <cell r="C1745" t="str">
            <v>un</v>
          </cell>
          <cell r="D1745">
            <v>74.98</v>
          </cell>
        </row>
        <row r="1746">
          <cell r="A1746" t="str">
            <v>84879</v>
          </cell>
          <cell r="B1746" t="str">
            <v>Fechadura (somente a máquina, sem espelho e sem maca neta), para porta banheiro, com roseta de latão cromado e jogo de tranqueta em latão cromado</v>
          </cell>
          <cell r="C1746" t="str">
            <v>un</v>
          </cell>
          <cell r="D1746">
            <v>108.06</v>
          </cell>
        </row>
        <row r="1747">
          <cell r="A1747" t="str">
            <v>84880</v>
          </cell>
          <cell r="B1747" t="str">
            <v>Fechadura bico de papagaio para porta de correr interna, chave bipartida, acabamento padrão médio</v>
          </cell>
          <cell r="C1747" t="str">
            <v>un</v>
          </cell>
          <cell r="D1747">
            <v>62.34</v>
          </cell>
        </row>
        <row r="1748">
          <cell r="A1748" t="str">
            <v>84884</v>
          </cell>
          <cell r="B1748" t="str">
            <v>Fechadura cilindro central tubular, 70mm, com maçaneta de latão cromado ou inox, para aplicação em ambientes comerciais de alto tráfego e/ou maior necessidade de segurança.</v>
          </cell>
          <cell r="C1748" t="str">
            <v>un</v>
          </cell>
          <cell r="D1748">
            <v>77.33</v>
          </cell>
        </row>
        <row r="1749">
          <cell r="A1749" t="str">
            <v>84885</v>
          </cell>
          <cell r="B1749" t="str">
            <v>Jogo de ferragens cromadas para porta de vidro temperado, uma folha, composto de dobradiças superior e inferior, trinco, fechadura, contra fechadura com capuchinho sem mola e puxador</v>
          </cell>
          <cell r="C1749" t="str">
            <v>un</v>
          </cell>
          <cell r="D1749">
            <v>514.86</v>
          </cell>
        </row>
        <row r="1750">
          <cell r="A1750" t="str">
            <v>84886</v>
          </cell>
          <cell r="B1750" t="str">
            <v>Mola hidráulica de piso para porta de vidro temperado</v>
          </cell>
          <cell r="C1750" t="str">
            <v>un</v>
          </cell>
          <cell r="D1750">
            <v>1021.66</v>
          </cell>
        </row>
        <row r="1751">
          <cell r="A1751" t="str">
            <v>84887</v>
          </cell>
          <cell r="B1751" t="str">
            <v>Maçaneta tipo alavanca, padrão médio</v>
          </cell>
          <cell r="C1751" t="str">
            <v>un</v>
          </cell>
          <cell r="D1751">
            <v>45.67</v>
          </cell>
        </row>
        <row r="1752">
          <cell r="A1752" t="str">
            <v>84889</v>
          </cell>
          <cell r="B1752" t="str">
            <v>Puxador central para esquadria de alumínio</v>
          </cell>
          <cell r="C1752" t="str">
            <v>un</v>
          </cell>
          <cell r="D1752">
            <v>16.36</v>
          </cell>
        </row>
        <row r="1753">
          <cell r="A1753" t="str">
            <v>0101</v>
          </cell>
          <cell r="B1753" t="str">
            <v>Ferragens para janelas</v>
          </cell>
        </row>
        <row r="1754">
          <cell r="A1754" t="str">
            <v>84890</v>
          </cell>
          <cell r="B1754" t="str">
            <v>Roldana fixa dupla de latão com rolamento para porta ou janela de correr</v>
          </cell>
          <cell r="C1754" t="str">
            <v>un</v>
          </cell>
          <cell r="D1754">
            <v>35.61</v>
          </cell>
        </row>
        <row r="1755">
          <cell r="A1755" t="str">
            <v>84891</v>
          </cell>
          <cell r="B1755" t="str">
            <v>Cremona em latão cromado ou polido, completa, com vara H=1,50m</v>
          </cell>
          <cell r="C1755" t="str">
            <v>un</v>
          </cell>
          <cell r="D1755">
            <v>130.88999999999999</v>
          </cell>
        </row>
        <row r="1756">
          <cell r="A1756" t="str">
            <v>84892</v>
          </cell>
          <cell r="B1756" t="str">
            <v>Levantador em latão fundido cromado e borboleta em ferro cromado, para janela tipo guilhotina</v>
          </cell>
          <cell r="C1756" t="str">
            <v>un</v>
          </cell>
          <cell r="D1756">
            <v>73.64</v>
          </cell>
        </row>
        <row r="1757">
          <cell r="A1757" t="str">
            <v>84893</v>
          </cell>
          <cell r="B1757" t="str">
            <v>Puxador tubular de centro em latão cromado para janelas</v>
          </cell>
          <cell r="C1757" t="str">
            <v>un</v>
          </cell>
          <cell r="D1757">
            <v>57.4</v>
          </cell>
        </row>
        <row r="1758">
          <cell r="A1758" t="str">
            <v>84894</v>
          </cell>
          <cell r="B1758" t="str">
            <v>Puxador concha em latão cromado ou polido para porta ou janela de correr, com furo para chave, 4x10cm</v>
          </cell>
          <cell r="C1758" t="str">
            <v>un</v>
          </cell>
          <cell r="D1758">
            <v>16.79</v>
          </cell>
        </row>
        <row r="1759">
          <cell r="A1759" t="str">
            <v>84895</v>
          </cell>
          <cell r="B1759" t="str">
            <v>Puxador concha em latão cromado ou polido para porta ou janela de correr, 3x9cm</v>
          </cell>
          <cell r="C1759" t="str">
            <v>un</v>
          </cell>
          <cell r="D1759">
            <v>105.75</v>
          </cell>
        </row>
        <row r="1760">
          <cell r="A1760" t="str">
            <v>84896</v>
          </cell>
          <cell r="B1760" t="str">
            <v>Carranca de ferro cromado 40mm para janela de abrir</v>
          </cell>
          <cell r="C1760" t="str">
            <v>un</v>
          </cell>
          <cell r="D1760">
            <v>45.83</v>
          </cell>
        </row>
        <row r="1761">
          <cell r="A1761" t="str">
            <v>84897</v>
          </cell>
          <cell r="B1761" t="str">
            <v>Trilho quadrado de alumínio 1/4" para rodízios</v>
          </cell>
          <cell r="C1761" t="str">
            <v>m</v>
          </cell>
          <cell r="D1761">
            <v>26.76</v>
          </cell>
        </row>
        <row r="1762">
          <cell r="A1762" t="str">
            <v>84898</v>
          </cell>
          <cell r="B1762" t="str">
            <v>Trilho U de alumínio, 40x40mm e roldana fixa dupla de latão com rolamento para porta ou janela de correr</v>
          </cell>
          <cell r="C1762" t="str">
            <v>m</v>
          </cell>
          <cell r="D1762">
            <v>21.87</v>
          </cell>
        </row>
        <row r="1763">
          <cell r="A1763" t="str">
            <v>84899</v>
          </cell>
          <cell r="B1763" t="str">
            <v>Fecho chato de sobrepor em ferro zincado/níquel galvanizado ou polido 5"</v>
          </cell>
          <cell r="C1763" t="str">
            <v>un</v>
          </cell>
          <cell r="D1763">
            <v>13.24</v>
          </cell>
        </row>
        <row r="1764">
          <cell r="A1764" t="str">
            <v>0102</v>
          </cell>
          <cell r="B1764" t="str">
            <v>Ferragens diversas</v>
          </cell>
        </row>
        <row r="1765">
          <cell r="A1765" t="str">
            <v>74046</v>
          </cell>
          <cell r="B1765" t="str">
            <v>Tarjeta</v>
          </cell>
        </row>
        <row r="1766">
          <cell r="A1766" t="str">
            <v>74046/001</v>
          </cell>
          <cell r="B1766" t="str">
            <v>Tarjeta de ferro cromado de sobrepor 2"</v>
          </cell>
          <cell r="C1766" t="str">
            <v>un</v>
          </cell>
          <cell r="D1766">
            <v>7.73</v>
          </cell>
        </row>
        <row r="1767">
          <cell r="A1767" t="str">
            <v>74046/002</v>
          </cell>
          <cell r="B1767" t="str">
            <v>Tarjeta tipo livre/ocupado para porta de banheiro</v>
          </cell>
          <cell r="C1767" t="str">
            <v>un</v>
          </cell>
          <cell r="D1767">
            <v>30.05</v>
          </cell>
        </row>
        <row r="1768">
          <cell r="A1768" t="str">
            <v>74047</v>
          </cell>
          <cell r="B1768" t="str">
            <v>Dobradiça</v>
          </cell>
        </row>
        <row r="1769">
          <cell r="A1769" t="str">
            <v>74047/001</v>
          </cell>
          <cell r="B1769" t="str">
            <v>Dobradiça em ferro cromado 3 x 3", sem anéis</v>
          </cell>
          <cell r="C1769" t="str">
            <v>un</v>
          </cell>
          <cell r="D1769">
            <v>14.51</v>
          </cell>
        </row>
        <row r="1770">
          <cell r="A1770" t="str">
            <v>74047/002</v>
          </cell>
          <cell r="B1770" t="str">
            <v>Dobradiça em aço zincado 3 x 3", sem anéis</v>
          </cell>
          <cell r="C1770" t="str">
            <v>un</v>
          </cell>
          <cell r="D1770">
            <v>10.6</v>
          </cell>
        </row>
        <row r="1771">
          <cell r="A1771" t="str">
            <v>74047/003</v>
          </cell>
          <cell r="B1771" t="str">
            <v>Dobradiça em latão cromado 3 x 3", com anéis</v>
          </cell>
          <cell r="C1771" t="str">
            <v>un</v>
          </cell>
          <cell r="D1771">
            <v>21.25</v>
          </cell>
        </row>
        <row r="1772">
          <cell r="A1772" t="str">
            <v>74047/004</v>
          </cell>
          <cell r="B1772" t="str">
            <v>Dobradiça em latão cromado 3 x 2 1/2"</v>
          </cell>
          <cell r="C1772" t="str">
            <v>un</v>
          </cell>
          <cell r="D1772">
            <v>13.11</v>
          </cell>
        </row>
        <row r="1773">
          <cell r="A1773" t="str">
            <v>74047/005</v>
          </cell>
          <cell r="B1773" t="str">
            <v>Dobradiça em ferro galvanizado 1 3/4" x 2, sem anéis</v>
          </cell>
          <cell r="C1773" t="str">
            <v>un</v>
          </cell>
          <cell r="D1773">
            <v>8.31</v>
          </cell>
        </row>
        <row r="1774">
          <cell r="A1774" t="str">
            <v>74047/006</v>
          </cell>
          <cell r="B1774" t="str">
            <v>Dobradiça em ferro cromado 2 x 1", sem anéis</v>
          </cell>
          <cell r="C1774" t="str">
            <v>un</v>
          </cell>
          <cell r="D1774">
            <v>10.11</v>
          </cell>
        </row>
        <row r="1775">
          <cell r="A1775" t="str">
            <v>74047/007</v>
          </cell>
          <cell r="B1775" t="str">
            <v>Dobradiça em ferro cromado 3 x 2 1/2", sem anéis</v>
          </cell>
          <cell r="C1775" t="str">
            <v>un</v>
          </cell>
          <cell r="D1775">
            <v>11.63</v>
          </cell>
        </row>
        <row r="1776">
          <cell r="A1776" t="str">
            <v>74047/008</v>
          </cell>
          <cell r="B1776" t="str">
            <v>Dobradiça em ferro galvanizado 4 x 3", com anéis</v>
          </cell>
          <cell r="C1776" t="str">
            <v>un</v>
          </cell>
          <cell r="D1776">
            <v>10.23</v>
          </cell>
        </row>
        <row r="1777">
          <cell r="A1777" t="str">
            <v>74084</v>
          </cell>
          <cell r="B1777" t="str">
            <v>Porta cadeado</v>
          </cell>
        </row>
        <row r="1778">
          <cell r="A1778" t="str">
            <v>74084/001</v>
          </cell>
          <cell r="B1778" t="str">
            <v>Porta cadeado zincado oxidado preto com cadeado de aço grafitado oxidado envernizado 45mm</v>
          </cell>
          <cell r="C1778" t="str">
            <v>un</v>
          </cell>
          <cell r="D1778">
            <v>35.35</v>
          </cell>
        </row>
        <row r="1779">
          <cell r="A1779" t="str">
            <v>84950</v>
          </cell>
          <cell r="B1779" t="str">
            <v>Fecho embutir tipo unha 40cm c/ colocação</v>
          </cell>
          <cell r="C1779" t="str">
            <v>un</v>
          </cell>
          <cell r="D1779">
            <v>65.5</v>
          </cell>
        </row>
        <row r="1780">
          <cell r="A1780" t="str">
            <v>84952</v>
          </cell>
          <cell r="B1780" t="str">
            <v>Fecho embutir tipo unha 22cm c/ colocação</v>
          </cell>
          <cell r="C1780" t="str">
            <v>un</v>
          </cell>
          <cell r="D1780">
            <v>55.37</v>
          </cell>
        </row>
        <row r="1781">
          <cell r="A1781" t="str">
            <v>84955</v>
          </cell>
          <cell r="B1781" t="str">
            <v>Fechadura cromada com cilindro para armários</v>
          </cell>
          <cell r="C1781" t="str">
            <v>un</v>
          </cell>
          <cell r="D1781">
            <v>33.72</v>
          </cell>
        </row>
        <row r="1782">
          <cell r="A1782" t="str">
            <v>0103</v>
          </cell>
          <cell r="B1782" t="str">
            <v>Vidros / espelhos</v>
          </cell>
        </row>
        <row r="1783">
          <cell r="A1783" t="str">
            <v>72116</v>
          </cell>
          <cell r="B1783" t="str">
            <v>Vidro liso comum transparente, espessura 3mm</v>
          </cell>
          <cell r="C1783" t="str">
            <v>m²</v>
          </cell>
          <cell r="D1783">
            <v>88.26</v>
          </cell>
        </row>
        <row r="1784">
          <cell r="A1784" t="str">
            <v>72117</v>
          </cell>
          <cell r="B1784" t="str">
            <v>Vidro liso comum transparente, espessura 4mm</v>
          </cell>
          <cell r="C1784" t="str">
            <v>m²</v>
          </cell>
          <cell r="D1784">
            <v>113.36</v>
          </cell>
        </row>
        <row r="1785">
          <cell r="A1785" t="str">
            <v>72118</v>
          </cell>
          <cell r="B1785" t="str">
            <v>Vidro temperado incolor, espessura 6mm, fornecimento e instalação, inclusive massa para vedação</v>
          </cell>
          <cell r="C1785" t="str">
            <v>m²</v>
          </cell>
          <cell r="D1785">
            <v>134.9</v>
          </cell>
        </row>
        <row r="1786">
          <cell r="A1786" t="str">
            <v>72119</v>
          </cell>
          <cell r="B1786" t="str">
            <v>Vidro temperado incolor, espessura 8mm, fornecimento e instalação, inclusive massa para vedação</v>
          </cell>
          <cell r="C1786" t="str">
            <v>m²</v>
          </cell>
          <cell r="D1786">
            <v>169.81</v>
          </cell>
        </row>
        <row r="1787">
          <cell r="A1787" t="str">
            <v>72120</v>
          </cell>
          <cell r="B1787" t="str">
            <v>Vidro temperado incolor, espessura 10mm, fornecimento e instalação, inclusive massa para vedação</v>
          </cell>
          <cell r="C1787" t="str">
            <v>m²</v>
          </cell>
          <cell r="D1787">
            <v>214.3</v>
          </cell>
        </row>
        <row r="1788">
          <cell r="A1788" t="str">
            <v>72121</v>
          </cell>
          <cell r="B1788" t="str">
            <v>Vidro temperado colorido verde, espessura 10mm, fornecimento e instalação, inclusive massa para vedação</v>
          </cell>
          <cell r="C1788" t="str">
            <v>m²</v>
          </cell>
          <cell r="D1788">
            <v>264.72000000000003</v>
          </cell>
        </row>
        <row r="1789">
          <cell r="A1789" t="str">
            <v>72122</v>
          </cell>
          <cell r="B1789" t="str">
            <v>Vidro fantasia tipo canelado, espessura 4mm</v>
          </cell>
          <cell r="C1789" t="str">
            <v>m²</v>
          </cell>
          <cell r="D1789">
            <v>97.21</v>
          </cell>
        </row>
        <row r="1790">
          <cell r="A1790" t="str">
            <v>72123</v>
          </cell>
          <cell r="B1790" t="str">
            <v>Vidro aramado, espessura 7mm</v>
          </cell>
          <cell r="C1790" t="str">
            <v>m²</v>
          </cell>
          <cell r="D1790">
            <v>260.54000000000002</v>
          </cell>
        </row>
        <row r="1791">
          <cell r="A1791" t="str">
            <v>73838</v>
          </cell>
          <cell r="B1791" t="str">
            <v>Porta de vidro temperado</v>
          </cell>
        </row>
        <row r="1792">
          <cell r="A1792" t="str">
            <v>73838/001</v>
          </cell>
          <cell r="B1792" t="str">
            <v>Porta de vidro temperado, 0,9x2,10m, espessura 10mm, inclusive acessórios</v>
          </cell>
          <cell r="C1792" t="str">
            <v>un</v>
          </cell>
          <cell r="D1792">
            <v>1725.38</v>
          </cell>
        </row>
        <row r="1793">
          <cell r="A1793" t="str">
            <v>74125</v>
          </cell>
          <cell r="B1793" t="str">
            <v>Espelho c/moldura</v>
          </cell>
        </row>
        <row r="1794">
          <cell r="A1794" t="str">
            <v>74125/001</v>
          </cell>
          <cell r="B1794" t="str">
            <v>Espelho cristal espessura 4mm, com moldura de madeira</v>
          </cell>
          <cell r="C1794" t="str">
            <v>m²</v>
          </cell>
          <cell r="D1794">
            <v>336.71</v>
          </cell>
        </row>
        <row r="1795">
          <cell r="A1795" t="str">
            <v>74125/002</v>
          </cell>
          <cell r="B1795" t="str">
            <v>Espelho cristal espessura 4mm, com moldura em alumínio e compensado 6mm plastificado colado</v>
          </cell>
          <cell r="C1795" t="str">
            <v>m²</v>
          </cell>
          <cell r="D1795">
            <v>385.76</v>
          </cell>
        </row>
        <row r="1796">
          <cell r="A1796" t="str">
            <v>84957</v>
          </cell>
          <cell r="B1796" t="str">
            <v>Vidro liso comum transparente, espessura 5mm</v>
          </cell>
          <cell r="C1796" t="str">
            <v>m²</v>
          </cell>
          <cell r="D1796">
            <v>135.54</v>
          </cell>
        </row>
        <row r="1797">
          <cell r="A1797" t="str">
            <v>84959</v>
          </cell>
          <cell r="B1797" t="str">
            <v>Vidro liso comum transparente, espessura 6mm</v>
          </cell>
          <cell r="C1797" t="str">
            <v>m²</v>
          </cell>
          <cell r="D1797">
            <v>158.87</v>
          </cell>
        </row>
        <row r="1798">
          <cell r="A1798" t="str">
            <v>85001</v>
          </cell>
          <cell r="B1798" t="str">
            <v>Vidro liso fume, espessura 4mm</v>
          </cell>
          <cell r="C1798" t="str">
            <v>m²</v>
          </cell>
          <cell r="D1798">
            <v>151.1</v>
          </cell>
        </row>
        <row r="1799">
          <cell r="A1799" t="str">
            <v>85002</v>
          </cell>
          <cell r="B1799" t="str">
            <v>Vidro liso fume, espessura 6mm</v>
          </cell>
          <cell r="C1799" t="str">
            <v>m²</v>
          </cell>
          <cell r="D1799">
            <v>213.32</v>
          </cell>
        </row>
        <row r="1800">
          <cell r="A1800" t="str">
            <v>85004</v>
          </cell>
          <cell r="B1800" t="str">
            <v>Vidro fantasia martelado 4mm</v>
          </cell>
          <cell r="C1800" t="str">
            <v>m²</v>
          </cell>
          <cell r="D1800">
            <v>104.43</v>
          </cell>
        </row>
        <row r="1801">
          <cell r="A1801" t="str">
            <v>85005</v>
          </cell>
          <cell r="B1801" t="str">
            <v>Espelho cristal, espessura 4mm, com parafusos de fixação, sem moldura</v>
          </cell>
          <cell r="C1801" t="str">
            <v>m²</v>
          </cell>
          <cell r="D1801">
            <v>306.89</v>
          </cell>
        </row>
        <row r="1802">
          <cell r="A1802" t="str">
            <v>0105</v>
          </cell>
          <cell r="B1802" t="str">
            <v>Portões de madeira / ferro / alumínio</v>
          </cell>
        </row>
        <row r="1803">
          <cell r="A1803" t="str">
            <v>68054</v>
          </cell>
          <cell r="B1803" t="str">
            <v>Portão de ferro em chapa galvanizada plana 14 GSG</v>
          </cell>
          <cell r="C1803" t="str">
            <v>m²</v>
          </cell>
          <cell r="D1803">
            <v>161.84</v>
          </cell>
        </row>
        <row r="1804">
          <cell r="A1804" t="str">
            <v>74100</v>
          </cell>
          <cell r="B1804" t="str">
            <v>PE-A.43 - portão de ferro com ferragens sem pintura</v>
          </cell>
        </row>
        <row r="1805">
          <cell r="A1805" t="str">
            <v>74100/001</v>
          </cell>
          <cell r="B1805" t="str">
            <v>Portão de ferro com vara 1/2", com requadro</v>
          </cell>
          <cell r="C1805" t="str">
            <v>m²</v>
          </cell>
          <cell r="D1805">
            <v>344.24</v>
          </cell>
        </row>
        <row r="1806">
          <cell r="A1806" t="str">
            <v>74238</v>
          </cell>
          <cell r="B1806" t="str">
            <v>Fabricação e instalação de portão para entrada de veículos - mma</v>
          </cell>
        </row>
        <row r="1807">
          <cell r="A1807" t="str">
            <v>74238/002</v>
          </cell>
          <cell r="B1807" t="str">
            <v>Portão em tela arame galvanizado n.12 malha 2" e moldura em tubos de aço com duas folhas de abrir, incluso ferragens</v>
          </cell>
          <cell r="C1807" t="str">
            <v>m²</v>
          </cell>
          <cell r="D1807">
            <v>686.88</v>
          </cell>
        </row>
        <row r="1808">
          <cell r="A1808" t="str">
            <v>85188</v>
          </cell>
          <cell r="B1808" t="str">
            <v>Portão em tubo de aço galvanizado DIN 2440/NBR 5580, painel único, dimensões 1,0x1,6m, inclusive cadeado</v>
          </cell>
          <cell r="C1808" t="str">
            <v>un</v>
          </cell>
          <cell r="D1808">
            <v>361.78</v>
          </cell>
        </row>
        <row r="1809">
          <cell r="A1809" t="str">
            <v>85189</v>
          </cell>
          <cell r="B1809" t="str">
            <v>Portão em tubo de aço galvanizado DIN 2440/NBR 5580, painel único, dimensões 4,0x1,2m, inclusive cadeado</v>
          </cell>
          <cell r="C1809" t="str">
            <v>un</v>
          </cell>
          <cell r="D1809">
            <v>852.39</v>
          </cell>
        </row>
        <row r="1810">
          <cell r="A1810" t="str">
            <v>0222</v>
          </cell>
          <cell r="B1810" t="str">
            <v>Janela de alumínio</v>
          </cell>
        </row>
        <row r="1811">
          <cell r="A1811" t="str">
            <v>68052</v>
          </cell>
          <cell r="B1811" t="str">
            <v>Janela basculante de alumínio</v>
          </cell>
          <cell r="C1811" t="str">
            <v>m²</v>
          </cell>
          <cell r="D1811">
            <v>519.29999999999995</v>
          </cell>
        </row>
        <row r="1812">
          <cell r="A1812" t="str">
            <v>73809</v>
          </cell>
          <cell r="B1812" t="str">
            <v>Janela de alumínio, tipo correr ou maxim ar, convencional, inclusive assentamento</v>
          </cell>
        </row>
        <row r="1813">
          <cell r="A1813" t="str">
            <v>73809/001</v>
          </cell>
          <cell r="B1813" t="str">
            <v>Janela de alumínio tipo maxim ar, incluso guarnições e vidro fantasia</v>
          </cell>
          <cell r="C1813" t="str">
            <v>m²</v>
          </cell>
          <cell r="D1813">
            <v>557.20000000000005</v>
          </cell>
        </row>
        <row r="1814">
          <cell r="A1814" t="str">
            <v>74067</v>
          </cell>
          <cell r="B1814" t="str">
            <v>Janela de alumínio, de correr</v>
          </cell>
        </row>
        <row r="1815">
          <cell r="A1815" t="str">
            <v>74067/001</v>
          </cell>
          <cell r="B1815" t="str">
            <v>Janela de correr em alumínio, com quatro folhas para vidro, duas fixas e duas moveis, incluso guarnição e vidro liso incolor</v>
          </cell>
          <cell r="C1815" t="str">
            <v>m²</v>
          </cell>
          <cell r="D1815">
            <v>522.47</v>
          </cell>
        </row>
        <row r="1816">
          <cell r="A1816" t="str">
            <v>74067/002</v>
          </cell>
          <cell r="B1816" t="str">
            <v>Janela de correr em alumínio, folhas para vidro, com bandeira, incluso guarnição e vidro liso incolor</v>
          </cell>
          <cell r="C1816" t="str">
            <v>m²</v>
          </cell>
          <cell r="D1816">
            <v>652.5</v>
          </cell>
        </row>
        <row r="1817">
          <cell r="A1817" t="str">
            <v>74067/003</v>
          </cell>
          <cell r="B1817" t="str">
            <v>Janela de correr em alumínio, veneziana, com bandeira</v>
          </cell>
          <cell r="C1817" t="str">
            <v>m²</v>
          </cell>
          <cell r="D1817">
            <v>787.56</v>
          </cell>
        </row>
        <row r="1818">
          <cell r="A1818" t="str">
            <v>74067/004</v>
          </cell>
          <cell r="B1818" t="str">
            <v>Janela de correr em alumínio, veneziana, sem bandeira</v>
          </cell>
          <cell r="C1818" t="str">
            <v>m²</v>
          </cell>
          <cell r="D1818">
            <v>684.72</v>
          </cell>
        </row>
        <row r="1819">
          <cell r="A1819" t="str">
            <v>85010</v>
          </cell>
          <cell r="B1819" t="str">
            <v>Caixilho fixo, de alumínio, para vidro</v>
          </cell>
          <cell r="C1819" t="str">
            <v>m²</v>
          </cell>
          <cell r="D1819">
            <v>454.58</v>
          </cell>
        </row>
        <row r="1820">
          <cell r="A1820" t="str">
            <v>85014</v>
          </cell>
          <cell r="B1820" t="str">
            <v>Caixilho fixo, de alumínio, com tela de metal fio 12 malha 3x3cm</v>
          </cell>
          <cell r="C1820" t="str">
            <v>m²</v>
          </cell>
          <cell r="D1820">
            <v>509.71</v>
          </cell>
        </row>
        <row r="1821">
          <cell r="A1821" t="str">
            <v>0304</v>
          </cell>
          <cell r="B1821" t="str">
            <v>Perfil / cantoneira / barra</v>
          </cell>
        </row>
        <row r="1822">
          <cell r="A1822" t="str">
            <v>73908</v>
          </cell>
          <cell r="B1822" t="str">
            <v>Cantoneira de alumínio</v>
          </cell>
        </row>
        <row r="1823">
          <cell r="A1823" t="str">
            <v>73908/001</v>
          </cell>
          <cell r="B1823" t="str">
            <v>Cantoneira de alumínio 2"x2", para proteção de quina de parede</v>
          </cell>
          <cell r="C1823" t="str">
            <v>m</v>
          </cell>
          <cell r="D1823">
            <v>30.45</v>
          </cell>
        </row>
        <row r="1824">
          <cell r="A1824" t="str">
            <v>73908/002</v>
          </cell>
          <cell r="B1824" t="str">
            <v>Cantoneira de alumínio 1"x1, para proteção de quina de parede</v>
          </cell>
          <cell r="C1824" t="str">
            <v>m</v>
          </cell>
          <cell r="D1824">
            <v>23</v>
          </cell>
        </row>
        <row r="1825">
          <cell r="A1825" t="str">
            <v>85015</v>
          </cell>
          <cell r="B1825" t="str">
            <v>Cantoneira de madeira 3,0x3,0x1,0cm</v>
          </cell>
          <cell r="C1825" t="str">
            <v>m</v>
          </cell>
          <cell r="D1825">
            <v>14.82</v>
          </cell>
        </row>
        <row r="1826">
          <cell r="A1826" t="str">
            <v>85016</v>
          </cell>
          <cell r="B1826" t="str">
            <v>Cantoneira de madeira com laminado melaminico fosco 3,0x3,0x1,0cm</v>
          </cell>
          <cell r="C1826" t="str">
            <v>m</v>
          </cell>
          <cell r="D1826">
            <v>18.5</v>
          </cell>
        </row>
        <row r="1827">
          <cell r="A1827" t="str">
            <v>FUES</v>
          </cell>
          <cell r="B1827" t="str">
            <v>Fundações e estruturas</v>
          </cell>
        </row>
        <row r="1828">
          <cell r="A1828" t="str">
            <v>0038</v>
          </cell>
          <cell r="B1828" t="str">
            <v>Tubulões</v>
          </cell>
        </row>
        <row r="1829">
          <cell r="A1829" t="str">
            <v>73713</v>
          </cell>
          <cell r="B1829" t="str">
            <v>Arrasamento de tubulão de concreto D=1,00 a 1,20m (inclui encarregado).</v>
          </cell>
          <cell r="C1829" t="str">
            <v>un</v>
          </cell>
          <cell r="D1829">
            <v>279.33</v>
          </cell>
        </row>
        <row r="1830">
          <cell r="A1830" t="str">
            <v>73761</v>
          </cell>
          <cell r="B1830" t="str">
            <v>Arrasamento de tubulão de concreto armado</v>
          </cell>
        </row>
        <row r="1831">
          <cell r="A1831" t="str">
            <v>73761/001</v>
          </cell>
          <cell r="B1831" t="str">
            <v>Arrasamento de tubulão de concreto D=0,80m.</v>
          </cell>
          <cell r="C1831" t="str">
            <v>un</v>
          </cell>
          <cell r="D1831">
            <v>186.22</v>
          </cell>
        </row>
        <row r="1832">
          <cell r="A1832" t="str">
            <v>73761/002</v>
          </cell>
          <cell r="B1832" t="str">
            <v>Arrasamento de tubulão de concreto D=1,25 a 1,40m.</v>
          </cell>
          <cell r="C1832" t="str">
            <v>un</v>
          </cell>
          <cell r="D1832">
            <v>322.79000000000002</v>
          </cell>
        </row>
        <row r="1833">
          <cell r="A1833" t="str">
            <v>73761/003</v>
          </cell>
          <cell r="B1833" t="str">
            <v>Arrasamento de tubulão de concreto D=1,45 a 1,60m.</v>
          </cell>
          <cell r="C1833" t="str">
            <v>un</v>
          </cell>
          <cell r="D1833">
            <v>372.45</v>
          </cell>
        </row>
        <row r="1834">
          <cell r="A1834" t="str">
            <v>73761/004</v>
          </cell>
          <cell r="B1834" t="str">
            <v>Arrasamento de tubulão de concreto D=1,65 a 2,00m.</v>
          </cell>
          <cell r="C1834" t="str">
            <v>un</v>
          </cell>
          <cell r="D1834">
            <v>465.56</v>
          </cell>
        </row>
        <row r="1835">
          <cell r="A1835" t="str">
            <v>73761/005</v>
          </cell>
          <cell r="B1835" t="str">
            <v>Arrasamento de tubulão de concreto D=2,10 a 2,50m.</v>
          </cell>
          <cell r="C1835" t="str">
            <v>un</v>
          </cell>
          <cell r="D1835">
            <v>577.29999999999995</v>
          </cell>
        </row>
        <row r="1836">
          <cell r="A1836" t="str">
            <v>79475</v>
          </cell>
          <cell r="B1836" t="str">
            <v>Escavação manual campo aberto p/ tubulão - fuste e/ou base (para todas as profundidades)</v>
          </cell>
          <cell r="C1836" t="str">
            <v>m³</v>
          </cell>
          <cell r="D1836">
            <v>256.16000000000003</v>
          </cell>
        </row>
        <row r="1837">
          <cell r="A1837" t="str">
            <v>0039</v>
          </cell>
          <cell r="B1837" t="str">
            <v>Estacas</v>
          </cell>
        </row>
        <row r="1838">
          <cell r="A1838" t="str">
            <v>72819</v>
          </cell>
          <cell r="B1838" t="str">
            <v>Estaca a trado (broca) diâmetro 30cm em concreto armado moldada in-loco 20MPa</v>
          </cell>
          <cell r="C1838" t="str">
            <v>m</v>
          </cell>
          <cell r="D1838">
            <v>76.989999999999995</v>
          </cell>
        </row>
        <row r="1839">
          <cell r="A1839" t="str">
            <v>72820</v>
          </cell>
          <cell r="B1839" t="str">
            <v>Corte e preparo em cabeça de estaca</v>
          </cell>
          <cell r="C1839" t="str">
            <v>un</v>
          </cell>
          <cell r="D1839">
            <v>30.48</v>
          </cell>
        </row>
        <row r="1840">
          <cell r="A1840" t="str">
            <v>74122</v>
          </cell>
          <cell r="B1840" t="str">
            <v>Estaca pré-moldada</v>
          </cell>
        </row>
        <row r="1841">
          <cell r="A1841" t="str">
            <v>74122/001</v>
          </cell>
          <cell r="B1841" t="str">
            <v>Estaca pré-moldada concreto armado 20T, inclusive cravação/emendas.</v>
          </cell>
          <cell r="C1841" t="str">
            <v>m</v>
          </cell>
          <cell r="D1841">
            <v>73.849999999999994</v>
          </cell>
        </row>
        <row r="1842">
          <cell r="A1842" t="str">
            <v>74156</v>
          </cell>
          <cell r="B1842" t="str">
            <v>Brocas (estacas a trado) moldada in-loco</v>
          </cell>
        </row>
        <row r="1843">
          <cell r="A1843" t="str">
            <v>74156/001</v>
          </cell>
          <cell r="B1843" t="str">
            <v>Estaca a trado (broca) D=25cm c/concreto Fck=15MPa + 20kg aço/m³ mold. in-loco</v>
          </cell>
          <cell r="C1843" t="str">
            <v>m</v>
          </cell>
          <cell r="D1843">
            <v>49.86</v>
          </cell>
        </row>
        <row r="1844">
          <cell r="A1844" t="str">
            <v>74156/002</v>
          </cell>
          <cell r="B1844" t="str">
            <v>Estaca a trado (broca) diâmetro=25cm, em concreto moldado in loco, 15MPa, sem armação.</v>
          </cell>
          <cell r="C1844" t="str">
            <v>m</v>
          </cell>
          <cell r="D1844">
            <v>43.8</v>
          </cell>
        </row>
        <row r="1845">
          <cell r="A1845" t="str">
            <v>74156/003</v>
          </cell>
          <cell r="B1845" t="str">
            <v>Estaca a trado (broca) diâmetro=20cm, em concreto moldado in loco, 15MPa, sem armação.</v>
          </cell>
          <cell r="C1845" t="str">
            <v>m</v>
          </cell>
          <cell r="D1845">
            <v>37.25</v>
          </cell>
        </row>
        <row r="1846">
          <cell r="A1846" t="str">
            <v>83494</v>
          </cell>
          <cell r="B1846" t="str">
            <v>Estaca tipo Franki D=35cm p/ carga 55T s/ bate estaca</v>
          </cell>
          <cell r="C1846" t="str">
            <v>m</v>
          </cell>
          <cell r="D1846">
            <v>187.06</v>
          </cell>
        </row>
        <row r="1847">
          <cell r="A1847" t="str">
            <v>83495</v>
          </cell>
          <cell r="B1847" t="str">
            <v>Estaca tipo Franki D=40cm p/ carga 75T s/ bate estaca</v>
          </cell>
          <cell r="C1847" t="str">
            <v>m</v>
          </cell>
          <cell r="D1847">
            <v>217.17</v>
          </cell>
        </row>
        <row r="1848">
          <cell r="A1848" t="str">
            <v>83498</v>
          </cell>
          <cell r="B1848" t="str">
            <v>Estaca tipo Franki D=52cm p/ carga 130T s/ bate estaca</v>
          </cell>
          <cell r="C1848" t="str">
            <v>m</v>
          </cell>
          <cell r="D1848">
            <v>367.54</v>
          </cell>
        </row>
        <row r="1849">
          <cell r="A1849" t="str">
            <v>83500</v>
          </cell>
          <cell r="B1849" t="str">
            <v>Estaca tipo Franki D=60cm p/ carga 170T s/ bate estaca</v>
          </cell>
          <cell r="C1849" t="str">
            <v>m</v>
          </cell>
          <cell r="D1849">
            <v>453.58</v>
          </cell>
        </row>
        <row r="1850">
          <cell r="A1850" t="str">
            <v>83501</v>
          </cell>
          <cell r="B1850" t="str">
            <v>Estaca concreto armado centrifugado D=20cm, 25 a 30T incl. cravação/emendas</v>
          </cell>
          <cell r="C1850" t="str">
            <v>m</v>
          </cell>
          <cell r="D1850">
            <v>88.27</v>
          </cell>
        </row>
        <row r="1851">
          <cell r="A1851" t="str">
            <v>83502</v>
          </cell>
          <cell r="B1851" t="str">
            <v>Estaca concreto armado centrifugado D=28cm inclusive cravação e servente</v>
          </cell>
          <cell r="C1851" t="str">
            <v>m</v>
          </cell>
          <cell r="D1851">
            <v>98.58</v>
          </cell>
        </row>
        <row r="1852">
          <cell r="A1852" t="str">
            <v>83503</v>
          </cell>
          <cell r="B1852" t="str">
            <v>Estaca concreto armado centrifugado D=33cm, 60 a 75T, incl. cravação/emendas</v>
          </cell>
          <cell r="C1852" t="str">
            <v>m</v>
          </cell>
          <cell r="D1852">
            <v>151.25</v>
          </cell>
        </row>
        <row r="1853">
          <cell r="A1853" t="str">
            <v>83504</v>
          </cell>
          <cell r="B1853" t="str">
            <v>Estaca concreto armado centrifugado D=38cm, 75 a 90T, incl. cravação/emendas</v>
          </cell>
          <cell r="C1853" t="str">
            <v>m</v>
          </cell>
          <cell r="D1853">
            <v>184.6</v>
          </cell>
        </row>
        <row r="1854">
          <cell r="A1854" t="str">
            <v>83505</v>
          </cell>
          <cell r="B1854" t="str">
            <v>Estaca concreto armado centrifugado D=42cm, 90 a 115T, incl. cravação/emendas</v>
          </cell>
          <cell r="C1854" t="str">
            <v>m</v>
          </cell>
          <cell r="D1854">
            <v>223.23</v>
          </cell>
        </row>
        <row r="1855">
          <cell r="A1855" t="str">
            <v>83506</v>
          </cell>
          <cell r="B1855" t="str">
            <v>Estaca concreto armado centrifugado D=60cm inclusive cravação e servente</v>
          </cell>
          <cell r="C1855" t="str">
            <v>m</v>
          </cell>
          <cell r="D1855">
            <v>350.73</v>
          </cell>
        </row>
        <row r="1856">
          <cell r="A1856" t="str">
            <v>83508</v>
          </cell>
          <cell r="B1856" t="str">
            <v>Estaca pré-moldada concreto armado 25T incl. cravação/emendas</v>
          </cell>
          <cell r="C1856" t="str">
            <v>m</v>
          </cell>
          <cell r="D1856">
            <v>77.53</v>
          </cell>
        </row>
        <row r="1857">
          <cell r="A1857" t="str">
            <v>83509</v>
          </cell>
          <cell r="B1857" t="str">
            <v>Estaca pré-moldada concreto armado 32T incl. cravação/emendas</v>
          </cell>
          <cell r="C1857" t="str">
            <v>m</v>
          </cell>
          <cell r="D1857">
            <v>97.03</v>
          </cell>
        </row>
        <row r="1858">
          <cell r="A1858" t="str">
            <v>83510</v>
          </cell>
          <cell r="B1858" t="str">
            <v>Estaca pré-moldada concreto armado 38T incl. cravação/emendas</v>
          </cell>
          <cell r="C1858" t="str">
            <v>m</v>
          </cell>
          <cell r="D1858">
            <v>102.95</v>
          </cell>
        </row>
        <row r="1859">
          <cell r="A1859" t="str">
            <v>83511</v>
          </cell>
          <cell r="B1859" t="str">
            <v>Estaca pré-moldada concreto armado 50T incl. cravação/emendas</v>
          </cell>
          <cell r="C1859" t="str">
            <v>m</v>
          </cell>
          <cell r="D1859">
            <v>131.80000000000001</v>
          </cell>
        </row>
        <row r="1860">
          <cell r="A1860" t="str">
            <v>83512</v>
          </cell>
          <cell r="B1860" t="str">
            <v>Estaca pré-moldada concreto armado 62T incl. cravação/emendas</v>
          </cell>
          <cell r="C1860" t="str">
            <v>m</v>
          </cell>
          <cell r="D1860">
            <v>143.65</v>
          </cell>
        </row>
        <row r="1861">
          <cell r="A1861" t="str">
            <v>90808</v>
          </cell>
          <cell r="B1861" t="str">
            <v>Estaca hélice contínua, diâmetro de 30cm, comprimento total até 15m, perfuratriz com torque de 170kNm. Af_02/2015</v>
          </cell>
          <cell r="C1861" t="str">
            <v>m</v>
          </cell>
          <cell r="D1861">
            <v>61.36</v>
          </cell>
        </row>
        <row r="1862">
          <cell r="A1862" t="str">
            <v>90809</v>
          </cell>
          <cell r="B1862" t="str">
            <v>Estaca hélice contínua, diâmetro de 30cm, comprimento total acima de 15m até 20m, perfuratriz com torque de 170kNm. Af_02/2015</v>
          </cell>
          <cell r="C1862" t="str">
            <v>m</v>
          </cell>
          <cell r="D1862">
            <v>59.42</v>
          </cell>
        </row>
        <row r="1863">
          <cell r="A1863" t="str">
            <v>90810</v>
          </cell>
          <cell r="B1863" t="str">
            <v>Estaca hélice contínua, diâmetro de 50cm, comprimento total até 15m, perfuratriz com torque de 170kNm. Af_02/2015</v>
          </cell>
          <cell r="C1863" t="str">
            <v>m</v>
          </cell>
          <cell r="D1863">
            <v>133.91999999999999</v>
          </cell>
        </row>
        <row r="1864">
          <cell r="A1864" t="str">
            <v>90811</v>
          </cell>
          <cell r="B1864" t="str">
            <v>Estaca hélice contínua, diâmetro de 50cm, comprimento total acima de 15m até 30m, perfuratriz com torque de 170kNm. Af_02/2015</v>
          </cell>
          <cell r="C1864" t="str">
            <v>m</v>
          </cell>
          <cell r="D1864">
            <v>128.11000000000001</v>
          </cell>
        </row>
        <row r="1865">
          <cell r="A1865" t="str">
            <v>90812</v>
          </cell>
          <cell r="B1865" t="str">
            <v>Estaca hélice contínua, diâmetro de 70cm, comprimento total até 15m, perfuratriz com torque de 170kNm. Af_02/2015</v>
          </cell>
          <cell r="C1865" t="str">
            <v>m</v>
          </cell>
          <cell r="D1865">
            <v>232.3</v>
          </cell>
        </row>
        <row r="1866">
          <cell r="A1866" t="str">
            <v>90813</v>
          </cell>
          <cell r="B1866" t="str">
            <v>Estaca hélice contínua, diâmetro de 70cm, comprimento total acima de 15m até 30m, perfuratriz com torque de 170kNm. Af_02/2015</v>
          </cell>
          <cell r="C1866" t="str">
            <v>m</v>
          </cell>
          <cell r="D1866">
            <v>224.3</v>
          </cell>
        </row>
        <row r="1867">
          <cell r="A1867" t="str">
            <v>90814</v>
          </cell>
          <cell r="B1867" t="str">
            <v>Estaca hélice contínua, diâmetro de 80cm, comprimento total até 30m, perfuratriz com torque de 170kNm. Af_02/2015</v>
          </cell>
          <cell r="C1867" t="str">
            <v>m</v>
          </cell>
          <cell r="D1867">
            <v>283.14</v>
          </cell>
        </row>
        <row r="1868">
          <cell r="A1868" t="str">
            <v>90877</v>
          </cell>
          <cell r="B1868" t="str">
            <v>Estaca escavada mecanicamente, sem fluido estabilizante, com 25cm de diâmetro, até 9m de comprimento, concreto lançado por caminhão betoneira. Af_02/2015</v>
          </cell>
          <cell r="C1868" t="str">
            <v>m</v>
          </cell>
          <cell r="D1868">
            <v>32.200000000000003</v>
          </cell>
        </row>
        <row r="1869">
          <cell r="A1869" t="str">
            <v>90878</v>
          </cell>
          <cell r="B1869" t="str">
            <v>Estaca escavada mecanicamente, sem fluido estabilizante, com 25cm de diâmetro, acima de 9m de comprimento, concreto lançado por caminhão betoneira. Af_02/2015</v>
          </cell>
          <cell r="C1869" t="str">
            <v>m</v>
          </cell>
          <cell r="D1869">
            <v>31.17</v>
          </cell>
        </row>
        <row r="1870">
          <cell r="A1870" t="str">
            <v>90880</v>
          </cell>
          <cell r="B1870" t="str">
            <v>Estaca escavada mecanicamente, sem fluido estabilizante, com 25cm de diâmetro, até 9m de comprimento, concreto lançado manualmente. Af_02/2015</v>
          </cell>
          <cell r="C1870" t="str">
            <v>m</v>
          </cell>
          <cell r="D1870">
            <v>40.909999999999997</v>
          </cell>
        </row>
        <row r="1871">
          <cell r="A1871" t="str">
            <v>90881</v>
          </cell>
          <cell r="B1871" t="str">
            <v>Estaca escavada mecanicamente, sem fluido estabilizante, com 25cm de diâmetro, acima de 9m de comprimento, concreto lançado manualmente. Af_02/2015</v>
          </cell>
          <cell r="C1871" t="str">
            <v>m</v>
          </cell>
          <cell r="D1871">
            <v>38.130000000000003</v>
          </cell>
        </row>
        <row r="1872">
          <cell r="A1872" t="str">
            <v>90883</v>
          </cell>
          <cell r="B1872" t="str">
            <v>Estaca escavada mecanicamente, sem fluido estabilizante, com 40cm de diâmetro, até 9m de comprimento, concreto lançado por caminhão betoneira. Af_02/2015</v>
          </cell>
          <cell r="C1872" t="str">
            <v>m</v>
          </cell>
          <cell r="D1872">
            <v>61.43</v>
          </cell>
        </row>
        <row r="1873">
          <cell r="A1873" t="str">
            <v>90884</v>
          </cell>
          <cell r="B1873" t="str">
            <v>Estaca escavada mecanicamente, sem fluido estabilizante, com 40cm de diâmetro, acima de 9m até 15m de comprimento, concreto lançado por caminhão betoneira. Af_02/2015</v>
          </cell>
          <cell r="C1873" t="str">
            <v>m</v>
          </cell>
          <cell r="D1873">
            <v>60.23</v>
          </cell>
        </row>
        <row r="1874">
          <cell r="A1874" t="str">
            <v>90885</v>
          </cell>
          <cell r="B1874" t="str">
            <v>Estaca escavada mecanicamente, sem fluido estabilizante, com 40cm de diâmetro, acima de 15m de comprimento, concreto lançado por caminhão betoneira. Af_02/2015</v>
          </cell>
          <cell r="C1874" t="str">
            <v>m</v>
          </cell>
          <cell r="D1874">
            <v>59.69</v>
          </cell>
        </row>
        <row r="1875">
          <cell r="A1875" t="str">
            <v>90886</v>
          </cell>
          <cell r="B1875" t="str">
            <v>Estaca escavada mecanicamente, sem fluido estabilizante, com 60cm de diâmetro, até 9m de comprimento, concreto lançado por caminhão betoneira. Af_02/2015</v>
          </cell>
          <cell r="C1875" t="str">
            <v>m</v>
          </cell>
          <cell r="D1875">
            <v>125.25</v>
          </cell>
        </row>
        <row r="1876">
          <cell r="A1876" t="str">
            <v>90887</v>
          </cell>
          <cell r="B1876" t="str">
            <v>Estaca escavada mecanicamente, sem fluido estabilizante, com 60cm de diâmetro, acima de 9m até 15m de comprimento, concreto lançado por caminhão betoneira. Af_02/2015</v>
          </cell>
          <cell r="C1876" t="str">
            <v>m</v>
          </cell>
          <cell r="D1876">
            <v>123.88</v>
          </cell>
        </row>
        <row r="1877">
          <cell r="A1877" t="str">
            <v>90888</v>
          </cell>
          <cell r="B1877" t="str">
            <v>Estaca escavada mecanicamente, sem fluido estabilizante, com 60cm de diâmetro, acima de 15m de comprimento, concreto lançado por caminhão betoneira. Af_02/2015</v>
          </cell>
          <cell r="C1877" t="str">
            <v>m</v>
          </cell>
          <cell r="D1877">
            <v>123.29</v>
          </cell>
        </row>
        <row r="1878">
          <cell r="A1878" t="str">
            <v>90889</v>
          </cell>
          <cell r="B1878" t="str">
            <v>Estaca escavada mecanicamente, sem fluido estabilizante, com 60cm de diâmetro, até 9m de comprimento, concreto lançado por bomba lança. Af_02/2015</v>
          </cell>
          <cell r="C1878" t="str">
            <v>m</v>
          </cell>
          <cell r="D1878">
            <v>148.22999999999999</v>
          </cell>
        </row>
        <row r="1879">
          <cell r="A1879" t="str">
            <v>90890</v>
          </cell>
          <cell r="B1879" t="str">
            <v>Estaca escavada mecanicamente, sem fluido estabilizante, com 60cm de diâmetro, acima de 9m até 15m de comprimento, concreto lançado por bomba lança. Af_02/2015</v>
          </cell>
          <cell r="C1879" t="str">
            <v>m</v>
          </cell>
          <cell r="D1879">
            <v>146.1</v>
          </cell>
        </row>
        <row r="1880">
          <cell r="A1880" t="str">
            <v>90891</v>
          </cell>
          <cell r="B1880" t="str">
            <v>Estaca escavada mecanicamente, sem fluido estabilizante, com 60cm de diâmetro, acima de 15m de comprimento, concreto lançado por bomba lança. Af_02/2015</v>
          </cell>
          <cell r="C1880" t="str">
            <v>m</v>
          </cell>
          <cell r="D1880">
            <v>145.16</v>
          </cell>
        </row>
        <row r="1881">
          <cell r="A1881" t="str">
            <v>0040</v>
          </cell>
          <cell r="B1881" t="str">
            <v>Lastros / fundações diversas</v>
          </cell>
        </row>
        <row r="1882">
          <cell r="A1882" t="str">
            <v>73692</v>
          </cell>
          <cell r="B1882" t="str">
            <v>Lastro de areia media</v>
          </cell>
          <cell r="C1882" t="str">
            <v>m³</v>
          </cell>
          <cell r="D1882">
            <v>102.06</v>
          </cell>
        </row>
        <row r="1883">
          <cell r="A1883" t="str">
            <v>74164</v>
          </cell>
          <cell r="B1883" t="str">
            <v>Lastro de pedra britada e fundações em baldrame</v>
          </cell>
        </row>
        <row r="1884">
          <cell r="A1884" t="str">
            <v>74164/004</v>
          </cell>
          <cell r="B1884" t="str">
            <v>Lastro de brita</v>
          </cell>
          <cell r="C1884" t="str">
            <v>m³</v>
          </cell>
          <cell r="D1884">
            <v>102.94</v>
          </cell>
        </row>
        <row r="1885">
          <cell r="A1885" t="str">
            <v>83532</v>
          </cell>
          <cell r="B1885" t="str">
            <v>Lastro de concreto, preparo mecânico</v>
          </cell>
          <cell r="C1885" t="str">
            <v>m³</v>
          </cell>
          <cell r="D1885">
            <v>349.76</v>
          </cell>
        </row>
        <row r="1886">
          <cell r="A1886" t="str">
            <v>83534</v>
          </cell>
          <cell r="B1886" t="str">
            <v>Lastro de concreto, preparo mecânico, incluso aditivo impermeabilizante</v>
          </cell>
          <cell r="C1886" t="str">
            <v>m³</v>
          </cell>
          <cell r="D1886">
            <v>436.21</v>
          </cell>
        </row>
        <row r="1887">
          <cell r="A1887" t="str">
            <v>0041</v>
          </cell>
          <cell r="B1887" t="str">
            <v>Formas / cimbramentos / escoramentos</v>
          </cell>
        </row>
        <row r="1888">
          <cell r="A1888" t="str">
            <v>5651</v>
          </cell>
          <cell r="B1888" t="str">
            <v>Forma tábua para concreto em fundação c/ reaproveitamento 5x</v>
          </cell>
          <cell r="C1888" t="str">
            <v>m²</v>
          </cell>
          <cell r="D1888">
            <v>27.13</v>
          </cell>
        </row>
        <row r="1889">
          <cell r="A1889" t="str">
            <v>5970</v>
          </cell>
          <cell r="B1889" t="str">
            <v>Forma tábua para concreto em fundação, c/ reaproveitamento 2x.</v>
          </cell>
          <cell r="C1889" t="str">
            <v>m²</v>
          </cell>
          <cell r="D1889">
            <v>46.94</v>
          </cell>
        </row>
        <row r="1890">
          <cell r="A1890" t="str">
            <v>74007</v>
          </cell>
          <cell r="B1890" t="str">
            <v>Formas para concreto, incluindo os serviços de escoramento, montagem, desmontagem, para concreto não estrutural</v>
          </cell>
        </row>
        <row r="1891">
          <cell r="A1891" t="str">
            <v>74007/001</v>
          </cell>
          <cell r="B1891" t="str">
            <v>Forma tábua p/ concreto em fundação c/ reaproveitamento 10x.</v>
          </cell>
          <cell r="C1891" t="str">
            <v>m²</v>
          </cell>
          <cell r="D1891">
            <v>21.74</v>
          </cell>
        </row>
        <row r="1892">
          <cell r="A1892" t="str">
            <v>74074</v>
          </cell>
          <cell r="B1892" t="str">
            <v>Forma pinho 3ª p/ concreto em fundação reaprov 2 vezes - corte/montagem/escoramento/desforma</v>
          </cell>
        </row>
        <row r="1893">
          <cell r="A1893" t="str">
            <v>74074/004</v>
          </cell>
          <cell r="B1893" t="str">
            <v>Forma tábua p/ concreto em fundação s/reaproveitamento</v>
          </cell>
          <cell r="C1893" t="str">
            <v>m²</v>
          </cell>
          <cell r="D1893">
            <v>69.42</v>
          </cell>
        </row>
        <row r="1894">
          <cell r="A1894" t="str">
            <v>74076</v>
          </cell>
          <cell r="B1894" t="str">
            <v>Forma pinho 3ª p/ fundação radier reaprov 10 vezes - corte/montagem/escoramento/desforma</v>
          </cell>
        </row>
        <row r="1895">
          <cell r="A1895" t="str">
            <v>74076/001</v>
          </cell>
          <cell r="B1895" t="str">
            <v>Forma tábua p/ concreto em fundação radier c/ reaproveitamento 3x.</v>
          </cell>
          <cell r="C1895" t="str">
            <v>m²</v>
          </cell>
          <cell r="D1895">
            <v>33.97</v>
          </cell>
        </row>
        <row r="1896">
          <cell r="A1896" t="str">
            <v>74076/002</v>
          </cell>
          <cell r="B1896" t="str">
            <v>Forma tábua p/ concreto em fundação radier c/ reaproveitamento 5x.</v>
          </cell>
          <cell r="C1896" t="str">
            <v>m²</v>
          </cell>
          <cell r="D1896">
            <v>24.45</v>
          </cell>
        </row>
        <row r="1897">
          <cell r="A1897" t="str">
            <v>74076/003</v>
          </cell>
          <cell r="B1897" t="str">
            <v>Forma tábua p/ concreto em fundação radier c/ reaproveitamento 10x.</v>
          </cell>
          <cell r="C1897" t="str">
            <v>m²</v>
          </cell>
          <cell r="D1897">
            <v>17.329999999999998</v>
          </cell>
        </row>
        <row r="1898">
          <cell r="A1898" t="str">
            <v>90996</v>
          </cell>
          <cell r="B1898" t="str">
            <v>Formas manuseáveis para paredes de concreto moldadas in loco, de edificações de múltiplos pavimento, em platibanda. Af_06/2015</v>
          </cell>
          <cell r="C1898" t="str">
            <v>m²</v>
          </cell>
          <cell r="D1898">
            <v>9.39</v>
          </cell>
        </row>
        <row r="1899">
          <cell r="A1899" t="str">
            <v>90997</v>
          </cell>
          <cell r="B1899" t="str">
            <v>Formas manuseáveis para paredes de concreto moldadas in loco, de edificações de múltiplos pavimentos, em faces internas de paredes. Af_06/2015</v>
          </cell>
          <cell r="C1899" t="str">
            <v>m²</v>
          </cell>
          <cell r="D1899">
            <v>12.49</v>
          </cell>
        </row>
        <row r="1900">
          <cell r="A1900" t="str">
            <v>90998</v>
          </cell>
          <cell r="B1900" t="str">
            <v>Formas manuseáveis para paredes de concreto moldadas in loco, de edificações de múltiplos pavimentos, em lajes. Af_06/2015</v>
          </cell>
          <cell r="C1900" t="str">
            <v>m²</v>
          </cell>
          <cell r="D1900">
            <v>14.93</v>
          </cell>
        </row>
        <row r="1901">
          <cell r="A1901" t="str">
            <v>91000</v>
          </cell>
          <cell r="B1901" t="str">
            <v>Formas manuseáveis para paredes de concreto moldadas in loco, de edificações de múltiplos pavimentos, em panos de fachada com vãos. Af_06/2015</v>
          </cell>
          <cell r="C1901" t="str">
            <v>m²</v>
          </cell>
          <cell r="D1901">
            <v>11.57</v>
          </cell>
        </row>
        <row r="1902">
          <cell r="A1902" t="str">
            <v>91002</v>
          </cell>
          <cell r="B1902" t="str">
            <v>Formas manuseáveis para paredes de concreto moldadas in loco, de edificações de múltiplos pavimentos, em panos de fachada sem vãos. Af_06/2015</v>
          </cell>
          <cell r="C1902" t="str">
            <v>m²</v>
          </cell>
          <cell r="D1902">
            <v>10.7</v>
          </cell>
        </row>
        <row r="1903">
          <cell r="A1903" t="str">
            <v>91003</v>
          </cell>
          <cell r="B1903" t="str">
            <v>Formas manuseáveis para paredes de concreto moldadas in loco, de edificações de múltiplos pavimentos, em panos de fachada com varandas. Af_06/2015</v>
          </cell>
          <cell r="C1903" t="str">
            <v>m²</v>
          </cell>
          <cell r="D1903">
            <v>12.27</v>
          </cell>
        </row>
        <row r="1904">
          <cell r="A1904" t="str">
            <v>91004</v>
          </cell>
          <cell r="B1904" t="str">
            <v>Formas manuseáveis para paredes de concreto moldadas in loco, de edificações de pavimento único, em faces internas de paredes. Af_06/2015</v>
          </cell>
          <cell r="C1904" t="str">
            <v>m²</v>
          </cell>
          <cell r="D1904">
            <v>9.8699999999999992</v>
          </cell>
        </row>
        <row r="1905">
          <cell r="A1905" t="str">
            <v>91005</v>
          </cell>
          <cell r="B1905" t="str">
            <v>Formas manuseáveis para paredes de concreto moldadas in loco, de edificações de pavimento único, em lajes. Af_06/2015</v>
          </cell>
          <cell r="C1905" t="str">
            <v>m²</v>
          </cell>
          <cell r="D1905">
            <v>11.69</v>
          </cell>
        </row>
        <row r="1906">
          <cell r="A1906" t="str">
            <v>91006</v>
          </cell>
          <cell r="B1906" t="str">
            <v>Formas manuseáveis para paredes de concreto moldadas in loco, de edificações de pavimento único, em panos de fachada com vãos. Af_06/2015</v>
          </cell>
          <cell r="C1906" t="str">
            <v>m²</v>
          </cell>
          <cell r="D1906">
            <v>9.18</v>
          </cell>
        </row>
        <row r="1907">
          <cell r="A1907" t="str">
            <v>91007</v>
          </cell>
          <cell r="B1907" t="str">
            <v>Formas manuseáveis para paredes de concreto moldadas in loco, de edificações de pavimento único, em panos de fachada sem vãos. Af_06/2015</v>
          </cell>
          <cell r="C1907" t="str">
            <v>m²</v>
          </cell>
          <cell r="D1907">
            <v>8.32</v>
          </cell>
        </row>
        <row r="1908">
          <cell r="A1908" t="str">
            <v>91008</v>
          </cell>
          <cell r="B1908" t="str">
            <v>Formas manuseáveis para paredes de concreto moldadas in loco, de edificações de pavimento único, em panos de fachada com varanda. Af_06/2015</v>
          </cell>
          <cell r="C1908" t="str">
            <v>m²</v>
          </cell>
          <cell r="D1908">
            <v>9.89</v>
          </cell>
        </row>
        <row r="1909">
          <cell r="A1909" t="str">
            <v>92263</v>
          </cell>
          <cell r="B1909" t="str">
            <v>Fabricação de forma para pilares e estruturas similares, em chapa de madeira compensada resinada, E=17mm. Af_12/2015</v>
          </cell>
          <cell r="C1909" t="str">
            <v>m²</v>
          </cell>
          <cell r="D1909">
            <v>94.63</v>
          </cell>
        </row>
        <row r="1910">
          <cell r="A1910" t="str">
            <v>92264</v>
          </cell>
          <cell r="B1910" t="str">
            <v>Fabricação de forma para pilares e estruturas similares, em chapa de madeira compensada plastificada, E=18mm. Af_12/2015</v>
          </cell>
          <cell r="C1910" t="str">
            <v>m²</v>
          </cell>
          <cell r="D1910">
            <v>111.84</v>
          </cell>
        </row>
        <row r="1911">
          <cell r="A1911" t="str">
            <v>92265</v>
          </cell>
          <cell r="B1911" t="str">
            <v>Fabricação de forma para vigas, em chapa de madeira compensada resinada, E=17mm. Af_12/2015</v>
          </cell>
          <cell r="C1911" t="str">
            <v>m²</v>
          </cell>
          <cell r="D1911">
            <v>67.09</v>
          </cell>
        </row>
        <row r="1912">
          <cell r="A1912" t="str">
            <v>92266</v>
          </cell>
          <cell r="B1912" t="str">
            <v>Fabricação de forma para vigas, em chapa de madeira compensada plastificada, E=18mm. Af_12/2015</v>
          </cell>
          <cell r="C1912" t="str">
            <v>m²</v>
          </cell>
          <cell r="D1912">
            <v>82.43</v>
          </cell>
        </row>
        <row r="1913">
          <cell r="A1913" t="str">
            <v>92267</v>
          </cell>
          <cell r="B1913" t="str">
            <v>Fabricação de forma para lajes, em chapa de madeira compensada resinada, E=17mm. Af_12/2015</v>
          </cell>
          <cell r="C1913" t="str">
            <v>m²</v>
          </cell>
          <cell r="D1913">
            <v>28.8</v>
          </cell>
        </row>
        <row r="1914">
          <cell r="A1914" t="str">
            <v>92268</v>
          </cell>
          <cell r="B1914" t="str">
            <v>Fabricação de forma para lajes, em chapa de madeira compensada plastificada, E=18mm. Af_12/2015</v>
          </cell>
          <cell r="C1914" t="str">
            <v>m²</v>
          </cell>
          <cell r="D1914">
            <v>42.33</v>
          </cell>
        </row>
        <row r="1915">
          <cell r="A1915" t="str">
            <v>92269</v>
          </cell>
          <cell r="B1915" t="str">
            <v>Fabricação de forma para pilares e estruturas similares, em madeira serrada, E=25mm. Af_12/2015</v>
          </cell>
          <cell r="C1915" t="str">
            <v>m²</v>
          </cell>
          <cell r="D1915">
            <v>60.14</v>
          </cell>
        </row>
        <row r="1916">
          <cell r="A1916" t="str">
            <v>92270</v>
          </cell>
          <cell r="B1916" t="str">
            <v>Fabricação de forma para vigas, com madeira serrada, E=25mm. Af_12/2015</v>
          </cell>
          <cell r="C1916" t="str">
            <v>m²</v>
          </cell>
          <cell r="D1916">
            <v>48.28</v>
          </cell>
        </row>
        <row r="1917">
          <cell r="A1917" t="str">
            <v>92271</v>
          </cell>
          <cell r="B1917" t="str">
            <v>Fabricação de forma para lajes, em madeira serrada, E=25mm. Af_12/2015</v>
          </cell>
          <cell r="C1917" t="str">
            <v>m²</v>
          </cell>
          <cell r="D1917">
            <v>33.56</v>
          </cell>
        </row>
        <row r="1918">
          <cell r="A1918" t="str">
            <v>92272</v>
          </cell>
          <cell r="B1918" t="str">
            <v>Fabricação de escoras de viga do tipo garfo, em madeira. Af_12/2015</v>
          </cell>
          <cell r="C1918" t="str">
            <v>m</v>
          </cell>
          <cell r="D1918">
            <v>26.61</v>
          </cell>
        </row>
        <row r="1919">
          <cell r="A1919" t="str">
            <v>92273</v>
          </cell>
          <cell r="B1919" t="str">
            <v>Fabricação de escoras do tipo pontalete, em madeira. Af_12/2015</v>
          </cell>
          <cell r="C1919" t="str">
            <v>m</v>
          </cell>
          <cell r="D1919">
            <v>13.18</v>
          </cell>
        </row>
        <row r="1920">
          <cell r="A1920" t="str">
            <v>92408</v>
          </cell>
          <cell r="B1920" t="str">
            <v>Montagem e desmontagem de forma de pilares retangulares e estruturas similares com área média das seções menor ou igual a 0,25m², pé-direito simples, em madeira serrada, 1 utilização. Af_12/2015</v>
          </cell>
          <cell r="C1920" t="str">
            <v>m²</v>
          </cell>
          <cell r="D1920">
            <v>117.2</v>
          </cell>
        </row>
        <row r="1921">
          <cell r="A1921" t="str">
            <v>92409</v>
          </cell>
          <cell r="B1921" t="str">
            <v>Montagem e desmontagem de forma de pilares retangulares e estruturas similares com área média das seções maior que 0,25m², pé-direito simples, em madeira serrada, 1 utilização. Af_12/2015</v>
          </cell>
          <cell r="C1921" t="str">
            <v>m²</v>
          </cell>
          <cell r="D1921">
            <v>110.71</v>
          </cell>
        </row>
        <row r="1922">
          <cell r="A1922" t="str">
            <v>92410</v>
          </cell>
          <cell r="B1922" t="str">
            <v>Montagem e desmontagem de forma de pilares retangulares e estruturas similares com área média das seções menor ou igual a 0,25m², pé-direito simples, em madeira serrada, 2 utilizações. Af_12/2015</v>
          </cell>
          <cell r="C1922" t="str">
            <v>m²</v>
          </cell>
          <cell r="D1922">
            <v>81.209999999999994</v>
          </cell>
        </row>
        <row r="1923">
          <cell r="A1923" t="str">
            <v>92411</v>
          </cell>
          <cell r="B1923" t="str">
            <v>Montagem e desmontagem de forma de pilares retangulares e estruturas similares com área média das seções maior que 0,25m², pé-direito simples, em madeira serrada, 2 utilizações. Af_12/2015</v>
          </cell>
          <cell r="C1923" t="str">
            <v>m²</v>
          </cell>
          <cell r="D1923">
            <v>75.48</v>
          </cell>
        </row>
        <row r="1924">
          <cell r="A1924" t="str">
            <v>92412</v>
          </cell>
          <cell r="B1924" t="str">
            <v>Montagem e desmontagem de forma de pilares retangulares e estruturas similares com área média das seções menor ou igual a 0,25m², pé-direito simples, em madeira serrada, 4 utilizações. Af_12/2015</v>
          </cell>
          <cell r="C1924" t="str">
            <v>m²</v>
          </cell>
          <cell r="D1924">
            <v>54.57</v>
          </cell>
        </row>
        <row r="1925">
          <cell r="A1925" t="str">
            <v>92413</v>
          </cell>
          <cell r="B1925" t="str">
            <v>Montagem e desmontagem de forma de pilares retangulares e estruturas similares com área média das seções maior que 0,25m², pé-direito simples, em madeira serrada, 4 utilizações. Af_12/2015</v>
          </cell>
          <cell r="C1925" t="str">
            <v>m²</v>
          </cell>
          <cell r="D1925">
            <v>50.16</v>
          </cell>
        </row>
        <row r="1926">
          <cell r="A1926" t="str">
            <v>92414</v>
          </cell>
          <cell r="B1926" t="str">
            <v>Montagem e desmontagem de forma de pilares retangulares e estruturas similares com área média das seções menor ou igual a 0,25m², pé-direito simples, em chapa de madeira compensada resinada, 2 utilizações. Af_12/2015</v>
          </cell>
          <cell r="C1926" t="str">
            <v>m²</v>
          </cell>
          <cell r="D1926">
            <v>74.98</v>
          </cell>
        </row>
        <row r="1927">
          <cell r="A1927" t="str">
            <v>92415</v>
          </cell>
          <cell r="B1927" t="str">
            <v>Montagem e desmontagem de forma de pilares retangulares e estruturas similares com área média das seções maior que 0,25m², pé-direito simples, em chapa de madeira compensada resinada, 2 utilizações. Af_12/2015</v>
          </cell>
          <cell r="C1927" t="str">
            <v>m²</v>
          </cell>
          <cell r="D1927">
            <v>69.25</v>
          </cell>
        </row>
        <row r="1928">
          <cell r="A1928" t="str">
            <v>92416</v>
          </cell>
          <cell r="B1928" t="str">
            <v>Montagem e desmontagem de forma de pilares retangulares e estruturas similares com área média das seções menor ou igual a 0,25m², pé-direito duplo, em chapa de madeira compensada resinada, 2 utilizações. Af_12/2015</v>
          </cell>
          <cell r="C1928" t="str">
            <v>m²</v>
          </cell>
          <cell r="D1928">
            <v>86.75</v>
          </cell>
        </row>
        <row r="1929">
          <cell r="A1929" t="str">
            <v>92417</v>
          </cell>
          <cell r="B1929" t="str">
            <v>Montagem e desmontagem de forma de pilares retangulares e estruturas similares com área média das seções maior que 0,25m², pé-direito duplo, em chapa de madeira compensada resinada, 2 utilizações. Af_12/2015</v>
          </cell>
          <cell r="C1929" t="str">
            <v>m²</v>
          </cell>
          <cell r="D1929">
            <v>81.05</v>
          </cell>
        </row>
        <row r="1930">
          <cell r="A1930" t="str">
            <v>92418</v>
          </cell>
          <cell r="B1930" t="str">
            <v>Montagem e desmontagem de forma de pilares retangulares e estruturas similares com área média das seções menor ou igual a 0,25m², pé-direito simples, em chapa de madeira compensada resinada, 4 utilizações. Af_12/2015</v>
          </cell>
          <cell r="C1930" t="str">
            <v>m²</v>
          </cell>
          <cell r="D1930">
            <v>44.1</v>
          </cell>
        </row>
        <row r="1931">
          <cell r="A1931" t="str">
            <v>92419</v>
          </cell>
          <cell r="B1931" t="str">
            <v>Montagem e desmontagem de forma de pilares retangulares e estruturas similares com área média das seções maior que 0,25m², pé-direito simples, em chapa de madeira compensada resinada, 4 utilizações. Af_12/2015</v>
          </cell>
          <cell r="C1931" t="str">
            <v>m²</v>
          </cell>
          <cell r="D1931">
            <v>39.71</v>
          </cell>
        </row>
        <row r="1932">
          <cell r="A1932" t="str">
            <v>92420</v>
          </cell>
          <cell r="B1932" t="str">
            <v>Montagem e desmontagem de forma de pilares retangulares e estruturas similares com área média das seções menor ou igual a 0,25m², pé-direito duplo, em chapa de madeira compensada resinada, 4 utilizações. Af_12/2015</v>
          </cell>
          <cell r="C1932" t="str">
            <v>m²</v>
          </cell>
          <cell r="D1932">
            <v>53.16</v>
          </cell>
        </row>
        <row r="1933">
          <cell r="A1933" t="str">
            <v>92421</v>
          </cell>
          <cell r="B1933" t="str">
            <v>Montagem e desmontagem de forma de pilares retangulares e estruturas similares com área média das seções maior que 0,25m², pé-direito duplo, em chapa de madeira compensada resinada, 4 utilizações. Af_12/2015</v>
          </cell>
          <cell r="C1933" t="str">
            <v>m²</v>
          </cell>
          <cell r="D1933">
            <v>48.76</v>
          </cell>
        </row>
        <row r="1934">
          <cell r="A1934" t="str">
            <v>92422</v>
          </cell>
          <cell r="B1934" t="str">
            <v>Montagem e desmontagem de forma de pilares retangulares e estruturas similares com área média das seções menor ou igual a 0,25m², pé-direito simples, em chapa de madeira compensada resinada, 6 utilizações. Af_12/2015</v>
          </cell>
          <cell r="C1934" t="str">
            <v>m²</v>
          </cell>
          <cell r="D1934">
            <v>34.39</v>
          </cell>
        </row>
        <row r="1935">
          <cell r="A1935" t="str">
            <v>92423</v>
          </cell>
          <cell r="B1935" t="str">
            <v>Montagem e desmontagem de forma de pilares retangulares e estruturas similares com área média das seções maior que 0,25m², pé-direito simples, em chapa de madeira compensada resinada, 6 utilizações. Af_12/2015</v>
          </cell>
          <cell r="C1935" t="str">
            <v>m²</v>
          </cell>
          <cell r="D1935">
            <v>30.58</v>
          </cell>
        </row>
        <row r="1936">
          <cell r="A1936" t="str">
            <v>92424</v>
          </cell>
          <cell r="B1936" t="str">
            <v>Montagem e desmontagem de forma de pilares retangulares e estruturas similares com área média das seções menor ou igual a 0,25m², pé-direito duplo, em chapa de madeira compensada resinada, 6 utilizações. Af_12/2015</v>
          </cell>
          <cell r="C1936" t="str">
            <v>m²</v>
          </cell>
          <cell r="D1936">
            <v>42.27</v>
          </cell>
        </row>
        <row r="1937">
          <cell r="A1937" t="str">
            <v>92425</v>
          </cell>
          <cell r="B1937" t="str">
            <v>Montagem e desmontagem de forma de pilares retangulares e estruturas similares com área média das seções maior que 0,25m², pé-direito duplo, em chapa de madeira compensada resinada, 6 utilizações. Af_12/2015</v>
          </cell>
          <cell r="C1937" t="str">
            <v>m²</v>
          </cell>
          <cell r="D1937">
            <v>38.450000000000003</v>
          </cell>
        </row>
        <row r="1938">
          <cell r="A1938" t="str">
            <v>92426</v>
          </cell>
          <cell r="B1938" t="str">
            <v>Montagem e desmontagem de forma de pilares retangulares e estruturas similares com área média das seções menor ou igual a 0,25m², pé-direito simples, em chapa de madeira compensada resinada, 8 utilizações. Af_12/2015</v>
          </cell>
          <cell r="C1938" t="str">
            <v>m²</v>
          </cell>
          <cell r="D1938">
            <v>29.5</v>
          </cell>
        </row>
        <row r="1939">
          <cell r="A1939" t="str">
            <v>92427</v>
          </cell>
          <cell r="B1939" t="str">
            <v>Montagem e desmontagem de forma de pilares retangulares e estruturas similares com área média das seções maior que 0,25m², pé-direito simples, em chapa de madeira compensada resinada, 8 utilizações. Af_12/2015</v>
          </cell>
          <cell r="C1939" t="str">
            <v>m²</v>
          </cell>
          <cell r="D1939">
            <v>25.96</v>
          </cell>
        </row>
        <row r="1940">
          <cell r="A1940" t="str">
            <v>92428</v>
          </cell>
          <cell r="B1940" t="str">
            <v>Montagem e desmontagem de forma de pilares retangulares e estruturas similares com área média das seções menor ou igual a 0,25m², pé-direito duplo, em chapa de madeira compensada resinada, 8 utilizações. Af_12/2015</v>
          </cell>
          <cell r="C1940" t="str">
            <v>m²</v>
          </cell>
          <cell r="D1940">
            <v>36.79</v>
          </cell>
        </row>
        <row r="1941">
          <cell r="A1941" t="str">
            <v>92429</v>
          </cell>
          <cell r="B1941" t="str">
            <v>Montagem e desmontagem de forma de pilares retangulares e estruturas similares com área média das seções maior que 0,25m², pé-direito duplo, em chapa de madeira compensada resinada, 8 utilizações. Af_12/2015</v>
          </cell>
          <cell r="C1941" t="str">
            <v>m²</v>
          </cell>
          <cell r="D1941">
            <v>33.25</v>
          </cell>
        </row>
        <row r="1942">
          <cell r="A1942" t="str">
            <v>92430</v>
          </cell>
          <cell r="B1942" t="str">
            <v>Montagem e desmontagem de forma de pilares retangulares e estruturas similares com área média das seções menor ou igual a 0,25m², pé-direito simples, em chapa de madeira compensada plastificada, 10 utilizações. Af_12/2015</v>
          </cell>
          <cell r="C1942" t="str">
            <v>m²</v>
          </cell>
          <cell r="D1942">
            <v>26.23</v>
          </cell>
        </row>
        <row r="1943">
          <cell r="A1943" t="str">
            <v>92431</v>
          </cell>
          <cell r="B1943" t="str">
            <v>Montagem e desmontagem de forma de pilares retangulares e estruturas similares com área média das seções maior que 0,25m², pé-direito simples, em chapa de madeira compensada plastificada, 10 utilizações. Af_12/2015</v>
          </cell>
          <cell r="C1943" t="str">
            <v>m²</v>
          </cell>
          <cell r="D1943">
            <v>29.8</v>
          </cell>
        </row>
        <row r="1944">
          <cell r="A1944" t="str">
            <v>92432</v>
          </cell>
          <cell r="B1944" t="str">
            <v>Montagem e desmontagem de forma de pilares retangulares e estruturas similares com área média das seções menor ou igual a 0,25m², pé-direito duplo, em chapa de madeira compensada plastificada, 10 utilizações. Af_12/2015</v>
          </cell>
          <cell r="C1944" t="str">
            <v>m²</v>
          </cell>
          <cell r="D1944">
            <v>22.88</v>
          </cell>
        </row>
        <row r="1945">
          <cell r="A1945" t="str">
            <v>92433</v>
          </cell>
          <cell r="B1945" t="str">
            <v>Montagem e desmontagem de forma de pilares retangulares e estruturas similares com área média das seções maior que 0,25m², pé-direito duplo, em chapa de madeira compensada plastificada, 10 utilizações. Af_12/2015</v>
          </cell>
          <cell r="C1945" t="str">
            <v>m²</v>
          </cell>
          <cell r="D1945">
            <v>33.159999999999997</v>
          </cell>
        </row>
        <row r="1946">
          <cell r="A1946" t="str">
            <v>92434</v>
          </cell>
          <cell r="B1946" t="str">
            <v>Montagem e desmontagem de forma de pilares retangulares e estruturas similares com área média das seções menor ou igual a 0,25m², pé-direito simples, em chapa de madeira compensada plastificada, 12 utilizações. Af_12/2015</v>
          </cell>
          <cell r="C1946" t="str">
            <v>m²</v>
          </cell>
          <cell r="D1946">
            <v>24.49</v>
          </cell>
        </row>
        <row r="1947">
          <cell r="A1947" t="str">
            <v>92435</v>
          </cell>
          <cell r="B1947" t="str">
            <v>Montagem e desmontagem de forma de pilares retangulares e estruturas similares com área média das seções maior que 0,25m², pé-direito simples, em chapa de madeira compensada plastificada, 12 utilizações. Af_12/2015</v>
          </cell>
          <cell r="C1947" t="str">
            <v>m²</v>
          </cell>
          <cell r="D1947">
            <v>21.24</v>
          </cell>
        </row>
        <row r="1948">
          <cell r="A1948" t="str">
            <v>92436</v>
          </cell>
          <cell r="B1948" t="str">
            <v>Montagem e desmontagem de forma de pilares retangulares e estruturas similares com área média das seções menor ou igual a 0,25m², pé-direito duplo, em chapa de madeira compensada plastificada, 12 utilizações. Af_12/2015</v>
          </cell>
          <cell r="C1948" t="str">
            <v>m²</v>
          </cell>
          <cell r="D1948">
            <v>31.16</v>
          </cell>
        </row>
        <row r="1949">
          <cell r="A1949" t="str">
            <v>92437</v>
          </cell>
          <cell r="B1949" t="str">
            <v>Montagem e desmontagem de forma de pilares retangulares e estruturas similares com área média das seções maior que 0,25m², pé-direito duplo, em chapa de madeira compensada plastificada, 12 utilizações. Af_12/2015</v>
          </cell>
          <cell r="C1949" t="str">
            <v>m²</v>
          </cell>
          <cell r="D1949">
            <v>27.93</v>
          </cell>
        </row>
        <row r="1950">
          <cell r="A1950" t="str">
            <v>92438</v>
          </cell>
          <cell r="B1950" t="str">
            <v>Montagem e desmontagem de forma de pilares retangulares e estruturas similares com área média das seções menor ou igual a 0,25m², pé-direito simples, em chapa de madeira compensada plastificada, 14 utilizações. Af_12/2015</v>
          </cell>
          <cell r="C1950" t="str">
            <v>m²</v>
          </cell>
          <cell r="D1950">
            <v>23.22</v>
          </cell>
        </row>
        <row r="1951">
          <cell r="A1951" t="str">
            <v>92439</v>
          </cell>
          <cell r="B1951" t="str">
            <v>Montagem e desmontagem de forma de pilares retangulares e estruturas similares com área média das seções maior que 0,25m², pé-direito simples, em chapa de madeira compensada plastificada, 14 utilizações. Af_12/2015</v>
          </cell>
          <cell r="C1951" t="str">
            <v>m²</v>
          </cell>
          <cell r="D1951">
            <v>20.059999999999999</v>
          </cell>
        </row>
        <row r="1952">
          <cell r="A1952" t="str">
            <v>92440</v>
          </cell>
          <cell r="B1952" t="str">
            <v>Montagem e desmontagem de forma de pilares retangulares e estruturas similares com área média das seções menor ou igual a 0,25m², pé-direito duplo, em chapa de madeira compensada plastificada, 14 utilizações. Af_12/2015</v>
          </cell>
          <cell r="C1952" t="str">
            <v>m²</v>
          </cell>
          <cell r="D1952">
            <v>29.72</v>
          </cell>
        </row>
        <row r="1953">
          <cell r="A1953" t="str">
            <v>92441</v>
          </cell>
          <cell r="B1953" t="str">
            <v>Montagem e desmontagem de forma de pilares retangulares e estruturas similares com área média das seções maior que 0,25m², pé-direito duplo, em chapa de madeira compensada plastificada, 14 utilizações. Af_12/2015</v>
          </cell>
          <cell r="C1953" t="str">
            <v>m²</v>
          </cell>
          <cell r="D1953">
            <v>26.58</v>
          </cell>
        </row>
        <row r="1954">
          <cell r="A1954" t="str">
            <v>92442</v>
          </cell>
          <cell r="B1954" t="str">
            <v>Montagem e desmontagem de forma de pilares retangulares e estruturas similares com área média das seções menor ou igual a 0,25m², pé-direito simples, em chapa de madeira compensada plastificada, 18 utilizações. Af_12/2015</v>
          </cell>
          <cell r="C1954" t="str">
            <v>m²</v>
          </cell>
          <cell r="D1954">
            <v>20.59</v>
          </cell>
        </row>
        <row r="1955">
          <cell r="A1955" t="str">
            <v>92443</v>
          </cell>
          <cell r="B1955" t="str">
            <v>Montagem e desmontagem de forma de pilares retangulares e estruturas similares com área média das seções maior que 0,25m², pé-direito simples, em chapa de madeira compensada plastificada, 18 utilizações. Af_12/2015</v>
          </cell>
          <cell r="C1955" t="str">
            <v>m²</v>
          </cell>
          <cell r="D1955">
            <v>17.54</v>
          </cell>
        </row>
        <row r="1956">
          <cell r="A1956" t="str">
            <v>92444</v>
          </cell>
          <cell r="B1956" t="str">
            <v>Montagem e desmontagem de forma de pilares retangulares e estruturas similares com área média das seções menor ou igual a 0,25m², pé-direito duplo, em chapa de madeira compensada plastificada, 18 utilizações. Af_12/2015</v>
          </cell>
          <cell r="C1956" t="str">
            <v>m²</v>
          </cell>
          <cell r="D1956">
            <v>26.89</v>
          </cell>
        </row>
        <row r="1957">
          <cell r="A1957" t="str">
            <v>92445</v>
          </cell>
          <cell r="B1957" t="str">
            <v>Montagem e desmontagem de forma de pilares retangulares e estruturas similares com área média das seções maior que 0,25m², pé-direito duplo, em chapa de madeira compensada plastificada, 18 utilizações. Af_12/2015</v>
          </cell>
          <cell r="C1957" t="str">
            <v>m²</v>
          </cell>
          <cell r="D1957">
            <v>23.83</v>
          </cell>
        </row>
        <row r="1958">
          <cell r="A1958" t="str">
            <v>92446</v>
          </cell>
          <cell r="B1958" t="str">
            <v>Montagem e desmontagem de forma de viga, escoramento com pontalete de madeira, pé-direito simples, em madeira serrada, 1 utilização. Af_12/2015</v>
          </cell>
          <cell r="C1958" t="str">
            <v>m²</v>
          </cell>
          <cell r="D1958">
            <v>133.81</v>
          </cell>
        </row>
        <row r="1959">
          <cell r="A1959" t="str">
            <v>92447</v>
          </cell>
          <cell r="B1959" t="str">
            <v>Montagem e desmontagem de forma de viga, escoramento com pontalete de madeira, pé-direito simples, em madeira serrada, 2 utilizações. Af_12/2015</v>
          </cell>
          <cell r="C1959" t="str">
            <v>m²</v>
          </cell>
          <cell r="D1959">
            <v>102.41</v>
          </cell>
        </row>
        <row r="1960">
          <cell r="A1960" t="str">
            <v>92448</v>
          </cell>
          <cell r="B1960" t="str">
            <v>Montagem e desmontagem de forma de viga, escoramento com pontalete de madeira, pé-direito simples, em madeira serrada, 4 utilizações. Af_12/2015</v>
          </cell>
          <cell r="C1960" t="str">
            <v>m²</v>
          </cell>
          <cell r="D1960">
            <v>72.92</v>
          </cell>
        </row>
        <row r="1961">
          <cell r="A1961" t="str">
            <v>92449</v>
          </cell>
          <cell r="B1961" t="str">
            <v>Montagem e desmontagem de forma de viga, escoramento com garfo de madeira, pé-direito duplo, em chapa de madeira resinada, 2 utilizações. Af_12/2015</v>
          </cell>
          <cell r="C1961" t="str">
            <v>m²</v>
          </cell>
          <cell r="D1961">
            <v>253.79</v>
          </cell>
        </row>
        <row r="1962">
          <cell r="A1962" t="str">
            <v>92450</v>
          </cell>
          <cell r="B1962" t="str">
            <v>Montagem e desmontagem de forma de viga, escoramento metálico, pé-direito duplo, em chapa de madeira resinada, 2 utilizações. Af_12/2015</v>
          </cell>
          <cell r="C1962" t="str">
            <v>m²</v>
          </cell>
          <cell r="D1962">
            <v>87.72</v>
          </cell>
        </row>
        <row r="1963">
          <cell r="A1963" t="str">
            <v>92451</v>
          </cell>
          <cell r="B1963" t="str">
            <v>Montagem e desmontagem de forma de viga, escoramento com garfo de madeira, pé-direito simples, em chapa de madeira resinada, 2 utilizações. Af_12/2015</v>
          </cell>
          <cell r="C1963" t="str">
            <v>m²</v>
          </cell>
          <cell r="D1963">
            <v>152.97999999999999</v>
          </cell>
        </row>
        <row r="1964">
          <cell r="A1964" t="str">
            <v>92452</v>
          </cell>
          <cell r="B1964" t="str">
            <v>Montagem e desmontagem de forma de viga, escoramento metálico, pé-direito simples, em chapa de madeira resinada, 2 utilizações. Af_12/2015</v>
          </cell>
          <cell r="C1964" t="str">
            <v>m²</v>
          </cell>
          <cell r="D1964">
            <v>79.680000000000007</v>
          </cell>
        </row>
        <row r="1965">
          <cell r="A1965" t="str">
            <v>92453</v>
          </cell>
          <cell r="B1965" t="str">
            <v>Montagem e desmontagem de forma de viga, escoramento com garfo de madeira, pé-direito duplo, em chapa de madeira resinada, 4 utilizações. Af_12/2015</v>
          </cell>
          <cell r="C1965" t="str">
            <v>m²</v>
          </cell>
          <cell r="D1965">
            <v>184.44</v>
          </cell>
        </row>
        <row r="1966">
          <cell r="A1966" t="str">
            <v>92454</v>
          </cell>
          <cell r="B1966" t="str">
            <v>Montagem e desmontagem de forma de viga, escoramento metálico, pé-direito duplo, em chapa de madeira resinada, 4 utilizações. Af_12/2015</v>
          </cell>
          <cell r="C1966" t="str">
            <v>m²</v>
          </cell>
          <cell r="D1966">
            <v>68.14</v>
          </cell>
        </row>
        <row r="1967">
          <cell r="A1967" t="str">
            <v>92455</v>
          </cell>
          <cell r="B1967" t="str">
            <v>Montagem e desmontagem de forma de viga, escoramento com garfo de madeira, pé-direito simples, em chapa de madeira resinada, 4 utilizações. Af_12/2015</v>
          </cell>
          <cell r="C1967" t="str">
            <v>m²</v>
          </cell>
          <cell r="D1967">
            <v>110.58</v>
          </cell>
        </row>
        <row r="1968">
          <cell r="A1968" t="str">
            <v>92456</v>
          </cell>
          <cell r="B1968" t="str">
            <v>Montagem e desmontagem de forma de viga, escoramento metálico, pé-direito simples, em chapa de madeira resinada, 4 utilizações. Af_12/2015</v>
          </cell>
          <cell r="C1968" t="str">
            <v>m²</v>
          </cell>
          <cell r="D1968">
            <v>60.34</v>
          </cell>
        </row>
        <row r="1969">
          <cell r="A1969" t="str">
            <v>92457</v>
          </cell>
          <cell r="B1969" t="str">
            <v>Montagem e desmontagem de forma de viga, escoramento com garfo de madeira, pé-direito duplo, em chapa de madeira resinada, 6 utilizações. Af_12/2015</v>
          </cell>
          <cell r="C1969" t="str">
            <v>m²</v>
          </cell>
          <cell r="D1969">
            <v>141.58000000000001</v>
          </cell>
        </row>
        <row r="1970">
          <cell r="A1970" t="str">
            <v>92458</v>
          </cell>
          <cell r="B1970" t="str">
            <v>Montagem e desmontagem de forma de viga, escoramento metálico, pé-direito duplo, em chapa de madeira resinada, 6 utilizações. Af_12/2015</v>
          </cell>
          <cell r="C1970" t="str">
            <v>m²</v>
          </cell>
          <cell r="D1970">
            <v>57.97</v>
          </cell>
        </row>
        <row r="1971">
          <cell r="A1971" t="str">
            <v>92459</v>
          </cell>
          <cell r="B1971" t="str">
            <v>Montagem e desmontagem de forma de viga, escoramento com garfo de madeira, pé-direito simples, em chapa de madeira resinada, 6 utilizações. Af_12/2015</v>
          </cell>
          <cell r="C1971" t="str">
            <v>m²</v>
          </cell>
          <cell r="D1971">
            <v>85.91</v>
          </cell>
        </row>
        <row r="1972">
          <cell r="A1972" t="str">
            <v>92460</v>
          </cell>
          <cell r="B1972" t="str">
            <v>Montagem e desmontagem de forma de viga, escoramento metálico, pé-direito simples, em chapa de madeira resinada, 6 utilizações. Af_12/2015</v>
          </cell>
          <cell r="C1972" t="str">
            <v>m²</v>
          </cell>
          <cell r="D1972">
            <v>50.64</v>
          </cell>
        </row>
        <row r="1973">
          <cell r="A1973" t="str">
            <v>92461</v>
          </cell>
          <cell r="B1973" t="str">
            <v>Montagem e desmontagem de forma de viga, escoramento com garfo de madeira, pé-direito duplo, em chapa de madeira resinada, 8 utilizações. Af_12/2015</v>
          </cell>
          <cell r="C1973" t="str">
            <v>m²</v>
          </cell>
          <cell r="D1973">
            <v>111.13</v>
          </cell>
        </row>
        <row r="1974">
          <cell r="A1974" t="str">
            <v>92462</v>
          </cell>
          <cell r="B1974" t="str">
            <v>Montagem e desmontagem de forma de viga, escoramento metálico, pé-direito duplo, em chapa de madeira resinada, 8 utilizações. Af_12/2015</v>
          </cell>
          <cell r="C1974" t="str">
            <v>m²</v>
          </cell>
          <cell r="D1974">
            <v>49.85</v>
          </cell>
        </row>
        <row r="1975">
          <cell r="A1975" t="str">
            <v>92463</v>
          </cell>
          <cell r="B1975" t="str">
            <v>Montagem e desmontagem de forma de viga, escoramento com garfo de madeira, pé-direito simples, em chapa de madeira resinada, 8 utilizações. Af_12/2015</v>
          </cell>
          <cell r="C1975" t="str">
            <v>m²</v>
          </cell>
          <cell r="D1975">
            <v>68.06</v>
          </cell>
        </row>
        <row r="1976">
          <cell r="A1976" t="str">
            <v>92464</v>
          </cell>
          <cell r="B1976" t="str">
            <v>Montagem e desmontagem de forma de viga, escoramento metálico, pé-direito simples, em chapa de madeira resinada, 8 utilizações. Af_12/2015</v>
          </cell>
          <cell r="C1976" t="str">
            <v>m²</v>
          </cell>
          <cell r="D1976">
            <v>43.02</v>
          </cell>
        </row>
        <row r="1977">
          <cell r="A1977" t="str">
            <v>92465</v>
          </cell>
          <cell r="B1977" t="str">
            <v>Montagem e desmontagem de forma de viga, escoramento com garfo de madeira, pé-direito duplo, em chapa de madeira plastificada, 10 utilizações. Af_12/2015</v>
          </cell>
          <cell r="C1977" t="str">
            <v>m²</v>
          </cell>
          <cell r="D1977">
            <v>92.98</v>
          </cell>
        </row>
        <row r="1978">
          <cell r="A1978" t="str">
            <v>92466</v>
          </cell>
          <cell r="B1978" t="str">
            <v>Montagem e desmontagem de forma de viga, escoramento metálico, pé-direito duplo, em chapa de madeira plastificada, 10 utilizações. Af_12/2015</v>
          </cell>
          <cell r="C1978" t="str">
            <v>m²</v>
          </cell>
          <cell r="D1978">
            <v>45.5</v>
          </cell>
        </row>
        <row r="1979">
          <cell r="A1979" t="str">
            <v>92467</v>
          </cell>
          <cell r="B1979" t="str">
            <v>Montagem e desmontagem de forma de viga, escoramento com garfo de madeira, pé-direito simples, em chapa de madeira plastificada, 10 utilizações. Af_12/2015</v>
          </cell>
          <cell r="C1979" t="str">
            <v>m²</v>
          </cell>
          <cell r="D1979">
            <v>57.67</v>
          </cell>
        </row>
        <row r="1980">
          <cell r="A1980" t="str">
            <v>92468</v>
          </cell>
          <cell r="B1980" t="str">
            <v>Montagem e desmontagem de forma de viga, escoramento metálico, pé-direito simples, em chapa de madeira plastificada, 10 utilizações. Af_12/2015</v>
          </cell>
          <cell r="C1980" t="str">
            <v>m²</v>
          </cell>
          <cell r="D1980">
            <v>38.96</v>
          </cell>
        </row>
        <row r="1981">
          <cell r="A1981" t="str">
            <v>92469</v>
          </cell>
          <cell r="B1981" t="str">
            <v>Montagem e desmontagem de forma de viga, escoramento com garfo de madeira, pé-direito duplo, em chapa de madeira plastificada, 12 utilizações. Af_12/2015</v>
          </cell>
          <cell r="C1981" t="str">
            <v>m²</v>
          </cell>
          <cell r="D1981">
            <v>80.010000000000005</v>
          </cell>
        </row>
        <row r="1982">
          <cell r="A1982" t="str">
            <v>92470</v>
          </cell>
          <cell r="B1982" t="str">
            <v>Montagem e desmontagem de forma de viga, escoramento metálico, pé-direito duplo, em chapa de madeira plastificada, 12 utilizações. Af_12/2015</v>
          </cell>
          <cell r="C1982" t="str">
            <v>m²</v>
          </cell>
          <cell r="D1982">
            <v>41.02</v>
          </cell>
        </row>
        <row r="1983">
          <cell r="A1983" t="str">
            <v>92471</v>
          </cell>
          <cell r="B1983" t="str">
            <v>Montagem e desmontagem de forma de viga, escoramento com garfo de madeira, pé-direito simples, em chapa de madeira plastificada, 12 utilizações. Af_12/2015</v>
          </cell>
          <cell r="C1983" t="str">
            <v>m²</v>
          </cell>
          <cell r="D1983">
            <v>50.01</v>
          </cell>
        </row>
        <row r="1984">
          <cell r="A1984" t="str">
            <v>92472</v>
          </cell>
          <cell r="B1984" t="str">
            <v>Montagem e desmontagem de forma de viga, escoramento metálico, pé-direito simples, em chapa de madeira plastificada, 12 utilizações. Af_12/2015</v>
          </cell>
          <cell r="C1984" t="str">
            <v>m²</v>
          </cell>
          <cell r="D1984">
            <v>34.99</v>
          </cell>
        </row>
        <row r="1985">
          <cell r="A1985" t="str">
            <v>92473</v>
          </cell>
          <cell r="B1985" t="str">
            <v>Montagem e desmontagem de forma de viga, escoramento com garfo de madeira, pé-direito duplo, em chapa de madeira plastificada, 14 utilizações. Af_12/2015</v>
          </cell>
          <cell r="C1985" t="str">
            <v>m²</v>
          </cell>
          <cell r="D1985">
            <v>70.41</v>
          </cell>
        </row>
        <row r="1986">
          <cell r="A1986" t="str">
            <v>92474</v>
          </cell>
          <cell r="B1986" t="str">
            <v>Montagem e desmontagem de forma de viga, escoramento metálico, pé-direito duplo, em chapa de madeira plastificada, 14 utilizações. Af_12/2015</v>
          </cell>
          <cell r="C1986" t="str">
            <v>m²</v>
          </cell>
          <cell r="D1986">
            <v>37.4</v>
          </cell>
        </row>
        <row r="1987">
          <cell r="A1987" t="str">
            <v>92475</v>
          </cell>
          <cell r="B1987" t="str">
            <v>Montagem e desmontagem de forma de viga, escoramento com garfo de madeira, pé-direito simples, em chapa de madeira plastificada, 14 utilizações. Af_12/2015</v>
          </cell>
          <cell r="C1987" t="str">
            <v>m²</v>
          </cell>
          <cell r="D1987">
            <v>44.32</v>
          </cell>
        </row>
        <row r="1988">
          <cell r="A1988" t="str">
            <v>92476</v>
          </cell>
          <cell r="B1988" t="str">
            <v>Montagem e desmontagem de forma de viga, escoramento metálico, pé-direito simples, em chapa de madeira plastificada, 14 utilizações. Af_12/2015</v>
          </cell>
          <cell r="C1988" t="str">
            <v>m²</v>
          </cell>
          <cell r="D1988">
            <v>31.84</v>
          </cell>
        </row>
        <row r="1989">
          <cell r="A1989" t="str">
            <v>92477</v>
          </cell>
          <cell r="B1989" t="str">
            <v>Montagem e desmontagem de forma de viga, escoramento com garfo de madeira, pé-direito duplo, em chapa de madeira plastificada, 18 utilizações. Af_12/2015</v>
          </cell>
          <cell r="C1989" t="str">
            <v>m²</v>
          </cell>
          <cell r="D1989">
            <v>56.09</v>
          </cell>
        </row>
        <row r="1990">
          <cell r="A1990" t="str">
            <v>92478</v>
          </cell>
          <cell r="B1990" t="str">
            <v>Montagem e desmontagem de forma de viga, escoramento metálico, pé-direito duplo, em chapa de madeira plastificada, 18 utilizações. Af_12/2015</v>
          </cell>
          <cell r="C1990" t="str">
            <v>m²</v>
          </cell>
          <cell r="D1990">
            <v>30.87</v>
          </cell>
        </row>
        <row r="1991">
          <cell r="A1991" t="str">
            <v>92479</v>
          </cell>
          <cell r="B1991" t="str">
            <v>Montagem e desmontagem de forma de viga, escoramento com garfo de madeira, pé-direito simples, em chapa de madeira plastificada, 18 utilizações. Af_12/2015</v>
          </cell>
          <cell r="C1991" t="str">
            <v>m²</v>
          </cell>
          <cell r="D1991">
            <v>35.369999999999997</v>
          </cell>
        </row>
        <row r="1992">
          <cell r="A1992" t="str">
            <v>92480</v>
          </cell>
          <cell r="B1992" t="str">
            <v>Montagem e desmontagem de forma de viga, escoramento metálico, pé-direito simples, em chapa de madeira plastificada, 18 utilizações. Af_12/2015</v>
          </cell>
          <cell r="C1992" t="str">
            <v>m²</v>
          </cell>
          <cell r="D1992">
            <v>26.14</v>
          </cell>
        </row>
        <row r="1993">
          <cell r="A1993" t="str">
            <v>92481</v>
          </cell>
          <cell r="B1993" t="str">
            <v>Montagem e desmontagem de forma de laje maciça com área média menor ou igual a 20m², pé-direito simples, em madeira serrada, 1 utilização. Af_12/2015</v>
          </cell>
          <cell r="C1993" t="str">
            <v>m²</v>
          </cell>
          <cell r="D1993">
            <v>160.72</v>
          </cell>
        </row>
        <row r="1994">
          <cell r="A1994" t="str">
            <v>92482</v>
          </cell>
          <cell r="B1994" t="str">
            <v>Montagem e desmontagem de forma de laje maciça com área média maior que 20m², pé-direito simples, em madeira serrada, 1 utilização. Af_12/2015</v>
          </cell>
          <cell r="C1994" t="str">
            <v>m²</v>
          </cell>
          <cell r="D1994">
            <v>153.16999999999999</v>
          </cell>
        </row>
        <row r="1995">
          <cell r="A1995" t="str">
            <v>92483</v>
          </cell>
          <cell r="B1995" t="str">
            <v>Montagem e desmontagem de forma de laje maciça com área média menor ou igual a 20m², pé-direito simples, em madeira serrada, 2 utilizações. Af_12/2015</v>
          </cell>
          <cell r="C1995" t="str">
            <v>m²</v>
          </cell>
          <cell r="D1995">
            <v>125.22</v>
          </cell>
        </row>
        <row r="1996">
          <cell r="A1996" t="str">
            <v>92484</v>
          </cell>
          <cell r="B1996" t="str">
            <v>Montagem e desmontagem de forma de laje maciça com área média maior que 20m², pé-direito simples, em madeira serrada, 2 utilizações. Af_12/2015</v>
          </cell>
          <cell r="C1996" t="str">
            <v>m²</v>
          </cell>
          <cell r="D1996">
            <v>118.55</v>
          </cell>
        </row>
        <row r="1997">
          <cell r="A1997" t="str">
            <v>92485</v>
          </cell>
          <cell r="B1997" t="str">
            <v>Montagem e desmontagem de forma de laje maciça com área média menor ou igual a 20m², pé-direito simples, em madeira serrada, 4 utilizações. Af_12/2015</v>
          </cell>
          <cell r="C1997" t="str">
            <v>m²</v>
          </cell>
          <cell r="D1997">
            <v>84.99</v>
          </cell>
        </row>
        <row r="1998">
          <cell r="A1998" t="str">
            <v>92486</v>
          </cell>
          <cell r="B1998" t="str">
            <v>Montagem e desmontagem de forma de laje maciça com área média maior que 20m², pé-direito simples, em madeira serrada, 4 utilizações. Af_12/2015</v>
          </cell>
          <cell r="C1998" t="str">
            <v>m²</v>
          </cell>
          <cell r="D1998">
            <v>79.87</v>
          </cell>
        </row>
        <row r="1999">
          <cell r="A1999" t="str">
            <v>92487</v>
          </cell>
          <cell r="B1999" t="str">
            <v>Montagem e desmontagem de forma de laje nervurada com cubeta e assoalho com área média menor ou igual a 20m², pé-direito duplo, em chapa de madeira compensada resinada, 8 utilizações. Af_12/2015</v>
          </cell>
          <cell r="C1999" t="str">
            <v>m²</v>
          </cell>
          <cell r="D1999">
            <v>31.47</v>
          </cell>
        </row>
        <row r="2000">
          <cell r="A2000" t="str">
            <v>92488</v>
          </cell>
          <cell r="B2000" t="str">
            <v>Montagem e desmontagem de forma de laje nervurada com cubeta e assoalho com área média maior que 20m², pé-direito duplo, em chapa de madeira compensada resinada, 8 utilizações. Af_12/2015</v>
          </cell>
          <cell r="C2000" t="str">
            <v>m²</v>
          </cell>
          <cell r="D2000">
            <v>29.71</v>
          </cell>
        </row>
        <row r="2001">
          <cell r="A2001" t="str">
            <v>92489</v>
          </cell>
          <cell r="B2001" t="str">
            <v>Montagem e desmontagem de forma de laje nervurada com cubeta e assoalho com área média menor ou igual a 20m², pé-direito simples, em chapa de madeira compensada resinada, 8 utilizações. Af_12/2015</v>
          </cell>
          <cell r="C2001" t="str">
            <v>m²</v>
          </cell>
          <cell r="D2001">
            <v>24.76</v>
          </cell>
        </row>
        <row r="2002">
          <cell r="A2002" t="str">
            <v>92490</v>
          </cell>
          <cell r="B2002" t="str">
            <v>Montagem e desmontagem de forma de laje nervurada com cubeta e assoalho com área média maior que 20m², pé-direito simples, em chapa de madeira compensada resinada, 8 utilizações. Af_12/2015</v>
          </cell>
          <cell r="C2002" t="str">
            <v>m²</v>
          </cell>
          <cell r="D2002">
            <v>23.14</v>
          </cell>
        </row>
        <row r="2003">
          <cell r="A2003" t="str">
            <v>92491</v>
          </cell>
          <cell r="B2003" t="str">
            <v>Montagem e desmontagem de forma de laje nervurada com cubeta e assoalho com área média menor ou igual a 20m², pé-direito duplo, em chapa de madeira compensada resinada, 10 utilizações. Af_12/2015</v>
          </cell>
          <cell r="C2003" t="str">
            <v>m²</v>
          </cell>
          <cell r="D2003">
            <v>27.9</v>
          </cell>
        </row>
        <row r="2004">
          <cell r="A2004" t="str">
            <v>92492</v>
          </cell>
          <cell r="B2004" t="str">
            <v>Montagem e desmontagem de forma de laje nervurada com cubeta e assoalho com área média maior que 20m², pé-direito duplo, em chapa de madeira compensada resinada, 10 utilizações. Af_12/2015</v>
          </cell>
          <cell r="C2004" t="str">
            <v>m²</v>
          </cell>
          <cell r="D2004">
            <v>25.74</v>
          </cell>
        </row>
        <row r="2005">
          <cell r="A2005" t="str">
            <v>92493</v>
          </cell>
          <cell r="B2005" t="str">
            <v>Montagem e desmontagem de forma de laje nervurada com cubeta e assoalho com área média menor ou igual a 20m², pé-direito simples, em chapa de madeira compensada resinada, 10 utilizações. Af_12/2015</v>
          </cell>
          <cell r="C2005" t="str">
            <v>m²</v>
          </cell>
          <cell r="D2005">
            <v>21.19</v>
          </cell>
        </row>
        <row r="2006">
          <cell r="A2006" t="str">
            <v>92494</v>
          </cell>
          <cell r="B2006" t="str">
            <v>Montagem e desmontagem de forma de laje nervurada com cubeta e assoalho com área média maior que 20m², pé-direito simples, em chapa de madeira compensada resinada, 10 utilizações. Af_12/2015</v>
          </cell>
          <cell r="C2006" t="str">
            <v>m²</v>
          </cell>
          <cell r="D2006">
            <v>19.63</v>
          </cell>
        </row>
        <row r="2007">
          <cell r="A2007" t="str">
            <v>92495</v>
          </cell>
          <cell r="B2007" t="str">
            <v>Montagem e desmontagem de forma de laje nervurada com cubeta e assoalho com área média menor ou igual a 20m², pé-direito duplo, em chapa de madeira compensada resinada, 12 utilizações. Af_12/2015</v>
          </cell>
          <cell r="C2007" t="str">
            <v>m²</v>
          </cell>
          <cell r="D2007">
            <v>25.67</v>
          </cell>
        </row>
        <row r="2008">
          <cell r="A2008" t="str">
            <v>92496</v>
          </cell>
          <cell r="B2008" t="str">
            <v>Montagem e desmontagem de forma de laje nervurada com cubeta e assoalho com área média maior que 20m², pé-direito duplo, em chapa de madeira compensada resinada, 12 utilizações. Af_12/2015</v>
          </cell>
          <cell r="C2008" t="str">
            <v>m²</v>
          </cell>
          <cell r="D2008">
            <v>24.05</v>
          </cell>
        </row>
        <row r="2009">
          <cell r="A2009" t="str">
            <v>92497</v>
          </cell>
          <cell r="B2009" t="str">
            <v>Montagem e desmontagem de forma de laje nervurada com cubeta e assoalho com área média menor ou igual a 20m², pé-direito simples, em chapa de madeira compensada resinada, 12 utilizações. Af_12/2015</v>
          </cell>
          <cell r="C2009" t="str">
            <v>m²</v>
          </cell>
          <cell r="D2009">
            <v>19.72</v>
          </cell>
        </row>
        <row r="2010">
          <cell r="A2010" t="str">
            <v>92498</v>
          </cell>
          <cell r="B2010" t="str">
            <v>Montagem e desmontagem de forma de laje nervurada com cubeta e assoalho com área média maior que 20m², pé-direito simples, em chapa de madeira compensada resinada, 12 utilizações. Af_12/2015</v>
          </cell>
          <cell r="C2010" t="str">
            <v>m²</v>
          </cell>
          <cell r="D2010">
            <v>18.21</v>
          </cell>
        </row>
        <row r="2011">
          <cell r="A2011" t="str">
            <v>92499</v>
          </cell>
          <cell r="B2011" t="str">
            <v>Montagem e desmontagem de forma de laje nervurada com cubeta e assoalho com área média menor ou igual a 20m², pé-direito duplo, em chapa de madeira compensada resinada, 14 utilizações. Af_12/2015</v>
          </cell>
          <cell r="C2011" t="str">
            <v>m²</v>
          </cell>
          <cell r="D2011">
            <v>24.4</v>
          </cell>
        </row>
        <row r="2012">
          <cell r="A2012" t="str">
            <v>92500</v>
          </cell>
          <cell r="B2012" t="str">
            <v>Montagem e desmontagem de forma de laje nervurada com cubeta e assoalho com área média maior que 20m², pé-direito duplo, em chapa de madeira compensada resinada, 14 utilizações. Af_12/2015</v>
          </cell>
          <cell r="C2012" t="str">
            <v>m²</v>
          </cell>
          <cell r="D2012">
            <v>22.82</v>
          </cell>
        </row>
        <row r="2013">
          <cell r="A2013" t="str">
            <v>92501</v>
          </cell>
          <cell r="B2013" t="str">
            <v>Montagem e desmontagem de forma de laje nervurada com cubeta e assoalho com área média menor ou igual a 20m², pé-direito simples, em chapa de madeira compensada resinada, 14 utilizações. Af_12/2015</v>
          </cell>
          <cell r="C2013" t="str">
            <v>m²</v>
          </cell>
          <cell r="D2013">
            <v>18.670000000000002</v>
          </cell>
        </row>
        <row r="2014">
          <cell r="A2014" t="str">
            <v>92502</v>
          </cell>
          <cell r="B2014" t="str">
            <v>Montagem e desmontagem de forma de laje nervurada com cubeta e assoalho com área média maior que 20m², pé-direito simples, em chapa de madeira compensada resinada, 14 utilizações. Af_12/2015</v>
          </cell>
          <cell r="C2014" t="str">
            <v>m²</v>
          </cell>
          <cell r="D2014">
            <v>17.21</v>
          </cell>
        </row>
        <row r="2015">
          <cell r="A2015" t="str">
            <v>92503</v>
          </cell>
          <cell r="B2015" t="str">
            <v>Montagem e desmontagem de forma de laje nervurada com cubeta e assoalho com área média menor ou igual a 20m², pé-direito duplo, em chapa de madeira compensada resinada, 18 utilizações. Af_12/2015</v>
          </cell>
          <cell r="C2015" t="str">
            <v>m²</v>
          </cell>
          <cell r="D2015">
            <v>22.5</v>
          </cell>
        </row>
        <row r="2016">
          <cell r="A2016" t="str">
            <v>92504</v>
          </cell>
          <cell r="B2016" t="str">
            <v>Montagem e desmontagem de forma de laje nervurada com cubeta e assoalho com área média maior que 20m², pé-direito duplo, em chapa de madeira compensada resinada, 18 utilizações. Af_12/2015</v>
          </cell>
          <cell r="C2016" t="str">
            <v>m²</v>
          </cell>
          <cell r="D2016">
            <v>20.98</v>
          </cell>
        </row>
        <row r="2017">
          <cell r="A2017" t="str">
            <v>92505</v>
          </cell>
          <cell r="B2017" t="str">
            <v>Montagem e desmontagem de forma de laje nervurada com cubeta e assoalho com área média menor ou igual a 20m², pé-direito simples, em chapa de madeira compensada resinada, 18 utilizações. Af_12/2015</v>
          </cell>
          <cell r="C2017" t="str">
            <v>m²</v>
          </cell>
          <cell r="D2017">
            <v>17.05</v>
          </cell>
        </row>
        <row r="2018">
          <cell r="A2018" t="str">
            <v>92506</v>
          </cell>
          <cell r="B2018" t="str">
            <v>Montagem e desmontagem de forma de laje nervurada com cubeta e assoalho com área média maior que 20m², pé-direito simples, em chapa de madeira compensada resinada, 18 utilizações. Af_12/2015</v>
          </cell>
          <cell r="C2018" t="str">
            <v>m²</v>
          </cell>
          <cell r="D2018">
            <v>15.64</v>
          </cell>
        </row>
        <row r="2019">
          <cell r="A2019" t="str">
            <v>92507</v>
          </cell>
          <cell r="B2019" t="str">
            <v>Montagem e desmontagem de forma de laje maciça com área média menor ou igual a 20m², pé-direito duplo, em chapa de madeira compensada resinada, 2 utilizações. Af_12/2015</v>
          </cell>
          <cell r="C2019" t="str">
            <v>m²</v>
          </cell>
          <cell r="D2019">
            <v>48.26</v>
          </cell>
        </row>
        <row r="2020">
          <cell r="A2020" t="str">
            <v>92508</v>
          </cell>
          <cell r="B2020" t="str">
            <v>Montagem e desmontagem de forma de laje maciça com área média maior que 20m², pé-direito duplo, em chapa de madeira compensada resinada, 2 utilizações. Af_12/2015</v>
          </cell>
          <cell r="C2020" t="str">
            <v>m²</v>
          </cell>
          <cell r="D2020">
            <v>46.85</v>
          </cell>
        </row>
        <row r="2021">
          <cell r="A2021" t="str">
            <v>92509</v>
          </cell>
          <cell r="B2021" t="str">
            <v>Montagem e desmontagem de forma de laje maciça com área média menor ou igual a 20m², pé-direito simples, em chapa de madeira compensada resinada, 2 utilizações. Af_12/2015</v>
          </cell>
          <cell r="C2021" t="str">
            <v>m²</v>
          </cell>
          <cell r="D2021">
            <v>37.33</v>
          </cell>
        </row>
        <row r="2022">
          <cell r="A2022" t="str">
            <v>92510</v>
          </cell>
          <cell r="B2022" t="str">
            <v>Montagem e desmontagem de forma de laje maciça com área média maior que 20m², pé-direito simples, em chapa de madeira compensada resinada, 2 utilizações. Af_12/2015</v>
          </cell>
          <cell r="C2022" t="str">
            <v>m²</v>
          </cell>
          <cell r="D2022">
            <v>36.03</v>
          </cell>
        </row>
        <row r="2023">
          <cell r="A2023" t="str">
            <v>92511</v>
          </cell>
          <cell r="B2023" t="str">
            <v>Montagem e desmontagem de forma de laje maciça com área média menor ou igual a 20m², pé-direito duplo, em chapa de madeira compensada resinada, 4 utilizações. Af_12/2015</v>
          </cell>
          <cell r="C2023" t="str">
            <v>m²</v>
          </cell>
          <cell r="D2023">
            <v>31.82</v>
          </cell>
        </row>
        <row r="2024">
          <cell r="A2024" t="str">
            <v>92512</v>
          </cell>
          <cell r="B2024" t="str">
            <v>Montagem e desmontagem de forma de laje maciça com área média maior que 20m², pé-direito duplo, em chapa de madeira compensada resinada, 4 utilizações. Af_12/2015</v>
          </cell>
          <cell r="C2024" t="str">
            <v>m²</v>
          </cell>
          <cell r="D2024">
            <v>30.74</v>
          </cell>
        </row>
        <row r="2025">
          <cell r="A2025" t="str">
            <v>92513</v>
          </cell>
          <cell r="B2025" t="str">
            <v>Montagem e desmontagem de forma de laje maciça com área média menor ou igual a 20m², pé-direito simples, em chapa de madeira compensada resinada, 4 utilizações. Af_12/2015</v>
          </cell>
          <cell r="C2025" t="str">
            <v>m²</v>
          </cell>
          <cell r="D2025">
            <v>23.58</v>
          </cell>
        </row>
        <row r="2026">
          <cell r="A2026" t="str">
            <v>92514</v>
          </cell>
          <cell r="B2026" t="str">
            <v>Montagem e desmontagem de forma de laje maciça com área média maior que 20m², pé-direito simples, em chapa de madeira compensada resinada, 4 utilizações. Af_12/2015</v>
          </cell>
          <cell r="C2026" t="str">
            <v>m²</v>
          </cell>
          <cell r="D2026">
            <v>22.58</v>
          </cell>
        </row>
        <row r="2027">
          <cell r="A2027" t="str">
            <v>92515</v>
          </cell>
          <cell r="B2027" t="str">
            <v>Montagem e desmontagem de forma de laje maciça com área média maior que 20m², pé-direito duplo, em chapa de madeira compensada resinada, 6 utilizações. Af_12/2015</v>
          </cell>
          <cell r="C2027" t="str">
            <v>m²</v>
          </cell>
          <cell r="D2027">
            <v>25.46</v>
          </cell>
        </row>
        <row r="2028">
          <cell r="A2028" t="str">
            <v>92516</v>
          </cell>
          <cell r="B2028" t="str">
            <v>Montagem e desmontagem de forma de laje maciça com área média menor ou igual a 20m², pé-direito duplo, em chapa de madeira compensada resinada, 6 utilizações. Af_12/2015</v>
          </cell>
          <cell r="C2028" t="str">
            <v>m²</v>
          </cell>
          <cell r="D2028">
            <v>24.53</v>
          </cell>
        </row>
        <row r="2029">
          <cell r="A2029" t="str">
            <v>92517</v>
          </cell>
          <cell r="B2029" t="str">
            <v>Montagem e desmontagem de forma de laje maciça com área média menor ou igual a 20m², pé-direito simples, em chapa de madeira compensada resinada, 6 utilizações. Af_12/2015</v>
          </cell>
          <cell r="C2029" t="str">
            <v>m²</v>
          </cell>
          <cell r="D2029">
            <v>18.57</v>
          </cell>
        </row>
        <row r="2030">
          <cell r="A2030" t="str">
            <v>92518</v>
          </cell>
          <cell r="B2030" t="str">
            <v>Montagem e desmontagem de forma de laje maciça com área média maior que 20m², pé-direito simples, em chapa de madeira compensada resinada, 6 utilizações. Af_12/2015</v>
          </cell>
          <cell r="C2030" t="str">
            <v>m²</v>
          </cell>
          <cell r="D2030">
            <v>17.7</v>
          </cell>
        </row>
        <row r="2031">
          <cell r="A2031" t="str">
            <v>92519</v>
          </cell>
          <cell r="B2031" t="str">
            <v>Montagem e desmontagem de forma de laje maciça com área média menor ou igual a 20m², pé-direito duplo, em chapa de madeira compensada resinada, 8 utilizações. Af_12/2015</v>
          </cell>
          <cell r="C2031" t="str">
            <v>m²</v>
          </cell>
          <cell r="D2031">
            <v>21.71</v>
          </cell>
        </row>
        <row r="2032">
          <cell r="A2032" t="str">
            <v>92520</v>
          </cell>
          <cell r="B2032" t="str">
            <v>Montagem e desmontagem de forma de laje maciça com área média maior que 20m², pé-direito duplo, em chapa de madeira compensada resinada, 8 utilizações. Af_12/2015</v>
          </cell>
          <cell r="C2032" t="str">
            <v>m²</v>
          </cell>
          <cell r="D2032">
            <v>20.84</v>
          </cell>
        </row>
        <row r="2033">
          <cell r="A2033" t="str">
            <v>92521</v>
          </cell>
          <cell r="B2033" t="str">
            <v>Montagem e desmontagem de forma de laje maciça com área média menor ou igual a 20m², pé-direito simples, em chapa de madeira compensada resinada, 8 utilizações. Af_12/2015</v>
          </cell>
          <cell r="C2033" t="str">
            <v>m²</v>
          </cell>
          <cell r="D2033">
            <v>15.63</v>
          </cell>
        </row>
        <row r="2034">
          <cell r="A2034" t="str">
            <v>92522</v>
          </cell>
          <cell r="B2034" t="str">
            <v>Montagem e desmontagem de forma de laje maciça com área média maior que 20m², pé-direito simples, em chapa de madeira compensada resinada,8 utilizações. Af_12/2015</v>
          </cell>
          <cell r="C2034" t="str">
            <v>m²</v>
          </cell>
          <cell r="D2034">
            <v>14.83</v>
          </cell>
        </row>
        <row r="2035">
          <cell r="A2035" t="str">
            <v>92523</v>
          </cell>
          <cell r="B2035" t="str">
            <v>Montagem e desmontagem de forma de laje maciça com área média menor ou igual a 20m², pé-direito duplo, em chapa de madeira compensada plastificada, 10 utilizações. Af_12/2015</v>
          </cell>
          <cell r="C2035" t="str">
            <v>m²</v>
          </cell>
          <cell r="D2035">
            <v>20.68</v>
          </cell>
        </row>
        <row r="2036">
          <cell r="A2036" t="str">
            <v>92524</v>
          </cell>
          <cell r="B2036" t="str">
            <v>Montagem e desmontagem de forma de laje maciça com área média maior que 20m², pé-direito duplo, em chapa de madeira compensada plastificada, 10 utilizações. Af_12/2015</v>
          </cell>
          <cell r="C2036" t="str">
            <v>m²</v>
          </cell>
          <cell r="D2036">
            <v>19.86</v>
          </cell>
        </row>
        <row r="2037">
          <cell r="A2037" t="str">
            <v>92525</v>
          </cell>
          <cell r="B2037" t="str">
            <v>Montagem e desmontagem de forma de laje maciça com área média menor ou igual a 20m², pé-direito simples, em chapa de madeira compensada plastificada, 10 utilizações. Af_12/2015</v>
          </cell>
          <cell r="C2037" t="str">
            <v>m²</v>
          </cell>
          <cell r="D2037">
            <v>15.07</v>
          </cell>
        </row>
        <row r="2038">
          <cell r="A2038" t="str">
            <v>92526</v>
          </cell>
          <cell r="B2038" t="str">
            <v>Montagem e desmontagem de forma de laje maciça com área média maior que 20m², pé-direito simples, em chapa de madeira compensada plastificada, 10 utilizações. Af_12/2015</v>
          </cell>
          <cell r="C2038" t="str">
            <v>m²</v>
          </cell>
          <cell r="D2038">
            <v>14.28</v>
          </cell>
        </row>
        <row r="2039">
          <cell r="A2039" t="str">
            <v>92527</v>
          </cell>
          <cell r="B2039" t="str">
            <v>Montagem e desmontagem de forma de laje maciça com área média menor ou igual a 20m², pé-direito duplo, em chapa de madeira compensada plastificada, 12 utilizações. Af_12/2015</v>
          </cell>
          <cell r="C2039" t="str">
            <v>m²</v>
          </cell>
          <cell r="D2039">
            <v>19.010000000000002</v>
          </cell>
        </row>
        <row r="2040">
          <cell r="A2040" t="str">
            <v>92528</v>
          </cell>
          <cell r="B2040" t="str">
            <v>Montagem e desmontagem de forma de laje maciça com área média maior que 20m², pé-direito duplo, em chapa de madeira compensada plastificada, 12 utilizações. Af_12/2015</v>
          </cell>
          <cell r="C2040" t="str">
            <v>m²</v>
          </cell>
          <cell r="D2040">
            <v>18.22</v>
          </cell>
        </row>
        <row r="2041">
          <cell r="A2041" t="str">
            <v>92529</v>
          </cell>
          <cell r="B2041" t="str">
            <v>Montagem e desmontagem de forma de laje maciça com área média menor ou igual a 20m², pé-direito simples, em chapa de madeira compensada plastificada, 12 utilizações. Af_12/2015</v>
          </cell>
          <cell r="C2041" t="str">
            <v>m²</v>
          </cell>
          <cell r="D2041">
            <v>13.64</v>
          </cell>
        </row>
        <row r="2042">
          <cell r="A2042" t="str">
            <v>92530</v>
          </cell>
          <cell r="B2042" t="str">
            <v>Montagem e desmontagem de forma de laje maciça com área média maior que 20m², pé-direito simples, em chapa de madeira compensada plastificada, 12 utilizações. Af_12/2015</v>
          </cell>
          <cell r="C2042" t="str">
            <v>m²</v>
          </cell>
          <cell r="D2042">
            <v>12.89</v>
          </cell>
        </row>
        <row r="2043">
          <cell r="A2043" t="str">
            <v>92531</v>
          </cell>
          <cell r="B2043" t="str">
            <v>Montagem e desmontagem de forma de laje maciça com área média menor ou igual a 20m², pé-direito duplo, em chapa de madeira compensada plastificada, 14 utilizações. Af_12/2015</v>
          </cell>
          <cell r="C2043" t="str">
            <v>m²</v>
          </cell>
          <cell r="D2043">
            <v>17.809999999999999</v>
          </cell>
        </row>
        <row r="2044">
          <cell r="A2044" t="str">
            <v>92532</v>
          </cell>
          <cell r="B2044" t="str">
            <v>Montagem e desmontagem de forma de laje maciça com área média maior que 20m², pé-direito duplo, em chapa de madeira compensada plastificada, 14 utilizações. Af_12/2015</v>
          </cell>
          <cell r="C2044" t="str">
            <v>m²</v>
          </cell>
          <cell r="D2044">
            <v>17.03</v>
          </cell>
        </row>
        <row r="2045">
          <cell r="A2045" t="str">
            <v>92533</v>
          </cell>
          <cell r="B2045" t="str">
            <v>Montagem e desmontagem de forma de laje maciça com área média menor ou igual a 20m², pé-direito simples, em chapa de madeira compensada plastificada, 14 utilizações. Af_12/2015</v>
          </cell>
          <cell r="C2045" t="str">
            <v>m²</v>
          </cell>
          <cell r="D2045">
            <v>12.67</v>
          </cell>
        </row>
        <row r="2046">
          <cell r="A2046" t="str">
            <v>92534</v>
          </cell>
          <cell r="B2046" t="str">
            <v>Montagem e desmontagem de forma de laje maciça com área média maior que 20m², pé-direito simples, em chapa de madeira compensada plastificada, 14 utilizações. Af_12/2015</v>
          </cell>
          <cell r="C2046" t="str">
            <v>m²</v>
          </cell>
          <cell r="D2046">
            <v>11.95</v>
          </cell>
        </row>
        <row r="2047">
          <cell r="A2047" t="str">
            <v>92535</v>
          </cell>
          <cell r="B2047" t="str">
            <v>Montagem e desmontagem de forma de laje maciça com área média menor ou igual a 20m², pé-direito duplo, em chapa de madeira compensada plastificada, 18 utilizações. Af_12/2015</v>
          </cell>
          <cell r="C2047" t="str">
            <v>m²</v>
          </cell>
          <cell r="D2047">
            <v>15.9</v>
          </cell>
        </row>
        <row r="2048">
          <cell r="A2048" t="str">
            <v>92536</v>
          </cell>
          <cell r="B2048" t="str">
            <v>Montagem e desmontagem de forma de laje maciça com área média maior que 20m², pé-direito duplo, em chapa de madeira compensada plastificada, 18 utilizações. Af_12/2015</v>
          </cell>
          <cell r="C2048" t="str">
            <v>m²</v>
          </cell>
          <cell r="D2048">
            <v>15.15</v>
          </cell>
        </row>
        <row r="2049">
          <cell r="A2049" t="str">
            <v>92537</v>
          </cell>
          <cell r="B2049" t="str">
            <v>Montagem e desmontagem de forma de laje maciça com área média menor ou igual a 20m², pé-direito simples, em chapa de madeira compensada plastificada, 18 utilizações. Af_12/2015</v>
          </cell>
          <cell r="C2049" t="str">
            <v>m²</v>
          </cell>
          <cell r="D2049">
            <v>11</v>
          </cell>
        </row>
        <row r="2050">
          <cell r="A2050" t="str">
            <v>92538</v>
          </cell>
          <cell r="B2050" t="str">
            <v>Montagem e desmontagem de forma de laje maciça com área média maior que 20m², pé-direito simples, em chapa de madeira compensada plastificada, 18 utilizações. Af_12/2015</v>
          </cell>
          <cell r="C2050" t="str">
            <v>m²</v>
          </cell>
          <cell r="D2050">
            <v>10.3</v>
          </cell>
        </row>
        <row r="2051">
          <cell r="A2051" t="str">
            <v>0042</v>
          </cell>
          <cell r="B2051" t="str">
            <v>Armaduras</v>
          </cell>
        </row>
        <row r="2052">
          <cell r="A2052" t="str">
            <v>73771</v>
          </cell>
          <cell r="B2052" t="str">
            <v>Tirantes</v>
          </cell>
        </row>
        <row r="2053">
          <cell r="A2053" t="str">
            <v>73771/001</v>
          </cell>
          <cell r="B2053" t="str">
            <v>Protensão de tirantes de barra de aço CA-50 excl. materiais</v>
          </cell>
          <cell r="C2053" t="str">
            <v>un</v>
          </cell>
          <cell r="D2053">
            <v>14.82</v>
          </cell>
        </row>
        <row r="2054">
          <cell r="A2054" t="str">
            <v>73990</v>
          </cell>
          <cell r="B2054" t="str">
            <v>Armação CA-50 p/ 1,0m³ de concreto</v>
          </cell>
        </row>
        <row r="2055">
          <cell r="A2055" t="str">
            <v>73990/001</v>
          </cell>
          <cell r="B2055" t="str">
            <v>Armação aço CA-50 p/ 1,0m³ de concreto</v>
          </cell>
          <cell r="C2055" t="str">
            <v>un</v>
          </cell>
          <cell r="D2055">
            <v>505.28</v>
          </cell>
        </row>
        <row r="2056">
          <cell r="A2056" t="str">
            <v>73994</v>
          </cell>
          <cell r="B2056" t="str">
            <v>Armação em tela soldada</v>
          </cell>
        </row>
        <row r="2057">
          <cell r="A2057" t="str">
            <v>73994/001</v>
          </cell>
          <cell r="B2057" t="str">
            <v>Armação em tela de aço soldada nervurada Q-138, aço CA-60, 4,2mm, malha 10x10cm</v>
          </cell>
          <cell r="C2057" t="str">
            <v>kg</v>
          </cell>
          <cell r="D2057">
            <v>5.48</v>
          </cell>
        </row>
        <row r="2058">
          <cell r="A2058" t="str">
            <v>79504</v>
          </cell>
          <cell r="B2058" t="str">
            <v>Tirantes</v>
          </cell>
        </row>
        <row r="2059">
          <cell r="A2059" t="str">
            <v>79504/001</v>
          </cell>
          <cell r="B2059" t="str">
            <v>Tirantes p/ protensão e ancoragem em rocha c/ 6 fios aço duro 8mm.</v>
          </cell>
          <cell r="C2059" t="str">
            <v>m</v>
          </cell>
          <cell r="D2059">
            <v>35.659999999999997</v>
          </cell>
        </row>
        <row r="2060">
          <cell r="A2060" t="str">
            <v>79504/002</v>
          </cell>
          <cell r="B2060" t="str">
            <v>Tirantes p/ protensão e ancoragem em rocha c/ 8 fios aço duro 8mm.</v>
          </cell>
          <cell r="C2060" t="str">
            <v>m</v>
          </cell>
          <cell r="D2060">
            <v>41.68</v>
          </cell>
        </row>
        <row r="2061">
          <cell r="A2061" t="str">
            <v>79504/003</v>
          </cell>
          <cell r="B2061" t="str">
            <v>Tirantes p/ protensão e ancoragem em rocha c/ 10 fios aço duro 8mm.</v>
          </cell>
          <cell r="C2061" t="str">
            <v>m</v>
          </cell>
          <cell r="D2061">
            <v>47.7</v>
          </cell>
        </row>
        <row r="2062">
          <cell r="A2062" t="str">
            <v>79504/004</v>
          </cell>
          <cell r="B2062" t="str">
            <v>Tirantes p/ protensão e ancoragem em rocha c/ 12 fios aço duro 8mm.</v>
          </cell>
          <cell r="C2062" t="str">
            <v>m</v>
          </cell>
          <cell r="D2062">
            <v>53.72</v>
          </cell>
        </row>
        <row r="2063">
          <cell r="A2063" t="str">
            <v>79504/005</v>
          </cell>
          <cell r="B2063" t="str">
            <v>Tirante protendido p/ ancoragem em solo c/ 6 fios aço duro 8mm, inclusive proteção anticorrosiva.</v>
          </cell>
          <cell r="C2063" t="str">
            <v>m</v>
          </cell>
          <cell r="D2063">
            <v>44.14</v>
          </cell>
        </row>
        <row r="2064">
          <cell r="A2064" t="str">
            <v>79504/006</v>
          </cell>
          <cell r="B2064" t="str">
            <v>Tirantes p/ protensão e ancoragem em solo trecho livre c/ 8 fios aço duro 8mm, inclusive proteção anticorrosiva.</v>
          </cell>
          <cell r="C2064" t="str">
            <v>m</v>
          </cell>
          <cell r="D2064">
            <v>50.15</v>
          </cell>
        </row>
        <row r="2065">
          <cell r="A2065" t="str">
            <v>79504/007</v>
          </cell>
          <cell r="B2065" t="str">
            <v>Tirantes p/ protensão e ancoragem em solo trecho livre c/ 10 fios aço duro 8mm, inclusive proteção anticorrosiva.</v>
          </cell>
          <cell r="C2065" t="str">
            <v>m</v>
          </cell>
          <cell r="D2065">
            <v>56.17</v>
          </cell>
        </row>
        <row r="2066">
          <cell r="A2066" t="str">
            <v>79504/008</v>
          </cell>
          <cell r="B2066" t="str">
            <v>Tirantes p/ protensão e ancoragem em solo trecho livre c/ 16 fios aço duro 8mm, inclusive proteção anticorrosiva.</v>
          </cell>
          <cell r="C2066" t="str">
            <v>m</v>
          </cell>
          <cell r="D2066">
            <v>74.989999999999995</v>
          </cell>
        </row>
        <row r="2067">
          <cell r="A2067" t="str">
            <v>79504/009</v>
          </cell>
          <cell r="B2067" t="str">
            <v>Tirantes p/ protensão e ancoragem em solo trecho ancor c/ 6 fios aço duro 8mm, inclusive proteção anticorrosiva.</v>
          </cell>
          <cell r="C2067" t="str">
            <v>m</v>
          </cell>
          <cell r="D2067">
            <v>83.24</v>
          </cell>
        </row>
        <row r="2068">
          <cell r="A2068" t="str">
            <v>79504/010</v>
          </cell>
          <cell r="B2068" t="str">
            <v>Tirantes p/ protensão e ancoragem em solo trecho ancor c/ 8 fios aço duro 8mm, inclusive proteção anticorrosiva.</v>
          </cell>
          <cell r="C2068" t="str">
            <v>m</v>
          </cell>
          <cell r="D2068">
            <v>89.26</v>
          </cell>
        </row>
        <row r="2069">
          <cell r="A2069" t="str">
            <v>79504/011</v>
          </cell>
          <cell r="B2069" t="str">
            <v>Tirantes p/ protensão e ancoragem em solo trecho ancor c/ 10 fios aço duro 8mm.</v>
          </cell>
          <cell r="C2069" t="str">
            <v>m</v>
          </cell>
          <cell r="D2069">
            <v>95.28</v>
          </cell>
        </row>
        <row r="2070">
          <cell r="A2070" t="str">
            <v>79504/012</v>
          </cell>
          <cell r="B2070" t="str">
            <v>Tirantes p/ protensão e ancoragem em solo trecho ancor c/ 16 fios aço duro 8mm.</v>
          </cell>
          <cell r="C2070" t="str">
            <v>m</v>
          </cell>
          <cell r="D2070">
            <v>114.09</v>
          </cell>
        </row>
        <row r="2071">
          <cell r="A2071" t="str">
            <v>85662</v>
          </cell>
          <cell r="B2071" t="str">
            <v>Armação em tela de aço soldada nervurada Q-92, aço CA-60, 4,2mm, malha 15x15cm</v>
          </cell>
          <cell r="C2071" t="str">
            <v>m²</v>
          </cell>
          <cell r="D2071">
            <v>8.18</v>
          </cell>
        </row>
        <row r="2072">
          <cell r="A2072" t="str">
            <v>89996</v>
          </cell>
          <cell r="B2072" t="str">
            <v>Armação vertical de alvenaria estrutural, diâmetro de 10,0mm. Af_01/2015</v>
          </cell>
          <cell r="C2072" t="str">
            <v>kg</v>
          </cell>
          <cell r="D2072">
            <v>5.46</v>
          </cell>
        </row>
        <row r="2073">
          <cell r="A2073" t="str">
            <v>89997</v>
          </cell>
          <cell r="B2073" t="str">
            <v>Armação vertical de alvenaria estrutural, diâmetro de 12,5mm. Af_01/2015</v>
          </cell>
          <cell r="C2073" t="str">
            <v>kg</v>
          </cell>
          <cell r="D2073">
            <v>4.7699999999999996</v>
          </cell>
        </row>
        <row r="2074">
          <cell r="A2074" t="str">
            <v>89998</v>
          </cell>
          <cell r="B2074" t="str">
            <v>Armação de cinta de alvenaria estrutural, diâmetro de 10,0mm. Af_01/2015</v>
          </cell>
          <cell r="C2074" t="str">
            <v>kg</v>
          </cell>
          <cell r="D2074">
            <v>5.17</v>
          </cell>
        </row>
        <row r="2075">
          <cell r="A2075" t="str">
            <v>89999</v>
          </cell>
          <cell r="B2075" t="str">
            <v>Armação de verga e contraverga de alvenaria estrutural, diâmetro de 8,0mm. Af_01/2015</v>
          </cell>
          <cell r="C2075" t="str">
            <v>kg</v>
          </cell>
          <cell r="D2075">
            <v>8.1199999999999992</v>
          </cell>
        </row>
        <row r="2076">
          <cell r="A2076" t="str">
            <v>90000</v>
          </cell>
          <cell r="B2076" t="str">
            <v>Armação de verga e contraverga de alvenaria estrutural, diâmetro de 10,0mm. Af_01/2015</v>
          </cell>
          <cell r="C2076" t="str">
            <v>kg</v>
          </cell>
          <cell r="D2076">
            <v>6.21</v>
          </cell>
        </row>
        <row r="2077">
          <cell r="A2077" t="str">
            <v>91593</v>
          </cell>
          <cell r="B2077" t="str">
            <v>Armação do sistema de paredes de concreto, executada em paredes de edificações de múltiplos pavimentos, tela Q-138. Af_06/2015</v>
          </cell>
          <cell r="C2077" t="str">
            <v>kg</v>
          </cell>
          <cell r="D2077">
            <v>5.61</v>
          </cell>
        </row>
        <row r="2078">
          <cell r="A2078" t="str">
            <v>91594</v>
          </cell>
          <cell r="B2078" t="str">
            <v>Armação do sistema de paredes de concreto, executada em paredes de edificações térreas ou de múltiplos pavimentos, tela Q-92. Af_06/2015</v>
          </cell>
          <cell r="C2078" t="str">
            <v>kg</v>
          </cell>
          <cell r="D2078">
            <v>5.95</v>
          </cell>
        </row>
        <row r="2079">
          <cell r="A2079" t="str">
            <v>91595</v>
          </cell>
          <cell r="B2079" t="str">
            <v>Armação do sistema de paredes de concreto, executada em paredes de edificações térreas, tela Q-61. Af_06/2015</v>
          </cell>
          <cell r="C2079" t="str">
            <v>kg</v>
          </cell>
          <cell r="D2079">
            <v>6.62</v>
          </cell>
        </row>
        <row r="2080">
          <cell r="A2080" t="str">
            <v>91596</v>
          </cell>
          <cell r="B2080" t="str">
            <v>Armação do sistema de paredes de concreto, executada como armadura positiva de lajes, tela Q-138. Af_06/2015</v>
          </cell>
          <cell r="C2080" t="str">
            <v>kg</v>
          </cell>
          <cell r="D2080">
            <v>5.73</v>
          </cell>
        </row>
        <row r="2081">
          <cell r="A2081" t="str">
            <v>91597</v>
          </cell>
          <cell r="B2081" t="str">
            <v>Armação do sistema de paredes de concreto, executada como armadura negativa de lajes, tela T-196. Af_06/2015</v>
          </cell>
          <cell r="C2081" t="str">
            <v>kg</v>
          </cell>
          <cell r="D2081">
            <v>4</v>
          </cell>
        </row>
        <row r="2082">
          <cell r="A2082" t="str">
            <v>91598</v>
          </cell>
          <cell r="B2082" t="str">
            <v>Armação do sistema de paredes de concreto, executada como armadura positiva de lajes, tela Q-113. Af_06/2015</v>
          </cell>
          <cell r="C2082" t="str">
            <v>kg</v>
          </cell>
          <cell r="D2082">
            <v>5.69</v>
          </cell>
        </row>
        <row r="2083">
          <cell r="A2083" t="str">
            <v>91599</v>
          </cell>
          <cell r="B2083" t="str">
            <v>Armação do sistema de paredes de concreto, executada como armadura negativa de lajes, tela L-159. Af_06/2015</v>
          </cell>
          <cell r="C2083" t="str">
            <v>kg</v>
          </cell>
          <cell r="D2083">
            <v>6.04</v>
          </cell>
        </row>
        <row r="2084">
          <cell r="A2084" t="str">
            <v>91600</v>
          </cell>
          <cell r="B2084" t="str">
            <v>Armação do sistema de paredes de concreto, executada em platibandas, tela Q-92. Af_06/2015</v>
          </cell>
          <cell r="C2084" t="str">
            <v>kg</v>
          </cell>
          <cell r="D2084">
            <v>6.51</v>
          </cell>
        </row>
        <row r="2085">
          <cell r="A2085" t="str">
            <v>91601</v>
          </cell>
          <cell r="B2085" t="str">
            <v>Armação do sistema de paredes de concreto, executada como reforço em edificações, vergalhão de 6,3mm de diâmetro. Af_06/2015</v>
          </cell>
          <cell r="C2085" t="str">
            <v>kg</v>
          </cell>
          <cell r="D2085">
            <v>7.07</v>
          </cell>
        </row>
        <row r="2086">
          <cell r="A2086" t="str">
            <v>91602</v>
          </cell>
          <cell r="B2086" t="str">
            <v>Armação do sistema de paredes de concreto, executada como reforço em edificações, vergalhão de 8,0mm de diâmetro. Af_06/2015</v>
          </cell>
          <cell r="C2086" t="str">
            <v>kg</v>
          </cell>
          <cell r="D2086">
            <v>6.79</v>
          </cell>
        </row>
        <row r="2087">
          <cell r="A2087" t="str">
            <v>91603</v>
          </cell>
          <cell r="B2087" t="str">
            <v>Armação do sistema de paredes de concreto, executada como reforço em edificações, vergalhão de 10,0mm de diâmetro. Af_06/2015</v>
          </cell>
          <cell r="C2087" t="str">
            <v>kg</v>
          </cell>
          <cell r="D2087">
            <v>5.5</v>
          </cell>
        </row>
        <row r="2088">
          <cell r="A2088" t="str">
            <v>92759</v>
          </cell>
          <cell r="B2088" t="str">
            <v>Armação de pilar ou viga de uma estrutura convencional de concreto armado em um edifício de múltiplos pavimentos utilizando aço CA-60 de 5,0mm - montagem. Af_12/2015</v>
          </cell>
          <cell r="C2088" t="str">
            <v>kg</v>
          </cell>
          <cell r="D2088">
            <v>9.74</v>
          </cell>
        </row>
        <row r="2089">
          <cell r="A2089" t="str">
            <v>92760</v>
          </cell>
          <cell r="B2089" t="str">
            <v>Armação de pilar ou viga de uma estrutura convencional de concreto armado em um edifício de múltiplos pavimentos utilizando aço CA-50 de 6,3mm - montagem. Af_12/2015</v>
          </cell>
          <cell r="C2089" t="str">
            <v>kg</v>
          </cell>
          <cell r="D2089">
            <v>9.15</v>
          </cell>
        </row>
        <row r="2090">
          <cell r="A2090" t="str">
            <v>92761</v>
          </cell>
          <cell r="B2090" t="str">
            <v>Armação de pilar ou viga de uma estrutura convencional de concreto armado em um edifício de múltiplos pavimentos utilizando aço CA-50 de 8,0mm - montagem. Af_12/2015</v>
          </cell>
          <cell r="C2090" t="str">
            <v>kg</v>
          </cell>
          <cell r="D2090">
            <v>9.0500000000000007</v>
          </cell>
        </row>
        <row r="2091">
          <cell r="A2091" t="str">
            <v>92762</v>
          </cell>
          <cell r="B2091" t="str">
            <v>Armação de pilar ou viga de uma estrutura convencional de concreto armado em um edifício de múltiplos pavimentos utilizando aço CA-50 de 10,0mm - montagem. Af_12/2015</v>
          </cell>
          <cell r="C2091" t="str">
            <v>kg</v>
          </cell>
          <cell r="D2091">
            <v>7.43</v>
          </cell>
        </row>
        <row r="2092">
          <cell r="A2092" t="str">
            <v>92763</v>
          </cell>
          <cell r="B2092" t="str">
            <v>Armação de pilar ou viga de uma estrutura convencional de concreto armado em um edifício de múltiplos pavimentos utilizando aço CA-50 de 12,5mm - montagem. Af_12/2015</v>
          </cell>
          <cell r="C2092" t="str">
            <v>kg</v>
          </cell>
          <cell r="D2092">
            <v>6.32</v>
          </cell>
        </row>
        <row r="2093">
          <cell r="A2093" t="str">
            <v>92764</v>
          </cell>
          <cell r="B2093" t="str">
            <v>Armação de pilar ou viga de uma estrutura convencional de concreto armado em um edifício de múltiplos pavimentos utilizando aço CA-50 de 16,0mm - montagem. Af_12/2015</v>
          </cell>
          <cell r="C2093" t="str">
            <v>kg</v>
          </cell>
          <cell r="D2093">
            <v>5.21</v>
          </cell>
        </row>
        <row r="2094">
          <cell r="A2094" t="str">
            <v>92765</v>
          </cell>
          <cell r="B2094" t="str">
            <v>Armação de pilar ou viga de uma estrutura convencional de concreto armado em um edifício de múltiplos pavimentos utilizando aço CA-50 de 20,0mm - montagem. Af_12/2015</v>
          </cell>
          <cell r="C2094" t="str">
            <v>kg</v>
          </cell>
          <cell r="D2094">
            <v>4.7699999999999996</v>
          </cell>
        </row>
        <row r="2095">
          <cell r="A2095" t="str">
            <v>92766</v>
          </cell>
          <cell r="B2095" t="str">
            <v>Armação de pilar ou viga de uma estrutura convencional de concreto armado em um edifício de múltiplos pavimentos utilizando aço CA-50 de 25,0mm - montagem. Af_12/2015</v>
          </cell>
          <cell r="C2095" t="str">
            <v>kg</v>
          </cell>
          <cell r="D2095">
            <v>5.25</v>
          </cell>
        </row>
        <row r="2096">
          <cell r="A2096" t="str">
            <v>92767</v>
          </cell>
          <cell r="B2096" t="str">
            <v>Armação de laje de uma estrutura convencional de concreto armado em um edifício de múltiplos pavimentos utilizando aço CA-60 de 4,2mm - montagem. Af_12/2015_p</v>
          </cell>
          <cell r="C2096" t="str">
            <v>kg</v>
          </cell>
          <cell r="D2096">
            <v>8.49</v>
          </cell>
        </row>
        <row r="2097">
          <cell r="A2097" t="str">
            <v>92768</v>
          </cell>
          <cell r="B2097" t="str">
            <v>Armação de laje de uma estrutura convencional de concreto armado em um edifício de múltiplos pavimentos utilizando aço CA-60 de 5,0mm - montagem. Af_12/2015_p</v>
          </cell>
          <cell r="C2097" t="str">
            <v>kg</v>
          </cell>
          <cell r="D2097">
            <v>7.68</v>
          </cell>
        </row>
        <row r="2098">
          <cell r="A2098" t="str">
            <v>92769</v>
          </cell>
          <cell r="B2098" t="str">
            <v>Armação de laje de uma estrutura convencional de concreto armado em um edifício de múltiplos pavimentos utilizando aço CA-50 de 6,3mm - montagem. Af_12/2015_p</v>
          </cell>
          <cell r="C2098" t="str">
            <v>kg</v>
          </cell>
          <cell r="D2098">
            <v>7.03</v>
          </cell>
        </row>
        <row r="2099">
          <cell r="A2099" t="str">
            <v>92770</v>
          </cell>
          <cell r="B2099" t="str">
            <v>Armação de laje de uma estrutura convencional de concreto armado em um edifício de múltiplos pavimentos utilizando aço CA-50 de 8,0mm - montagem. Af_12/2015_p</v>
          </cell>
          <cell r="C2099" t="str">
            <v>kg</v>
          </cell>
          <cell r="D2099">
            <v>7.07</v>
          </cell>
        </row>
        <row r="2100">
          <cell r="A2100" t="str">
            <v>92771</v>
          </cell>
          <cell r="B2100" t="str">
            <v>Armação de laje de uma estrutura convencional de concreto armado em um edifício de múltiplos pavimentos utilizando aço CA-50 de 10,0mm - montagem. Af_12/2015_p</v>
          </cell>
          <cell r="C2100" t="str">
            <v>kg</v>
          </cell>
          <cell r="D2100">
            <v>5.76</v>
          </cell>
        </row>
        <row r="2101">
          <cell r="A2101" t="str">
            <v>92772</v>
          </cell>
          <cell r="B2101" t="str">
            <v>Armação de laje de uma estrutura convencional de concreto armado em um edifício de múltiplos pavimentos utilizando aço CA-50 de 12,5mm - montagem. Af_12/2015_p</v>
          </cell>
          <cell r="C2101" t="str">
            <v>kg</v>
          </cell>
          <cell r="D2101">
            <v>5.13</v>
          </cell>
        </row>
        <row r="2102">
          <cell r="A2102" t="str">
            <v>92773</v>
          </cell>
          <cell r="B2102" t="str">
            <v>Armação de laje de uma estrutura convencional de concreto armado em um edifício de múltiplos pavimentos utilizando aço CA-50 de 16,0mm - montagem. Af_12/2015_p</v>
          </cell>
          <cell r="C2102" t="str">
            <v>kg</v>
          </cell>
          <cell r="D2102">
            <v>4.92</v>
          </cell>
        </row>
        <row r="2103">
          <cell r="A2103" t="str">
            <v>92774</v>
          </cell>
          <cell r="B2103" t="str">
            <v>Armação de laje de uma estrutura convencional de concreto armado em um edifício de múltiplos pavimentos utilizando aço CA-50 de 20,0mm - montagem. Af_12/2015_p</v>
          </cell>
          <cell r="C2103" t="str">
            <v>kg</v>
          </cell>
          <cell r="D2103">
            <v>4.58</v>
          </cell>
        </row>
        <row r="2104">
          <cell r="A2104" t="str">
            <v>92775</v>
          </cell>
          <cell r="B2104" t="str">
            <v>Armação de pilar ou viga de uma estrutura convencional de concreto armado em uma edificação térrea ou sobrado utilizando aço CA-60 de 5,0mm - montagem. Af_12/2015</v>
          </cell>
          <cell r="C2104" t="str">
            <v>kg</v>
          </cell>
          <cell r="D2104">
            <v>11.35</v>
          </cell>
        </row>
        <row r="2105">
          <cell r="A2105" t="str">
            <v>92776</v>
          </cell>
          <cell r="B2105" t="str">
            <v>Armação de pilar ou viga de uma estrutura convencional de concreto armado em uma edificação térrea ou sobrado utilizando aço CA-50 de 6,3mm - montagem. Af_12/2015</v>
          </cell>
          <cell r="C2105" t="str">
            <v>kg</v>
          </cell>
          <cell r="D2105">
            <v>10.38</v>
          </cell>
        </row>
        <row r="2106">
          <cell r="A2106" t="str">
            <v>92777</v>
          </cell>
          <cell r="B2106" t="str">
            <v>Armação de pilar ou viga de uma estrutura convencional de concreto armado em uma edificação térrea ou sobrado utilizando aço CA-50 de 8,0mm - montagem. Af_12/2015</v>
          </cell>
          <cell r="C2106" t="str">
            <v>kg</v>
          </cell>
          <cell r="D2106">
            <v>9.9700000000000006</v>
          </cell>
        </row>
        <row r="2107">
          <cell r="A2107" t="str">
            <v>92778</v>
          </cell>
          <cell r="B2107" t="str">
            <v>Armação de pilar ou viga de uma estrutura convencional de concreto armado em uma edificação térrea ou sobrado utilizando aço CA-50 de 10,0mm - montagem. Af_12/2015</v>
          </cell>
          <cell r="C2107" t="str">
            <v>kg</v>
          </cell>
          <cell r="D2107">
            <v>8.11</v>
          </cell>
        </row>
        <row r="2108">
          <cell r="A2108" t="str">
            <v>92779</v>
          </cell>
          <cell r="B2108" t="str">
            <v>Armação de pilar ou viga de uma estrutura convencional de concreto armado em uma edificação térrea ou sobrado utilizando aço CA-50 de 12,5mm - montagem. Af_12/2015</v>
          </cell>
          <cell r="C2108" t="str">
            <v>kg</v>
          </cell>
          <cell r="D2108">
            <v>6.81</v>
          </cell>
        </row>
        <row r="2109">
          <cell r="A2109" t="str">
            <v>92780</v>
          </cell>
          <cell r="B2109" t="str">
            <v>Armação de pilar ou viga de uma estrutura convencional de concreto armado em uma edificação térrea ou sobrado utilizando aço CA-50 de 16,0mm - montagem. Af_12/2015</v>
          </cell>
          <cell r="C2109" t="str">
            <v>kg</v>
          </cell>
          <cell r="D2109">
            <v>5.54</v>
          </cell>
        </row>
        <row r="2110">
          <cell r="A2110" t="str">
            <v>92781</v>
          </cell>
          <cell r="B2110" t="str">
            <v>Armação de pilar ou viga de uma estrutura convencional de concreto armado em uma edificação térrea ou sobrado utilizando aço CA-50 de 20,0mm - montagem. Af_12/2015</v>
          </cell>
          <cell r="C2110" t="str">
            <v>kg</v>
          </cell>
          <cell r="D2110">
            <v>5</v>
          </cell>
        </row>
        <row r="2111">
          <cell r="A2111" t="str">
            <v>92782</v>
          </cell>
          <cell r="B2111" t="str">
            <v>Armação de pilar ou viga de uma estrutura convencional de concreto armado em uma edificação térrea ou sobrado utilizando aço CA-50 de 25,0mm - montagem. Af_12/2015</v>
          </cell>
          <cell r="C2111" t="str">
            <v>kg</v>
          </cell>
          <cell r="D2111">
            <v>5.38</v>
          </cell>
        </row>
        <row r="2112">
          <cell r="A2112" t="str">
            <v>92783</v>
          </cell>
          <cell r="B2112" t="str">
            <v>Armação de laje de uma estrutura convencional de concreto armado em uma edificação térrea ou sobrado utilizando aço CA-60 de 4,2mm - montagem. Af_12/2015_p</v>
          </cell>
          <cell r="C2112" t="str">
            <v>kg</v>
          </cell>
          <cell r="D2112">
            <v>9.84</v>
          </cell>
        </row>
        <row r="2113">
          <cell r="A2113" t="str">
            <v>92784</v>
          </cell>
          <cell r="B2113" t="str">
            <v>Armação de laje de uma estrutura convencional de concreto armado em uma edificação térrea ou sobrado utilizando aço CA-60 de 5,0mm - montagem. Af_12/2015_p</v>
          </cell>
          <cell r="C2113" t="str">
            <v>kg</v>
          </cell>
          <cell r="D2113">
            <v>8.7799999999999994</v>
          </cell>
        </row>
        <row r="2114">
          <cell r="A2114" t="str">
            <v>92785</v>
          </cell>
          <cell r="B2114" t="str">
            <v>Armação de laje de uma estrutura convencional de concreto armado em uma edificação térrea ou sobrado utilizando aço CA-50 de 6,3mm - montagem. Af_12/2015_p</v>
          </cell>
          <cell r="C2114" t="str">
            <v>kg</v>
          </cell>
          <cell r="D2114">
            <v>7.87</v>
          </cell>
        </row>
        <row r="2115">
          <cell r="A2115" t="str">
            <v>92786</v>
          </cell>
          <cell r="B2115" t="str">
            <v>Armação de laje de uma estrutura convencional de concreto armado em uma edificação térrea ou sobrado utilizando aço CA-50 de 8,0mm - montagem. Af_12/2015_p</v>
          </cell>
          <cell r="C2115" t="str">
            <v>kg</v>
          </cell>
          <cell r="D2115">
            <v>7.69</v>
          </cell>
        </row>
        <row r="2116">
          <cell r="A2116" t="str">
            <v>92787</v>
          </cell>
          <cell r="B2116" t="str">
            <v>Armação de laje de uma estrutura convencional de concreto armado em uma edificação térrea ou sobrado utilizando aço CA-50 de 10,0mm - montagem. Af_12/2015_p</v>
          </cell>
          <cell r="C2116" t="str">
            <v>kg</v>
          </cell>
          <cell r="D2116">
            <v>6.21</v>
          </cell>
        </row>
        <row r="2117">
          <cell r="A2117" t="str">
            <v>92788</v>
          </cell>
          <cell r="B2117" t="str">
            <v>Armação de laje de uma estrutura convencional de concreto armado em uma edificação térrea ou sobrado utilizando aço CA-50 de 12,5mm - montagem. Af_12/2015_p</v>
          </cell>
          <cell r="C2117" t="str">
            <v>kg</v>
          </cell>
          <cell r="D2117">
            <v>5.45</v>
          </cell>
        </row>
        <row r="2118">
          <cell r="A2118" t="str">
            <v>92789</v>
          </cell>
          <cell r="B2118" t="str">
            <v>Armação de laje de uma estrutura convencional de concreto armado em uma edificação térrea ou sobrado utilizando aço CA-50 de 16,0mm - montagem. Af_12/2015_p</v>
          </cell>
          <cell r="C2118" t="str">
            <v>kg</v>
          </cell>
          <cell r="D2118">
            <v>5.12</v>
          </cell>
        </row>
        <row r="2119">
          <cell r="A2119" t="str">
            <v>92790</v>
          </cell>
          <cell r="B2119" t="str">
            <v>Armação de laje de uma estrutura convencional de concreto armado em uma edificação térrea ou sobrado utilizando aço CA-50 de 20,0mm - montagem. Af_12/2015_p</v>
          </cell>
          <cell r="C2119" t="str">
            <v>kg</v>
          </cell>
          <cell r="D2119">
            <v>4.71</v>
          </cell>
        </row>
        <row r="2120">
          <cell r="A2120" t="str">
            <v>92791</v>
          </cell>
          <cell r="B2120" t="str">
            <v>Corte e dobra de aço CA-60, diâmetro de 5,0mm, utilizado em estruturas diversas, exceto lajes. Af_12/2015</v>
          </cell>
          <cell r="C2120" t="str">
            <v>kg</v>
          </cell>
          <cell r="D2120">
            <v>7.3</v>
          </cell>
        </row>
        <row r="2121">
          <cell r="A2121" t="str">
            <v>92792</v>
          </cell>
          <cell r="B2121" t="str">
            <v>Corte e dobra de aço CA-50, diâmetro de 6,3mm, utilizado em estruturas diversas, exceto lajes. Af_12/2015</v>
          </cell>
          <cell r="C2121" t="str">
            <v>kg</v>
          </cell>
          <cell r="D2121">
            <v>7.21</v>
          </cell>
        </row>
        <row r="2122">
          <cell r="A2122" t="str">
            <v>92793</v>
          </cell>
          <cell r="B2122" t="str">
            <v>Corte e dobra de aço CA-50, diâmetro de 8,0mm, utilizado em estruturas diversas, exceto lajes. Af_12/2015</v>
          </cell>
          <cell r="C2122" t="str">
            <v>kg</v>
          </cell>
          <cell r="D2122">
            <v>7.54</v>
          </cell>
        </row>
        <row r="2123">
          <cell r="A2123" t="str">
            <v>92794</v>
          </cell>
          <cell r="B2123" t="str">
            <v>Corte e dobra de aço CA-50, diâmetro de 10,0mm, utilizado em estruturas diversas, exceto lajes. Af_12/2015</v>
          </cell>
          <cell r="C2123" t="str">
            <v>kg</v>
          </cell>
          <cell r="D2123">
            <v>6.24</v>
          </cell>
        </row>
        <row r="2124">
          <cell r="A2124" t="str">
            <v>92795</v>
          </cell>
          <cell r="B2124" t="str">
            <v>Corte e dobra de aço CA-50, diâmetro de 12,5mm, utilizado em estruturas diversas, exceto lajes. Af_12/2015</v>
          </cell>
          <cell r="C2124" t="str">
            <v>kg</v>
          </cell>
          <cell r="D2124">
            <v>5.38</v>
          </cell>
        </row>
        <row r="2125">
          <cell r="A2125" t="str">
            <v>92796</v>
          </cell>
          <cell r="B2125" t="str">
            <v>Corte e dobra de aço CA-50, diâmetro de 16,0mm, utilizado em estruturas diversas, exceto lajes. Af_12/2015</v>
          </cell>
          <cell r="C2125" t="str">
            <v>kg</v>
          </cell>
          <cell r="D2125">
            <v>4.5</v>
          </cell>
        </row>
        <row r="2126">
          <cell r="A2126" t="str">
            <v>92797</v>
          </cell>
          <cell r="B2126" t="str">
            <v>Corte e dobra de aço CA-50, diâmetro de 20,0mm, utilizado em estruturas diversas, exceto lajes. Af_12/2015</v>
          </cell>
          <cell r="C2126" t="str">
            <v>kg</v>
          </cell>
          <cell r="D2126">
            <v>4.2300000000000004</v>
          </cell>
        </row>
        <row r="2127">
          <cell r="A2127" t="str">
            <v>92798</v>
          </cell>
          <cell r="B2127" t="str">
            <v>Corte e dobra de aço CA-50, diâmetro de 25,0mm, utilizado em estruturas diversas, exceto lajes. Af_12/2015</v>
          </cell>
          <cell r="C2127" t="str">
            <v>kg</v>
          </cell>
          <cell r="D2127">
            <v>4.83</v>
          </cell>
        </row>
        <row r="2128">
          <cell r="A2128" t="str">
            <v>92799</v>
          </cell>
          <cell r="B2128" t="str">
            <v>Corte e dobra de aço CA-60, diâmetro de 4,2mm, utilizado em laje. Af_12/2015</v>
          </cell>
          <cell r="C2128" t="str">
            <v>kg</v>
          </cell>
          <cell r="D2128">
            <v>6.06</v>
          </cell>
        </row>
        <row r="2129">
          <cell r="A2129" t="str">
            <v>92800</v>
          </cell>
          <cell r="B2129" t="str">
            <v>Corte e dobra de aço CA-60, diâmetro de 5,0mm, utilizado em laje. Af_12/2015</v>
          </cell>
          <cell r="C2129" t="str">
            <v>kg</v>
          </cell>
          <cell r="D2129">
            <v>5.68</v>
          </cell>
        </row>
        <row r="2130">
          <cell r="A2130" t="str">
            <v>92801</v>
          </cell>
          <cell r="B2130" t="str">
            <v>Corte e dobra de aço CA-50, diâmetro de 6,3mm, utilizado em laje. Af_12/2015</v>
          </cell>
          <cell r="C2130" t="str">
            <v>kg</v>
          </cell>
          <cell r="D2130">
            <v>5.51</v>
          </cell>
        </row>
        <row r="2131">
          <cell r="A2131" t="str">
            <v>92802</v>
          </cell>
          <cell r="B2131" t="str">
            <v>Corte e dobra de aço CA-50, diâmetro de 8,0mm, utilizado em laje. Af_12/2015</v>
          </cell>
          <cell r="C2131" t="str">
            <v>kg</v>
          </cell>
          <cell r="D2131">
            <v>5.93</v>
          </cell>
        </row>
        <row r="2132">
          <cell r="A2132" t="str">
            <v>92803</v>
          </cell>
          <cell r="B2132" t="str">
            <v>Corte e dobra de aço CA-50, diâmetro de 10,0mm, utilizado em laje. Af_12/2015</v>
          </cell>
          <cell r="C2132" t="str">
            <v>kg</v>
          </cell>
          <cell r="D2132">
            <v>4.8899999999999997</v>
          </cell>
        </row>
        <row r="2133">
          <cell r="A2133" t="str">
            <v>92804</v>
          </cell>
          <cell r="B2133" t="str">
            <v>Corte e dobra de aço CA-50, diâmetro de 12,5mm, utilizado em laje. Af_12/2015</v>
          </cell>
          <cell r="C2133" t="str">
            <v>kg</v>
          </cell>
          <cell r="D2133">
            <v>4.46</v>
          </cell>
        </row>
        <row r="2134">
          <cell r="A2134" t="str">
            <v>92805</v>
          </cell>
          <cell r="B2134" t="str">
            <v>Corte e dobra de aço CA-50, diâmetro de 16,0mm, utilizado em laje. Af_12/2015</v>
          </cell>
          <cell r="C2134" t="str">
            <v>kg</v>
          </cell>
          <cell r="D2134">
            <v>4.41</v>
          </cell>
        </row>
        <row r="2135">
          <cell r="A2135" t="str">
            <v>92806</v>
          </cell>
          <cell r="B2135" t="str">
            <v>Corte e dobra de aço CA-50, diâmetro de 20,0mm, utilizado em laje. Af_12/2015</v>
          </cell>
          <cell r="C2135" t="str">
            <v>kg</v>
          </cell>
          <cell r="D2135">
            <v>4.18</v>
          </cell>
        </row>
        <row r="2136">
          <cell r="A2136" t="str">
            <v>92875</v>
          </cell>
          <cell r="B2136" t="str">
            <v>Corte e dobra de aço CA-25, diâmetro de 6,3mm. Af_12/2015</v>
          </cell>
          <cell r="C2136" t="str">
            <v>kg</v>
          </cell>
          <cell r="D2136">
            <v>6.4</v>
          </cell>
        </row>
        <row r="2137">
          <cell r="A2137" t="str">
            <v>92876</v>
          </cell>
          <cell r="B2137" t="str">
            <v>Corte e dobra de aço CA-25, diâmetro de 8,0mm. Af_12/2015</v>
          </cell>
          <cell r="C2137" t="str">
            <v>kg</v>
          </cell>
          <cell r="D2137">
            <v>6.08</v>
          </cell>
        </row>
        <row r="2138">
          <cell r="A2138" t="str">
            <v>92877</v>
          </cell>
          <cell r="B2138" t="str">
            <v>Corte e dobra de aço CA-25, diâmetro de 10,0mm. Af_12/2015</v>
          </cell>
          <cell r="C2138" t="str">
            <v>kg</v>
          </cell>
          <cell r="D2138">
            <v>5.33</v>
          </cell>
        </row>
        <row r="2139">
          <cell r="A2139" t="str">
            <v>92878</v>
          </cell>
          <cell r="B2139" t="str">
            <v>Corte e dobra de aço CA-25, diâmetro de 12,5mm. Af_12/2015</v>
          </cell>
          <cell r="C2139" t="str">
            <v>kg</v>
          </cell>
          <cell r="D2139">
            <v>4.72</v>
          </cell>
        </row>
        <row r="2140">
          <cell r="A2140" t="str">
            <v>92879</v>
          </cell>
          <cell r="B2140" t="str">
            <v>Corte e dobra de aço CA-25, diâmetro de 16,0mm. Af_12/2015</v>
          </cell>
          <cell r="C2140" t="str">
            <v>kg</v>
          </cell>
          <cell r="D2140">
            <v>3.84</v>
          </cell>
        </row>
        <row r="2141">
          <cell r="A2141" t="str">
            <v>92880</v>
          </cell>
          <cell r="B2141" t="str">
            <v>Corte e dobra de aço CA-25, diâmetro de 20,0mm. Af_12/2015</v>
          </cell>
          <cell r="C2141" t="str">
            <v>kg</v>
          </cell>
          <cell r="D2141">
            <v>3.83</v>
          </cell>
        </row>
        <row r="2142">
          <cell r="A2142" t="str">
            <v>92881</v>
          </cell>
          <cell r="B2142" t="str">
            <v>Corte e dobra de aço CA-25, diâmetro de 25,0mm. Af_12/2015</v>
          </cell>
          <cell r="C2142" t="str">
            <v>kg</v>
          </cell>
          <cell r="D2142">
            <v>3.78</v>
          </cell>
        </row>
        <row r="2143">
          <cell r="A2143" t="str">
            <v>92882</v>
          </cell>
          <cell r="B2143" t="str">
            <v>Armação utilizando aço CA-25 de 6,3mm - montagem. Af_12/2015</v>
          </cell>
          <cell r="C2143" t="str">
            <v>kg</v>
          </cell>
          <cell r="D2143">
            <v>8.34</v>
          </cell>
        </row>
        <row r="2144">
          <cell r="A2144" t="str">
            <v>92883</v>
          </cell>
          <cell r="B2144" t="str">
            <v>Armação utilizando aço CA-25 de 8,0mm - montagem. Af_12/2015</v>
          </cell>
          <cell r="C2144" t="str">
            <v>kg</v>
          </cell>
          <cell r="D2144">
            <v>7.59</v>
          </cell>
        </row>
        <row r="2145">
          <cell r="A2145" t="str">
            <v>92884</v>
          </cell>
          <cell r="B2145" t="str">
            <v>Armação utilizando aço CA-25 de 10,0mm - montagem. Af_12/2015</v>
          </cell>
          <cell r="C2145" t="str">
            <v>kg</v>
          </cell>
          <cell r="D2145">
            <v>6.52</v>
          </cell>
        </row>
        <row r="2146">
          <cell r="A2146" t="str">
            <v>92885</v>
          </cell>
          <cell r="B2146" t="str">
            <v>Armação utilizando aço CA-25 de 12,5mm - montagem. Af_12/2015</v>
          </cell>
          <cell r="C2146" t="str">
            <v>kg</v>
          </cell>
          <cell r="D2146">
            <v>5.65</v>
          </cell>
        </row>
        <row r="2147">
          <cell r="A2147" t="str">
            <v>92886</v>
          </cell>
          <cell r="B2147" t="str">
            <v>Armação utilizando aço CA-25 de 16,0mm - montagem. Af_12/2015</v>
          </cell>
          <cell r="C2147" t="str">
            <v>kg</v>
          </cell>
          <cell r="D2147">
            <v>4.54</v>
          </cell>
        </row>
        <row r="2148">
          <cell r="A2148" t="str">
            <v>92887</v>
          </cell>
          <cell r="B2148" t="str">
            <v>Armação utilizando aço CA-25 de 20,0mm - montagem. Af_12/2015</v>
          </cell>
          <cell r="C2148" t="str">
            <v>kg</v>
          </cell>
          <cell r="D2148">
            <v>4.38</v>
          </cell>
        </row>
        <row r="2149">
          <cell r="A2149" t="str">
            <v>92888</v>
          </cell>
          <cell r="B2149" t="str">
            <v>Armação utilizando aço CA-25 de 25,0mm - montagem. Af_12/2015</v>
          </cell>
          <cell r="C2149" t="str">
            <v>kg</v>
          </cell>
          <cell r="D2149">
            <v>4.2</v>
          </cell>
        </row>
        <row r="2150">
          <cell r="A2150" t="str">
            <v>92915</v>
          </cell>
          <cell r="B2150" t="str">
            <v>Armação de fundações e estruturas de concreto armado, exceto vigas, pilares e lajes (de edifícios de múltiplos pavimentos, edificação térrea ou sobrado), utilizando aço CA-60 de 5,0mm - montagem. Af_12/2015</v>
          </cell>
          <cell r="C2150" t="str">
            <v>kg</v>
          </cell>
          <cell r="D2150">
            <v>10.55</v>
          </cell>
        </row>
        <row r="2151">
          <cell r="A2151" t="str">
            <v>92916</v>
          </cell>
          <cell r="B2151" t="str">
            <v>Armação de fundações e estruturas de concreto armado, exceto vigas, pilares e lajes (de edifícios de múltiplos pavimentos, edificação térrea ou sobrado), utilizando aço CA-50 de 6,3mm - montagem. Af_12/2015</v>
          </cell>
          <cell r="C2151" t="str">
            <v>kg</v>
          </cell>
          <cell r="D2151">
            <v>9.76</v>
          </cell>
        </row>
        <row r="2152">
          <cell r="A2152" t="str">
            <v>92917</v>
          </cell>
          <cell r="B2152" t="str">
            <v>Armação de fundações e estruturas de concreto armado, exceto vigas, pilares e lajes (de edifícios de múltiplos pavimentos, edificação térrea ou sobrado), utilizando aço CA-50 de 8,0mm - montagem. Af_12/2015</v>
          </cell>
          <cell r="C2152" t="str">
            <v>kg</v>
          </cell>
          <cell r="D2152">
            <v>9.51</v>
          </cell>
        </row>
        <row r="2153">
          <cell r="A2153" t="str">
            <v>92919</v>
          </cell>
          <cell r="B2153" t="str">
            <v>Armação de fundações e estruturas de concreto armado, exceto vigas, pilares e lajes (de edifícios de múltiplos pavimentos, edificação térrea ou sobrado), utilizando aço CA-50 de 10,0mm - montagem. Af_12/2015</v>
          </cell>
          <cell r="C2153" t="str">
            <v>kg</v>
          </cell>
          <cell r="D2153">
            <v>7.77</v>
          </cell>
        </row>
        <row r="2154">
          <cell r="A2154" t="str">
            <v>92921</v>
          </cell>
          <cell r="B2154" t="str">
            <v>Armação de fundações e estruturas de concreto armado, exceto vigas, pilares e lajes (de edifícios de múltiplos pavimentos, edificação térrea ou sobrado), utilizando aço CA-50 de 12,5mm - montagem. Af_12/2015</v>
          </cell>
          <cell r="C2154" t="str">
            <v>kg</v>
          </cell>
          <cell r="D2154">
            <v>6.57</v>
          </cell>
        </row>
        <row r="2155">
          <cell r="A2155" t="str">
            <v>92922</v>
          </cell>
          <cell r="B2155" t="str">
            <v>Armação de fundações e estruturas de concreto armado, exceto vigas, pilares e lajes (de edifícios de múltiplos pavimentos, edificação térrea ou sobrado), utilizando aço CA-50 de 16,0mm - montagem. Af_12/2015</v>
          </cell>
          <cell r="C2155" t="str">
            <v>kg</v>
          </cell>
          <cell r="D2155">
            <v>5.38</v>
          </cell>
        </row>
        <row r="2156">
          <cell r="A2156" t="str">
            <v>92923</v>
          </cell>
          <cell r="B2156" t="str">
            <v>Armação de fundações e estruturas de concreto armado, exceto vigas, pilares e lajes (de edifícios de múltiplos pavimentos, edificação térrea ou sobrado), utilizando aço CA-50 de 20,0mm - montagem. Af_12/2015</v>
          </cell>
          <cell r="C2156" t="str">
            <v>kg</v>
          </cell>
          <cell r="D2156">
            <v>4.8899999999999997</v>
          </cell>
        </row>
        <row r="2157">
          <cell r="A2157" t="str">
            <v>92924</v>
          </cell>
          <cell r="B2157" t="str">
            <v>Armação de fundações e estruturas de concreto armado, exceto vigas, pilares e lajes (de edifícios de múltiplos pavimentos, edificação térrea ou sobrado), utilizando aço CA-50 de 25,0mm - montagem. Af_12/2015</v>
          </cell>
          <cell r="C2157" t="str">
            <v>kg</v>
          </cell>
          <cell r="D2157">
            <v>5.31</v>
          </cell>
        </row>
        <row r="2158">
          <cell r="A2158" t="str">
            <v>0043</v>
          </cell>
          <cell r="B2158" t="str">
            <v>Concretos</v>
          </cell>
        </row>
        <row r="2159">
          <cell r="A2159" t="str">
            <v>5652</v>
          </cell>
          <cell r="B2159" t="str">
            <v>Concreto não estrutural, consumo 150kg/m³, preparo com betoneira, sem lançamento</v>
          </cell>
          <cell r="C2159" t="str">
            <v>m³</v>
          </cell>
          <cell r="D2159">
            <v>256.82</v>
          </cell>
        </row>
        <row r="2160">
          <cell r="A2160" t="str">
            <v>6042</v>
          </cell>
          <cell r="B2160" t="str">
            <v>Concreto não estrutural, consumo 210kg/m³, preparo com betoneira, sem lançamento</v>
          </cell>
          <cell r="C2160" t="str">
            <v>m³</v>
          </cell>
          <cell r="D2160">
            <v>293.3</v>
          </cell>
        </row>
        <row r="2161">
          <cell r="A2161" t="str">
            <v>6045</v>
          </cell>
          <cell r="B2161" t="str">
            <v>Concreto Fck=15MPa, preparo com betoneira, sem lançamento</v>
          </cell>
          <cell r="C2161" t="str">
            <v>m³</v>
          </cell>
          <cell r="D2161">
            <v>352.6</v>
          </cell>
        </row>
        <row r="2162">
          <cell r="A2162" t="str">
            <v>40780</v>
          </cell>
          <cell r="B2162" t="str">
            <v>Regularização de superfície de conc. aparente</v>
          </cell>
          <cell r="C2162" t="str">
            <v>m²</v>
          </cell>
          <cell r="D2162">
            <v>6.67</v>
          </cell>
        </row>
        <row r="2163">
          <cell r="A2163" t="str">
            <v>73972</v>
          </cell>
          <cell r="B2163" t="str">
            <v>Concreto c/ preparo mecânico (betoneira) na obra</v>
          </cell>
        </row>
        <row r="2164">
          <cell r="A2164" t="str">
            <v>73972/001</v>
          </cell>
          <cell r="B2164" t="str">
            <v>Concreto Fck=25MPa, virado em betoneira, sem lançamento</v>
          </cell>
          <cell r="C2164" t="str">
            <v>m³</v>
          </cell>
          <cell r="D2164">
            <v>390.13</v>
          </cell>
        </row>
        <row r="2165">
          <cell r="A2165" t="str">
            <v>73972/002</v>
          </cell>
          <cell r="B2165" t="str">
            <v>Concreto Fck=20MPa, virado em betoneira, sem lançamento</v>
          </cell>
          <cell r="C2165" t="str">
            <v>m³</v>
          </cell>
          <cell r="D2165">
            <v>374.63</v>
          </cell>
        </row>
        <row r="2166">
          <cell r="A2166" t="str">
            <v>73983</v>
          </cell>
          <cell r="B2166" t="str">
            <v>Concreto armado Fck=15MPa (prep.na obra c/ betoneira), inclusive impermeabilizante (estruturas)</v>
          </cell>
        </row>
        <row r="2167">
          <cell r="A2167" t="str">
            <v>73983/001</v>
          </cell>
          <cell r="B2167" t="str">
            <v>Concreto Fck=15MPa, virado em betoneira, sem lançamento, com impermeabilizante</v>
          </cell>
          <cell r="C2167" t="str">
            <v>m³</v>
          </cell>
          <cell r="D2167">
            <v>385.8</v>
          </cell>
        </row>
        <row r="2168">
          <cell r="A2168" t="str">
            <v>74004</v>
          </cell>
          <cell r="B2168" t="str">
            <v>Concretos-inclui fornecimento, lançamento nas formas, adensamento, desempeno e preparo das juntas de concretagem.</v>
          </cell>
        </row>
        <row r="2169">
          <cell r="A2169" t="str">
            <v>74004/003</v>
          </cell>
          <cell r="B2169" t="str">
            <v>Concreto Grout, preparado no local, lançado e adensado</v>
          </cell>
          <cell r="C2169" t="str">
            <v>m³</v>
          </cell>
          <cell r="D2169">
            <v>449.24</v>
          </cell>
        </row>
        <row r="2170">
          <cell r="A2170" t="str">
            <v>74115</v>
          </cell>
          <cell r="B2170" t="str">
            <v>Concreto para lastro</v>
          </cell>
        </row>
        <row r="2171">
          <cell r="A2171" t="str">
            <v>74115/001</v>
          </cell>
          <cell r="B2171" t="str">
            <v>Execução de lastro em concreto (1:2,5:6), preparo manual</v>
          </cell>
          <cell r="C2171" t="str">
            <v>m³</v>
          </cell>
          <cell r="D2171">
            <v>346.69</v>
          </cell>
        </row>
        <row r="2172">
          <cell r="A2172" t="str">
            <v>74138</v>
          </cell>
          <cell r="B2172" t="str">
            <v>Concreto bombeado</v>
          </cell>
        </row>
        <row r="2173">
          <cell r="A2173" t="str">
            <v>74138/001</v>
          </cell>
          <cell r="B2173" t="str">
            <v>Concreto usinado bombeado Fck=15MPa, inclusive lançamento e adensamento</v>
          </cell>
          <cell r="C2173" t="str">
            <v>m³</v>
          </cell>
          <cell r="D2173">
            <v>333.93</v>
          </cell>
        </row>
        <row r="2174">
          <cell r="A2174" t="str">
            <v>74157</v>
          </cell>
          <cell r="B2174" t="str">
            <v>Lançamento manual de concreto</v>
          </cell>
        </row>
        <row r="2175">
          <cell r="A2175" t="str">
            <v>74157/004</v>
          </cell>
          <cell r="B2175" t="str">
            <v>Lançamento / aplicação manual de concreto em fundações</v>
          </cell>
          <cell r="C2175" t="str">
            <v>m³</v>
          </cell>
          <cell r="D2175">
            <v>72.489999999999995</v>
          </cell>
        </row>
        <row r="2176">
          <cell r="A2176" t="str">
            <v>89993</v>
          </cell>
          <cell r="B2176" t="str">
            <v>Grauteamento vertical em alvenaria estrutural. Af_01/2015</v>
          </cell>
          <cell r="C2176" t="str">
            <v>m³</v>
          </cell>
          <cell r="D2176">
            <v>572.76</v>
          </cell>
        </row>
        <row r="2177">
          <cell r="A2177" t="str">
            <v>89994</v>
          </cell>
          <cell r="B2177" t="str">
            <v>Grauteamento de cinta intermediária ou de contraverga em alvenaria estrutural. Af_01/2015</v>
          </cell>
          <cell r="C2177" t="str">
            <v>m³</v>
          </cell>
          <cell r="D2177">
            <v>499.5</v>
          </cell>
        </row>
        <row r="2178">
          <cell r="A2178" t="str">
            <v>89995</v>
          </cell>
          <cell r="B2178" t="str">
            <v>Grauteamento de cinta superior ou de verga em alvenaria estrutural. Af_01/2015</v>
          </cell>
          <cell r="C2178" t="str">
            <v>m³</v>
          </cell>
          <cell r="D2178">
            <v>554.02</v>
          </cell>
        </row>
        <row r="2179">
          <cell r="A2179" t="str">
            <v>90278</v>
          </cell>
          <cell r="B2179" t="str">
            <v>Graute Fgk=15MPa; traço 1:0,04:2,0:2,4 (cimento / cal / areia grossa / brita 0) preparo mecânico com betoneira 400L. Af_02/2015</v>
          </cell>
          <cell r="C2179" t="str">
            <v>m³</v>
          </cell>
          <cell r="D2179">
            <v>308.26</v>
          </cell>
        </row>
        <row r="2180">
          <cell r="A2180" t="str">
            <v>90279</v>
          </cell>
          <cell r="B2180" t="str">
            <v>Graute Fgk=20MPa; traço 1:0,04:1,6:1,9 (cimento / cal / areia grossa / brita 0) preparo mecânico com betoneira 400L. Af_02/2015</v>
          </cell>
          <cell r="C2180" t="str">
            <v>m³</v>
          </cell>
          <cell r="D2180">
            <v>329.66</v>
          </cell>
        </row>
        <row r="2181">
          <cell r="A2181" t="str">
            <v>90280</v>
          </cell>
          <cell r="B2181" t="str">
            <v>Graute Fgk=25MPa; traço 1:0,02:1,2:1,5 (cimento / cal / areia grossa / brita 0) preparo mecânico com betoneira 400L. Af_02/2015</v>
          </cell>
          <cell r="C2181" t="str">
            <v>m³</v>
          </cell>
          <cell r="D2181">
            <v>366.18</v>
          </cell>
        </row>
        <row r="2182">
          <cell r="A2182" t="str">
            <v>90281</v>
          </cell>
          <cell r="B2182" t="str">
            <v>Graute Fgk=30MPa; traço 1:0,02:0,8:1,1 (cimento / cal / areia grossa / brita 0) preparo mecânico com betoneira 400L. Af_02/2015</v>
          </cell>
          <cell r="C2182" t="str">
            <v>m³</v>
          </cell>
          <cell r="D2182">
            <v>419.48</v>
          </cell>
        </row>
        <row r="2183">
          <cell r="A2183" t="str">
            <v>90282</v>
          </cell>
          <cell r="B2183" t="str">
            <v>Graute Fgk=15MPa; traço 1:2,0:2,4 (cimento / areia grossa / brita 0 / aditivo) preparo mecânico com betoneira 400L. Af_02/2015</v>
          </cell>
          <cell r="C2183" t="str">
            <v>m³</v>
          </cell>
          <cell r="D2183">
            <v>310.48</v>
          </cell>
        </row>
        <row r="2184">
          <cell r="A2184" t="str">
            <v>90283</v>
          </cell>
          <cell r="B2184" t="str">
            <v>Graute Fgk=20MPa; traço 1:1,6:1,9 (cimento / areia grossa / brita 0 / aditivo) preparo mecânico com betoneira 400L. Af_02/2015</v>
          </cell>
          <cell r="C2184" t="str">
            <v>m³</v>
          </cell>
          <cell r="D2184">
            <v>332.9</v>
          </cell>
        </row>
        <row r="2185">
          <cell r="A2185" t="str">
            <v>90284</v>
          </cell>
          <cell r="B2185" t="str">
            <v>Graute Fgk=25MPa; traço 1:1,2:1,5 (cimento / areia grossa / brita 0 / aditivo) preparo mecânico com betoneira 400L. Af_02/2015</v>
          </cell>
          <cell r="C2185" t="str">
            <v>m³</v>
          </cell>
          <cell r="D2185">
            <v>370.17</v>
          </cell>
        </row>
        <row r="2186">
          <cell r="A2186" t="str">
            <v>90285</v>
          </cell>
          <cell r="B2186" t="str">
            <v>Graute Fgk=30MPa; traço 1:0,8:1,1 (cimento / areia grossa / brita 0 / aditivo) preparo mecânico com betoneira 400L. Af_02/2015</v>
          </cell>
          <cell r="C2186" t="str">
            <v>m³</v>
          </cell>
          <cell r="D2186">
            <v>425.81</v>
          </cell>
        </row>
        <row r="2187">
          <cell r="A2187" t="str">
            <v>90853</v>
          </cell>
          <cell r="B2187" t="str">
            <v>Concretagem de lajes em edificações unifamiliares feitas com sistema de formas manuseáveis com concreto usinado bombeável, Fck 20MPa, lançado com bomba lança - lançamento, adensamento e acabamento. Af_06/2015</v>
          </cell>
          <cell r="C2187" t="str">
            <v>m³</v>
          </cell>
          <cell r="D2187">
            <v>393.46</v>
          </cell>
        </row>
        <row r="2188">
          <cell r="A2188" t="str">
            <v>90854</v>
          </cell>
          <cell r="B2188" t="str">
            <v>Concretagem de paredes em edificações unifamiliares feitas com sistema de formas manuseáveis com concreto usinado bombeável, Fck 20MPa, lançado com bomba lança - lançamento, adensamento e acabamento. Af_06/2015</v>
          </cell>
          <cell r="C2188" t="str">
            <v>m³</v>
          </cell>
          <cell r="D2188">
            <v>381.75</v>
          </cell>
        </row>
        <row r="2189">
          <cell r="A2189" t="str">
            <v>90855</v>
          </cell>
          <cell r="B2189" t="str">
            <v>Concretagem de platibanda em edificações unifamiliares feitas com sistema de formas manuseáveis com concreto usinado bombeável, Fck 20MPa, lançado com bomba lança - lançamento, adensamento e acabamento. Af_06/2015</v>
          </cell>
          <cell r="C2189" t="str">
            <v>m³</v>
          </cell>
          <cell r="D2189">
            <v>415.24</v>
          </cell>
        </row>
        <row r="2190">
          <cell r="A2190" t="str">
            <v>90856</v>
          </cell>
          <cell r="B2190" t="str">
            <v>Concretagem de lajes em edificações multifamiliares feitas com sistema de formas manuseáveis com concreto usinado bombeável, Fck 20MPa, lançado com bomba lança - lançamento, adensamento e acabamento. Af_06/2015</v>
          </cell>
          <cell r="C2190" t="str">
            <v>m³</v>
          </cell>
          <cell r="D2190">
            <v>395.99</v>
          </cell>
        </row>
        <row r="2191">
          <cell r="A2191" t="str">
            <v>90857</v>
          </cell>
          <cell r="B2191" t="str">
            <v>Concretagem de paredes em edificações multifamiliares feitas com sistema de formas manuseáveis com concreto usinado bombeável, Fck 20MPa, lançado com bomba lança - lançamento, adensamento e acabamento. Af_06/2015</v>
          </cell>
          <cell r="C2191" t="str">
            <v>m³</v>
          </cell>
          <cell r="D2191">
            <v>383.43</v>
          </cell>
        </row>
        <row r="2192">
          <cell r="A2192" t="str">
            <v>90858</v>
          </cell>
          <cell r="B2192" t="str">
            <v>Concretagem de platibanda em edificações multifamiliares feitas com sistema de formas manuseáveis com concreto usinado bombeável, Fck 20MPa, lançado com bomba lança - lançamento, adensamento e acabamento. Af_06/2015</v>
          </cell>
          <cell r="C2192" t="str">
            <v>m³</v>
          </cell>
          <cell r="D2192">
            <v>426.85</v>
          </cell>
        </row>
        <row r="2193">
          <cell r="A2193" t="str">
            <v>90859</v>
          </cell>
          <cell r="B2193" t="str">
            <v>Concretagem de platibanda em edificações unifamiliares feitas com sistema de formas manuseáveis com concreto usinado autoadensável, Fck 20MPa, lançado com bomba lança - lançamento e acabamento. Af_06/2015</v>
          </cell>
          <cell r="C2193" t="str">
            <v>m³</v>
          </cell>
          <cell r="D2193">
            <v>375.9</v>
          </cell>
        </row>
        <row r="2194">
          <cell r="A2194" t="str">
            <v>90860</v>
          </cell>
          <cell r="B2194" t="str">
            <v>Concretagem de platibanda em edificações multifamiliares feitas com sistema de formas manuseáveis com concreto usinado autoadensável, Fck 20MPa, lançado com bomba lança - lançamento e acabamento. Af_06/2015</v>
          </cell>
          <cell r="C2194" t="str">
            <v>m³</v>
          </cell>
          <cell r="D2194">
            <v>379.37</v>
          </cell>
        </row>
        <row r="2195">
          <cell r="A2195" t="str">
            <v>90861</v>
          </cell>
          <cell r="B2195" t="str">
            <v>Concretagem de edificações (paredes e lajes) feitas com sistema de formas manuseáveis com concreto usinado bombeável, Fck 20MPa, lançado com bomba lança - lançamento, adensamento e acabamento. Af_06/2015</v>
          </cell>
          <cell r="C2195" t="str">
            <v>m³</v>
          </cell>
          <cell r="D2195">
            <v>387.07</v>
          </cell>
        </row>
        <row r="2196">
          <cell r="A2196" t="str">
            <v>90862</v>
          </cell>
          <cell r="B2196" t="str">
            <v>Concretagem de edificações (paredes e lajes) feitas com sistema de formas manuseáveis com concreto usinado autoadensável, Fck 20MPa, lançado com bomba lança - lançamento e acabamento. Af_06/2015</v>
          </cell>
          <cell r="C2196" t="str">
            <v>m³</v>
          </cell>
          <cell r="D2196">
            <v>353.93</v>
          </cell>
        </row>
        <row r="2197">
          <cell r="A2197" t="str">
            <v>92718</v>
          </cell>
          <cell r="B2197" t="str">
            <v>Concretagem de pilares, Fck=25MPa, com uso de baldes em edificação com seção média de pilares menor ou igual a 0,25m² - lançamento, adensamento e acabamento. Af_12/2015</v>
          </cell>
          <cell r="C2197" t="str">
            <v>m³</v>
          </cell>
          <cell r="D2197">
            <v>430.13</v>
          </cell>
        </row>
        <row r="2198">
          <cell r="A2198" t="str">
            <v>92719</v>
          </cell>
          <cell r="B2198" t="str">
            <v>Concretagem de pilares, Fck=25MPa, com uso de grua em edificação com seção média de pilares menor ou igual a 0,25m² - lançamento, adensamento e acabamento. Af_12/2015</v>
          </cell>
          <cell r="C2198" t="str">
            <v>m³</v>
          </cell>
          <cell r="D2198">
            <v>337.18</v>
          </cell>
        </row>
        <row r="2199">
          <cell r="A2199" t="str">
            <v>92720</v>
          </cell>
          <cell r="B2199" t="str">
            <v>Concretagem de pilares, Fck=25MPa, com uso de bomba em edificação com seção média de pilares menor ou igual a 0,25m² - lançamento, adensamento e acabamento. Af_12/2015</v>
          </cell>
          <cell r="C2199" t="str">
            <v>m³</v>
          </cell>
          <cell r="D2199">
            <v>386.62</v>
          </cell>
        </row>
        <row r="2200">
          <cell r="A2200" t="str">
            <v>92721</v>
          </cell>
          <cell r="B2200" t="str">
            <v>Concretagem de pilares, Fck=25MPa, com uso de grua em edificação com seção média de pilares maior que 0,25m² - lançamento, adensamento e acabamento. Af_12/2015</v>
          </cell>
          <cell r="C2200" t="str">
            <v>m³</v>
          </cell>
          <cell r="D2200">
            <v>331.49</v>
          </cell>
        </row>
        <row r="2201">
          <cell r="A2201" t="str">
            <v>92722</v>
          </cell>
          <cell r="B2201" t="str">
            <v>Concretagem de pilares, Fck=25MPa, com uso de bomba em edificação com seção média de pilares maior que 0,25m² - lançamento, adensamento e acabamento. Af_12/2015</v>
          </cell>
          <cell r="C2201" t="str">
            <v>m³</v>
          </cell>
          <cell r="D2201">
            <v>384.28</v>
          </cell>
        </row>
        <row r="2202">
          <cell r="A2202" t="str">
            <v>92723</v>
          </cell>
          <cell r="B2202" t="str">
            <v>Concretagem de vigas e lajes, Fck=20MPa, para lajes pré-moldadas com uso de bomba em edificação com área média de lajes menor ou igual a 20m² - lançamento, adensamento e acabamento. Af_12/2015</v>
          </cell>
          <cell r="C2202" t="str">
            <v>m³</v>
          </cell>
          <cell r="D2202">
            <v>372.39</v>
          </cell>
        </row>
        <row r="2203">
          <cell r="A2203" t="str">
            <v>92724</v>
          </cell>
          <cell r="B2203" t="str">
            <v>Concretagem de vigas e lajes, Fck=20MPa, para lajes pré-moldadas com uso de bomba em edificação com área média de lajes maior que 20m² - lançamento, adensamento e acabamento. Af_12/2015</v>
          </cell>
          <cell r="C2203" t="str">
            <v>m³</v>
          </cell>
          <cell r="D2203">
            <v>370.32</v>
          </cell>
        </row>
        <row r="2204">
          <cell r="A2204" t="str">
            <v>92725</v>
          </cell>
          <cell r="B2204" t="str">
            <v>Concretagem de vigas e lajes, Fck=20MPa, para lajes maciças ou nervuradas com uso de bomba em edificação com área média de lajes menor ou igual a 20m² - lançamento, adensamento e acabamento. Af_12/2015</v>
          </cell>
          <cell r="C2204" t="str">
            <v>m³</v>
          </cell>
          <cell r="D2204">
            <v>369.45</v>
          </cell>
        </row>
        <row r="2205">
          <cell r="A2205" t="str">
            <v>92726</v>
          </cell>
          <cell r="B2205" t="str">
            <v>Concretagem de vigas e lajes, Fck=20MPa, para lajes maciças ou nervuradas com uso de bomba em edificação com área média de lajes maior que 20m² - lançamento, adensamento e acabamento. Af_12/2015</v>
          </cell>
          <cell r="C2205" t="str">
            <v>m³</v>
          </cell>
          <cell r="D2205">
            <v>367.98</v>
          </cell>
        </row>
        <row r="2206">
          <cell r="A2206" t="str">
            <v>92727</v>
          </cell>
          <cell r="B2206" t="str">
            <v>Concretagem de vigas e lajes, Fck=20MPa, para lajes pré-moldadas com jericas em elevador de cabo em edificação de multipavimentos até 16 andares, com área média de lajes menor ou igual a 20m² - lançamento, adensamento e acabamento. Af_12/2015</v>
          </cell>
          <cell r="C2206" t="str">
            <v>m³</v>
          </cell>
          <cell r="D2206">
            <v>382.88</v>
          </cell>
        </row>
        <row r="2207">
          <cell r="A2207" t="str">
            <v>92728</v>
          </cell>
          <cell r="B2207" t="str">
            <v>Concretagem de vigas e lajes, Fck=20MPa, para lajes pré-moldadas com jericas em elevador de cabo em edificação de multipavimentos até 16 andares, com área média de lajes maior que 20m² - lançamento, adensamento e acabamento. Af_12/2015</v>
          </cell>
          <cell r="C2207" t="str">
            <v>m³</v>
          </cell>
          <cell r="D2207">
            <v>368.29</v>
          </cell>
        </row>
        <row r="2208">
          <cell r="A2208" t="str">
            <v>92729</v>
          </cell>
          <cell r="B2208" t="str">
            <v>Concretagem de vigas e lajes, Fck=20MPa, para lajes maciças ou nervuradas com jericas em elevador de cabo em edificação de multipavimentos até 16 andares, com área média de lajes menor ou igual a 20m² - lançamento, adensamento e acabamento. Af_12/2015</v>
          </cell>
          <cell r="C2208" t="str">
            <v>m³</v>
          </cell>
          <cell r="D2208">
            <v>362.11</v>
          </cell>
        </row>
        <row r="2209">
          <cell r="A2209" t="str">
            <v>92730</v>
          </cell>
          <cell r="B2209" t="str">
            <v>Concretagem de vigas e lajes, Fck=20MPa, para lajes maciças ou nervuradas com jericas em elevador de cabo em edificação de multipavimentos até 16 andares, com área média de lajes maior que 20m² - lançamento, adensamento e acabamento. Af_12/2015</v>
          </cell>
          <cell r="C2209" t="str">
            <v>m³</v>
          </cell>
          <cell r="D2209">
            <v>351.81</v>
          </cell>
        </row>
        <row r="2210">
          <cell r="A2210" t="str">
            <v>92731</v>
          </cell>
          <cell r="B2210" t="str">
            <v>Concretagem de vigas e lajes, Fck=20MPa, para lajes pré-moldadas com jericas em cremalheira em edificação de multipavimentos até 16 andares, com área média de lajes menor ou igual a 20m² - lançamento, adensamento e acabamento. Af_12/2015</v>
          </cell>
          <cell r="C2210" t="str">
            <v>m³</v>
          </cell>
          <cell r="D2210">
            <v>363.55</v>
          </cell>
        </row>
        <row r="2211">
          <cell r="A2211" t="str">
            <v>92732</v>
          </cell>
          <cell r="B2211" t="str">
            <v>Concretagem de vigas e lajes, Fck=20MPa, para lajes pré-moldadas com jericas em cremalheira em edificação de multipavimentos até 16 andares, com área média de lajes maior que 20m² - lançamento, adensamento e acabamento. Af_12/2015</v>
          </cell>
          <cell r="C2211" t="str">
            <v>m³</v>
          </cell>
          <cell r="D2211">
            <v>353.57</v>
          </cell>
        </row>
        <row r="2212">
          <cell r="A2212" t="str">
            <v>92733</v>
          </cell>
          <cell r="B2212" t="str">
            <v>Concretagem de vigas e lajes, Fck=20MPa, para lajes maciças ou nervuradas com jericas em cremalheira em edificação de multipavimentos até 16 andares, com área média de lajes menor ou igual a 20m² - lançamento, adensamento e acabamento. Af_12/2015</v>
          </cell>
          <cell r="C2212" t="str">
            <v>m³</v>
          </cell>
          <cell r="D2212">
            <v>349.33</v>
          </cell>
        </row>
        <row r="2213">
          <cell r="A2213" t="str">
            <v>92734</v>
          </cell>
          <cell r="B2213" t="str">
            <v>Concretagem de vigas e lajes, Fck=20MPa, para lajes maciças ou nervuradas com jericas em cremalheira em edificação de multipavimentos até 16 andares, com área média de lajes maior que 20m² - lançamento, adensamento e acabamento. Af_12/2015</v>
          </cell>
          <cell r="C2213" t="str">
            <v>m³</v>
          </cell>
          <cell r="D2213">
            <v>342.3</v>
          </cell>
        </row>
        <row r="2214">
          <cell r="A2214" t="str">
            <v>92735</v>
          </cell>
          <cell r="B2214" t="str">
            <v>Concretagem de vigas e lajes, Fck=20MPa, para lajes premoldadas com grua de caçamba de 350L em edificação de multipavimentos até 16 andares, com área média de lajes menor ou igual a 20m² - lançamento, adensamento e acabamento. Af_12/2015</v>
          </cell>
          <cell r="C2214" t="str">
            <v>m³</v>
          </cell>
          <cell r="D2214">
            <v>347.18</v>
          </cell>
        </row>
        <row r="2215">
          <cell r="A2215" t="str">
            <v>92736</v>
          </cell>
          <cell r="B2215" t="str">
            <v>Concretagem de vigas e lajes, Fck=20MPa, para lajes premoldadas com grua de caçamba de 350L em edificação de multipavimentos até 16 andares, com área média de lajes maior que 20m² - lançamento, adensamento e acabamento. Af_12/2015</v>
          </cell>
          <cell r="C2215" t="str">
            <v>m³</v>
          </cell>
          <cell r="D2215">
            <v>339.43</v>
          </cell>
        </row>
        <row r="2216">
          <cell r="A2216" t="str">
            <v>92739</v>
          </cell>
          <cell r="B2216" t="str">
            <v>Concretagem de vigas e lajes, Fck=20MPa, para lajes maciças ou nervuradas com grua de caçamba de 500L em edificação de multipavimentos até 16 andares, com área média de lajes menor ou igual a 20m² - lançamento, adensamento e acabamento. Af_12/2015</v>
          </cell>
          <cell r="C2216" t="str">
            <v>m³</v>
          </cell>
          <cell r="D2216">
            <v>328.18</v>
          </cell>
        </row>
        <row r="2217">
          <cell r="A2217" t="str">
            <v>92740</v>
          </cell>
          <cell r="B2217" t="str">
            <v>Concretagem de vigas e lajes, Fck=20MPa, para lajes maciças ou nervuradas com grua de caçamba de 500L em edificação de multipavimentos até 16 andares, com área média de lajes maior que 20m² - lançamento, adensamento e acabamento. Af_12/2015</v>
          </cell>
          <cell r="C2217" t="str">
            <v>m³</v>
          </cell>
          <cell r="D2217">
            <v>324.33999999999997</v>
          </cell>
        </row>
        <row r="2218">
          <cell r="A2218" t="str">
            <v>92741</v>
          </cell>
          <cell r="B2218" t="str">
            <v>Concretagem de vigas e lajes, Fck=20MPa, para qualquer tipo de laje com baldes em edificação térrea, com área média de lajes menor ou iguala 20m² - lançamento, adensamento e acabamento. Af_12/2015</v>
          </cell>
          <cell r="C2218" t="str">
            <v>m³</v>
          </cell>
          <cell r="D2218">
            <v>463.46</v>
          </cell>
        </row>
        <row r="2219">
          <cell r="A2219" t="str">
            <v>92742</v>
          </cell>
          <cell r="B2219" t="str">
            <v>Concretagem de vigas e lajes, Fck=20MPa, para qualquer tipo de laje com baldes em edificação de multipavimentos até 04 andares, com área média de lajes menor ou igual a 20m² - lançamento, adensamento e acabamento. Af_12/2015</v>
          </cell>
          <cell r="C2219" t="str">
            <v>m³</v>
          </cell>
          <cell r="D2219">
            <v>610.01</v>
          </cell>
        </row>
        <row r="2220">
          <cell r="A2220" t="str">
            <v>92873</v>
          </cell>
          <cell r="B2220" t="str">
            <v>Lançamento com uso de baldes, adensamento e acabamento de concreto em estruturas. Af_12/2015</v>
          </cell>
          <cell r="C2220" t="str">
            <v>m³</v>
          </cell>
          <cell r="D2220">
            <v>114.94</v>
          </cell>
        </row>
        <row r="2221">
          <cell r="A2221" t="str">
            <v>92874</v>
          </cell>
          <cell r="B2221" t="str">
            <v>Lançamento com uso de bomba, adensamento e acabamento de concreto em estruturas. Af_12/2015</v>
          </cell>
          <cell r="C2221" t="str">
            <v>m³</v>
          </cell>
          <cell r="D2221">
            <v>18.8</v>
          </cell>
        </row>
        <row r="2222">
          <cell r="A2222" t="str">
            <v>0044</v>
          </cell>
          <cell r="B2222" t="str">
            <v>Laje pré-fabricada</v>
          </cell>
        </row>
        <row r="2223">
          <cell r="A2223" t="str">
            <v>74141</v>
          </cell>
          <cell r="B2223" t="str">
            <v>Laje pré-moldada</v>
          </cell>
        </row>
        <row r="2224">
          <cell r="A2224" t="str">
            <v>74141/001</v>
          </cell>
          <cell r="B2224" t="str">
            <v>Laje pré-moldada beta 11 p/ 1kN/m² vãos 4,4m incl vigotas tijolos armadura negativa capeamento 3cm concreto 20MPa escoramento material e mão de obra.</v>
          </cell>
          <cell r="C2224" t="str">
            <v>m²</v>
          </cell>
          <cell r="D2224">
            <v>80.569999999999993</v>
          </cell>
        </row>
        <row r="2225">
          <cell r="A2225" t="str">
            <v>74141/002</v>
          </cell>
          <cell r="B2225" t="str">
            <v>Laje pré-moldada beta 12 p/ 3,5kN/m² vão 4,1m incl. vigotas tijolos armadura negativa capeamento 3cm concreto 15MPa escoramento materiais e mão de obra.</v>
          </cell>
          <cell r="C2225" t="str">
            <v>m²</v>
          </cell>
          <cell r="D2225">
            <v>90.68</v>
          </cell>
        </row>
        <row r="2226">
          <cell r="A2226" t="str">
            <v>74141/003</v>
          </cell>
          <cell r="B2226" t="str">
            <v>Laje pré-moldada beta 16 p/ 3,5kN/m² vão 5,2m incl. vigotas tijolos armadura negativa capeamento 3cm concreto 15MPa escoramento material e mão de obra.</v>
          </cell>
          <cell r="C2226" t="str">
            <v>m²</v>
          </cell>
          <cell r="D2226">
            <v>100.49</v>
          </cell>
        </row>
        <row r="2227">
          <cell r="A2227" t="str">
            <v>74141/004</v>
          </cell>
          <cell r="B2227" t="str">
            <v>Laje pré-moldada beta 20 p/ 3,5kN/m² vão 6,2m incl. vigotas tijolos armadura negativa capeamento 3cm concreto 15MPa escoramento material e mão de obra.</v>
          </cell>
          <cell r="C2227" t="str">
            <v>m²</v>
          </cell>
          <cell r="D2227">
            <v>132.05000000000001</v>
          </cell>
        </row>
        <row r="2228">
          <cell r="A2228" t="str">
            <v>74202</v>
          </cell>
          <cell r="B2228" t="str">
            <v>Laje pré-moldada</v>
          </cell>
        </row>
        <row r="2229">
          <cell r="A2229" t="str">
            <v>74202/001</v>
          </cell>
          <cell r="B2229" t="str">
            <v>Laje pré-moldada p/ forro, sobrecarga 100kg/m², vãos até 3,50m / E=8cm, c/ lajotas e cap. c/ conc Fck=20MPa, 3cm, inter-eixo 38cm, c/ escoramento (reapr. 3x) e ferragem negativa</v>
          </cell>
          <cell r="C2229" t="str">
            <v>m²</v>
          </cell>
          <cell r="D2229">
            <v>66.930000000000007</v>
          </cell>
        </row>
        <row r="2230">
          <cell r="A2230" t="str">
            <v>74202/002</v>
          </cell>
          <cell r="B2230" t="str">
            <v>Laje pré-moldada p/ piso, sobrecarga 200kg/m², vãos até 3,50m / E=8cm, c/ lajotas e cap. c/ conc Fck=20MPa, 4cm, inter-eixo 38cm, c/ escoramento (reapr. 3x) e ferragem negativa</v>
          </cell>
          <cell r="C2230" t="str">
            <v>m²</v>
          </cell>
          <cell r="D2230">
            <v>74.94</v>
          </cell>
        </row>
        <row r="2231">
          <cell r="A2231" t="str">
            <v>0247</v>
          </cell>
          <cell r="B2231" t="str">
            <v>Embasamentos</v>
          </cell>
        </row>
        <row r="2232">
          <cell r="A2232" t="str">
            <v>6122</v>
          </cell>
          <cell r="B2232" t="str">
            <v>Embasamento c/ pedra argamassada utilizando arg. cim/areia 1:4</v>
          </cell>
          <cell r="C2232" t="str">
            <v>m³</v>
          </cell>
          <cell r="D2232">
            <v>330.99</v>
          </cell>
        </row>
        <row r="2233">
          <cell r="A2233" t="str">
            <v>73817</v>
          </cell>
          <cell r="B2233" t="str">
            <v>Embasamento de material granular</v>
          </cell>
        </row>
        <row r="2234">
          <cell r="A2234" t="str">
            <v>73817/001</v>
          </cell>
          <cell r="B2234" t="str">
            <v>Embasamento de material granular - pó de pedra</v>
          </cell>
          <cell r="C2234" t="str">
            <v>m³</v>
          </cell>
          <cell r="D2234">
            <v>99.1</v>
          </cell>
        </row>
        <row r="2235">
          <cell r="A2235" t="str">
            <v>73817/002</v>
          </cell>
          <cell r="B2235" t="str">
            <v>Embasamento de material granular - rachão</v>
          </cell>
          <cell r="C2235" t="str">
            <v>m³</v>
          </cell>
          <cell r="D2235">
            <v>124.19</v>
          </cell>
        </row>
        <row r="2236">
          <cell r="A2236" t="str">
            <v>74078</v>
          </cell>
          <cell r="B2236" t="str">
            <v>Agulhamento de pedra marroada no fundo de valas</v>
          </cell>
        </row>
        <row r="2237">
          <cell r="A2237" t="str">
            <v>74078/001</v>
          </cell>
          <cell r="B2237" t="str">
            <v>Agulhamento fundo de valas c/ maço 30kg pedra de mão H=10cm</v>
          </cell>
          <cell r="C2237" t="str">
            <v>m²</v>
          </cell>
          <cell r="D2237">
            <v>24.27</v>
          </cell>
        </row>
        <row r="2238">
          <cell r="A2238" t="str">
            <v>74078/002</v>
          </cell>
          <cell r="B2238" t="str">
            <v>Agulhamento fundo de valas c/ maço 30kg pedra de mão H=5cm</v>
          </cell>
          <cell r="C2238" t="str">
            <v>m²</v>
          </cell>
          <cell r="D2238">
            <v>12.13</v>
          </cell>
        </row>
        <row r="2239">
          <cell r="A2239" t="str">
            <v>83518</v>
          </cell>
          <cell r="B2239" t="str">
            <v>Alvenaria embasamento E=20cm bloco concreto</v>
          </cell>
          <cell r="C2239" t="str">
            <v>m³</v>
          </cell>
          <cell r="D2239">
            <v>290.81</v>
          </cell>
        </row>
        <row r="2240">
          <cell r="A2240" t="str">
            <v>83519</v>
          </cell>
          <cell r="B2240" t="str">
            <v>Alvenaria embasamento tijolo cerâmico furado 10x20x20cm</v>
          </cell>
          <cell r="C2240" t="str">
            <v>m³</v>
          </cell>
          <cell r="D2240">
            <v>385.51</v>
          </cell>
        </row>
        <row r="2241">
          <cell r="A2241" t="str">
            <v>0286</v>
          </cell>
          <cell r="B2241" t="str">
            <v>Adesivos para estruturas</v>
          </cell>
        </row>
        <row r="2242">
          <cell r="A2242" t="str">
            <v>68328</v>
          </cell>
          <cell r="B2242" t="str">
            <v>Junta de dilatação com isopor 10mm</v>
          </cell>
          <cell r="C2242" t="str">
            <v>m²</v>
          </cell>
          <cell r="D2242">
            <v>8.91</v>
          </cell>
        </row>
        <row r="2243">
          <cell r="A2243" t="str">
            <v>73898</v>
          </cell>
          <cell r="B2243" t="str">
            <v>Junta elástica</v>
          </cell>
        </row>
        <row r="2244">
          <cell r="A2244" t="str">
            <v>73898/001</v>
          </cell>
          <cell r="B2244" t="str">
            <v>Junta de dilatação elástica (PVC) O-220/6 pressão até 30mca</v>
          </cell>
          <cell r="C2244" t="str">
            <v>m</v>
          </cell>
          <cell r="D2244">
            <v>195.87</v>
          </cell>
        </row>
        <row r="2245">
          <cell r="A2245" t="str">
            <v>74121</v>
          </cell>
          <cell r="B2245" t="str">
            <v>Junta de dilatação</v>
          </cell>
        </row>
        <row r="2246">
          <cell r="A2246" t="str">
            <v>74121/001</v>
          </cell>
          <cell r="B2246" t="str">
            <v>Junta de dilatação para impermeabilização, com selante elástico mono componente a base de poliuretano, dimensões 1x1cm.</v>
          </cell>
          <cell r="C2246" t="str">
            <v>m</v>
          </cell>
          <cell r="D2246">
            <v>15.48</v>
          </cell>
        </row>
        <row r="2247">
          <cell r="A2247" t="str">
            <v>79471</v>
          </cell>
          <cell r="B2247" t="str">
            <v>Pintura adesiva p/ concreto, a base de resina epoxi (Sikadur 32 )</v>
          </cell>
          <cell r="C2247" t="str">
            <v>kg</v>
          </cell>
          <cell r="D2247">
            <v>49.91</v>
          </cell>
        </row>
        <row r="2248">
          <cell r="A2248" t="str">
            <v>83499</v>
          </cell>
          <cell r="B2248" t="str">
            <v>Junta de dilatação e vedação tipo Jeene, incluso corte e remoção do pavimento</v>
          </cell>
          <cell r="C2248" t="str">
            <v>m</v>
          </cell>
          <cell r="D2248">
            <v>530.44000000000005</v>
          </cell>
        </row>
        <row r="2249">
          <cell r="A2249" t="str">
            <v>0296</v>
          </cell>
          <cell r="B2249" t="str">
            <v>Cintas e vergas</v>
          </cell>
        </row>
        <row r="2250">
          <cell r="A2250" t="str">
            <v>74200</v>
          </cell>
          <cell r="B2250" t="str">
            <v>Verga concreto armado</v>
          </cell>
        </row>
        <row r="2251">
          <cell r="A2251" t="str">
            <v>74200/001</v>
          </cell>
          <cell r="B2251" t="str">
            <v>Verga 10x10cm em concreto pré-moldado Fck=20MPa (preparo com betoneira) aço CA-60, bitola fina, inclusive formas tábua 3ª.</v>
          </cell>
          <cell r="C2251" t="str">
            <v>m</v>
          </cell>
          <cell r="D2251">
            <v>16.84</v>
          </cell>
        </row>
        <row r="2252">
          <cell r="A2252" t="str">
            <v>83901</v>
          </cell>
          <cell r="B2252" t="str">
            <v>Vergas 10x10cm, pré-moldadas c/ concreto Fck=15MPa (preparo mecânico), aço CA-50 com formas tábua de pinho 3ª</v>
          </cell>
          <cell r="C2252" t="str">
            <v>m</v>
          </cell>
          <cell r="D2252">
            <v>16.059999999999999</v>
          </cell>
        </row>
        <row r="2253">
          <cell r="A2253" t="str">
            <v>93204</v>
          </cell>
          <cell r="B2253" t="str">
            <v>Cinta de amarração de alvenaria moldada in loco em concreto. Af_03/2016</v>
          </cell>
          <cell r="C2253" t="str">
            <v>m</v>
          </cell>
          <cell r="D2253">
            <v>32.729999999999997</v>
          </cell>
        </row>
        <row r="2254">
          <cell r="A2254" t="str">
            <v>93205</v>
          </cell>
          <cell r="B2254" t="str">
            <v>Cinta de amarração de alvenaria moldada in loco com utilização de blocos canaleta. Af_03/2016</v>
          </cell>
          <cell r="C2254" t="str">
            <v>m</v>
          </cell>
          <cell r="D2254">
            <v>27.19</v>
          </cell>
        </row>
        <row r="2255">
          <cell r="A2255" t="str">
            <v>0301</v>
          </cell>
          <cell r="B2255" t="str">
            <v>Estruturas diversas</v>
          </cell>
        </row>
        <row r="2256">
          <cell r="A2256" t="str">
            <v>71623</v>
          </cell>
          <cell r="B2256" t="str">
            <v>Chapim de concreto aparente com acabamento desempenado, forma de compensado plastificado (madeirit) de 14x10cm, fundido no local.</v>
          </cell>
          <cell r="C2256" t="str">
            <v>m</v>
          </cell>
          <cell r="D2256">
            <v>23.44</v>
          </cell>
        </row>
        <row r="2257">
          <cell r="A2257" t="str">
            <v>74144</v>
          </cell>
          <cell r="B2257" t="str">
            <v>Pilar e suporte caixa d'água em madeira 1ª casas HP</v>
          </cell>
        </row>
        <row r="2258">
          <cell r="A2258" t="str">
            <v>74144/002</v>
          </cell>
          <cell r="B2258" t="str">
            <v>Suporte apoio caixa d'água barrotes madeira de 1ª</v>
          </cell>
          <cell r="C2258" t="str">
            <v>un</v>
          </cell>
          <cell r="D2258">
            <v>22.45</v>
          </cell>
        </row>
        <row r="2259">
          <cell r="A2259" t="str">
            <v>83513</v>
          </cell>
          <cell r="B2259" t="str">
            <v>Fornecimento de perfil simples I ou H até 8" inclusive perdas</v>
          </cell>
          <cell r="C2259" t="str">
            <v>kg</v>
          </cell>
          <cell r="D2259">
            <v>5.13</v>
          </cell>
        </row>
        <row r="2260">
          <cell r="A2260" t="str">
            <v>83514</v>
          </cell>
          <cell r="B2260" t="str">
            <v>Fornecimento de perfil simples I ou H 8 a 12" inclusive perdas</v>
          </cell>
          <cell r="C2260" t="str">
            <v>kg</v>
          </cell>
          <cell r="D2260">
            <v>4.3899999999999997</v>
          </cell>
        </row>
        <row r="2261">
          <cell r="A2261" t="str">
            <v>84153</v>
          </cell>
          <cell r="B2261" t="str">
            <v>Aparelho de apoio neoprene não fretado (1,4kg/dm³)</v>
          </cell>
          <cell r="C2261" t="str">
            <v>kg</v>
          </cell>
          <cell r="D2261">
            <v>39.229999999999997</v>
          </cell>
        </row>
        <row r="2262">
          <cell r="A2262" t="str">
            <v>84154</v>
          </cell>
          <cell r="B2262" t="str">
            <v>Aparelho apoio neoprene fretado</v>
          </cell>
          <cell r="C2262" t="str">
            <v>dm³</v>
          </cell>
          <cell r="D2262">
            <v>121.19</v>
          </cell>
        </row>
        <row r="2263">
          <cell r="A2263" t="str">
            <v>85233</v>
          </cell>
          <cell r="B2263" t="str">
            <v>Escada em concreto armado, Fck=15MPa, moldada in loco</v>
          </cell>
          <cell r="C2263" t="str">
            <v>m³</v>
          </cell>
          <cell r="D2263">
            <v>1862.11</v>
          </cell>
        </row>
        <row r="2264">
          <cell r="A2264" t="str">
            <v>IMPE</v>
          </cell>
          <cell r="B2264" t="str">
            <v>Impermeabilizações e proteções diversas</v>
          </cell>
        </row>
        <row r="2265">
          <cell r="A2265" t="str">
            <v>0138</v>
          </cell>
          <cell r="B2265" t="str">
            <v>Impermeabilização com argamassa</v>
          </cell>
        </row>
        <row r="2266">
          <cell r="A2266" t="str">
            <v>5968</v>
          </cell>
          <cell r="B2266" t="str">
            <v>Impermeabilização de superfície com argamassa de cimento e areia (media), traço 1:3, com aditivo impermeabilizante, E=2cm.</v>
          </cell>
          <cell r="C2266" t="str">
            <v>m²</v>
          </cell>
          <cell r="D2266">
            <v>29.46</v>
          </cell>
        </row>
        <row r="2267">
          <cell r="A2267" t="str">
            <v>6130</v>
          </cell>
          <cell r="B2267" t="str">
            <v>Impermeabilização de superfície com argamassa de cimento e areia (grossa), traço 1:4, com aditivo impermeabilizante, E=2,5cm</v>
          </cell>
          <cell r="C2267" t="str">
            <v>m²</v>
          </cell>
          <cell r="D2267">
            <v>17.32</v>
          </cell>
        </row>
        <row r="2268">
          <cell r="A2268" t="str">
            <v>74000</v>
          </cell>
          <cell r="B2268" t="str">
            <v>Impermeabilização rígida c/ arg. cim/areia + impermeabilizante</v>
          </cell>
        </row>
        <row r="2269">
          <cell r="A2269" t="str">
            <v>74000/001</v>
          </cell>
          <cell r="B2269" t="str">
            <v>Impermeabilização de superfície com argamassa de cimento e areia (grossa), traço 1:3, com aditivo impermeabilizante, E=2,5cm.</v>
          </cell>
          <cell r="C2269" t="str">
            <v>m²</v>
          </cell>
          <cell r="D2269">
            <v>38.630000000000003</v>
          </cell>
        </row>
        <row r="2270">
          <cell r="A2270" t="str">
            <v>83731</v>
          </cell>
          <cell r="B2270" t="str">
            <v>Impermeabilização de superfície com argamassa de cimento e areia, traço 1:3, com aditivo impermeabilizante, E=3cm</v>
          </cell>
          <cell r="C2270" t="str">
            <v>m²</v>
          </cell>
          <cell r="D2270">
            <v>33.229999999999997</v>
          </cell>
        </row>
        <row r="2271">
          <cell r="A2271" t="str">
            <v>83732</v>
          </cell>
          <cell r="B2271" t="str">
            <v>Impermeabilização de superfície com argamassa de cimento e areia, traço 1:3, com aditivo impermeabilizante, E=1,5cm</v>
          </cell>
          <cell r="C2271" t="str">
            <v>m²</v>
          </cell>
          <cell r="D2271">
            <v>23.53</v>
          </cell>
        </row>
        <row r="2272">
          <cell r="A2272" t="str">
            <v>83733</v>
          </cell>
          <cell r="B2272" t="str">
            <v>Impermeabilização de superfície com argamassa de cimento e areia (grossa), traço 1:4, com aditivo impermeabilizante, E=2cm</v>
          </cell>
          <cell r="C2272" t="str">
            <v>m²</v>
          </cell>
          <cell r="D2272">
            <v>27.82</v>
          </cell>
        </row>
        <row r="2273">
          <cell r="A2273" t="str">
            <v>0140</v>
          </cell>
          <cell r="B2273" t="str">
            <v>Impermeabilização com aditivo</v>
          </cell>
        </row>
        <row r="2274">
          <cell r="A2274" t="str">
            <v>83735</v>
          </cell>
          <cell r="B2274" t="str">
            <v>Impermeabilização de superfície com cimento impermeabilizante de pega ultra-rápida, traço 1:1, E=0,5cm</v>
          </cell>
          <cell r="C2274" t="str">
            <v>m²</v>
          </cell>
          <cell r="D2274">
            <v>40.53</v>
          </cell>
        </row>
        <row r="2275">
          <cell r="A2275" t="str">
            <v>0141</v>
          </cell>
          <cell r="B2275" t="str">
            <v>Impermeabilização com manta</v>
          </cell>
        </row>
        <row r="2276">
          <cell r="A2276" t="str">
            <v>68053</v>
          </cell>
          <cell r="B2276" t="str">
            <v>Fornecimento/instalação lona plástica preta, para impermeabilização, espessura 150 micras.</v>
          </cell>
          <cell r="C2276" t="str">
            <v>m²</v>
          </cell>
          <cell r="D2276">
            <v>4.0599999999999996</v>
          </cell>
        </row>
        <row r="2277">
          <cell r="A2277" t="str">
            <v>73753</v>
          </cell>
          <cell r="B2277" t="str">
            <v>Impermeabilização de terraços e lajes</v>
          </cell>
        </row>
        <row r="2278">
          <cell r="A2278" t="str">
            <v>73753/001</v>
          </cell>
          <cell r="B2278" t="str">
            <v>Impermeabilização de superfície com manta asfáltica protegida com filme de alumínio gofrado (de espessura 0,8mm), inclusa aplicação de emulsão asfáltica, E=3mm.</v>
          </cell>
          <cell r="C2278" t="str">
            <v>m²</v>
          </cell>
          <cell r="D2278">
            <v>68.98</v>
          </cell>
        </row>
        <row r="2279">
          <cell r="A2279" t="str">
            <v>74033</v>
          </cell>
          <cell r="B2279" t="str">
            <v>Estabilização de solo com geomembrana</v>
          </cell>
        </row>
        <row r="2280">
          <cell r="A2280" t="str">
            <v>74033/001</v>
          </cell>
          <cell r="B2280" t="str">
            <v>Impermeabilização de superfície com geomembrana (manta termoplástica lisa) tipo PEAD, E=2mm.</v>
          </cell>
          <cell r="C2280" t="str">
            <v>m²</v>
          </cell>
          <cell r="D2280">
            <v>25.3</v>
          </cell>
        </row>
        <row r="2281">
          <cell r="A2281" t="str">
            <v>83737</v>
          </cell>
          <cell r="B2281" t="str">
            <v>Impermeabilização de superfície com manta asfáltica (com polímeros tipo APP), E=3mm</v>
          </cell>
          <cell r="C2281" t="str">
            <v>m²</v>
          </cell>
          <cell r="D2281">
            <v>55.71</v>
          </cell>
        </row>
        <row r="2282">
          <cell r="A2282" t="str">
            <v>83738</v>
          </cell>
          <cell r="B2282" t="str">
            <v>Impermeabilização de superfície com manta asfáltica (com polímeros tipo APP), E=4mm</v>
          </cell>
          <cell r="C2282" t="str">
            <v>m²</v>
          </cell>
          <cell r="D2282">
            <v>65.31</v>
          </cell>
        </row>
        <row r="2283">
          <cell r="A2283" t="str">
            <v>0142</v>
          </cell>
          <cell r="B2283" t="str">
            <v>Impermeabilização com feltro</v>
          </cell>
        </row>
        <row r="2284">
          <cell r="A2284" t="str">
            <v>83740</v>
          </cell>
          <cell r="B2284" t="str">
            <v>Impermeabilização com véu de poliester</v>
          </cell>
          <cell r="C2284" t="str">
            <v>m²</v>
          </cell>
          <cell r="D2284">
            <v>28.59</v>
          </cell>
        </row>
        <row r="2285">
          <cell r="A2285" t="str">
            <v>0144</v>
          </cell>
          <cell r="B2285" t="str">
            <v>Impermeabilização com cimento cristalizado</v>
          </cell>
        </row>
        <row r="2286">
          <cell r="A2286" t="str">
            <v>73929</v>
          </cell>
          <cell r="B2286" t="str">
            <v>Cimento especial cristalizante Denverlit c/ emulsão adesiva Denverfix Denver-1 demão p/ subsolo / baldrames / galerias / jardineiras / etc</v>
          </cell>
        </row>
        <row r="2287">
          <cell r="A2287" t="str">
            <v>73929/001</v>
          </cell>
          <cell r="B2287" t="str">
            <v>Impermeabilização de superfície com cimento especial cristalizante com adesivo liquido de alta performance a base de resina acrílica, uma demão.</v>
          </cell>
          <cell r="C2287" t="str">
            <v>m²</v>
          </cell>
          <cell r="D2287">
            <v>22.29</v>
          </cell>
        </row>
        <row r="2288">
          <cell r="A2288" t="str">
            <v>73929/003</v>
          </cell>
          <cell r="B2288" t="str">
            <v>Impermeabilização de superfície com emulsão acrílica e selador.</v>
          </cell>
          <cell r="C2288" t="str">
            <v>m²</v>
          </cell>
          <cell r="D2288">
            <v>40.01</v>
          </cell>
        </row>
        <row r="2289">
          <cell r="A2289" t="str">
            <v>73929/004</v>
          </cell>
          <cell r="B2289" t="str">
            <v>Impermeabilização de estruturas enterradas com cimento cristalizante e emulsão adesiva, até 7m de profundidade.</v>
          </cell>
          <cell r="C2289" t="str">
            <v>m²</v>
          </cell>
          <cell r="D2289">
            <v>38.450000000000003</v>
          </cell>
        </row>
        <row r="2290">
          <cell r="A2290" t="str">
            <v>0145</v>
          </cell>
          <cell r="B2290" t="str">
            <v>Impermeabilização betuminosa c/ emulsão asfáltica e acrílica</v>
          </cell>
        </row>
        <row r="2291">
          <cell r="A2291" t="str">
            <v>6225</v>
          </cell>
          <cell r="B2291" t="str">
            <v>Impermeabilização de calhas / lajes descobertas, com emulsão asfáltica com elastômeros, 3 demãos</v>
          </cell>
          <cell r="C2291" t="str">
            <v>m²</v>
          </cell>
          <cell r="D2291">
            <v>28.46</v>
          </cell>
        </row>
        <row r="2292">
          <cell r="A2292" t="str">
            <v>72075</v>
          </cell>
          <cell r="B2292" t="str">
            <v>Impermeabilização de superfície com revestimento bicomponente semi flexível.</v>
          </cell>
          <cell r="C2292" t="str">
            <v>m²</v>
          </cell>
          <cell r="D2292">
            <v>7.8</v>
          </cell>
        </row>
        <row r="2293">
          <cell r="A2293" t="str">
            <v>73762</v>
          </cell>
          <cell r="B2293" t="str">
            <v>Impermeabilização de terraços e lajes</v>
          </cell>
        </row>
        <row r="2294">
          <cell r="A2294" t="str">
            <v>73762/001</v>
          </cell>
          <cell r="B2294" t="str">
            <v>Impermeabilização de superfície com asfalto elastomérico, inclusos primer e véu de poliester.</v>
          </cell>
          <cell r="C2294" t="str">
            <v>m²</v>
          </cell>
          <cell r="D2294">
            <v>68.760000000000005</v>
          </cell>
        </row>
        <row r="2295">
          <cell r="A2295" t="str">
            <v>73762/002</v>
          </cell>
          <cell r="B2295" t="str">
            <v>Impermeabilização de superfície com emulsão acrílica sobre cimento cristalizante, incluso véu de fibra de vidro.</v>
          </cell>
          <cell r="C2295" t="str">
            <v>m²</v>
          </cell>
          <cell r="D2295">
            <v>45.96</v>
          </cell>
        </row>
        <row r="2296">
          <cell r="A2296" t="str">
            <v>73762/003</v>
          </cell>
          <cell r="B2296" t="str">
            <v>Impermeabilização de superfície com emulsão acrílica estilenada com tela sobre cimento cristalizante, incluso emulsão adesiva de base acrílica.</v>
          </cell>
          <cell r="C2296" t="str">
            <v>m²</v>
          </cell>
          <cell r="D2296">
            <v>86.54</v>
          </cell>
        </row>
        <row r="2297">
          <cell r="A2297" t="str">
            <v>73762/004</v>
          </cell>
          <cell r="B2297" t="str">
            <v>Impermeabilização de superfície com asfalto elastomérico, inclusos primer e véu de fibra de vidro.</v>
          </cell>
          <cell r="C2297" t="str">
            <v>m²</v>
          </cell>
          <cell r="D2297">
            <v>96.34</v>
          </cell>
        </row>
        <row r="2298">
          <cell r="A2298" t="str">
            <v>74066</v>
          </cell>
          <cell r="B2298" t="str">
            <v>Impermeabilização flexível</v>
          </cell>
        </row>
        <row r="2299">
          <cell r="A2299" t="str">
            <v>74066/001</v>
          </cell>
          <cell r="B2299" t="str">
            <v>Impermeabilização de superfície, com impermeabilizante flexível a base de elastômero.</v>
          </cell>
          <cell r="C2299" t="str">
            <v>m²</v>
          </cell>
          <cell r="D2299">
            <v>47.79</v>
          </cell>
        </row>
        <row r="2300">
          <cell r="A2300" t="str">
            <v>74066/002</v>
          </cell>
          <cell r="B2300" t="str">
            <v>Impermeabilização de superfície, com impermeabilizante flexível a base acrílica.</v>
          </cell>
          <cell r="C2300" t="str">
            <v>m²</v>
          </cell>
          <cell r="D2300">
            <v>61.06</v>
          </cell>
        </row>
        <row r="2301">
          <cell r="A2301" t="str">
            <v>74097</v>
          </cell>
          <cell r="B2301" t="str">
            <v>Impermeabilização calhas / lajes descobertas</v>
          </cell>
        </row>
        <row r="2302">
          <cell r="A2302" t="str">
            <v>74097/001</v>
          </cell>
          <cell r="B2302" t="str">
            <v>Impermeabilização de superfície, com asfalto elastomérico.</v>
          </cell>
          <cell r="C2302" t="str">
            <v>m²</v>
          </cell>
          <cell r="D2302">
            <v>28.46</v>
          </cell>
        </row>
        <row r="2303">
          <cell r="A2303" t="str">
            <v>74106</v>
          </cell>
          <cell r="B2303" t="str">
            <v>Impermeabilização de fundações / baldrames / muros de arrimo / alicerces e revest. em contato c/ solo - utiliz. tinta betuminosa tipo neutrolin / 2 demãos</v>
          </cell>
        </row>
        <row r="2304">
          <cell r="A2304" t="str">
            <v>74106/001</v>
          </cell>
          <cell r="B2304" t="str">
            <v>Impermeabilização de estruturas enterradas, com tinta asfáltica, duas demãos.</v>
          </cell>
          <cell r="C2304" t="str">
            <v>m²</v>
          </cell>
          <cell r="D2304">
            <v>6.81</v>
          </cell>
        </row>
        <row r="2305">
          <cell r="A2305" t="str">
            <v>83741</v>
          </cell>
          <cell r="B2305" t="str">
            <v>Impermeabilização de superfície com emulsão asfáltica com elastômero, inclusos primer e véu de poliester</v>
          </cell>
          <cell r="C2305" t="str">
            <v>m²</v>
          </cell>
          <cell r="D2305">
            <v>67.5</v>
          </cell>
        </row>
        <row r="2306">
          <cell r="A2306" t="str">
            <v>83742</v>
          </cell>
          <cell r="B2306" t="str">
            <v>Impermeabilização de superfície com emulsão asfáltica a base d'água</v>
          </cell>
          <cell r="C2306" t="str">
            <v>m²</v>
          </cell>
          <cell r="D2306">
            <v>18.71</v>
          </cell>
        </row>
        <row r="2307">
          <cell r="A2307" t="str">
            <v>83743</v>
          </cell>
          <cell r="B2307" t="str">
            <v>Junta de dilatação para impermeabilização, com asfalto oxidado aplicado a quente, dimensões 2x2cm</v>
          </cell>
          <cell r="C2307" t="str">
            <v>m</v>
          </cell>
          <cell r="D2307">
            <v>14.73</v>
          </cell>
        </row>
        <row r="2308">
          <cell r="A2308" t="str">
            <v>0146</v>
          </cell>
          <cell r="B2308" t="str">
            <v>Impermeabilização com pintura</v>
          </cell>
        </row>
        <row r="2309">
          <cell r="A2309" t="str">
            <v>73872</v>
          </cell>
          <cell r="B2309" t="str">
            <v>Impermeabilização com resina epoxi</v>
          </cell>
        </row>
        <row r="2310">
          <cell r="A2310" t="str">
            <v>73872/001</v>
          </cell>
          <cell r="B2310" t="str">
            <v>Impermeabilização com pintura a base de resina epoxi alcatrão, uma demão.</v>
          </cell>
          <cell r="C2310" t="str">
            <v>m²</v>
          </cell>
          <cell r="D2310">
            <v>21.72</v>
          </cell>
        </row>
        <row r="2311">
          <cell r="A2311" t="str">
            <v>73872/002</v>
          </cell>
          <cell r="B2311" t="str">
            <v>Impermeabilização com pintura a base de resina epoxi alcatrão, duas demãos.</v>
          </cell>
          <cell r="C2311" t="str">
            <v>m²</v>
          </cell>
          <cell r="D2311">
            <v>41.75</v>
          </cell>
        </row>
        <row r="2312">
          <cell r="A2312" t="str">
            <v>0147</v>
          </cell>
          <cell r="B2312" t="str">
            <v>Impermeabilização com mastique</v>
          </cell>
        </row>
        <row r="2313">
          <cell r="A2313" t="str">
            <v>72124</v>
          </cell>
          <cell r="B2313" t="str">
            <v>Impermeabilização de superfície com mastique elástico a base de silicone, por volume.</v>
          </cell>
          <cell r="C2313" t="str">
            <v>dm³</v>
          </cell>
          <cell r="D2313">
            <v>82.17</v>
          </cell>
        </row>
        <row r="2314">
          <cell r="A2314" t="str">
            <v>74025</v>
          </cell>
          <cell r="B2314" t="str">
            <v>Conservação de calhas de concreto - PAR</v>
          </cell>
        </row>
        <row r="2315">
          <cell r="A2315" t="str">
            <v>74025/001</v>
          </cell>
          <cell r="B2315" t="str">
            <v>Impermeabilização de superfície com mastique betuminoso a frio, por metro.</v>
          </cell>
          <cell r="C2315" t="str">
            <v>m</v>
          </cell>
          <cell r="D2315">
            <v>42.26</v>
          </cell>
        </row>
        <row r="2316">
          <cell r="A2316" t="str">
            <v>74190</v>
          </cell>
          <cell r="B2316" t="str">
            <v>Impermeabilização de lajes</v>
          </cell>
        </row>
        <row r="2317">
          <cell r="A2317" t="str">
            <v>74190/001</v>
          </cell>
          <cell r="B2317" t="str">
            <v>Impermeabilização de superfície com mastique betuminoso a frio, por área.</v>
          </cell>
          <cell r="C2317" t="str">
            <v>m²</v>
          </cell>
          <cell r="D2317">
            <v>140.49</v>
          </cell>
        </row>
        <row r="2318">
          <cell r="A2318" t="str">
            <v>0150</v>
          </cell>
          <cell r="B2318" t="str">
            <v>Proteção de superfície com argamassa</v>
          </cell>
        </row>
        <row r="2319">
          <cell r="A2319" t="str">
            <v>83744</v>
          </cell>
          <cell r="B2319" t="str">
            <v>Proteção mecânica de superfície com argamassa de cimento e areia, traço 1:7, E=3cm</v>
          </cell>
          <cell r="C2319" t="str">
            <v>m²</v>
          </cell>
          <cell r="D2319">
            <v>24.55</v>
          </cell>
        </row>
        <row r="2320">
          <cell r="A2320" t="str">
            <v>83745</v>
          </cell>
          <cell r="B2320" t="str">
            <v>Proteção mecânica de superfície com argamassa de cimento e areia, traço 1:4, E=0,5cm</v>
          </cell>
          <cell r="C2320" t="str">
            <v>m²</v>
          </cell>
          <cell r="D2320">
            <v>14.73</v>
          </cell>
        </row>
        <row r="2321">
          <cell r="A2321" t="str">
            <v>83746</v>
          </cell>
          <cell r="B2321" t="str">
            <v>Proteção mecânica de superfície com argamassa de cimento e areia, traço 1:4, E=2cm</v>
          </cell>
          <cell r="C2321" t="str">
            <v>m²</v>
          </cell>
          <cell r="D2321">
            <v>21.74</v>
          </cell>
        </row>
        <row r="2322">
          <cell r="A2322" t="str">
            <v>83747</v>
          </cell>
          <cell r="B2322" t="str">
            <v>Proteção mecânica de superfície com argamassa de cimento e areia, traço 1:7, E=1,5cm</v>
          </cell>
          <cell r="C2322" t="str">
            <v>m²</v>
          </cell>
          <cell r="D2322">
            <v>18.5</v>
          </cell>
        </row>
        <row r="2323">
          <cell r="A2323" t="str">
            <v>83748</v>
          </cell>
          <cell r="B2323" t="str">
            <v>Proteção mecânica de superfície com argamassa de cimento e areia, traço 1:3, E=2cm</v>
          </cell>
          <cell r="C2323" t="str">
            <v>m²</v>
          </cell>
          <cell r="D2323">
            <v>22.75</v>
          </cell>
        </row>
        <row r="2324">
          <cell r="A2324" t="str">
            <v>83749</v>
          </cell>
          <cell r="B2324" t="str">
            <v>Proteção mecânica de superfície com argamassa de cimento e areia, traço 1:3, E=2,5cm</v>
          </cell>
          <cell r="C2324" t="str">
            <v>m²</v>
          </cell>
          <cell r="D2324">
            <v>25.33</v>
          </cell>
        </row>
        <row r="2325">
          <cell r="A2325" t="str">
            <v>83750</v>
          </cell>
          <cell r="B2325" t="str">
            <v>Proteção mecânica de superfície com argamassa de cimento e areia, traço 1:3, E=3cm</v>
          </cell>
          <cell r="C2325" t="str">
            <v>m²</v>
          </cell>
          <cell r="D2325">
            <v>27.91</v>
          </cell>
        </row>
        <row r="2326">
          <cell r="A2326" t="str">
            <v>83751</v>
          </cell>
          <cell r="B2326" t="str">
            <v>Proteção mecânica de superfície com argamassa de cimento e areia, traço 1:4, E=1,5cm</v>
          </cell>
          <cell r="C2326" t="str">
            <v>m²</v>
          </cell>
          <cell r="D2326">
            <v>19.3</v>
          </cell>
        </row>
        <row r="2327">
          <cell r="A2327" t="str">
            <v>83752</v>
          </cell>
          <cell r="B2327" t="str">
            <v>Proteção mecânica de superfície com argamassa de cimento e areia, traço 1:6, E=1,5cm</v>
          </cell>
          <cell r="C2327" t="str">
            <v>m²</v>
          </cell>
          <cell r="D2327">
            <v>18.5</v>
          </cell>
        </row>
        <row r="2328">
          <cell r="A2328" t="str">
            <v>83753</v>
          </cell>
          <cell r="B2328" t="str">
            <v>Proteção mecânica de superfície com argamassa de cimento e areia, traço 1:3, junta batida, E=3cm</v>
          </cell>
          <cell r="C2328" t="str">
            <v>m²</v>
          </cell>
          <cell r="D2328">
            <v>31.14</v>
          </cell>
        </row>
        <row r="2329">
          <cell r="A2329" t="str">
            <v>83754</v>
          </cell>
          <cell r="B2329" t="str">
            <v>Proteção mecânica de superfície com argamassa de cimento e areia, traço 1:6, E=2cm</v>
          </cell>
          <cell r="C2329" t="str">
            <v>m²</v>
          </cell>
          <cell r="D2329">
            <v>20.52</v>
          </cell>
        </row>
        <row r="2330">
          <cell r="A2330" t="str">
            <v>INEL</v>
          </cell>
          <cell r="B2330" t="str">
            <v>Instalação elétrica / eletrificação e iluminação externa</v>
          </cell>
        </row>
        <row r="2331">
          <cell r="A2331" t="str">
            <v>0165</v>
          </cell>
          <cell r="B2331" t="str">
            <v>Eletrodutos / calhas para leito de cabos</v>
          </cell>
        </row>
        <row r="2332">
          <cell r="A2332" t="str">
            <v>72308</v>
          </cell>
          <cell r="B2332" t="str">
            <v>Eletroduto de aço galvanizado eletrolítico DN 20mm (3/4"), tipo leve, inclusive conexões - fornecimento e instalação</v>
          </cell>
          <cell r="C2332" t="str">
            <v>m</v>
          </cell>
          <cell r="D2332">
            <v>18.57</v>
          </cell>
        </row>
        <row r="2333">
          <cell r="A2333" t="str">
            <v>72309</v>
          </cell>
          <cell r="B2333" t="str">
            <v>Eletroduto de aço galvanizado eletrolítico DN 25mm (1"), tipo leve, inclusive conexões - fornecimento e instalação</v>
          </cell>
          <cell r="C2333" t="str">
            <v>m</v>
          </cell>
          <cell r="D2333">
            <v>19.3</v>
          </cell>
        </row>
        <row r="2334">
          <cell r="A2334" t="str">
            <v>72310</v>
          </cell>
          <cell r="B2334" t="str">
            <v>Eletroduto de aço galvanizado eletrolítico DN 40mm (1 1/2"), tipo semi-pesado, inclusive conexões - fornecimento e instalação</v>
          </cell>
          <cell r="C2334" t="str">
            <v>m</v>
          </cell>
          <cell r="D2334">
            <v>31.62</v>
          </cell>
        </row>
        <row r="2335">
          <cell r="A2335" t="str">
            <v>72311</v>
          </cell>
          <cell r="B2335" t="str">
            <v>Eletroduto de aço galvanizado eletrolítico DN 50mm (2"), tipo semi-pesado, inclusive conexões - fornecimento e instalação</v>
          </cell>
          <cell r="C2335" t="str">
            <v>m</v>
          </cell>
          <cell r="D2335">
            <v>34.51</v>
          </cell>
        </row>
        <row r="2336">
          <cell r="A2336" t="str">
            <v>72312</v>
          </cell>
          <cell r="B2336" t="str">
            <v>Eletroduto de aço galvanizado eletrolítico DN 62mm (2 1/2"), tipo semi-pesado, inclusive conexões - fornecimento e instalação</v>
          </cell>
          <cell r="C2336" t="str">
            <v>m</v>
          </cell>
          <cell r="D2336">
            <v>47.41</v>
          </cell>
        </row>
        <row r="2337">
          <cell r="A2337" t="str">
            <v>72316</v>
          </cell>
          <cell r="B2337" t="str">
            <v>Eletroduto de aço galvanizado eletrolítico DN 75mm (3"), tipo semi-pesado, inclusive conexões - fornecimento e instalação</v>
          </cell>
          <cell r="C2337" t="str">
            <v>m</v>
          </cell>
          <cell r="D2337">
            <v>54.33</v>
          </cell>
        </row>
        <row r="2338">
          <cell r="A2338" t="str">
            <v>72925</v>
          </cell>
          <cell r="B2338" t="str">
            <v>Eletroduto metálico flexível DN 25mm fabricado com fita de aço zincado, revestido externamente com PVC preto, inclusive conexões, fornecimento e instalação</v>
          </cell>
          <cell r="C2338" t="str">
            <v>m</v>
          </cell>
          <cell r="D2338">
            <v>9.91</v>
          </cell>
        </row>
        <row r="2339">
          <cell r="A2339" t="str">
            <v>72926</v>
          </cell>
          <cell r="B2339" t="str">
            <v>Eletroduto metálico flexível DN 40mm fabricado com fita de aço zincado, revestido externamente com PVC preto, inclusive conexões, fornecimento e instalação</v>
          </cell>
          <cell r="C2339" t="str">
            <v>m</v>
          </cell>
          <cell r="D2339">
            <v>15.82</v>
          </cell>
        </row>
        <row r="2340">
          <cell r="A2340" t="str">
            <v>73627</v>
          </cell>
          <cell r="B2340" t="str">
            <v>Eletroduto de aço galvanizado eletrolítico DN 16mm (1/2"), tipo leve, inclusive conexões - fornecimento e instalação</v>
          </cell>
          <cell r="C2340" t="str">
            <v>m</v>
          </cell>
          <cell r="D2340">
            <v>17.63</v>
          </cell>
        </row>
        <row r="2341">
          <cell r="A2341" t="str">
            <v>73798</v>
          </cell>
          <cell r="B2341" t="str">
            <v>Dutos de poliester de alta densidade (PEAD)</v>
          </cell>
        </row>
        <row r="2342">
          <cell r="A2342" t="str">
            <v>73798/001</v>
          </cell>
          <cell r="B2342" t="str">
            <v>Duto espiral flexível singelo PEAD D=50mm (2") revestido com PVC com fio guia de aço galvanizado, lançado direto no solo, incl. conexões</v>
          </cell>
          <cell r="C2342" t="str">
            <v>m</v>
          </cell>
          <cell r="D2342">
            <v>24.91</v>
          </cell>
        </row>
        <row r="2343">
          <cell r="A2343" t="str">
            <v>73798/003</v>
          </cell>
          <cell r="B2343" t="str">
            <v>Duto espiral flexível singelo PEAD D=75mm (3") revestido com PVC com fio guia de aço galvanizado, lançado direto no solo, incl. conexões</v>
          </cell>
          <cell r="C2343" t="str">
            <v>m</v>
          </cell>
          <cell r="D2343">
            <v>40.03</v>
          </cell>
        </row>
        <row r="2344">
          <cell r="A2344" t="str">
            <v>83409</v>
          </cell>
          <cell r="B2344" t="str">
            <v>Eletroduto flexível aço galv tipo conduíte D=1/2" (16mm) - fornecimento e instalação</v>
          </cell>
          <cell r="C2344" t="str">
            <v>m</v>
          </cell>
          <cell r="D2344">
            <v>4.9000000000000004</v>
          </cell>
        </row>
        <row r="2345">
          <cell r="A2345" t="str">
            <v>83410</v>
          </cell>
          <cell r="B2345" t="str">
            <v>Eletroduto flexível aço galv tipo conduíte D=1" (25mm) - fornecimento e instalação</v>
          </cell>
          <cell r="C2345" t="str">
            <v>m</v>
          </cell>
          <cell r="D2345">
            <v>6.81</v>
          </cell>
        </row>
        <row r="2346">
          <cell r="A2346" t="str">
            <v>83411</v>
          </cell>
          <cell r="B2346" t="str">
            <v>Eletroduto flexível aço galv tipo conduíte D=1 1/4" (32mm) - fornecimento e instalação</v>
          </cell>
          <cell r="C2346" t="str">
            <v>m</v>
          </cell>
          <cell r="D2346">
            <v>8.64</v>
          </cell>
        </row>
        <row r="2347">
          <cell r="A2347" t="str">
            <v>83412</v>
          </cell>
          <cell r="B2347" t="str">
            <v>Eletroduto flexível aço galv tipo conduíte D=1 1/2" (40mm) - fornecimento e instalação</v>
          </cell>
          <cell r="C2347" t="str">
            <v>m</v>
          </cell>
          <cell r="D2347">
            <v>9.75</v>
          </cell>
        </row>
        <row r="2348">
          <cell r="A2348" t="str">
            <v>83413</v>
          </cell>
          <cell r="B2348" t="str">
            <v>Eletroduto flexível aço galv tipo conduíte D=2" (50mm) - fornecimento e instalação</v>
          </cell>
          <cell r="C2348" t="str">
            <v>m</v>
          </cell>
          <cell r="D2348">
            <v>13.1</v>
          </cell>
        </row>
        <row r="2349">
          <cell r="A2349" t="str">
            <v>83414</v>
          </cell>
          <cell r="B2349" t="str">
            <v>Eletroduto flexível aço galv tipo conduíte D=2 1/2" (65mm) - fornecimento e instalação</v>
          </cell>
          <cell r="C2349" t="str">
            <v>m</v>
          </cell>
          <cell r="D2349">
            <v>15.94</v>
          </cell>
        </row>
        <row r="2350">
          <cell r="A2350" t="str">
            <v>83415</v>
          </cell>
          <cell r="B2350" t="str">
            <v>Eletroduto flexível aço galv tipo conduíte D=3" (75mm) - fornecimento e instalação</v>
          </cell>
          <cell r="C2350" t="str">
            <v>m</v>
          </cell>
          <cell r="D2350">
            <v>22.64</v>
          </cell>
        </row>
        <row r="2351">
          <cell r="A2351" t="str">
            <v>91831</v>
          </cell>
          <cell r="B2351" t="str">
            <v>Eletroduto flexível corrugado, PVC, DN 20mm (1/2"), para circuitos terminais, instalado em forro - fornecimento e instalação. Af_12/2015</v>
          </cell>
          <cell r="C2351" t="str">
            <v>m</v>
          </cell>
          <cell r="D2351">
            <v>3.51</v>
          </cell>
        </row>
        <row r="2352">
          <cell r="A2352" t="str">
            <v>91834</v>
          </cell>
          <cell r="B2352" t="str">
            <v>Eletroduto flexível corrugado, PVC, DN 25mm (3/4"), para circuitos terminais, instalado em forro - fornecimento e instalação. Af_12/2015</v>
          </cell>
          <cell r="C2352" t="str">
            <v>m</v>
          </cell>
          <cell r="D2352">
            <v>4.55</v>
          </cell>
        </row>
        <row r="2353">
          <cell r="A2353" t="str">
            <v>91836</v>
          </cell>
          <cell r="B2353" t="str">
            <v>Eletroduto flexível corrugado, PVC, DN 32mm (1"), para circuitos terminais, instalado em forro - fornecimento e instalação. Af_12/2015</v>
          </cell>
          <cell r="C2353" t="str">
            <v>m</v>
          </cell>
          <cell r="D2353">
            <v>6.34</v>
          </cell>
        </row>
        <row r="2354">
          <cell r="A2354" t="str">
            <v>91842</v>
          </cell>
          <cell r="B2354" t="str">
            <v>Eletroduto flexível corrugado, PVC, DN 20mm (1/2"), para circuitos terminais, instalado em laje - fornecimento e instalação. Af_12/2015</v>
          </cell>
          <cell r="C2354" t="str">
            <v>m</v>
          </cell>
          <cell r="D2354">
            <v>4.0199999999999996</v>
          </cell>
        </row>
        <row r="2355">
          <cell r="A2355" t="str">
            <v>91844</v>
          </cell>
          <cell r="B2355" t="str">
            <v>Eletroduto flexível corrugado, PVC, DN 25mm (3/4"), para circuitos terminais, instalado em laje - fornecimento e instalação. Af_12/2015</v>
          </cell>
          <cell r="C2355" t="str">
            <v>m</v>
          </cell>
          <cell r="D2355">
            <v>5.0599999999999996</v>
          </cell>
        </row>
        <row r="2356">
          <cell r="A2356" t="str">
            <v>91846</v>
          </cell>
          <cell r="B2356" t="str">
            <v>Eletroduto flexível corrugado, PVC, DN 32mm (1"), para circuitos terminais, instalado em laje - fornecimento e instalação. Af_12/2015</v>
          </cell>
          <cell r="C2356" t="str">
            <v>m</v>
          </cell>
          <cell r="D2356">
            <v>6.86</v>
          </cell>
        </row>
        <row r="2357">
          <cell r="A2357" t="str">
            <v>91852</v>
          </cell>
          <cell r="B2357" t="str">
            <v>Eletroduto flexível corrugado, PVC, DN 20mm (1/2"), para circuitos terminais, instalado em parede - fornecimento e instalação. Af_12/2015</v>
          </cell>
          <cell r="C2357" t="str">
            <v>m</v>
          </cell>
          <cell r="D2357">
            <v>5.51</v>
          </cell>
        </row>
        <row r="2358">
          <cell r="A2358" t="str">
            <v>91854</v>
          </cell>
          <cell r="B2358" t="str">
            <v>Eletroduto flexível corrugado, PVC, DN 25mm (3/4"), para circuitos terminais, instalado em parede - fornecimento e instalação. Af_12/2015</v>
          </cell>
          <cell r="C2358" t="str">
            <v>m</v>
          </cell>
          <cell r="D2358">
            <v>6.5</v>
          </cell>
        </row>
        <row r="2359">
          <cell r="A2359" t="str">
            <v>91856</v>
          </cell>
          <cell r="B2359" t="str">
            <v>Eletroduto flexível corrugado, PVC, DN 32mm (1"), para circuitos terminais, instalado em parede - fornecimento e instalação. Af_12/2015</v>
          </cell>
          <cell r="C2359" t="str">
            <v>m</v>
          </cell>
          <cell r="D2359">
            <v>8.1999999999999993</v>
          </cell>
        </row>
        <row r="2360">
          <cell r="A2360" t="str">
            <v>91862</v>
          </cell>
          <cell r="B2360" t="str">
            <v>Eletroduto rígido roscável, PVC, DN 20mm (1/2"), para circuitos terminais, instalado em forro - fornecimento e instalação. Af_12/2015</v>
          </cell>
          <cell r="C2360" t="str">
            <v>m</v>
          </cell>
          <cell r="D2360">
            <v>4.01</v>
          </cell>
        </row>
        <row r="2361">
          <cell r="A2361" t="str">
            <v>91863</v>
          </cell>
          <cell r="B2361" t="str">
            <v>Eletroduto rígido roscável, PVC, DN 25mm (3/4"), para circuitos terminais, instalado em forro - fornecimento e instalação. Af_12/2015</v>
          </cell>
          <cell r="C2361" t="str">
            <v>m</v>
          </cell>
          <cell r="D2361">
            <v>5.28</v>
          </cell>
        </row>
        <row r="2362">
          <cell r="A2362" t="str">
            <v>91864</v>
          </cell>
          <cell r="B2362" t="str">
            <v>Eletroduto rígido roscável, PVC, DN 32mm (1"), para circuitos terminais, instalado em forro - fornecimento e instalação. Af_12/2015</v>
          </cell>
          <cell r="C2362" t="str">
            <v>m</v>
          </cell>
          <cell r="D2362">
            <v>7.47</v>
          </cell>
        </row>
        <row r="2363">
          <cell r="A2363" t="str">
            <v>91865</v>
          </cell>
          <cell r="B2363" t="str">
            <v>Eletroduto rígido roscável, PVC, DN 40mm (1 1/4"), para circuitos terminais, instalado em forro - fornecimento e instalação. Af_12/2015</v>
          </cell>
          <cell r="C2363" t="str">
            <v>m</v>
          </cell>
          <cell r="D2363">
            <v>10.41</v>
          </cell>
        </row>
        <row r="2364">
          <cell r="A2364" t="str">
            <v>91866</v>
          </cell>
          <cell r="B2364" t="str">
            <v>Eletroduto rígido roscável, PVC, DN 20mm (1/2"), para circuitos terminais, instalado em laje - fornecimento e instalação. Af_12/2015</v>
          </cell>
          <cell r="C2364" t="str">
            <v>m</v>
          </cell>
          <cell r="D2364">
            <v>4.6100000000000003</v>
          </cell>
        </row>
        <row r="2365">
          <cell r="A2365" t="str">
            <v>91867</v>
          </cell>
          <cell r="B2365" t="str">
            <v>Eletroduto rígido roscável, PVC, DN 25mm (3/4"), para circuitos terminais, instalado em laje - fornecimento e instalação. Af_12/2015</v>
          </cell>
          <cell r="C2365" t="str">
            <v>m</v>
          </cell>
          <cell r="D2365">
            <v>5.88</v>
          </cell>
        </row>
        <row r="2366">
          <cell r="A2366" t="str">
            <v>91868</v>
          </cell>
          <cell r="B2366" t="str">
            <v>Eletroduto rígido roscável, PVC, DN 32mm (1"), para circuitos terminais, instalado em laje - fornecimento e instalação. Af_12/2015</v>
          </cell>
          <cell r="C2366" t="str">
            <v>m</v>
          </cell>
          <cell r="D2366">
            <v>8.07</v>
          </cell>
        </row>
        <row r="2367">
          <cell r="A2367" t="str">
            <v>91869</v>
          </cell>
          <cell r="B2367" t="str">
            <v>Eletroduto rígido roscável, PVC, DN 40mm (1 1/4"), para circuitos terminais, instalado em laje - fornecimento e instalação. Af_12/2015</v>
          </cell>
          <cell r="C2367" t="str">
            <v>m</v>
          </cell>
          <cell r="D2367">
            <v>11.01</v>
          </cell>
        </row>
        <row r="2368">
          <cell r="A2368" t="str">
            <v>91870</v>
          </cell>
          <cell r="B2368" t="str">
            <v>Eletroduto rígido roscável, PVC, DN 20mm (1/2"), para circuitos terminais, instalado em parede - fornecimento e instalação. Af_12/2015</v>
          </cell>
          <cell r="C2368" t="str">
            <v>m</v>
          </cell>
          <cell r="D2368">
            <v>6.53</v>
          </cell>
        </row>
        <row r="2369">
          <cell r="A2369" t="str">
            <v>91871</v>
          </cell>
          <cell r="B2369" t="str">
            <v>Eletroduto rígido roscável, PVC, DN 25mm (3/4"), para circuitos terminais, instalado em parede - fornecimento e instalação. Af_12/2015</v>
          </cell>
          <cell r="C2369" t="str">
            <v>m</v>
          </cell>
          <cell r="D2369">
            <v>7.83</v>
          </cell>
        </row>
        <row r="2370">
          <cell r="A2370" t="str">
            <v>91872</v>
          </cell>
          <cell r="B2370" t="str">
            <v>Eletroduto rígido roscável, PVC, DN 32mm (1"), para circuitos terminais, instalado em parede - fornecimento e instalação. Af_12/2015</v>
          </cell>
          <cell r="C2370" t="str">
            <v>m</v>
          </cell>
          <cell r="D2370">
            <v>10.02</v>
          </cell>
        </row>
        <row r="2371">
          <cell r="A2371" t="str">
            <v>91873</v>
          </cell>
          <cell r="B2371" t="str">
            <v>Eletroduto rígido roscável, PVC, DN 40mm (1 1/4"), para circuitos terminais, instalado em parede - fornecimento e instalação. Af_12/2015</v>
          </cell>
          <cell r="C2371" t="str">
            <v>m</v>
          </cell>
          <cell r="D2371">
            <v>12.92</v>
          </cell>
        </row>
        <row r="2372">
          <cell r="A2372" t="str">
            <v>93008</v>
          </cell>
          <cell r="B2372" t="str">
            <v>Eletroduto rígido roscável, PVC, DN 50mm (1 1/2") - fornecimento e instalação. Af_12/2015</v>
          </cell>
          <cell r="C2372" t="str">
            <v>m</v>
          </cell>
          <cell r="D2372">
            <v>12.97</v>
          </cell>
        </row>
        <row r="2373">
          <cell r="A2373" t="str">
            <v>93009</v>
          </cell>
          <cell r="B2373" t="str">
            <v>Eletroduto rígido roscável, PVC, DN 60mm (2") - fornecimento e instalação. Af_12/2015</v>
          </cell>
          <cell r="C2373" t="str">
            <v>m</v>
          </cell>
          <cell r="D2373">
            <v>16.38</v>
          </cell>
        </row>
        <row r="2374">
          <cell r="A2374" t="str">
            <v>93010</v>
          </cell>
          <cell r="B2374" t="str">
            <v>Eletroduto rígido roscável, PVC, DN 75mm (2 1/2") - fornecimento e instalação. Af_12/2015</v>
          </cell>
          <cell r="C2374" t="str">
            <v>m</v>
          </cell>
          <cell r="D2374">
            <v>28.59</v>
          </cell>
        </row>
        <row r="2375">
          <cell r="A2375" t="str">
            <v>93011</v>
          </cell>
          <cell r="B2375" t="str">
            <v>Eletroduto rígido roscável, PVC, DN 85mm (3") - fornecimento e instalação. Af_12/2015</v>
          </cell>
          <cell r="C2375" t="str">
            <v>m</v>
          </cell>
          <cell r="D2375">
            <v>35.4</v>
          </cell>
        </row>
        <row r="2376">
          <cell r="A2376" t="str">
            <v>93012</v>
          </cell>
          <cell r="B2376" t="str">
            <v>Eletroduto rígido roscável, PVC, DN 110mm (4") - fornecimento e instalação. Af_12/2015</v>
          </cell>
          <cell r="C2376" t="str">
            <v>m</v>
          </cell>
          <cell r="D2376">
            <v>51.36</v>
          </cell>
        </row>
        <row r="2377">
          <cell r="A2377" t="str">
            <v>0166</v>
          </cell>
          <cell r="B2377" t="str">
            <v>Conexões</v>
          </cell>
        </row>
        <row r="2378">
          <cell r="A2378" t="str">
            <v>72259</v>
          </cell>
          <cell r="B2378" t="str">
            <v>Terminal ou conector de pressão - para cabo 10mm² - fornecimento e instalação</v>
          </cell>
          <cell r="C2378" t="str">
            <v>un</v>
          </cell>
          <cell r="D2378">
            <v>10.71</v>
          </cell>
        </row>
        <row r="2379">
          <cell r="A2379" t="str">
            <v>72260</v>
          </cell>
          <cell r="B2379" t="str">
            <v>Terminal ou conector de pressão - para cabo 16mm² - fornecimento e instalação</v>
          </cell>
          <cell r="C2379" t="str">
            <v>un</v>
          </cell>
          <cell r="D2379">
            <v>11.62</v>
          </cell>
        </row>
        <row r="2380">
          <cell r="A2380" t="str">
            <v>72261</v>
          </cell>
          <cell r="B2380" t="str">
            <v>Terminal ou conector de pressão - para cabo 25mm² - fornecimento e instalação</v>
          </cell>
          <cell r="C2380" t="str">
            <v>un</v>
          </cell>
          <cell r="D2380">
            <v>12.6</v>
          </cell>
        </row>
        <row r="2381">
          <cell r="A2381" t="str">
            <v>72262</v>
          </cell>
          <cell r="B2381" t="str">
            <v>Terminal ou conector de pressão - para cabo 35mm² - fornecimento e instalação</v>
          </cell>
          <cell r="C2381" t="str">
            <v>un</v>
          </cell>
          <cell r="D2381">
            <v>12.6</v>
          </cell>
        </row>
        <row r="2382">
          <cell r="A2382" t="str">
            <v>72263</v>
          </cell>
          <cell r="B2382" t="str">
            <v>Terminal ou conector de pressão - para cabo 50mm² - fornecimento e instalação</v>
          </cell>
          <cell r="C2382" t="str">
            <v>un</v>
          </cell>
          <cell r="D2382">
            <v>16.670000000000002</v>
          </cell>
        </row>
        <row r="2383">
          <cell r="A2383" t="str">
            <v>72264</v>
          </cell>
          <cell r="B2383" t="str">
            <v>Terminal ou conector de pressão - para cabo 70mm² - fornecimento e instalação</v>
          </cell>
          <cell r="C2383" t="str">
            <v>un</v>
          </cell>
          <cell r="D2383">
            <v>16.670000000000002</v>
          </cell>
        </row>
        <row r="2384">
          <cell r="A2384" t="str">
            <v>72265</v>
          </cell>
          <cell r="B2384" t="str">
            <v>Terminal ou conector de pressão - para cabo 95mm² - fornecimento e instalação</v>
          </cell>
          <cell r="C2384" t="str">
            <v>un</v>
          </cell>
          <cell r="D2384">
            <v>18.63</v>
          </cell>
        </row>
        <row r="2385">
          <cell r="A2385" t="str">
            <v>72266</v>
          </cell>
          <cell r="B2385" t="str">
            <v>Terminal ou conector de pressão - para cabo 120mm² - fornecimento e instalação</v>
          </cell>
          <cell r="C2385" t="str">
            <v>un</v>
          </cell>
          <cell r="D2385">
            <v>23.87</v>
          </cell>
        </row>
        <row r="2386">
          <cell r="A2386" t="str">
            <v>72267</v>
          </cell>
          <cell r="B2386" t="str">
            <v>Terminal ou conector de pressão - para cabo 150mm² - fornecimento e instalação</v>
          </cell>
          <cell r="C2386" t="str">
            <v>un</v>
          </cell>
          <cell r="D2386">
            <v>23.87</v>
          </cell>
        </row>
        <row r="2387">
          <cell r="A2387" t="str">
            <v>72268</v>
          </cell>
          <cell r="B2387" t="str">
            <v>Terminal ou conector de pressão - para cabo 185mm² - fornecimento e instalação</v>
          </cell>
          <cell r="C2387" t="str">
            <v>un</v>
          </cell>
          <cell r="D2387">
            <v>23.87</v>
          </cell>
        </row>
        <row r="2388">
          <cell r="A2388" t="str">
            <v>72269</v>
          </cell>
          <cell r="B2388" t="str">
            <v>Terminal ou conector de pressão - para cabo 240mm² - fornecimento e instalação</v>
          </cell>
          <cell r="C2388" t="str">
            <v>un</v>
          </cell>
          <cell r="D2388">
            <v>28.43</v>
          </cell>
        </row>
        <row r="2389">
          <cell r="A2389" t="str">
            <v>72270</v>
          </cell>
          <cell r="B2389" t="str">
            <v>Terminal ou conector de pressão - para cabo 300mm² - fornecimento e instalação</v>
          </cell>
          <cell r="C2389" t="str">
            <v>un</v>
          </cell>
          <cell r="D2389">
            <v>34.78</v>
          </cell>
        </row>
        <row r="2390">
          <cell r="A2390" t="str">
            <v>72271</v>
          </cell>
          <cell r="B2390" t="str">
            <v>Conector parafuso fendido split-bolt - para cabo de 16mm² - fornecimento e instalação</v>
          </cell>
          <cell r="C2390" t="str">
            <v>un</v>
          </cell>
          <cell r="D2390">
            <v>8.64</v>
          </cell>
        </row>
        <row r="2391">
          <cell r="A2391" t="str">
            <v>72272</v>
          </cell>
          <cell r="B2391" t="str">
            <v>Conector parafuso fendido split-bolt - para cabo de 35mm² - fornecimento e instalação</v>
          </cell>
          <cell r="C2391" t="str">
            <v>un</v>
          </cell>
          <cell r="D2391">
            <v>9.5500000000000007</v>
          </cell>
        </row>
        <row r="2392">
          <cell r="A2392" t="str">
            <v>73782</v>
          </cell>
          <cell r="B2392" t="str">
            <v>Terminal mecânico</v>
          </cell>
        </row>
        <row r="2393">
          <cell r="A2393" t="str">
            <v>73782/002</v>
          </cell>
          <cell r="B2393" t="str">
            <v>Terminal a pressão reforçado para conexão de cabo de cobre a barra, cabo 50 e 70mm² - fornecimento e instalação</v>
          </cell>
          <cell r="C2393" t="str">
            <v>un</v>
          </cell>
          <cell r="D2393">
            <v>26.6</v>
          </cell>
        </row>
        <row r="2394">
          <cell r="A2394" t="str">
            <v>73782/003</v>
          </cell>
          <cell r="B2394" t="str">
            <v>Terminal a pressão reforçado para conexão de cabo de cobre a barra, cabo 95 e 120mm² - fornecimento e instalação</v>
          </cell>
          <cell r="C2394" t="str">
            <v>un</v>
          </cell>
          <cell r="D2394">
            <v>40.630000000000003</v>
          </cell>
        </row>
        <row r="2395">
          <cell r="A2395" t="str">
            <v>73782/004</v>
          </cell>
          <cell r="B2395" t="str">
            <v>Terminal a pressão reforçado para conexão de cabo de cobre a barra, cabo 150 e 185mm² - fornecimento e instalação</v>
          </cell>
          <cell r="C2395" t="str">
            <v>un</v>
          </cell>
          <cell r="D2395">
            <v>49.04</v>
          </cell>
        </row>
        <row r="2396">
          <cell r="A2396" t="str">
            <v>73782/005</v>
          </cell>
          <cell r="B2396" t="str">
            <v>Terminal a pressão reforçado para conexão de cabo de cobre a barra, cabo 16 e 25mm² - fornecimento e instalação</v>
          </cell>
          <cell r="C2396" t="str">
            <v>un</v>
          </cell>
          <cell r="D2396">
            <v>16.66</v>
          </cell>
        </row>
        <row r="2397">
          <cell r="A2397" t="str">
            <v>83377</v>
          </cell>
          <cell r="B2397" t="str">
            <v>Conector de parafuso fendido em liga de cobre com separador de cabos para cabo 50mm² - fornecimento e instalação</v>
          </cell>
          <cell r="C2397" t="str">
            <v>un</v>
          </cell>
          <cell r="D2397">
            <v>7.16</v>
          </cell>
        </row>
        <row r="2398">
          <cell r="A2398" t="str">
            <v>91874</v>
          </cell>
          <cell r="B2398" t="str">
            <v>Luva para eletroduto, PVC, roscável, DN 20mm (1/2"), para circuitos terminais, instalada em forro - fornecimento e instalação. Af_12/2015</v>
          </cell>
          <cell r="C2398" t="str">
            <v>un</v>
          </cell>
          <cell r="D2398">
            <v>3.43</v>
          </cell>
        </row>
        <row r="2399">
          <cell r="A2399" t="str">
            <v>91875</v>
          </cell>
          <cell r="B2399" t="str">
            <v>Luva para eletroduto, PVC, roscável, DN 25mm (3/4"), para circuitos terminais, instalada em forro - fornecimento e instalação. Af_12/2015</v>
          </cell>
          <cell r="C2399" t="str">
            <v>un</v>
          </cell>
          <cell r="D2399">
            <v>4.6399999999999997</v>
          </cell>
        </row>
        <row r="2400">
          <cell r="A2400" t="str">
            <v>91876</v>
          </cell>
          <cell r="B2400" t="str">
            <v>Luva para eletroduto, PVC, roscável, DN 32mm (1"), para circuitos terminais, instalada em forro - fornecimento e instalação. Af_12/2015</v>
          </cell>
          <cell r="C2400" t="str">
            <v>un</v>
          </cell>
          <cell r="D2400">
            <v>5.98</v>
          </cell>
        </row>
        <row r="2401">
          <cell r="A2401" t="str">
            <v>91877</v>
          </cell>
          <cell r="B2401" t="str">
            <v>Luva para eletroduto, PVC, roscável, DN 40mm (1 1/4"), para circuitos terminais, instalada em forro - fornecimento e instalação. Af_12/2015</v>
          </cell>
          <cell r="C2401" t="str">
            <v>un</v>
          </cell>
          <cell r="D2401">
            <v>8.4</v>
          </cell>
        </row>
        <row r="2402">
          <cell r="A2402" t="str">
            <v>91878</v>
          </cell>
          <cell r="B2402" t="str">
            <v>Luva para eletroduto, PVC, roscável, DN 20mm (1/2"), para circuitos terminais, instalada em laje - fornecimento e instalação. Af_12/2015</v>
          </cell>
          <cell r="C2402" t="str">
            <v>un</v>
          </cell>
          <cell r="D2402">
            <v>4.2699999999999996</v>
          </cell>
        </row>
        <row r="2403">
          <cell r="A2403" t="str">
            <v>91879</v>
          </cell>
          <cell r="B2403" t="str">
            <v>Luva para eletroduto, PVC, roscável, DN 25mm (3/4"), para circuitos terminais, instalada em laje - fornecimento e instalação. Af_12/2015</v>
          </cell>
          <cell r="C2403" t="str">
            <v>un</v>
          </cell>
          <cell r="D2403">
            <v>5.45</v>
          </cell>
        </row>
        <row r="2404">
          <cell r="A2404" t="str">
            <v>91880</v>
          </cell>
          <cell r="B2404" t="str">
            <v>Luva para eletroduto, PVC, roscável, DN 32mm (1"), para circuitos terminais, instalada em laje - fornecimento e instalação. Af_12/2015</v>
          </cell>
          <cell r="C2404" t="str">
            <v>un</v>
          </cell>
          <cell r="D2404">
            <v>6.82</v>
          </cell>
        </row>
        <row r="2405">
          <cell r="A2405" t="str">
            <v>91881</v>
          </cell>
          <cell r="B2405" t="str">
            <v>Luva para eletroduto, PVC, roscável, DN 40mm (1 1/4"), para circuitos terminais, instalada em laje - fornecimento e instalação. Af_12/2015</v>
          </cell>
          <cell r="C2405" t="str">
            <v>un</v>
          </cell>
          <cell r="D2405">
            <v>9.23</v>
          </cell>
        </row>
        <row r="2406">
          <cell r="A2406" t="str">
            <v>91882</v>
          </cell>
          <cell r="B2406" t="str">
            <v>Luva para eletroduto, PVC, roscável, DN 20mm (1/2"), para circuitos terminais, instalada em parede - fornecimento e instalação. Af_12/2015</v>
          </cell>
          <cell r="C2406" t="str">
            <v>un</v>
          </cell>
          <cell r="D2406">
            <v>5.17</v>
          </cell>
        </row>
        <row r="2407">
          <cell r="A2407" t="str">
            <v>91884</v>
          </cell>
          <cell r="B2407" t="str">
            <v>Luva para eletroduto, PVC, roscável, DN 25mm (3/4"), para circuitos terminais, instalada em parede - fornecimento e instalação. Af_12/2015</v>
          </cell>
          <cell r="C2407" t="str">
            <v>un</v>
          </cell>
          <cell r="D2407">
            <v>6.15</v>
          </cell>
        </row>
        <row r="2408">
          <cell r="A2408" t="str">
            <v>91885</v>
          </cell>
          <cell r="B2408" t="str">
            <v>Luva para eletroduto, PVC, roscável, DN 32mm (1"), para circuitos terminais, instalada em parede - fornecimento e instalação. Af_12/2015</v>
          </cell>
          <cell r="C2408" t="str">
            <v>un</v>
          </cell>
          <cell r="D2408">
            <v>7.23</v>
          </cell>
        </row>
        <row r="2409">
          <cell r="A2409" t="str">
            <v>91886</v>
          </cell>
          <cell r="B2409" t="str">
            <v>Luva para eletroduto, PVC, roscável, DN 40mm (1 1/4"), para circuitos terminais, instalada em parede - fornecimento e instalação. Af_12/2015</v>
          </cell>
          <cell r="C2409" t="str">
            <v>un</v>
          </cell>
          <cell r="D2409">
            <v>9.32</v>
          </cell>
        </row>
        <row r="2410">
          <cell r="A2410" t="str">
            <v>91887</v>
          </cell>
          <cell r="B2410" t="str">
            <v>Curva 90 graus para eletroduto, PVC, roscável, DN 20mm (1/2"), para circuitos terminais, instalada em forro - fornecimento e instalação. Af_12/2015</v>
          </cell>
          <cell r="C2410" t="str">
            <v>un</v>
          </cell>
          <cell r="D2410">
            <v>5.16</v>
          </cell>
        </row>
        <row r="2411">
          <cell r="A2411" t="str">
            <v>91888</v>
          </cell>
          <cell r="B2411" t="str">
            <v>Curva 135 graus para eletroduto, PVC, roscável, DN 20mm (1/2"), para circuitos terminais, instalada em forro - fornecimento e instalação. Af_12/2015</v>
          </cell>
          <cell r="C2411" t="str">
            <v>un</v>
          </cell>
          <cell r="D2411">
            <v>7.59</v>
          </cell>
        </row>
        <row r="2412">
          <cell r="A2412" t="str">
            <v>91890</v>
          </cell>
          <cell r="B2412" t="str">
            <v>Curva 90 graus para eletroduto, PVC, roscável, DN 25mm (3/4"), para circuitos terminais, instalada em forro - fornecimento e instalação. Af_12/2015</v>
          </cell>
          <cell r="C2412" t="str">
            <v>un</v>
          </cell>
          <cell r="D2412">
            <v>7.31</v>
          </cell>
        </row>
        <row r="2413">
          <cell r="A2413" t="str">
            <v>91892</v>
          </cell>
          <cell r="B2413" t="str">
            <v>Curva 180 graus para eletroduto, PVC, roscável, DN 25mm (3/4"), para circuitos terminais, instalada em forro - fornecimento e instalação. Af_12/2015</v>
          </cell>
          <cell r="C2413" t="str">
            <v>un</v>
          </cell>
          <cell r="D2413">
            <v>8.4</v>
          </cell>
        </row>
        <row r="2414">
          <cell r="A2414" t="str">
            <v>91893</v>
          </cell>
          <cell r="B2414" t="str">
            <v>Curva 90 graus para eletroduto, PVC, roscável, DN 32mm (1"), para circuitos terminais, instalada em forro - fornecimento e instalação. Af_12/2015</v>
          </cell>
          <cell r="C2414" t="str">
            <v>un</v>
          </cell>
          <cell r="D2414">
            <v>10.18</v>
          </cell>
        </row>
        <row r="2415">
          <cell r="A2415" t="str">
            <v>91894</v>
          </cell>
          <cell r="B2415" t="str">
            <v>Curva 135 graus para eletroduto, PVC, roscável, DN 32mm (1"), para circuitos terminais, instalada em forro - fornecimento e instalação. Af_12/2015</v>
          </cell>
          <cell r="C2415" t="str">
            <v>un</v>
          </cell>
          <cell r="D2415">
            <v>10.9</v>
          </cell>
        </row>
        <row r="2416">
          <cell r="A2416" t="str">
            <v>91896</v>
          </cell>
          <cell r="B2416" t="str">
            <v>Curva 90 graus para eletroduto, PVC, roscável, DN 40mm (1 1/4"), para circuitos terminais, instalada em forro - fornecimento e instalação. Af_12/2015</v>
          </cell>
          <cell r="C2416" t="str">
            <v>un</v>
          </cell>
          <cell r="D2416">
            <v>13.32</v>
          </cell>
        </row>
        <row r="2417">
          <cell r="A2417" t="str">
            <v>91897</v>
          </cell>
          <cell r="B2417" t="str">
            <v>Curva 135 graus para eletroduto, PVC, roscável, DN 40mm (1 1/4"), para circuitos terminais, instalada em forro - fornecimento e instalação. Af_12/2015</v>
          </cell>
          <cell r="C2417" t="str">
            <v>un</v>
          </cell>
          <cell r="D2417">
            <v>17.190000000000001</v>
          </cell>
        </row>
        <row r="2418">
          <cell r="A2418" t="str">
            <v>91899</v>
          </cell>
          <cell r="B2418" t="str">
            <v>Curva 90 graus para eletroduto, PVC, roscável, DN 20mm (1/2"), para circuitos terminais, instalada em laje - fornecimento e instalação. Af_12/2015</v>
          </cell>
          <cell r="C2418" t="str">
            <v>un</v>
          </cell>
          <cell r="D2418">
            <v>6.38</v>
          </cell>
        </row>
        <row r="2419">
          <cell r="A2419" t="str">
            <v>91900</v>
          </cell>
          <cell r="B2419" t="str">
            <v>Curva 135 graus para eletroduto, PVC, roscável, DN 20mm (1/2"), para circuitos terminais, instalada em laje - fornecimento e instalação. Af_12/2015</v>
          </cell>
          <cell r="C2419" t="str">
            <v>un</v>
          </cell>
          <cell r="D2419">
            <v>8.81</v>
          </cell>
        </row>
        <row r="2420">
          <cell r="A2420" t="str">
            <v>91902</v>
          </cell>
          <cell r="B2420" t="str">
            <v>Curva 90 graus para eletroduto, PVC, roscável, DN 25mm (3/4"), para circuitos terminais, instalada em laje - fornecimento e instalação. Af_12/2015</v>
          </cell>
          <cell r="C2420" t="str">
            <v>un</v>
          </cell>
          <cell r="D2420">
            <v>8.5299999999999994</v>
          </cell>
        </row>
        <row r="2421">
          <cell r="A2421" t="str">
            <v>91904</v>
          </cell>
          <cell r="B2421" t="str">
            <v>Curva 180 graus para eletroduto, PVC, roscável, DN 25mm (3/4"), para circuitos terminais, instalada em laje - fornecimento e instalação. Af_12/2015</v>
          </cell>
          <cell r="C2421" t="str">
            <v>un</v>
          </cell>
          <cell r="D2421">
            <v>9.61</v>
          </cell>
        </row>
        <row r="2422">
          <cell r="A2422" t="str">
            <v>91905</v>
          </cell>
          <cell r="B2422" t="str">
            <v>Curva 90 graus para eletroduto, PVC, roscável, DN 32mm (1"), para circuitos terminais, instalada em laje - fornecimento e instalação. Af_12/2015</v>
          </cell>
          <cell r="C2422" t="str">
            <v>un</v>
          </cell>
          <cell r="D2422">
            <v>11.39</v>
          </cell>
        </row>
        <row r="2423">
          <cell r="A2423" t="str">
            <v>91906</v>
          </cell>
          <cell r="B2423" t="str">
            <v>Curva 135 graus para eletroduto, PVC, roscável, DN 32mm (1"), para circuitos terminais, instalada em laje - fornecimento e instalação. Af_12/2015</v>
          </cell>
          <cell r="C2423" t="str">
            <v>un</v>
          </cell>
          <cell r="D2423">
            <v>12.12</v>
          </cell>
        </row>
        <row r="2424">
          <cell r="A2424" t="str">
            <v>91908</v>
          </cell>
          <cell r="B2424" t="str">
            <v>Curva 90 graus para eletroduto, PVC, roscável, DN 40mm (1 1/4"), para circuitos terminais, instalada em laje - fornecimento e instalação. Af_12/2015</v>
          </cell>
          <cell r="C2424" t="str">
            <v>un</v>
          </cell>
          <cell r="D2424">
            <v>14.56</v>
          </cell>
        </row>
        <row r="2425">
          <cell r="A2425" t="str">
            <v>91909</v>
          </cell>
          <cell r="B2425" t="str">
            <v>Curva 135 graus para eletroduto, PVC, roscável, DN 40mm (1 1/4"), para circuitos terminais, instalada em laje - fornecimento e instalação. Af_12/2015</v>
          </cell>
          <cell r="C2425" t="str">
            <v>un</v>
          </cell>
          <cell r="D2425">
            <v>18.440000000000001</v>
          </cell>
        </row>
        <row r="2426">
          <cell r="A2426" t="str">
            <v>91911</v>
          </cell>
          <cell r="B2426" t="str">
            <v>Curva 90 graus para eletroduto, PVC, roscável, DN 20mm (1/2"), para circuitos terminais, instalada em parede - fornecimento e instalação. Af_12/2015</v>
          </cell>
          <cell r="C2426" t="str">
            <v>un</v>
          </cell>
          <cell r="D2426">
            <v>7.77</v>
          </cell>
        </row>
        <row r="2427">
          <cell r="A2427" t="str">
            <v>91912</v>
          </cell>
          <cell r="B2427" t="str">
            <v>Curva 135 graus para eletroduto, PVC, roscável, DN 20mm (1/2"), para circuitos terminais, instalada em parede - fornecimento e instalação. Af_12/2015</v>
          </cell>
          <cell r="C2427" t="str">
            <v>un</v>
          </cell>
          <cell r="D2427">
            <v>10.199999999999999</v>
          </cell>
        </row>
        <row r="2428">
          <cell r="A2428" t="str">
            <v>91914</v>
          </cell>
          <cell r="B2428" t="str">
            <v>Curva 90 graus para eletroduto, PVC, roscável, DN 25mm (3/4"), para circuitos terminais, instalada em parede - fornecimento e instalação. Af_12/2015</v>
          </cell>
          <cell r="C2428" t="str">
            <v>un</v>
          </cell>
          <cell r="D2428">
            <v>9.6</v>
          </cell>
        </row>
        <row r="2429">
          <cell r="A2429" t="str">
            <v>91916</v>
          </cell>
          <cell r="B2429" t="str">
            <v>Curva 180 graus para eletroduto, PVC, roscável, DN 25mm (3/4"), para circuitos terminais, instalada em parede - fornecimento e instalação. Af_12/2015</v>
          </cell>
          <cell r="C2429" t="str">
            <v>un</v>
          </cell>
          <cell r="D2429">
            <v>10.68</v>
          </cell>
        </row>
        <row r="2430">
          <cell r="A2430" t="str">
            <v>91917</v>
          </cell>
          <cell r="B2430" t="str">
            <v>Curva 90 graus para eletroduto, PVC, roscável, DN 32mm (1"), para circuitos terminais, instalada em parede - fornecimento e instalação. Af_12/2015</v>
          </cell>
          <cell r="C2430" t="str">
            <v>un</v>
          </cell>
          <cell r="D2430">
            <v>12.03</v>
          </cell>
        </row>
        <row r="2431">
          <cell r="A2431" t="str">
            <v>91918</v>
          </cell>
          <cell r="B2431" t="str">
            <v>Curva 135 graus para eletroduto, PVC, roscável, DN 32mm (1"), para circuitos terminais, instalada em parede - fornecimento e instalação. Af_12/2015</v>
          </cell>
          <cell r="C2431" t="str">
            <v>un</v>
          </cell>
          <cell r="D2431">
            <v>12.75</v>
          </cell>
        </row>
        <row r="2432">
          <cell r="A2432" t="str">
            <v>91920</v>
          </cell>
          <cell r="B2432" t="str">
            <v>Curva 90 graus para eletroduto, PVC, roscável, DN 40mm (1 1/4"), para circuitos terminais, instalada em parede - fornecimento e instalação. Af_12/2015</v>
          </cell>
          <cell r="C2432" t="str">
            <v>un</v>
          </cell>
          <cell r="D2432">
            <v>14.71</v>
          </cell>
        </row>
        <row r="2433">
          <cell r="A2433" t="str">
            <v>91921</v>
          </cell>
          <cell r="B2433" t="str">
            <v>Curva 135 graus para eletroduto, PVC, roscável, DN 40mm (1 1/4"), para circuitos terminais, instalada em parede - fornecimento e instalação. Af_12/2015</v>
          </cell>
          <cell r="C2433" t="str">
            <v>un</v>
          </cell>
          <cell r="D2433">
            <v>18.579999999999998</v>
          </cell>
        </row>
        <row r="2434">
          <cell r="A2434" t="str">
            <v>93013</v>
          </cell>
          <cell r="B2434" t="str">
            <v>Luva para eletroduto, PVC, roscável, DN 50mm (1 1/2") - fornecimento e instalação. Af_12/2015</v>
          </cell>
          <cell r="C2434" t="str">
            <v>un</v>
          </cell>
          <cell r="D2434">
            <v>10.41</v>
          </cell>
        </row>
        <row r="2435">
          <cell r="A2435" t="str">
            <v>93014</v>
          </cell>
          <cell r="B2435" t="str">
            <v>Luva para eletroduto, PVC, roscável, DN 60mm (2") - fornecimento e instalação. Af_12/2015</v>
          </cell>
          <cell r="C2435" t="str">
            <v>un</v>
          </cell>
          <cell r="D2435">
            <v>14.33</v>
          </cell>
        </row>
        <row r="2436">
          <cell r="A2436" t="str">
            <v>93015</v>
          </cell>
          <cell r="B2436" t="str">
            <v>Luva para eletroduto, PVC, roscável, DN 75mm (2 1/2") - fornecimento e instalação. Af_12/2015</v>
          </cell>
          <cell r="C2436" t="str">
            <v>un</v>
          </cell>
          <cell r="D2436">
            <v>28.03</v>
          </cell>
        </row>
        <row r="2437">
          <cell r="A2437" t="str">
            <v>93016</v>
          </cell>
          <cell r="B2437" t="str">
            <v>Luva para eletroduto, PVC, roscável, DN 85mm (3") - fornecimento e instalação. Af_12/2015</v>
          </cell>
          <cell r="C2437" t="str">
            <v>un</v>
          </cell>
          <cell r="D2437">
            <v>33.630000000000003</v>
          </cell>
        </row>
        <row r="2438">
          <cell r="A2438" t="str">
            <v>93017</v>
          </cell>
          <cell r="B2438" t="str">
            <v>Luva para eletroduto, PVC, roscável, DN 110mm (4") - fornecimento e instalação. Af_12/2015</v>
          </cell>
          <cell r="C2438" t="str">
            <v>un</v>
          </cell>
          <cell r="D2438">
            <v>57.17</v>
          </cell>
        </row>
        <row r="2439">
          <cell r="A2439" t="str">
            <v>93018</v>
          </cell>
          <cell r="B2439" t="str">
            <v>Curva 90 graus para eletroduto, PVC, roscável, DN 50mm (1 1/2") - fornecimento e instalação. Af_12/2015</v>
          </cell>
          <cell r="C2439" t="str">
            <v>un</v>
          </cell>
          <cell r="D2439">
            <v>15.84</v>
          </cell>
        </row>
        <row r="2440">
          <cell r="A2440" t="str">
            <v>93019</v>
          </cell>
          <cell r="B2440" t="str">
            <v>Curva 135 graus para eletroduto, PVC, roscável, DN 50mm (1 1/2") - fornecimento e instalação. Af_12/2015</v>
          </cell>
          <cell r="C2440" t="str">
            <v>un</v>
          </cell>
          <cell r="D2440">
            <v>20.38</v>
          </cell>
        </row>
        <row r="2441">
          <cell r="A2441" t="str">
            <v>93020</v>
          </cell>
          <cell r="B2441" t="str">
            <v>Curva 90 graus para eletroduto, PVC, roscável, DN 60mm (2") - fornecimento e instalação. Af_12/2015</v>
          </cell>
          <cell r="C2441" t="str">
            <v>un</v>
          </cell>
          <cell r="D2441">
            <v>21.09</v>
          </cell>
        </row>
        <row r="2442">
          <cell r="A2442" t="str">
            <v>93021</v>
          </cell>
          <cell r="B2442" t="str">
            <v>Curva 135 graus para eletroduto, PVC, roscável, DN 60mm (2") - fornecimento e instalação. Af_12/2015</v>
          </cell>
          <cell r="C2442" t="str">
            <v>un</v>
          </cell>
          <cell r="D2442">
            <v>25.95</v>
          </cell>
        </row>
        <row r="2443">
          <cell r="A2443" t="str">
            <v>93022</v>
          </cell>
          <cell r="B2443" t="str">
            <v>Curva 90 graus para eletroduto, PVC, roscável, DN 75mm (2 1/2") - fornecimento e instalação. Af_12/2015</v>
          </cell>
          <cell r="C2443" t="str">
            <v>un</v>
          </cell>
          <cell r="D2443">
            <v>38.35</v>
          </cell>
        </row>
        <row r="2444">
          <cell r="A2444" t="str">
            <v>93023</v>
          </cell>
          <cell r="B2444" t="str">
            <v>Curva 135 graus para eletroduto, PVC, roscável, DN 75mm (2 1/2") - fornecimento e instalação. Af_12/2015</v>
          </cell>
          <cell r="C2444" t="str">
            <v>un</v>
          </cell>
          <cell r="D2444">
            <v>31.38</v>
          </cell>
        </row>
        <row r="2445">
          <cell r="A2445" t="str">
            <v>93024</v>
          </cell>
          <cell r="B2445" t="str">
            <v>Curva 90 graus para eletroduto, PVC, roscável, DN 85mm (3") - fornecimento e instalação. Af_12/2015</v>
          </cell>
          <cell r="C2445" t="str">
            <v>un</v>
          </cell>
          <cell r="D2445">
            <v>44.76</v>
          </cell>
        </row>
        <row r="2446">
          <cell r="A2446" t="str">
            <v>93025</v>
          </cell>
          <cell r="B2446" t="str">
            <v>Curva 135 graus para eletroduto, PVC, roscável, DN 85mm (3") - fornecimento e instalação. Af_12/2015</v>
          </cell>
          <cell r="C2446" t="str">
            <v>un</v>
          </cell>
          <cell r="D2446">
            <v>56.39</v>
          </cell>
        </row>
        <row r="2447">
          <cell r="A2447" t="str">
            <v>93026</v>
          </cell>
          <cell r="B2447" t="str">
            <v>Curva 90 graus para eletroduto, PVC, roscável, DN 110mm (4") - fornecimento e instalação. Af_12/2015</v>
          </cell>
          <cell r="C2447" t="str">
            <v>un</v>
          </cell>
          <cell r="D2447">
            <v>73.8</v>
          </cell>
        </row>
        <row r="2448">
          <cell r="A2448" t="str">
            <v>93027</v>
          </cell>
          <cell r="B2448" t="str">
            <v>Curva 135 graus para eletroduto, PVC, roscável, DN 110mm (4") - fornecimento e instalação. Af_12/2015</v>
          </cell>
          <cell r="C2448" t="str">
            <v>un</v>
          </cell>
          <cell r="D2448">
            <v>63.15</v>
          </cell>
        </row>
        <row r="2449">
          <cell r="A2449" t="str">
            <v>0167</v>
          </cell>
          <cell r="B2449" t="str">
            <v>Fios/cabos</v>
          </cell>
        </row>
        <row r="2450">
          <cell r="A2450" t="str">
            <v>72249</v>
          </cell>
          <cell r="B2450" t="str">
            <v>Cabo de cobre nu 6mm² - fornecimento e instalação</v>
          </cell>
          <cell r="C2450" t="str">
            <v>m</v>
          </cell>
          <cell r="D2450">
            <v>5.77</v>
          </cell>
        </row>
        <row r="2451">
          <cell r="A2451" t="str">
            <v>72250</v>
          </cell>
          <cell r="B2451" t="str">
            <v>Cabo de cobre nu 10mm² - fornecimento e instalação</v>
          </cell>
          <cell r="C2451" t="str">
            <v>m</v>
          </cell>
          <cell r="D2451">
            <v>7.28</v>
          </cell>
        </row>
        <row r="2452">
          <cell r="A2452" t="str">
            <v>72251</v>
          </cell>
          <cell r="B2452" t="str">
            <v>Cabo de cobre nu 16mm² - fornecimento e instalação</v>
          </cell>
          <cell r="C2452" t="str">
            <v>m</v>
          </cell>
          <cell r="D2452">
            <v>10.74</v>
          </cell>
        </row>
        <row r="2453">
          <cell r="A2453" t="str">
            <v>72252</v>
          </cell>
          <cell r="B2453" t="str">
            <v>Cabo de cobre nu 25mm² - fornecimento e instalação</v>
          </cell>
          <cell r="C2453" t="str">
            <v>m</v>
          </cell>
          <cell r="D2453">
            <v>15.71</v>
          </cell>
        </row>
        <row r="2454">
          <cell r="A2454" t="str">
            <v>72253</v>
          </cell>
          <cell r="B2454" t="str">
            <v>Cabo de cobre nu 35mm² - fornecimento e instalação</v>
          </cell>
          <cell r="C2454" t="str">
            <v>m</v>
          </cell>
          <cell r="D2454">
            <v>20.98</v>
          </cell>
        </row>
        <row r="2455">
          <cell r="A2455" t="str">
            <v>72254</v>
          </cell>
          <cell r="B2455" t="str">
            <v>Cabo de cobre nu 50mm² - fornecimento e instalação</v>
          </cell>
          <cell r="C2455" t="str">
            <v>m</v>
          </cell>
          <cell r="D2455">
            <v>29.73</v>
          </cell>
        </row>
        <row r="2456">
          <cell r="A2456" t="str">
            <v>72255</v>
          </cell>
          <cell r="B2456" t="str">
            <v>Cabo de cobre nu 70mm² - fornecimento e instalação</v>
          </cell>
          <cell r="C2456" t="str">
            <v>m</v>
          </cell>
          <cell r="D2456">
            <v>39.090000000000003</v>
          </cell>
        </row>
        <row r="2457">
          <cell r="A2457" t="str">
            <v>72256</v>
          </cell>
          <cell r="B2457" t="str">
            <v>Cabo de cobre nu 95mm² - fornecimento e instalação</v>
          </cell>
          <cell r="C2457" t="str">
            <v>m</v>
          </cell>
          <cell r="D2457">
            <v>51.62</v>
          </cell>
        </row>
        <row r="2458">
          <cell r="A2458" t="str">
            <v>72257</v>
          </cell>
          <cell r="B2458" t="str">
            <v>Cabo de cobre nu 120mm² - fornecimento e instalação</v>
          </cell>
          <cell r="C2458" t="str">
            <v>m</v>
          </cell>
          <cell r="D2458">
            <v>67.28</v>
          </cell>
        </row>
        <row r="2459">
          <cell r="A2459" t="str">
            <v>84682</v>
          </cell>
          <cell r="B2459" t="str">
            <v>Fio de cobre nu 4mm² - fornecimento e instalação</v>
          </cell>
          <cell r="C2459" t="str">
            <v>m</v>
          </cell>
          <cell r="D2459">
            <v>1.8</v>
          </cell>
        </row>
        <row r="2460">
          <cell r="A2460" t="str">
            <v>91924</v>
          </cell>
          <cell r="B2460" t="str">
            <v>Cabo de cobre flexível isolado, 1,5mm², anti-chama 450/750V, para circuitos terminais - fornecimento e instalação. Af_12/2015</v>
          </cell>
          <cell r="C2460" t="str">
            <v>m</v>
          </cell>
          <cell r="D2460">
            <v>1.67</v>
          </cell>
        </row>
        <row r="2461">
          <cell r="A2461" t="str">
            <v>91925</v>
          </cell>
          <cell r="B2461" t="str">
            <v>Cabo de cobre flexível isolado, 1,5mm², anti-chama 0,6/1,0kV, para circuitos terminais - fornecimento e instalação. Af_12/2015</v>
          </cell>
          <cell r="C2461" t="str">
            <v>m</v>
          </cell>
          <cell r="D2461">
            <v>2.12</v>
          </cell>
        </row>
        <row r="2462">
          <cell r="A2462" t="str">
            <v>91926</v>
          </cell>
          <cell r="B2462" t="str">
            <v>Cabo de cobre flexível isolado, 2,5mm², anti-chama 450/750V, para circuitos terminais - fornecimento e instalação. Af_12/2015</v>
          </cell>
          <cell r="C2462" t="str">
            <v>m</v>
          </cell>
          <cell r="D2462">
            <v>3.33</v>
          </cell>
        </row>
        <row r="2463">
          <cell r="A2463" t="str">
            <v>91927</v>
          </cell>
          <cell r="B2463" t="str">
            <v>Cabo de cobre flexível isolado, 2,5mm², anti-chama 0,6/1,0kV, para circuitos terminais - fornecimento e instalação. Af_12/2015</v>
          </cell>
          <cell r="C2463" t="str">
            <v>m</v>
          </cell>
          <cell r="D2463">
            <v>3.78</v>
          </cell>
        </row>
        <row r="2464">
          <cell r="A2464" t="str">
            <v>91928</v>
          </cell>
          <cell r="B2464" t="str">
            <v>Cabo de cobre flexível isolado, 4mm², anti-chama 450/750V, para circuitos terminais - fornecimento e instalação. Af_12/2015</v>
          </cell>
          <cell r="C2464" t="str">
            <v>m</v>
          </cell>
          <cell r="D2464">
            <v>5.1100000000000003</v>
          </cell>
        </row>
        <row r="2465">
          <cell r="A2465" t="str">
            <v>91929</v>
          </cell>
          <cell r="B2465" t="str">
            <v>Cabo de cobre flexível isolado, 4mm², anti-chama 0,6/1,0kV, para circuitos terminais - fornecimento e instalação. Af_12/2015</v>
          </cell>
          <cell r="C2465" t="str">
            <v>m</v>
          </cell>
          <cell r="D2465">
            <v>6.24</v>
          </cell>
        </row>
        <row r="2466">
          <cell r="A2466" t="str">
            <v>91930</v>
          </cell>
          <cell r="B2466" t="str">
            <v>Cabo de cobre flexível isolado, 6mm², anti-chama 450/750V, para circuitos terminais - fornecimento e instalação. Af_12/2015</v>
          </cell>
          <cell r="C2466" t="str">
            <v>m</v>
          </cell>
          <cell r="D2466">
            <v>7.27</v>
          </cell>
        </row>
        <row r="2467">
          <cell r="A2467" t="str">
            <v>91931</v>
          </cell>
          <cell r="B2467" t="str">
            <v>Cabo de cobre flexível isolado, 6mm², anti-chama 0,6/1,0kV, para circuitos terminais - fornecimento e instalação. Af_12/2015</v>
          </cell>
          <cell r="C2467" t="str">
            <v>m</v>
          </cell>
          <cell r="D2467">
            <v>8.02</v>
          </cell>
        </row>
        <row r="2468">
          <cell r="A2468" t="str">
            <v>91932</v>
          </cell>
          <cell r="B2468" t="str">
            <v>Cabo de cobre flexível isolado, 10mm², anti-chama 450/750V, para circuitos terminais - fornecimento e instalação. Af_12/2015</v>
          </cell>
          <cell r="C2468" t="str">
            <v>m</v>
          </cell>
          <cell r="D2468">
            <v>10.78</v>
          </cell>
        </row>
        <row r="2469">
          <cell r="A2469" t="str">
            <v>91933</v>
          </cell>
          <cell r="B2469" t="str">
            <v>Cabo de cobre flexível isolado, 10mm², anti-chama 0,6/1,0kV, para circuitos terminais - fornecimento e instalação. Af_12/2015</v>
          </cell>
          <cell r="C2469" t="str">
            <v>m</v>
          </cell>
          <cell r="D2469">
            <v>11.46</v>
          </cell>
        </row>
        <row r="2470">
          <cell r="A2470" t="str">
            <v>91934</v>
          </cell>
          <cell r="B2470" t="str">
            <v>Cabo de cobre flexível isolado, 16mm², anti-chama 450/750V, para circuitos terminais - fornecimento e instalação. Af_12/2015</v>
          </cell>
          <cell r="C2470" t="str">
            <v>m</v>
          </cell>
          <cell r="D2470">
            <v>18.149999999999999</v>
          </cell>
        </row>
        <row r="2471">
          <cell r="A2471" t="str">
            <v>91935</v>
          </cell>
          <cell r="B2471" t="str">
            <v>Cabo de cobre flexível isolado, 16mm², anti-chama 0,6/1,0kV, para circuitos terminais - fornecimento e instalação. Af_12/2015</v>
          </cell>
          <cell r="C2471" t="str">
            <v>m</v>
          </cell>
          <cell r="D2471">
            <v>15.82</v>
          </cell>
        </row>
        <row r="2472">
          <cell r="A2472" t="str">
            <v>92979</v>
          </cell>
          <cell r="B2472" t="str">
            <v>Cabo de cobre flexível isolado, 10mm², anti-chama 450/750V, para distribuição - fornecimento e instalação. Af_12/2015</v>
          </cell>
          <cell r="C2472" t="str">
            <v>m</v>
          </cell>
          <cell r="D2472">
            <v>5.8</v>
          </cell>
        </row>
        <row r="2473">
          <cell r="A2473" t="str">
            <v>92980</v>
          </cell>
          <cell r="B2473" t="str">
            <v>Cabo de cobre flexível isolado, 10mm², anti-chama 0,6/1,0kV, para distribuição - fornecimento e instalação. Af_12/2015</v>
          </cell>
          <cell r="C2473" t="str">
            <v>m</v>
          </cell>
          <cell r="D2473">
            <v>6.38</v>
          </cell>
        </row>
        <row r="2474">
          <cell r="A2474" t="str">
            <v>92981</v>
          </cell>
          <cell r="B2474" t="str">
            <v>Cabo de cobre flexível isolado, 16mm², anti-chama 450/750V, para distribuição - fornecimento e instalação. Af_12/2015</v>
          </cell>
          <cell r="C2474" t="str">
            <v>m</v>
          </cell>
          <cell r="D2474">
            <v>11.44</v>
          </cell>
        </row>
        <row r="2475">
          <cell r="A2475" t="str">
            <v>92982</v>
          </cell>
          <cell r="B2475" t="str">
            <v>Cabo de cobre flexível isolado, 16mm², anti-chama 0,6/1,0kV, para distribuição - fornecimento e instalação. Af_12/2015</v>
          </cell>
          <cell r="C2475" t="str">
            <v>m</v>
          </cell>
          <cell r="D2475">
            <v>9.43</v>
          </cell>
        </row>
        <row r="2476">
          <cell r="A2476" t="str">
            <v>92983</v>
          </cell>
          <cell r="B2476" t="str">
            <v>Cabo de cobre flexível isolado, 25mm², anti-chama 450/750V, para distribuição - fornecimento e instalação. Af_12/2015</v>
          </cell>
          <cell r="C2476" t="str">
            <v>m</v>
          </cell>
          <cell r="D2476">
            <v>12.63</v>
          </cell>
        </row>
        <row r="2477">
          <cell r="A2477" t="str">
            <v>92984</v>
          </cell>
          <cell r="B2477" t="str">
            <v>Cabo de cobre flexível isolado, 25mm², anti-chama 0,6/1,0kV, para distribuição - fornecimento e instalação. Af_12/2015</v>
          </cell>
          <cell r="C2477" t="str">
            <v>m</v>
          </cell>
          <cell r="D2477">
            <v>14.38</v>
          </cell>
        </row>
        <row r="2478">
          <cell r="A2478" t="str">
            <v>92985</v>
          </cell>
          <cell r="B2478" t="str">
            <v>Cabo de cobre flexível isolado, 35mm², anti-chama 450/750V, para distribuição - fornecimento e instalação. Af_12/2015</v>
          </cell>
          <cell r="C2478" t="str">
            <v>m</v>
          </cell>
          <cell r="D2478">
            <v>16.75</v>
          </cell>
        </row>
        <row r="2479">
          <cell r="A2479" t="str">
            <v>92986</v>
          </cell>
          <cell r="B2479" t="str">
            <v>Cabo de cobre flexível isolado, 35mm², anti-chama 0,6/1,0kV, para distribuição - fornecimento e instalação. Af_12/2015</v>
          </cell>
          <cell r="C2479" t="str">
            <v>m</v>
          </cell>
          <cell r="D2479">
            <v>18.96</v>
          </cell>
        </row>
        <row r="2480">
          <cell r="A2480" t="str">
            <v>92987</v>
          </cell>
          <cell r="B2480" t="str">
            <v>Cabo de cobre flexível isolado, 50mm², anti-chama 450/750V, para distribuição - fornecimento e instalação. Af_12/2015</v>
          </cell>
          <cell r="C2480" t="str">
            <v>m</v>
          </cell>
          <cell r="D2480">
            <v>22.69</v>
          </cell>
        </row>
        <row r="2481">
          <cell r="A2481" t="str">
            <v>92988</v>
          </cell>
          <cell r="B2481" t="str">
            <v>Cabo de cobre flexível isolado, 50mm², anti-chama 0,6/1,0kV, para distribuição - fornecimento e instalação. Af_12/2015</v>
          </cell>
          <cell r="C2481" t="str">
            <v>m</v>
          </cell>
          <cell r="D2481">
            <v>25.74</v>
          </cell>
        </row>
        <row r="2482">
          <cell r="A2482" t="str">
            <v>92989</v>
          </cell>
          <cell r="B2482" t="str">
            <v>Cabo de cobre flexível isolado, 70mm², anti-chama 450/750V, para distribuição - fornecimento e instalação. Af_12/2015</v>
          </cell>
          <cell r="C2482" t="str">
            <v>m</v>
          </cell>
          <cell r="D2482">
            <v>33.11</v>
          </cell>
        </row>
        <row r="2483">
          <cell r="A2483" t="str">
            <v>92990</v>
          </cell>
          <cell r="B2483" t="str">
            <v>Cabo de cobre flexível isolado, 70mm², anti-chama 0,6/1,0kV, para distribuição - fornecimento e instalação. Af_12/2015</v>
          </cell>
          <cell r="C2483" t="str">
            <v>m</v>
          </cell>
          <cell r="D2483">
            <v>35.96</v>
          </cell>
        </row>
        <row r="2484">
          <cell r="A2484" t="str">
            <v>92991</v>
          </cell>
          <cell r="B2484" t="str">
            <v>Cabo de cobre flexível isolado, 95mm², anti-chama 450/750V, para distribuição - fornecimento e instalação. Af_12/2015</v>
          </cell>
          <cell r="C2484" t="str">
            <v>m</v>
          </cell>
          <cell r="D2484">
            <v>44.8</v>
          </cell>
        </row>
        <row r="2485">
          <cell r="A2485" t="str">
            <v>92992</v>
          </cell>
          <cell r="B2485" t="str">
            <v>Cabo de cobre flexível isolado, 95mm², anti-chama 0,6/1,0kV, para distribuição - fornecimento e instalação. Af_12/2015</v>
          </cell>
          <cell r="C2485" t="str">
            <v>m</v>
          </cell>
          <cell r="D2485">
            <v>50.38</v>
          </cell>
        </row>
        <row r="2486">
          <cell r="A2486" t="str">
            <v>92993</v>
          </cell>
          <cell r="B2486" t="str">
            <v>Cabo de cobre flexível isolado, 120mm², anti-chama 450/750V, para distribuição - fornecimento e instalação. Af_12/2015</v>
          </cell>
          <cell r="C2486" t="str">
            <v>m</v>
          </cell>
          <cell r="D2486">
            <v>56.16</v>
          </cell>
        </row>
        <row r="2487">
          <cell r="A2487" t="str">
            <v>92994</v>
          </cell>
          <cell r="B2487" t="str">
            <v>Cabo de cobre flexível isolado, 120mm², anti-chama 0,6/1,0kV, para distribuição - fornecimento e instalação. Af_12/2015</v>
          </cell>
          <cell r="C2487" t="str">
            <v>m</v>
          </cell>
          <cell r="D2487">
            <v>59.01</v>
          </cell>
        </row>
        <row r="2488">
          <cell r="A2488" t="str">
            <v>92995</v>
          </cell>
          <cell r="B2488" t="str">
            <v>Cabo de cobre flexível isolado, 150mm², anti-chama 450/750V, para distribuição - fornecimento e instalação. Af_12/2015</v>
          </cell>
          <cell r="C2488" t="str">
            <v>m</v>
          </cell>
          <cell r="D2488">
            <v>68.58</v>
          </cell>
        </row>
        <row r="2489">
          <cell r="A2489" t="str">
            <v>92996</v>
          </cell>
          <cell r="B2489" t="str">
            <v>Cabo de cobre flexível isolado, 150mm², anti-chama 0,6/1,0kV, para distribuição - fornecimento e instalação. Af_12/2015</v>
          </cell>
          <cell r="C2489" t="str">
            <v>m</v>
          </cell>
          <cell r="D2489">
            <v>75.260000000000005</v>
          </cell>
        </row>
        <row r="2490">
          <cell r="A2490" t="str">
            <v>92997</v>
          </cell>
          <cell r="B2490" t="str">
            <v>Cabo de cobre flexível isolado, 185mm², anti-chama 450/750V, para distribuição - fornecimento e instalação. Af_12/2015</v>
          </cell>
          <cell r="C2490" t="str">
            <v>m</v>
          </cell>
          <cell r="D2490">
            <v>86.28</v>
          </cell>
        </row>
        <row r="2491">
          <cell r="A2491" t="str">
            <v>92998</v>
          </cell>
          <cell r="B2491" t="str">
            <v>Cabo de cobre flexível isolado, 185mm², anti-chama 0,6/1,0kV, para distribuição - fornecimento e instalação. Af_12/2015</v>
          </cell>
          <cell r="C2491" t="str">
            <v>m</v>
          </cell>
          <cell r="D2491">
            <v>92.96</v>
          </cell>
        </row>
        <row r="2492">
          <cell r="A2492" t="str">
            <v>92999</v>
          </cell>
          <cell r="B2492" t="str">
            <v>Cabo de cobre flexível isolado, 240mm², anti-chama 450/750V, para distribuição - fornecimento e instalação. Af_12/2015</v>
          </cell>
          <cell r="C2492" t="str">
            <v>m</v>
          </cell>
          <cell r="D2492">
            <v>113.65</v>
          </cell>
        </row>
        <row r="2493">
          <cell r="A2493" t="str">
            <v>93000</v>
          </cell>
          <cell r="B2493" t="str">
            <v>Cabo de cobre flexível isolado, 240mm², anti-chama 0,6/1,0kV, para distribuição - fornecimento e instalação. Af_12/2015</v>
          </cell>
          <cell r="C2493" t="str">
            <v>m</v>
          </cell>
          <cell r="D2493">
            <v>126.63</v>
          </cell>
        </row>
        <row r="2494">
          <cell r="A2494" t="str">
            <v>93001</v>
          </cell>
          <cell r="B2494" t="str">
            <v>Cabo de cobre flexível isolado, 300mm², anti-chama 450/750V, para distribuição - fornecimento e instalação. Af_12/2015</v>
          </cell>
          <cell r="C2494" t="str">
            <v>m</v>
          </cell>
          <cell r="D2494">
            <v>140.74</v>
          </cell>
        </row>
        <row r="2495">
          <cell r="A2495" t="str">
            <v>93002</v>
          </cell>
          <cell r="B2495" t="str">
            <v>Cabo de cobre flexível isolado, 300mm², anti-chama 0,6/1,0kV, para distribuição - fornecimento e instalação. Af_12/2015</v>
          </cell>
          <cell r="C2495" t="str">
            <v>m</v>
          </cell>
          <cell r="D2495">
            <v>153.65</v>
          </cell>
        </row>
        <row r="2496">
          <cell r="A2496" t="str">
            <v>0168</v>
          </cell>
          <cell r="B2496" t="str">
            <v>Caixas</v>
          </cell>
        </row>
        <row r="2497">
          <cell r="A2497" t="str">
            <v>73861</v>
          </cell>
          <cell r="B2497" t="str">
            <v>Conduletes</v>
          </cell>
        </row>
        <row r="2498">
          <cell r="A2498" t="str">
            <v>73861/001</v>
          </cell>
          <cell r="B2498" t="str">
            <v>Condulete 1/2" em liga de alumínio fundido tipo B - fornecimento e instalação</v>
          </cell>
          <cell r="C2498" t="str">
            <v>un</v>
          </cell>
          <cell r="D2498">
            <v>10.3</v>
          </cell>
        </row>
        <row r="2499">
          <cell r="A2499" t="str">
            <v>73861/002</v>
          </cell>
          <cell r="B2499" t="str">
            <v>Condulete 3/4" em liga de alumínio fundido tipo B - fornecimento e instalação</v>
          </cell>
          <cell r="C2499" t="str">
            <v>un</v>
          </cell>
          <cell r="D2499">
            <v>11.36</v>
          </cell>
        </row>
        <row r="2500">
          <cell r="A2500" t="str">
            <v>73861/003</v>
          </cell>
          <cell r="B2500" t="str">
            <v>Condulete 1" em liga de alumínio fundido tipo B - fornecimento e instalação</v>
          </cell>
          <cell r="C2500" t="str">
            <v>un</v>
          </cell>
          <cell r="D2500">
            <v>14.4</v>
          </cell>
        </row>
        <row r="2501">
          <cell r="A2501" t="str">
            <v>73861/004</v>
          </cell>
          <cell r="B2501" t="str">
            <v>Condulete 1/2" em liga de alumínio fundido tipo C - fornecimento e instalação</v>
          </cell>
          <cell r="C2501" t="str">
            <v>un</v>
          </cell>
          <cell r="D2501">
            <v>9.4499999999999993</v>
          </cell>
        </row>
        <row r="2502">
          <cell r="A2502" t="str">
            <v>73861/005</v>
          </cell>
          <cell r="B2502" t="str">
            <v>Condulete 3/4" em liga de alumínio fundido tipo C - fornecimento e instalação</v>
          </cell>
          <cell r="C2502" t="str">
            <v>un</v>
          </cell>
          <cell r="D2502">
            <v>12.61</v>
          </cell>
        </row>
        <row r="2503">
          <cell r="A2503" t="str">
            <v>73861/006</v>
          </cell>
          <cell r="B2503" t="str">
            <v>Condulete 1" em liga de alumínio fundido tipo C - fornecimento e instalação</v>
          </cell>
          <cell r="C2503" t="str">
            <v>un</v>
          </cell>
          <cell r="D2503">
            <v>15.98</v>
          </cell>
        </row>
        <row r="2504">
          <cell r="A2504" t="str">
            <v>73861/007</v>
          </cell>
          <cell r="B2504" t="str">
            <v>Condulete 1/2" em liga de alumínio fundido tipo E - fornecimento e instalação</v>
          </cell>
          <cell r="C2504" t="str">
            <v>un</v>
          </cell>
          <cell r="D2504">
            <v>9.4600000000000009</v>
          </cell>
        </row>
        <row r="2505">
          <cell r="A2505" t="str">
            <v>73861/008</v>
          </cell>
          <cell r="B2505" t="str">
            <v>Condulete 3/4" em liga de alumínio fundido tipo E - fornecimento e instalação</v>
          </cell>
          <cell r="C2505" t="str">
            <v>un</v>
          </cell>
          <cell r="D2505">
            <v>10.42</v>
          </cell>
        </row>
        <row r="2506">
          <cell r="A2506" t="str">
            <v>73861/009</v>
          </cell>
          <cell r="B2506" t="str">
            <v>Condulete 1" em liga de alumínio fundido tipo E - fornecimento e instalação</v>
          </cell>
          <cell r="C2506" t="str">
            <v>un</v>
          </cell>
          <cell r="D2506">
            <v>15.47</v>
          </cell>
        </row>
        <row r="2507">
          <cell r="A2507" t="str">
            <v>73861/010</v>
          </cell>
          <cell r="B2507" t="str">
            <v>Condulete 1/2" em liga de alumínio fundido tipo LB - fornecimento e instalação</v>
          </cell>
          <cell r="C2507" t="str">
            <v>un</v>
          </cell>
          <cell r="D2507">
            <v>9.9700000000000006</v>
          </cell>
        </row>
        <row r="2508">
          <cell r="A2508" t="str">
            <v>73861/011</v>
          </cell>
          <cell r="B2508" t="str">
            <v>Condulete 3/4" em liga de alumínio fundido tipo LB - fornecimento e instalação</v>
          </cell>
          <cell r="C2508" t="str">
            <v>un</v>
          </cell>
          <cell r="D2508">
            <v>11.47</v>
          </cell>
        </row>
        <row r="2509">
          <cell r="A2509" t="str">
            <v>73861/012</v>
          </cell>
          <cell r="B2509" t="str">
            <v>Condulete 1" em liga de alumínio fundido tipo LB - fornecimento e instalação</v>
          </cell>
          <cell r="C2509" t="str">
            <v>un</v>
          </cell>
          <cell r="D2509">
            <v>16.43</v>
          </cell>
        </row>
        <row r="2510">
          <cell r="A2510" t="str">
            <v>73861/013</v>
          </cell>
          <cell r="B2510" t="str">
            <v>Condulete 1/2" em liga de alumínio fundido tipo LL - fornecimento e instalação</v>
          </cell>
          <cell r="C2510" t="str">
            <v>un</v>
          </cell>
          <cell r="D2510">
            <v>9.9700000000000006</v>
          </cell>
        </row>
        <row r="2511">
          <cell r="A2511" t="str">
            <v>73861/014</v>
          </cell>
          <cell r="B2511" t="str">
            <v>Condulete 3/4" em liga de alumínio fundido tipo LL - fornecimento e instalação</v>
          </cell>
          <cell r="C2511" t="str">
            <v>un</v>
          </cell>
          <cell r="D2511">
            <v>11.47</v>
          </cell>
        </row>
        <row r="2512">
          <cell r="A2512" t="str">
            <v>73861/015</v>
          </cell>
          <cell r="B2512" t="str">
            <v>Condulete 1" em liga de alumínio fundido tipo LL - fornecimento e instalação</v>
          </cell>
          <cell r="C2512" t="str">
            <v>un</v>
          </cell>
          <cell r="D2512">
            <v>16.43</v>
          </cell>
        </row>
        <row r="2513">
          <cell r="A2513" t="str">
            <v>73861/016</v>
          </cell>
          <cell r="B2513" t="str">
            <v>Condulete 1/2" em liga de alumínio fundido tipo X - fornecimento e instalação</v>
          </cell>
          <cell r="C2513" t="str">
            <v>un</v>
          </cell>
          <cell r="D2513">
            <v>13.98</v>
          </cell>
        </row>
        <row r="2514">
          <cell r="A2514" t="str">
            <v>73861/017</v>
          </cell>
          <cell r="B2514" t="str">
            <v>Condulete 3/4" em liga de alumínio fundido tipo X - fornecimento e instalação</v>
          </cell>
          <cell r="C2514" t="str">
            <v>un</v>
          </cell>
          <cell r="D2514">
            <v>16.260000000000002</v>
          </cell>
        </row>
        <row r="2515">
          <cell r="A2515" t="str">
            <v>73861/018</v>
          </cell>
          <cell r="B2515" t="str">
            <v>Condulete 1" em liga de alumínio fundido tipo X - fornecimento e instalação</v>
          </cell>
          <cell r="C2515" t="str">
            <v>un</v>
          </cell>
          <cell r="D2515">
            <v>20.190000000000001</v>
          </cell>
        </row>
        <row r="2516">
          <cell r="A2516" t="str">
            <v>73861/019</v>
          </cell>
          <cell r="B2516" t="str">
            <v>Condulete 1/2" em liga de alumínio fundido tipo T - fornecimento e instalação</v>
          </cell>
          <cell r="C2516" t="str">
            <v>un</v>
          </cell>
          <cell r="D2516">
            <v>11.87</v>
          </cell>
        </row>
        <row r="2517">
          <cell r="A2517" t="str">
            <v>73861/020</v>
          </cell>
          <cell r="B2517" t="str">
            <v>Condulete 3/4" em liga de alumínio fundido tipo T - fornecimento e instalação</v>
          </cell>
          <cell r="C2517" t="str">
            <v>un</v>
          </cell>
          <cell r="D2517">
            <v>13.23</v>
          </cell>
        </row>
        <row r="2518">
          <cell r="A2518" t="str">
            <v>73861/021</v>
          </cell>
          <cell r="B2518" t="str">
            <v>Condulete 1" em liga de alumínio fundido tipo T - fornecimento e instalação</v>
          </cell>
          <cell r="C2518" t="str">
            <v>un</v>
          </cell>
          <cell r="D2518">
            <v>19.38</v>
          </cell>
        </row>
        <row r="2519">
          <cell r="A2519" t="str">
            <v>74043</v>
          </cell>
          <cell r="B2519" t="str">
            <v>Condulete PVC 3/4"</v>
          </cell>
        </row>
        <row r="2520">
          <cell r="A2520" t="str">
            <v>74043/001</v>
          </cell>
          <cell r="B2520" t="str">
            <v>Condulete PVC tipo B 3/4" sem tampa, fornecimento e instalação</v>
          </cell>
          <cell r="C2520" t="str">
            <v>un</v>
          </cell>
          <cell r="D2520">
            <v>19.350000000000001</v>
          </cell>
        </row>
        <row r="2521">
          <cell r="A2521" t="str">
            <v>74043/002</v>
          </cell>
          <cell r="B2521" t="str">
            <v>Condulete PVC tipo LL 3/4" sem tampa, fornecimento e instalação</v>
          </cell>
          <cell r="C2521" t="str">
            <v>un</v>
          </cell>
          <cell r="D2521">
            <v>15.94</v>
          </cell>
        </row>
        <row r="2522">
          <cell r="A2522" t="str">
            <v>74043/003</v>
          </cell>
          <cell r="B2522" t="str">
            <v>Condulete PVC tipo TB 3/4" sem tampa, fornecimento e instalação</v>
          </cell>
          <cell r="C2522" t="str">
            <v>un</v>
          </cell>
          <cell r="D2522">
            <v>26.29</v>
          </cell>
        </row>
        <row r="2523">
          <cell r="A2523" t="str">
            <v>83443</v>
          </cell>
          <cell r="B2523" t="str">
            <v>Caixa de passagem 20x20x25cm fundo brita com tampa</v>
          </cell>
          <cell r="C2523" t="str">
            <v>un</v>
          </cell>
          <cell r="D2523">
            <v>38.25</v>
          </cell>
        </row>
        <row r="2524">
          <cell r="A2524" t="str">
            <v>83446</v>
          </cell>
          <cell r="B2524" t="str">
            <v>Caixa de passagem 30x30x40cm com tampa e dreno brita</v>
          </cell>
          <cell r="C2524" t="str">
            <v>un</v>
          </cell>
          <cell r="D2524">
            <v>121.31</v>
          </cell>
        </row>
        <row r="2525">
          <cell r="A2525" t="str">
            <v>83447</v>
          </cell>
          <cell r="B2525" t="str">
            <v>Caixa de passagem 40x40x50cm fundo brita com tampa</v>
          </cell>
          <cell r="C2525" t="str">
            <v>un</v>
          </cell>
          <cell r="D2525">
            <v>132.85</v>
          </cell>
        </row>
        <row r="2526">
          <cell r="A2526" t="str">
            <v>83448</v>
          </cell>
          <cell r="B2526" t="str">
            <v>Caixa de passagem 50x50x60cm fundo brita c/ tampa</v>
          </cell>
          <cell r="C2526" t="str">
            <v>un</v>
          </cell>
          <cell r="D2526">
            <v>200.69</v>
          </cell>
        </row>
        <row r="2527">
          <cell r="A2527" t="str">
            <v>83449</v>
          </cell>
          <cell r="B2527" t="str">
            <v>Caixa de passagem 60x60x70cm fundo brita com tampa</v>
          </cell>
          <cell r="C2527" t="str">
            <v>un</v>
          </cell>
          <cell r="D2527">
            <v>283.3</v>
          </cell>
        </row>
        <row r="2528">
          <cell r="A2528" t="str">
            <v>83450</v>
          </cell>
          <cell r="B2528" t="str">
            <v>Caixa de passagem 80x80x62cm fundo brita com tampa</v>
          </cell>
          <cell r="C2528" t="str">
            <v>un</v>
          </cell>
          <cell r="D2528">
            <v>337.99</v>
          </cell>
        </row>
        <row r="2529">
          <cell r="A2529" t="str">
            <v>83451</v>
          </cell>
          <cell r="B2529" t="str">
            <v>Condulete em liga de alumínio tipo LR 3/4" - fornecimento e instalação</v>
          </cell>
          <cell r="C2529" t="str">
            <v>un</v>
          </cell>
          <cell r="D2529">
            <v>14.54</v>
          </cell>
        </row>
        <row r="2530">
          <cell r="A2530" t="str">
            <v>83452</v>
          </cell>
          <cell r="B2530" t="str">
            <v>Condulete em liga de alumínio tipo LR 1" - fornecimento e instalação</v>
          </cell>
          <cell r="C2530" t="str">
            <v>un</v>
          </cell>
          <cell r="D2530">
            <v>17.89</v>
          </cell>
        </row>
        <row r="2531">
          <cell r="A2531" t="str">
            <v>83455</v>
          </cell>
          <cell r="B2531" t="str">
            <v>Condulete PVC tipo B 1/2" sem tampa - fornecimento e instalação</v>
          </cell>
          <cell r="C2531" t="str">
            <v>un</v>
          </cell>
          <cell r="D2531">
            <v>19.440000000000001</v>
          </cell>
        </row>
        <row r="2532">
          <cell r="A2532" t="str">
            <v>83456</v>
          </cell>
          <cell r="B2532" t="str">
            <v>Condulete PVC tipo LB 1/2" sem tampa - fornecimento e instalação</v>
          </cell>
          <cell r="C2532" t="str">
            <v>un</v>
          </cell>
          <cell r="D2532">
            <v>15.81</v>
          </cell>
        </row>
        <row r="2533">
          <cell r="A2533" t="str">
            <v>83457</v>
          </cell>
          <cell r="B2533" t="str">
            <v>Condulete PVC tipo LB 3/4" sem tampa - fornecimento e instalação</v>
          </cell>
          <cell r="C2533" t="str">
            <v>un</v>
          </cell>
          <cell r="D2533">
            <v>15.9</v>
          </cell>
        </row>
        <row r="2534">
          <cell r="A2534" t="str">
            <v>83458</v>
          </cell>
          <cell r="B2534" t="str">
            <v>Condulete PVC tipo LL 1/2" sem tampa - fornecimento e instalação</v>
          </cell>
          <cell r="C2534" t="str">
            <v>un</v>
          </cell>
          <cell r="D2534">
            <v>16.170000000000002</v>
          </cell>
        </row>
        <row r="2535">
          <cell r="A2535" t="str">
            <v>83460</v>
          </cell>
          <cell r="B2535" t="str">
            <v>Condulete PVC tipo TA 3/4" sem tampa - fornecimento e instalação</v>
          </cell>
          <cell r="C2535" t="str">
            <v>un</v>
          </cell>
          <cell r="D2535">
            <v>29.47</v>
          </cell>
        </row>
        <row r="2536">
          <cell r="A2536" t="str">
            <v>83461</v>
          </cell>
          <cell r="B2536" t="str">
            <v>Condulete PVC tipo TB 1/2" sem tampa - fornecimento e instalação</v>
          </cell>
          <cell r="C2536" t="str">
            <v>un</v>
          </cell>
          <cell r="D2536">
            <v>26.06</v>
          </cell>
        </row>
        <row r="2537">
          <cell r="A2537" t="str">
            <v>83462</v>
          </cell>
          <cell r="B2537" t="str">
            <v>Condulete PVC tipo XA 3/4" sem tampa - fornecimento e instalação</v>
          </cell>
          <cell r="C2537" t="str">
            <v>un</v>
          </cell>
          <cell r="D2537">
            <v>26.71</v>
          </cell>
        </row>
        <row r="2538">
          <cell r="A2538" t="str">
            <v>83471</v>
          </cell>
          <cell r="B2538" t="str">
            <v>Condulete em alumínio fundido 2" tipo E - fornecimento e instalação</v>
          </cell>
          <cell r="C2538" t="str">
            <v>un</v>
          </cell>
          <cell r="D2538">
            <v>30.55</v>
          </cell>
        </row>
        <row r="2539">
          <cell r="A2539" t="str">
            <v>83472</v>
          </cell>
          <cell r="B2539" t="str">
            <v>Condulete em alumínio fundido 3" tipo E - fornecimento e instalação</v>
          </cell>
          <cell r="C2539" t="str">
            <v>un</v>
          </cell>
          <cell r="D2539">
            <v>71.010000000000005</v>
          </cell>
        </row>
        <row r="2540">
          <cell r="A2540" t="str">
            <v>91936</v>
          </cell>
          <cell r="B2540" t="str">
            <v>Caixa octogonal 4" x 4", PVC, instalada em laje - fornecimento e instalação. Af_12/2015</v>
          </cell>
          <cell r="C2540" t="str">
            <v>un</v>
          </cell>
          <cell r="D2540">
            <v>9.42</v>
          </cell>
        </row>
        <row r="2541">
          <cell r="A2541" t="str">
            <v>91937</v>
          </cell>
          <cell r="B2541" t="str">
            <v>Caixa octogonal 3" x 3", PVC, instalada em laje - fornecimento e instalação. Af_12/2015</v>
          </cell>
          <cell r="C2541" t="str">
            <v>un</v>
          </cell>
          <cell r="D2541">
            <v>9.61</v>
          </cell>
        </row>
        <row r="2542">
          <cell r="A2542" t="str">
            <v>91939</v>
          </cell>
          <cell r="B2542" t="str">
            <v>Caixa retangular 4" x 2" alta (2,00m do piso), PVC, instalada em parede - fornecimento e instalação. Af_12/2015</v>
          </cell>
          <cell r="C2542" t="str">
            <v>un</v>
          </cell>
          <cell r="D2542">
            <v>17.399999999999999</v>
          </cell>
        </row>
        <row r="2543">
          <cell r="A2543" t="str">
            <v>91940</v>
          </cell>
          <cell r="B2543" t="str">
            <v>Caixa retangular 4" x 2" média (1,30m do piso), PVC, instalada em parede - fornecimento e instalação. Af_12/2015</v>
          </cell>
          <cell r="C2543" t="str">
            <v>un</v>
          </cell>
          <cell r="D2543">
            <v>9.5299999999999994</v>
          </cell>
        </row>
        <row r="2544">
          <cell r="A2544" t="str">
            <v>91941</v>
          </cell>
          <cell r="B2544" t="str">
            <v>Caixa retangular 4" x 2" baixa (0,30m do piso), PVC, instalada em parede - fornecimento e instalação. Af_12/2015</v>
          </cell>
          <cell r="C2544" t="str">
            <v>un</v>
          </cell>
          <cell r="D2544">
            <v>6.58</v>
          </cell>
        </row>
        <row r="2545">
          <cell r="A2545" t="str">
            <v>91942</v>
          </cell>
          <cell r="B2545" t="str">
            <v>Caixa retangular 4" x 4" alta (2,00m do piso), PVC, instalada em parede - fornecimento e instalação. Af_12/2015</v>
          </cell>
          <cell r="C2545" t="str">
            <v>un</v>
          </cell>
          <cell r="D2545">
            <v>20.94</v>
          </cell>
        </row>
        <row r="2546">
          <cell r="A2546" t="str">
            <v>91943</v>
          </cell>
          <cell r="B2546" t="str">
            <v>Caixa retangular 4" x 4" média (1,30m do piso), PVC, instalada em parede - fornecimento e instalação. Af_12/2015</v>
          </cell>
          <cell r="C2546" t="str">
            <v>un</v>
          </cell>
          <cell r="D2546">
            <v>11.88</v>
          </cell>
        </row>
        <row r="2547">
          <cell r="A2547" t="str">
            <v>91944</v>
          </cell>
          <cell r="B2547" t="str">
            <v>Caixa retangular 4" x 4" baixa (0,30m do piso), PVC, instalada em parede - fornecimento e instalação. Af_12/2015</v>
          </cell>
          <cell r="C2547" t="str">
            <v>un</v>
          </cell>
          <cell r="D2547">
            <v>8.5</v>
          </cell>
        </row>
        <row r="2548">
          <cell r="A2548" t="str">
            <v>92865</v>
          </cell>
          <cell r="B2548" t="str">
            <v>Caixa octogonal 4" x 4", metálica, instalada em laje - fornecimento e instalação. Af_12/2015</v>
          </cell>
          <cell r="C2548" t="str">
            <v>un</v>
          </cell>
          <cell r="D2548">
            <v>6.11</v>
          </cell>
        </row>
        <row r="2549">
          <cell r="A2549" t="str">
            <v>92866</v>
          </cell>
          <cell r="B2549" t="str">
            <v>Caixa sextavada 3" x 3", metálica, instalada em laje - fornecimento e instalação. Af_12/2015</v>
          </cell>
          <cell r="C2549" t="str">
            <v>un</v>
          </cell>
          <cell r="D2549">
            <v>5.78</v>
          </cell>
        </row>
        <row r="2550">
          <cell r="A2550" t="str">
            <v>92867</v>
          </cell>
          <cell r="B2550" t="str">
            <v>Caixa retangular 4" x 2" alta (2,00m do piso), metálica, instalada em parede - fornecimento e instalação. Af_12/2015</v>
          </cell>
          <cell r="C2550" t="str">
            <v>un</v>
          </cell>
          <cell r="D2550">
            <v>16.37</v>
          </cell>
        </row>
        <row r="2551">
          <cell r="A2551" t="str">
            <v>92868</v>
          </cell>
          <cell r="B2551" t="str">
            <v>Caixa retangular 4" x 2" média (1,30m do piso), metálica, instalada em parede - fornecimento e instalação. Af_12/2015</v>
          </cell>
          <cell r="C2551" t="str">
            <v>un</v>
          </cell>
          <cell r="D2551">
            <v>8.5</v>
          </cell>
        </row>
        <row r="2552">
          <cell r="A2552" t="str">
            <v>92869</v>
          </cell>
          <cell r="B2552" t="str">
            <v>Caixa retangular 4" x 2" baixa (0,30m do piso), metálica, instalada em parede - fornecimento e instalação. Af_12/2015</v>
          </cell>
          <cell r="C2552" t="str">
            <v>un</v>
          </cell>
          <cell r="D2552">
            <v>5.55</v>
          </cell>
        </row>
        <row r="2553">
          <cell r="A2553" t="str">
            <v>92870</v>
          </cell>
          <cell r="B2553" t="str">
            <v>Caixa retangular 4" x 4" alta (2,00m do piso), metálica, instalada em parede - fornecimento e instalação. Af_12/2015</v>
          </cell>
          <cell r="C2553" t="str">
            <v>un</v>
          </cell>
          <cell r="D2553">
            <v>19.38</v>
          </cell>
        </row>
        <row r="2554">
          <cell r="A2554" t="str">
            <v>92871</v>
          </cell>
          <cell r="B2554" t="str">
            <v>Caixa retangular 4" x 4" média (1,30m do piso), metálica, instalada em parede - fornecimento e instalação. Af_12/2015</v>
          </cell>
          <cell r="C2554" t="str">
            <v>un</v>
          </cell>
          <cell r="D2554">
            <v>10.33</v>
          </cell>
        </row>
        <row r="2555">
          <cell r="A2555" t="str">
            <v>92872</v>
          </cell>
          <cell r="B2555" t="str">
            <v>Caixa retangular 4" x 4" baixa (0,30m do piso), metálica, instalada em parede - fornecimento e instalação. Af_12/2015</v>
          </cell>
          <cell r="C2555" t="str">
            <v>un</v>
          </cell>
          <cell r="D2555">
            <v>6.94</v>
          </cell>
        </row>
        <row r="2556">
          <cell r="A2556" t="str">
            <v>0169</v>
          </cell>
          <cell r="B2556" t="str">
            <v>Quadros / disjuntores</v>
          </cell>
        </row>
        <row r="2557">
          <cell r="A2557" t="str">
            <v>68066</v>
          </cell>
          <cell r="B2557" t="str">
            <v>Caixa de proteção para medidor monofásico, fornecimento e instalação</v>
          </cell>
          <cell r="C2557" t="str">
            <v>un</v>
          </cell>
          <cell r="D2557">
            <v>94.15</v>
          </cell>
        </row>
        <row r="2558">
          <cell r="A2558" t="str">
            <v>72319</v>
          </cell>
          <cell r="B2558" t="str">
            <v>Disjuntor baixa tensão tripolar a seco 800A/600V, inclusive eletrotécnico</v>
          </cell>
          <cell r="C2558" t="str">
            <v>un</v>
          </cell>
          <cell r="D2558">
            <v>4401.1400000000003</v>
          </cell>
        </row>
        <row r="2559">
          <cell r="A2559" t="str">
            <v>72341</v>
          </cell>
          <cell r="B2559" t="str">
            <v>Contator tripolar I nominal 12A - fornecimento e instalação inclusive eletrotécnico</v>
          </cell>
          <cell r="C2559" t="str">
            <v>un</v>
          </cell>
          <cell r="D2559">
            <v>199.08</v>
          </cell>
        </row>
        <row r="2560">
          <cell r="A2560" t="str">
            <v>72343</v>
          </cell>
          <cell r="B2560" t="str">
            <v>Contator tripolar I nominal 22A - fornecimento e instalação inclusive eletrotécnico</v>
          </cell>
          <cell r="C2560" t="str">
            <v>un</v>
          </cell>
          <cell r="D2560">
            <v>236.43</v>
          </cell>
        </row>
        <row r="2561">
          <cell r="A2561" t="str">
            <v>72344</v>
          </cell>
          <cell r="B2561" t="str">
            <v>Contator tripolar I nominal 36A - fornecimento e instalação inclusive eletrotécnico</v>
          </cell>
          <cell r="C2561" t="str">
            <v>un</v>
          </cell>
          <cell r="D2561">
            <v>382.41</v>
          </cell>
        </row>
        <row r="2562">
          <cell r="A2562" t="str">
            <v>72345</v>
          </cell>
          <cell r="B2562" t="str">
            <v>Contator tripolar I nominal 94A - fornecimento e instalação inclusive eletrotécnico</v>
          </cell>
          <cell r="C2562" t="str">
            <v>un</v>
          </cell>
          <cell r="D2562">
            <v>1135.48</v>
          </cell>
        </row>
        <row r="2563">
          <cell r="A2563" t="str">
            <v>74052</v>
          </cell>
          <cell r="B2563" t="str">
            <v>P/ distribuição 4 circuitos inclusive acessórios</v>
          </cell>
        </row>
        <row r="2564">
          <cell r="A2564" t="str">
            <v>74052/005</v>
          </cell>
          <cell r="B2564" t="str">
            <v>Quadro de medição geral em chapa metálica para edifícios com 16 aptos, inclusive disjuntores e aterramento</v>
          </cell>
          <cell r="C2564" t="str">
            <v>un</v>
          </cell>
          <cell r="D2564">
            <v>1057.33</v>
          </cell>
        </row>
        <row r="2565">
          <cell r="A2565" t="str">
            <v>74130</v>
          </cell>
          <cell r="B2565" t="str">
            <v>Disjuntores</v>
          </cell>
        </row>
        <row r="2566">
          <cell r="A2566" t="str">
            <v>74130/001</v>
          </cell>
          <cell r="B2566" t="str">
            <v>Disjuntor termomagnético monopolar padrão NEMA (americano) 10 a 30A 240V, fornecimento e instalação</v>
          </cell>
          <cell r="C2566" t="str">
            <v>un</v>
          </cell>
          <cell r="D2566">
            <v>12.64</v>
          </cell>
        </row>
        <row r="2567">
          <cell r="A2567" t="str">
            <v>74130/002</v>
          </cell>
          <cell r="B2567" t="str">
            <v>Disjuntor termomagnético monopolar padrão NEMA (americano) 35 a 50A 240V, fornecimento e instalação</v>
          </cell>
          <cell r="C2567" t="str">
            <v>un</v>
          </cell>
          <cell r="D2567">
            <v>19.89</v>
          </cell>
        </row>
        <row r="2568">
          <cell r="A2568" t="str">
            <v>74130/003</v>
          </cell>
          <cell r="B2568" t="str">
            <v>Disjuntor termomagnético bipolar padrão NEMA (americano) 10 a 50A 240V, fornecimento e instalação</v>
          </cell>
          <cell r="C2568" t="str">
            <v>un</v>
          </cell>
          <cell r="D2568">
            <v>59.92</v>
          </cell>
        </row>
        <row r="2569">
          <cell r="A2569" t="str">
            <v>74130/004</v>
          </cell>
          <cell r="B2569" t="str">
            <v>Disjuntor termomagnético tripolar padrão NEMA (americano) 10 a 50A 240V, fornecimento e instalação</v>
          </cell>
          <cell r="C2569" t="str">
            <v>un</v>
          </cell>
          <cell r="D2569">
            <v>83.4</v>
          </cell>
        </row>
        <row r="2570">
          <cell r="A2570" t="str">
            <v>74130/005</v>
          </cell>
          <cell r="B2570" t="str">
            <v>Disjuntor termomagnético tripolar padrão NEMA (americano) 60 a 100A 240V, fornecimento e instalação</v>
          </cell>
          <cell r="C2570" t="str">
            <v>un</v>
          </cell>
          <cell r="D2570">
            <v>112.77</v>
          </cell>
        </row>
        <row r="2571">
          <cell r="A2571" t="str">
            <v>74130/006</v>
          </cell>
          <cell r="B2571" t="str">
            <v>Disjuntor termomagnético tripolar padrão NEMA (americano) 125 a 150A 240V, fornecimento e instalação</v>
          </cell>
          <cell r="C2571" t="str">
            <v>un</v>
          </cell>
          <cell r="D2571">
            <v>328.06</v>
          </cell>
        </row>
        <row r="2572">
          <cell r="A2572" t="str">
            <v>74130/007</v>
          </cell>
          <cell r="B2572" t="str">
            <v>Disjuntor termomagnético tripolar em caixa moldada 250A 600V, fornecimento e instalação</v>
          </cell>
          <cell r="C2572" t="str">
            <v>un</v>
          </cell>
          <cell r="D2572">
            <v>855.38</v>
          </cell>
        </row>
        <row r="2573">
          <cell r="A2573" t="str">
            <v>74130/008</v>
          </cell>
          <cell r="B2573" t="str">
            <v>Disjuntor termomagnético tripolar em caixa moldada 300 a 400A 600V, fornecimento e instalação</v>
          </cell>
          <cell r="C2573" t="str">
            <v>un</v>
          </cell>
          <cell r="D2573">
            <v>1170.6500000000001</v>
          </cell>
        </row>
        <row r="2574">
          <cell r="A2574" t="str">
            <v>74130/009</v>
          </cell>
          <cell r="B2574" t="str">
            <v>Disjuntor termomagnético tripolar em caixa moldada 500 a 600A 600V, fornecimento e instalação</v>
          </cell>
          <cell r="C2574" t="str">
            <v>un</v>
          </cell>
          <cell r="D2574">
            <v>1920.56</v>
          </cell>
        </row>
        <row r="2575">
          <cell r="A2575" t="str">
            <v>74130/010</v>
          </cell>
          <cell r="B2575" t="str">
            <v>Disjuntor termomagnético tripolar em caixa moldada 175 a 225A 240V, fornecimento e instalação</v>
          </cell>
          <cell r="C2575" t="str">
            <v>un</v>
          </cell>
          <cell r="D2575">
            <v>515.45000000000005</v>
          </cell>
        </row>
        <row r="2576">
          <cell r="A2576" t="str">
            <v>74131</v>
          </cell>
          <cell r="B2576" t="str">
            <v>Quadros de distribuição</v>
          </cell>
        </row>
        <row r="2577">
          <cell r="A2577" t="str">
            <v>74131/001</v>
          </cell>
          <cell r="B2577" t="str">
            <v>Quadro de distribuição de energia de embutir, em chapa metálica, para 3 disjuntores termomagnéticos monopolares sem barramento fornecimento e instalação</v>
          </cell>
          <cell r="C2577" t="str">
            <v>un</v>
          </cell>
          <cell r="D2577">
            <v>43.17</v>
          </cell>
        </row>
        <row r="2578">
          <cell r="A2578" t="str">
            <v>74131/004</v>
          </cell>
          <cell r="B2578" t="str">
            <v>Quadro de distribuição de energia de embutir, em chapa metálica, para 18 disjuntores termomagnéticos monopolares, com barramento trifásico e neutro, fornecimento e instalação</v>
          </cell>
          <cell r="C2578" t="str">
            <v>un</v>
          </cell>
          <cell r="D2578">
            <v>300.10000000000002</v>
          </cell>
        </row>
        <row r="2579">
          <cell r="A2579" t="str">
            <v>74131/005</v>
          </cell>
          <cell r="B2579" t="str">
            <v>Quadro de distribuição de energia de embutir, em chapa metálica, para 24 disjuntores termomagnéticos monopolares, com barramento trifásico e neutro, fornecimento e instalação</v>
          </cell>
          <cell r="C2579" t="str">
            <v>un</v>
          </cell>
          <cell r="D2579">
            <v>332.88</v>
          </cell>
        </row>
        <row r="2580">
          <cell r="A2580" t="str">
            <v>74131/006</v>
          </cell>
          <cell r="B2580" t="str">
            <v>Quadro de distribuição de energia de embutir, em chapa metálica, para 32 disjuntores termomagnéticos monopolares, com barramento trifásico e neutro, fornecimento e instalação</v>
          </cell>
          <cell r="C2580" t="str">
            <v>un</v>
          </cell>
          <cell r="D2580">
            <v>486.59</v>
          </cell>
        </row>
        <row r="2581">
          <cell r="A2581" t="str">
            <v>74131/007</v>
          </cell>
          <cell r="B2581" t="str">
            <v>Quadro de distribuição de energia de embutir, em chapa metálica, para 40 disjuntores termomagnéticos monopolares, com barramento trifásico e neutro, fornecimento e instalação</v>
          </cell>
          <cell r="C2581" t="str">
            <v>un</v>
          </cell>
          <cell r="D2581">
            <v>525.86</v>
          </cell>
        </row>
        <row r="2582">
          <cell r="A2582" t="str">
            <v>74131/008</v>
          </cell>
          <cell r="B2582" t="str">
            <v>Quadro de distribuição de energia de embutir, em chapa metálica, para 50 disjuntores termomagnéticos monopolares, com barramento trifásico e neutro, fornecimento e instalação</v>
          </cell>
          <cell r="C2582" t="str">
            <v>un</v>
          </cell>
          <cell r="D2582">
            <v>779.74</v>
          </cell>
        </row>
        <row r="2583">
          <cell r="A2583" t="str">
            <v>83372</v>
          </cell>
          <cell r="B2583" t="str">
            <v>Caixa de medição em alta tensão - fornecimento e instalação</v>
          </cell>
          <cell r="C2583" t="str">
            <v>un</v>
          </cell>
          <cell r="D2583">
            <v>546.24</v>
          </cell>
        </row>
        <row r="2584">
          <cell r="A2584" t="str">
            <v>83463</v>
          </cell>
          <cell r="B2584" t="str">
            <v>Quadro de distribuição de energia em chapa de aço galvanizado, para 12 disjuntores termomagnéticos monopolares, com barramento trifásico e neutro - fornecimento e instalação</v>
          </cell>
          <cell r="C2584" t="str">
            <v>un</v>
          </cell>
          <cell r="D2584">
            <v>205.48</v>
          </cell>
        </row>
        <row r="2585">
          <cell r="A2585" t="str">
            <v>84402</v>
          </cell>
          <cell r="B2585" t="str">
            <v>Quadro de distribuição de energia p/ 6 disjuntores termomagnéticos monopolares sem barramento, de embutir, em chapa metálica - fornecimento e instalação</v>
          </cell>
          <cell r="C2585" t="str">
            <v>un</v>
          </cell>
          <cell r="D2585">
            <v>50.51</v>
          </cell>
        </row>
        <row r="2586">
          <cell r="A2586" t="str">
            <v>0170</v>
          </cell>
          <cell r="B2586" t="str">
            <v>Interruptor / tomada</v>
          </cell>
        </row>
        <row r="2587">
          <cell r="A2587" t="str">
            <v>72333</v>
          </cell>
          <cell r="B2587" t="str">
            <v>Interruptor bipolar de embutir 20A/250V, tecla dupla c/ placa - fornecimento e instalação</v>
          </cell>
          <cell r="C2587" t="str">
            <v>un</v>
          </cell>
          <cell r="D2587">
            <v>27.69</v>
          </cell>
        </row>
        <row r="2588">
          <cell r="A2588" t="str">
            <v>72339</v>
          </cell>
          <cell r="B2588" t="str">
            <v>Tomada 3P+T 30A/440V sem placa - fornecimento e instalação</v>
          </cell>
          <cell r="C2588" t="str">
            <v>un</v>
          </cell>
          <cell r="D2588">
            <v>28.84</v>
          </cell>
        </row>
        <row r="2589">
          <cell r="A2589" t="str">
            <v>83403</v>
          </cell>
          <cell r="B2589" t="str">
            <v>Interruptor pulsador de campainha ou minuteria 2A/250V c/ caixa - fornecimento e instalação</v>
          </cell>
          <cell r="C2589" t="str">
            <v>un</v>
          </cell>
          <cell r="D2589">
            <v>12.73</v>
          </cell>
        </row>
        <row r="2590">
          <cell r="A2590" t="str">
            <v>83465</v>
          </cell>
          <cell r="B2590" t="str">
            <v>Interruptor intermediário (four-way) - fornecimento e instalação</v>
          </cell>
          <cell r="C2590" t="str">
            <v>un</v>
          </cell>
          <cell r="D2590">
            <v>31.67</v>
          </cell>
        </row>
        <row r="2591">
          <cell r="A2591" t="str">
            <v>91945</v>
          </cell>
          <cell r="B2591" t="str">
            <v>Suporte parafusado com placa de encaixe 4" x 2" alto (2,00m do piso) para ponto elétrico - fornecimento e instalação. Af_12/2015</v>
          </cell>
          <cell r="C2591" t="str">
            <v>un</v>
          </cell>
          <cell r="D2591">
            <v>5.75</v>
          </cell>
        </row>
        <row r="2592">
          <cell r="A2592" t="str">
            <v>91946</v>
          </cell>
          <cell r="B2592" t="str">
            <v>Suporte parafusado com placa de encaixe 4" x 2" médio (1,30m do piso) para ponto elétrico - fornecimento e instalação. Af_12/2015</v>
          </cell>
          <cell r="C2592" t="str">
            <v>un</v>
          </cell>
          <cell r="D2592">
            <v>4.8499999999999996</v>
          </cell>
        </row>
        <row r="2593">
          <cell r="A2593" t="str">
            <v>91947</v>
          </cell>
          <cell r="B2593" t="str">
            <v>Suporte parafusado com placa de encaixe 4" x 2" baixo (0,30m do piso) para ponto elétrico - fornecimento e instalação. Af_12/2015</v>
          </cell>
          <cell r="C2593" t="str">
            <v>un</v>
          </cell>
          <cell r="D2593">
            <v>4.28</v>
          </cell>
        </row>
        <row r="2594">
          <cell r="A2594" t="str">
            <v>91949</v>
          </cell>
          <cell r="B2594" t="str">
            <v>Suporte parafusado com placa de encaixe 4" x 4" alto (2,00m do piso) para ponto elétrico - fornecimento e instalação. Af_12/2015</v>
          </cell>
          <cell r="C2594" t="str">
            <v>un</v>
          </cell>
          <cell r="D2594">
            <v>9.98</v>
          </cell>
        </row>
        <row r="2595">
          <cell r="A2595" t="str">
            <v>91950</v>
          </cell>
          <cell r="B2595" t="str">
            <v>Suporte parafusado com placa de encaixe 4" x 4" médio (1,30m do piso) para ponto elétrico - fornecimento e instalação. Af_12/2015</v>
          </cell>
          <cell r="C2595" t="str">
            <v>un</v>
          </cell>
          <cell r="D2595">
            <v>8.89</v>
          </cell>
        </row>
        <row r="2596">
          <cell r="A2596" t="str">
            <v>91951</v>
          </cell>
          <cell r="B2596" t="str">
            <v>Suporte parafusado com placa de encaixe 4" x 4" baixo (0,30m do piso) para ponto elétrico - fornecimento e instalação. Af_12/2015</v>
          </cell>
          <cell r="C2596" t="str">
            <v>un</v>
          </cell>
          <cell r="D2596">
            <v>8.23</v>
          </cell>
        </row>
        <row r="2597">
          <cell r="A2597" t="str">
            <v>91952</v>
          </cell>
          <cell r="B2597" t="str">
            <v>Interruptor simples (1 módulo), 10A/250V, sem suporte e sem placa - fornecimento e instalação. Af_12/2015</v>
          </cell>
          <cell r="C2597" t="str">
            <v>un</v>
          </cell>
          <cell r="D2597">
            <v>11.27</v>
          </cell>
        </row>
        <row r="2598">
          <cell r="A2598" t="str">
            <v>91953</v>
          </cell>
          <cell r="B2598" t="str">
            <v>Interruptor simples (1 módulo), 10A/250V, incluindo suporte e placa fornecimento e instalação. Af_12/2015</v>
          </cell>
          <cell r="C2598" t="str">
            <v>un</v>
          </cell>
          <cell r="D2598">
            <v>16.12</v>
          </cell>
        </row>
        <row r="2599">
          <cell r="A2599" t="str">
            <v>91954</v>
          </cell>
          <cell r="B2599" t="str">
            <v>Interruptor paralelo (1 módulo), 10A/250V, sem suporte e sem placa - fornecimento e instalação. Af_12/2015</v>
          </cell>
          <cell r="C2599" t="str">
            <v>un</v>
          </cell>
          <cell r="D2599">
            <v>15.5</v>
          </cell>
        </row>
        <row r="2600">
          <cell r="A2600" t="str">
            <v>91955</v>
          </cell>
          <cell r="B2600" t="str">
            <v>Interruptor paralelo (1 módulo), 10A/250V, incluindo suporte e placa fornecimento e instalação. Af_12/2015</v>
          </cell>
          <cell r="C2600" t="str">
            <v>un</v>
          </cell>
          <cell r="D2600">
            <v>20.350000000000001</v>
          </cell>
        </row>
        <row r="2601">
          <cell r="A2601" t="str">
            <v>91956</v>
          </cell>
          <cell r="B2601" t="str">
            <v>Interruptor simples (1 módulo) com interruptor paralelo (1 módulo), 10A/250V, sem suporte e sem placa - fornecimento e instalação. Af_12/2015</v>
          </cell>
          <cell r="C2601" t="str">
            <v>un</v>
          </cell>
          <cell r="D2601">
            <v>25.01</v>
          </cell>
        </row>
        <row r="2602">
          <cell r="A2602" t="str">
            <v>91957</v>
          </cell>
          <cell r="B2602" t="str">
            <v>Interruptor simples (1 módulo) com interruptor paralelo (1 módulo), 10A/250V, incluindo suporte e placa - fornecimento e instalação. Af_12/2015</v>
          </cell>
          <cell r="C2602" t="str">
            <v>un</v>
          </cell>
          <cell r="D2602">
            <v>29.86</v>
          </cell>
        </row>
        <row r="2603">
          <cell r="A2603" t="str">
            <v>91958</v>
          </cell>
          <cell r="B2603" t="str">
            <v>Interruptor simples (2 módulos), 10A/250V, sem suporte e sem placa - fornecimento e instalação. Af_12/2015</v>
          </cell>
          <cell r="C2603" t="str">
            <v>un</v>
          </cell>
          <cell r="D2603">
            <v>20.81</v>
          </cell>
        </row>
        <row r="2604">
          <cell r="A2604" t="str">
            <v>91959</v>
          </cell>
          <cell r="B2604" t="str">
            <v>Interruptor simples (2 módulos), 10A/250V, incluindo suporte e placa fornecimento e instalação. Af_12/2015</v>
          </cell>
          <cell r="C2604" t="str">
            <v>un</v>
          </cell>
          <cell r="D2604">
            <v>25.66</v>
          </cell>
        </row>
        <row r="2605">
          <cell r="A2605" t="str">
            <v>91960</v>
          </cell>
          <cell r="B2605" t="str">
            <v>Interruptor paralelo (2 módulos), 10A/250V, sem suporte e sem placa fornecimento e instalação. Af_12/2015</v>
          </cell>
          <cell r="C2605" t="str">
            <v>un</v>
          </cell>
          <cell r="D2605">
            <v>29.23</v>
          </cell>
        </row>
        <row r="2606">
          <cell r="A2606" t="str">
            <v>91961</v>
          </cell>
          <cell r="B2606" t="str">
            <v>Interruptor paralelo (2 módulos), 10A/250V, incluindo suporte e placa - fornecimento e instalação. Af_12/2015</v>
          </cell>
          <cell r="C2606" t="str">
            <v>un</v>
          </cell>
          <cell r="D2606">
            <v>34.08</v>
          </cell>
        </row>
        <row r="2607">
          <cell r="A2607" t="str">
            <v>91962</v>
          </cell>
          <cell r="B2607" t="str">
            <v>Interruptor simples (1 módulo) com interruptor paralelo (2 módulos), 10A/250V, sem suporte e sem placa - fornecimento e instalação. Af_12/2015</v>
          </cell>
          <cell r="C2607" t="str">
            <v>un</v>
          </cell>
          <cell r="D2607">
            <v>38.770000000000003</v>
          </cell>
        </row>
        <row r="2608">
          <cell r="A2608" t="str">
            <v>91963</v>
          </cell>
          <cell r="B2608" t="str">
            <v>Interruptor simples (1 módulo) com interruptor paralelo (2 módulos), 10A/250V, incluindo suporte e placa - fornecimento e instalação. Af_12/2015</v>
          </cell>
          <cell r="C2608" t="str">
            <v>un</v>
          </cell>
          <cell r="D2608">
            <v>43.62</v>
          </cell>
        </row>
        <row r="2609">
          <cell r="A2609" t="str">
            <v>91964</v>
          </cell>
          <cell r="B2609" t="str">
            <v>Interruptor simples (2 módulos) com interruptor paralelo (1 módulo), 10A/250V, sem suporte e sem placa - fornecimento e instalação. Af_12/2015</v>
          </cell>
          <cell r="C2609" t="str">
            <v>un</v>
          </cell>
          <cell r="D2609">
            <v>34.54</v>
          </cell>
        </row>
        <row r="2610">
          <cell r="A2610" t="str">
            <v>91965</v>
          </cell>
          <cell r="B2610" t="str">
            <v>Interruptor simples (2 módulos) com interruptor paralelo (1 módulo), 10A/250V, incluindo suporte e placa - fornecimento e instalação. Af_12/2015</v>
          </cell>
          <cell r="C2610" t="str">
            <v>un</v>
          </cell>
          <cell r="D2610">
            <v>39.39</v>
          </cell>
        </row>
        <row r="2611">
          <cell r="A2611" t="str">
            <v>91966</v>
          </cell>
          <cell r="B2611" t="str">
            <v>Interruptor simples (3 módulos), 10A/250V, sem suporte e sem placa - fornecimento e instalação. Af_12/2015</v>
          </cell>
          <cell r="C2611" t="str">
            <v>un</v>
          </cell>
          <cell r="D2611">
            <v>30.34</v>
          </cell>
        </row>
        <row r="2612">
          <cell r="A2612" t="str">
            <v>91967</v>
          </cell>
          <cell r="B2612" t="str">
            <v>Interruptor simples (3 módulos), 10A/250V, incluindo suporte e placa fornecimento e instalação. Af_12/2015</v>
          </cell>
          <cell r="C2612" t="str">
            <v>un</v>
          </cell>
          <cell r="D2612">
            <v>35.19</v>
          </cell>
        </row>
        <row r="2613">
          <cell r="A2613" t="str">
            <v>91968</v>
          </cell>
          <cell r="B2613" t="str">
            <v>Interruptor paralelo (3 módulos), 10A/250V, sem suporte e sem placa fornecimento e instalação. Af_12/2015</v>
          </cell>
          <cell r="C2613" t="str">
            <v>un</v>
          </cell>
          <cell r="D2613">
            <v>42.97</v>
          </cell>
        </row>
        <row r="2614">
          <cell r="A2614" t="str">
            <v>91969</v>
          </cell>
          <cell r="B2614" t="str">
            <v>Interruptor paralelo (3 módulos), 10A/250V, incluindo suporte e placa - fornecimento e instalação. Af_12/2015</v>
          </cell>
          <cell r="C2614" t="str">
            <v>un</v>
          </cell>
          <cell r="D2614">
            <v>47.82</v>
          </cell>
        </row>
        <row r="2615">
          <cell r="A2615" t="str">
            <v>91970</v>
          </cell>
          <cell r="B2615" t="str">
            <v>Interruptor simples (3 módulos) com interruptor paralelo (1 módulo), 10A/250V, sem suporte e sem placa - fornecimento e instalação. Af_12/2015</v>
          </cell>
          <cell r="C2615" t="str">
            <v>un</v>
          </cell>
          <cell r="D2615">
            <v>44.28</v>
          </cell>
        </row>
        <row r="2616">
          <cell r="A2616" t="str">
            <v>91971</v>
          </cell>
          <cell r="B2616" t="str">
            <v>Interruptor simples (3 módulos) com interruptor paralelo (1 módulo), 10A/250V, incluindo suporte e placa - fornecimento e instalação. Af_12/2015</v>
          </cell>
          <cell r="C2616" t="str">
            <v>un</v>
          </cell>
          <cell r="D2616">
            <v>53.18</v>
          </cell>
        </row>
        <row r="2617">
          <cell r="A2617" t="str">
            <v>91972</v>
          </cell>
          <cell r="B2617" t="str">
            <v>Interruptor simples (2 módulos) com interruptor paralelo (2 módulos), 10A/250V, sem suporte e sem placa - fornecimento e instalação. Af_12/2015</v>
          </cell>
          <cell r="C2617" t="str">
            <v>un</v>
          </cell>
          <cell r="D2617">
            <v>48.51</v>
          </cell>
        </row>
        <row r="2618">
          <cell r="A2618" t="str">
            <v>91973</v>
          </cell>
          <cell r="B2618" t="str">
            <v>Interruptor simples (2 módulos) com interruptor paralelo (2 módulos), 10A/250V, incluindo suporte e placa - fornecimento e instalação. Af_12/2015</v>
          </cell>
          <cell r="C2618" t="str">
            <v>un</v>
          </cell>
          <cell r="D2618">
            <v>57.4</v>
          </cell>
        </row>
        <row r="2619">
          <cell r="A2619" t="str">
            <v>91974</v>
          </cell>
          <cell r="B2619" t="str">
            <v>Interruptor simples (4 módulos), 10A/250V, sem suporte e sem placa - fornecimento e instalação. Af_12/2015</v>
          </cell>
          <cell r="C2619" t="str">
            <v>un</v>
          </cell>
          <cell r="D2619">
            <v>40.06</v>
          </cell>
        </row>
        <row r="2620">
          <cell r="A2620" t="str">
            <v>91975</v>
          </cell>
          <cell r="B2620" t="str">
            <v>Interruptor simples (4 módulos), 10A/250V, incluindo suporte e placa fornecimento e instalação. Af_12/2015</v>
          </cell>
          <cell r="C2620" t="str">
            <v>un</v>
          </cell>
          <cell r="D2620">
            <v>48.95</v>
          </cell>
        </row>
        <row r="2621">
          <cell r="A2621" t="str">
            <v>91976</v>
          </cell>
          <cell r="B2621" t="str">
            <v>Interruptor simples (6 módulos), 10A/250V, sem suporte e sem placa - fornecimento e instalação. Af_12/2015</v>
          </cell>
          <cell r="C2621" t="str">
            <v>un</v>
          </cell>
          <cell r="D2621">
            <v>59.19</v>
          </cell>
        </row>
        <row r="2622">
          <cell r="A2622" t="str">
            <v>91977</v>
          </cell>
          <cell r="B2622" t="str">
            <v>Interruptor simples (6 módulos), 10A/250V, incluindo suporte e placa fornecimento e instalação. Af_12/2015</v>
          </cell>
          <cell r="C2622" t="str">
            <v>un</v>
          </cell>
          <cell r="D2622">
            <v>68.08</v>
          </cell>
        </row>
        <row r="2623">
          <cell r="A2623" t="str">
            <v>91990</v>
          </cell>
          <cell r="B2623" t="str">
            <v>Tomada alta de embutir (1 módulo), 2P+T 10A, sem suporte e sem placa - fornecimento e instalação. Af_12/2015</v>
          </cell>
          <cell r="C2623" t="str">
            <v>un</v>
          </cell>
          <cell r="D2623">
            <v>18.149999999999999</v>
          </cell>
        </row>
        <row r="2624">
          <cell r="A2624" t="str">
            <v>91991</v>
          </cell>
          <cell r="B2624" t="str">
            <v>Tomada alta de embutir (1 módulo), 2P+T 20A, sem suporte e sem placa - fornecimento e instalação. Af_12/2015</v>
          </cell>
          <cell r="C2624" t="str">
            <v>un</v>
          </cell>
          <cell r="D2624">
            <v>20.420000000000002</v>
          </cell>
        </row>
        <row r="2625">
          <cell r="A2625" t="str">
            <v>91992</v>
          </cell>
          <cell r="B2625" t="str">
            <v>Tomada alta de embutir (1 módulo), 2P+T 10A, incluindo suporte e placa - fornecimento e instalação. Af_12/2015</v>
          </cell>
          <cell r="C2625" t="str">
            <v>un</v>
          </cell>
          <cell r="D2625">
            <v>23</v>
          </cell>
        </row>
        <row r="2626">
          <cell r="A2626" t="str">
            <v>91993</v>
          </cell>
          <cell r="B2626" t="str">
            <v>Tomada alta de embutir (1 módulo), 2P+T 20A, incluindo suporte e placa - fornecimento e instalação. Af_12/2015</v>
          </cell>
          <cell r="C2626" t="str">
            <v>un</v>
          </cell>
          <cell r="D2626">
            <v>25.27</v>
          </cell>
        </row>
        <row r="2627">
          <cell r="A2627" t="str">
            <v>91994</v>
          </cell>
          <cell r="B2627" t="str">
            <v>Tomada média de embutir (1 módulo), 2P+T 10A, sem suporte e sem placa- fornecimento e instalação. Af_12/2015</v>
          </cell>
          <cell r="C2627" t="str">
            <v>un</v>
          </cell>
          <cell r="D2627">
            <v>12.71</v>
          </cell>
        </row>
        <row r="2628">
          <cell r="A2628" t="str">
            <v>91995</v>
          </cell>
          <cell r="B2628" t="str">
            <v>Tomada média de embutir (1 módulo), 2P+T 20A, sem suporte e sem placa- fornecimento e instalação. Af_12/2015</v>
          </cell>
          <cell r="C2628" t="str">
            <v>un</v>
          </cell>
          <cell r="D2628">
            <v>14.98</v>
          </cell>
        </row>
        <row r="2629">
          <cell r="A2629" t="str">
            <v>91996</v>
          </cell>
          <cell r="B2629" t="str">
            <v>Tomada média de embutir (1 módulo), 2P+T 10A, incluindo suporte e placa - fornecimento e instalação. Af_12/2015</v>
          </cell>
          <cell r="C2629" t="str">
            <v>un</v>
          </cell>
          <cell r="D2629">
            <v>17.559999999999999</v>
          </cell>
        </row>
        <row r="2630">
          <cell r="A2630" t="str">
            <v>91997</v>
          </cell>
          <cell r="B2630" t="str">
            <v>Tomada média de embutir (1 módulo), 2P+T 20A, incluindo suporte e placa - fornecimento e instalação. Af_12/2015</v>
          </cell>
          <cell r="C2630" t="str">
            <v>un</v>
          </cell>
          <cell r="D2630">
            <v>19.829999999999998</v>
          </cell>
        </row>
        <row r="2631">
          <cell r="A2631" t="str">
            <v>91998</v>
          </cell>
          <cell r="B2631" t="str">
            <v>Tomada baixa de embutir (1 módulo), 2P+T 10A, sem suporte e sem placa- fornecimento e instalação. Af_12/2015</v>
          </cell>
          <cell r="C2631" t="str">
            <v>un</v>
          </cell>
          <cell r="D2631">
            <v>10.59</v>
          </cell>
        </row>
        <row r="2632">
          <cell r="A2632" t="str">
            <v>91999</v>
          </cell>
          <cell r="B2632" t="str">
            <v>Tomada baixa de embutir (1 módulo), 2P+T 20A, sem suporte e sem placa- fornecimento e instalação. Af_12/2015</v>
          </cell>
          <cell r="C2632" t="str">
            <v>un</v>
          </cell>
          <cell r="D2632">
            <v>12.86</v>
          </cell>
        </row>
        <row r="2633">
          <cell r="A2633" t="str">
            <v>92000</v>
          </cell>
          <cell r="B2633" t="str">
            <v>Tomada baixa de embutir (1 módulo), 2P+T 10A, incluindo suporte e placa - fornecimento e instalação. Af_12/2015</v>
          </cell>
          <cell r="C2633" t="str">
            <v>un</v>
          </cell>
          <cell r="D2633">
            <v>15.44</v>
          </cell>
        </row>
        <row r="2634">
          <cell r="A2634" t="str">
            <v>92001</v>
          </cell>
          <cell r="B2634" t="str">
            <v>Tomada baixa de embutir (1 módulo), 2P+T 20A, incluindo suporte e placa - fornecimento e instalação. Af_12/2015</v>
          </cell>
          <cell r="C2634" t="str">
            <v>un</v>
          </cell>
          <cell r="D2634">
            <v>17.71</v>
          </cell>
        </row>
        <row r="2635">
          <cell r="A2635" t="str">
            <v>92002</v>
          </cell>
          <cell r="B2635" t="str">
            <v>Tomada média de embutir (2 módulos), 2P+T 10A, sem suporte e sem placa - fornecimento e instalação. Af_12/2015</v>
          </cell>
          <cell r="C2635" t="str">
            <v>un</v>
          </cell>
          <cell r="D2635">
            <v>23.65</v>
          </cell>
        </row>
        <row r="2636">
          <cell r="A2636" t="str">
            <v>92003</v>
          </cell>
          <cell r="B2636" t="str">
            <v>Tomada média de embutir (2 módulos), 2P+T 20A, sem suporte e sem placa - fornecimento e instalação. Af_12/2015</v>
          </cell>
          <cell r="C2636" t="str">
            <v>un</v>
          </cell>
          <cell r="D2636">
            <v>28.19</v>
          </cell>
        </row>
        <row r="2637">
          <cell r="A2637" t="str">
            <v>92004</v>
          </cell>
          <cell r="B2637" t="str">
            <v>Tomada média de embutir (2 módulos), 2P+T 10A, incluindo suporte e placa - fornecimento e instalação. Af_12/2015</v>
          </cell>
          <cell r="C2637" t="str">
            <v>un</v>
          </cell>
          <cell r="D2637">
            <v>28.5</v>
          </cell>
        </row>
        <row r="2638">
          <cell r="A2638" t="str">
            <v>92005</v>
          </cell>
          <cell r="B2638" t="str">
            <v>Tomada média de embutir (2 módulos), 2P+T 20A, incluindo suporte e placa - fornecimento e instalação. Af_12/2015</v>
          </cell>
          <cell r="C2638" t="str">
            <v>un</v>
          </cell>
          <cell r="D2638">
            <v>33.04</v>
          </cell>
        </row>
        <row r="2639">
          <cell r="A2639" t="str">
            <v>92006</v>
          </cell>
          <cell r="B2639" t="str">
            <v>Tomada baixa de embutir (2 módulos), 2P+T 10A, sem suporte e sem placa - fornecimento e instalação. Af_12/2015</v>
          </cell>
          <cell r="C2639" t="str">
            <v>un</v>
          </cell>
          <cell r="D2639">
            <v>19.420000000000002</v>
          </cell>
        </row>
        <row r="2640">
          <cell r="A2640" t="str">
            <v>92007</v>
          </cell>
          <cell r="B2640" t="str">
            <v>Tomada baixa de embutir (2 módulos), 2P+T 20A, sem suporte e sem placa - fornecimento e instalação. Af_12/2015</v>
          </cell>
          <cell r="C2640" t="str">
            <v>un</v>
          </cell>
          <cell r="D2640">
            <v>23.97</v>
          </cell>
        </row>
        <row r="2641">
          <cell r="A2641" t="str">
            <v>92008</v>
          </cell>
          <cell r="B2641" t="str">
            <v>Tomada baixa de embutir (2 módulos), 2P+T 10A, incluindo suporte e placa - fornecimento e instalação. Af_12/2015</v>
          </cell>
          <cell r="C2641" t="str">
            <v>un</v>
          </cell>
          <cell r="D2641">
            <v>24.27</v>
          </cell>
        </row>
        <row r="2642">
          <cell r="A2642" t="str">
            <v>92009</v>
          </cell>
          <cell r="B2642" t="str">
            <v>Tomada baixa de embutir (2 módulos), 2P+T 20A, incluindo suporte e placa - fornecimento e instalação. Af_12/2015</v>
          </cell>
          <cell r="C2642" t="str">
            <v>un</v>
          </cell>
          <cell r="D2642">
            <v>28.82</v>
          </cell>
        </row>
        <row r="2643">
          <cell r="A2643" t="str">
            <v>92010</v>
          </cell>
          <cell r="B2643" t="str">
            <v>Tomada média de embutir (3 módulos), 2P+T 10A, sem suporte e sem placa - fornecimento e instalação. Af_12/2015</v>
          </cell>
          <cell r="C2643" t="str">
            <v>un</v>
          </cell>
          <cell r="D2643">
            <v>34.590000000000003</v>
          </cell>
        </row>
        <row r="2644">
          <cell r="A2644" t="str">
            <v>92011</v>
          </cell>
          <cell r="B2644" t="str">
            <v>Tomada média de embutir (3 módulos), 2P+T 20A, sem suporte e sem placa - fornecimento e instalação. Af_12/2015</v>
          </cell>
          <cell r="C2644" t="str">
            <v>un</v>
          </cell>
          <cell r="D2644">
            <v>41.41</v>
          </cell>
        </row>
        <row r="2645">
          <cell r="A2645" t="str">
            <v>92012</v>
          </cell>
          <cell r="B2645" t="str">
            <v>Tomada média de embutir (3 módulos), 2P+T 10A, incluindo suporte e placa - fornecimento e instalação. Af_12/2015</v>
          </cell>
          <cell r="C2645" t="str">
            <v>un</v>
          </cell>
          <cell r="D2645">
            <v>39.44</v>
          </cell>
        </row>
        <row r="2646">
          <cell r="A2646" t="str">
            <v>92013</v>
          </cell>
          <cell r="B2646" t="str">
            <v>Tomada média de embutir (3 módulos), 2P+T 20A, incluindo suporte e placa - fornecimento e instalação. Af_12/2015</v>
          </cell>
          <cell r="C2646" t="str">
            <v>un</v>
          </cell>
          <cell r="D2646">
            <v>46.26</v>
          </cell>
        </row>
        <row r="2647">
          <cell r="A2647" t="str">
            <v>92014</v>
          </cell>
          <cell r="B2647" t="str">
            <v>Tomada baixa de embutir (3 módulos), 2P+T 10A, sem suporte e sem placa - fornecimento e instalação. Af_12/2015</v>
          </cell>
          <cell r="C2647" t="str">
            <v>un</v>
          </cell>
          <cell r="D2647">
            <v>28.26</v>
          </cell>
        </row>
        <row r="2648">
          <cell r="A2648" t="str">
            <v>92015</v>
          </cell>
          <cell r="B2648" t="str">
            <v>Tomada baixa de embutir (3 módulos), 2P+T 20A, sem suporte e sem placa - fornecimento e instalação. Af_12/2015</v>
          </cell>
          <cell r="C2648" t="str">
            <v>un</v>
          </cell>
          <cell r="D2648">
            <v>35.07</v>
          </cell>
        </row>
        <row r="2649">
          <cell r="A2649" t="str">
            <v>92016</v>
          </cell>
          <cell r="B2649" t="str">
            <v>Tomada baixa de embutir (3 módulos), 2P+T 10A, incluindo suporte e placa - fornecimento e instalação. Af_12/2015</v>
          </cell>
          <cell r="C2649" t="str">
            <v>un</v>
          </cell>
          <cell r="D2649">
            <v>33.11</v>
          </cell>
        </row>
        <row r="2650">
          <cell r="A2650" t="str">
            <v>92017</v>
          </cell>
          <cell r="B2650" t="str">
            <v>Tomada baixa de embutir (3 módulos), 2P+T 20A, incluindo suporte e placa - fornecimento e instalação. Af_12/2015</v>
          </cell>
          <cell r="C2650" t="str">
            <v>un</v>
          </cell>
          <cell r="D2650">
            <v>39.92</v>
          </cell>
        </row>
        <row r="2651">
          <cell r="A2651" t="str">
            <v>92018</v>
          </cell>
          <cell r="B2651" t="str">
            <v>Tomada baixa de embutir (4 módulos), 2P+T 10A, sem suporte e sem placa - fornecimento e instalação. Af_12/2015</v>
          </cell>
          <cell r="C2651" t="str">
            <v>un</v>
          </cell>
          <cell r="D2651">
            <v>37.380000000000003</v>
          </cell>
        </row>
        <row r="2652">
          <cell r="A2652" t="str">
            <v>92019</v>
          </cell>
          <cell r="B2652" t="str">
            <v>Tomada baixa de embutir (4 módulos), 2P+T 10A, incluindo suporte e placa - fornecimento e instalação. Af_12/2015</v>
          </cell>
          <cell r="C2652" t="str">
            <v>un</v>
          </cell>
          <cell r="D2652">
            <v>46.27</v>
          </cell>
        </row>
        <row r="2653">
          <cell r="A2653" t="str">
            <v>92020</v>
          </cell>
          <cell r="B2653" t="str">
            <v>Tomada baixa de embutir (6 módulos), 2P+T 10A, sem suporte e sem placa - fornecimento e instalação. Af_12/2015</v>
          </cell>
          <cell r="C2653" t="str">
            <v>un</v>
          </cell>
          <cell r="D2653">
            <v>55.19</v>
          </cell>
        </row>
        <row r="2654">
          <cell r="A2654" t="str">
            <v>92021</v>
          </cell>
          <cell r="B2654" t="str">
            <v>Tomada baixa de embutir (6 módulos), 2P+T 10A, incluindo suporte e placa - fornecimento e instalação. Af_12/2015</v>
          </cell>
          <cell r="C2654" t="str">
            <v>un</v>
          </cell>
          <cell r="D2654">
            <v>64.08</v>
          </cell>
        </row>
        <row r="2655">
          <cell r="A2655" t="str">
            <v>92022</v>
          </cell>
          <cell r="B2655" t="str">
            <v>Interruptor simples (1 módulo) com 1 tomada de embutir 2P+T 10A, sem suporte e sem placa - fornecimento e instalação. Af_12/2015</v>
          </cell>
          <cell r="C2655" t="str">
            <v>un</v>
          </cell>
          <cell r="D2655">
            <v>22.21</v>
          </cell>
        </row>
        <row r="2656">
          <cell r="A2656" t="str">
            <v>92023</v>
          </cell>
          <cell r="B2656" t="str">
            <v>Interruptor simples (1 módulo) com 1 tomada de embutir 2P+T 10A, incluindo suporte e placa - fornecimento e instalação. Af_12/2015</v>
          </cell>
          <cell r="C2656" t="str">
            <v>un</v>
          </cell>
          <cell r="D2656">
            <v>27.06</v>
          </cell>
        </row>
        <row r="2657">
          <cell r="A2657" t="str">
            <v>92024</v>
          </cell>
          <cell r="B2657" t="str">
            <v>Interruptor simples (1 módulo) com 2 tomadas de embutir 2P+T 10A, sem suporte e sem placa - fornecimento e instalação. Af_12/2015</v>
          </cell>
          <cell r="C2657" t="str">
            <v>un</v>
          </cell>
          <cell r="D2657">
            <v>33.19</v>
          </cell>
        </row>
        <row r="2658">
          <cell r="A2658" t="str">
            <v>92025</v>
          </cell>
          <cell r="B2658" t="str">
            <v>Interruptor simples (1 módulo) com 2 tomadas de embutir 2P+T 10A, incluindo suporte e placa - fornecimento e instalação. Af_12/2015</v>
          </cell>
          <cell r="C2658" t="str">
            <v>un</v>
          </cell>
          <cell r="D2658">
            <v>38.04</v>
          </cell>
        </row>
        <row r="2659">
          <cell r="A2659" t="str">
            <v>92026</v>
          </cell>
          <cell r="B2659" t="str">
            <v>Interruptor simples (2 módulos) com 1 tomada de embutir 2P+T 10A, sem suporte e sem placa - fornecimento e instalação. Af_12/2015</v>
          </cell>
          <cell r="C2659" t="str">
            <v>un</v>
          </cell>
          <cell r="D2659">
            <v>31.75</v>
          </cell>
        </row>
        <row r="2660">
          <cell r="A2660" t="str">
            <v>92027</v>
          </cell>
          <cell r="B2660" t="str">
            <v>Interruptor simples (2 módulos) com 1 tomada de embutir 2P+T 10A, incluindo suporte e placa - fornecimento e instalação. Af_12/2015</v>
          </cell>
          <cell r="C2660" t="str">
            <v>un</v>
          </cell>
          <cell r="D2660">
            <v>36.6</v>
          </cell>
        </row>
        <row r="2661">
          <cell r="A2661" t="str">
            <v>92028</v>
          </cell>
          <cell r="B2661" t="str">
            <v>Interruptor paralelo (1 módulo) com 1 tomada de embutir 2P+T 10A, sem suporte e sem placa - fornecimento e instalação. Af_12/2015</v>
          </cell>
          <cell r="C2661" t="str">
            <v>un</v>
          </cell>
          <cell r="D2661">
            <v>26.44</v>
          </cell>
        </row>
        <row r="2662">
          <cell r="A2662" t="str">
            <v>92029</v>
          </cell>
          <cell r="B2662" t="str">
            <v>Interruptor paralelo (1 módulo) com 1 tomada de embutir 2P+T 10A, incluindo suporte e placa - fornecimento e instalação. Af_12/2015</v>
          </cell>
          <cell r="C2662" t="str">
            <v>un</v>
          </cell>
          <cell r="D2662">
            <v>31.29</v>
          </cell>
        </row>
        <row r="2663">
          <cell r="A2663" t="str">
            <v>92030</v>
          </cell>
          <cell r="B2663" t="str">
            <v>Interruptor paralelo (1 módulo) com 2 tomadas de embutir 2P+T 10A, sem suporte e sem placa - fornecimento e instalação. Af_12/2015</v>
          </cell>
          <cell r="C2663" t="str">
            <v>un</v>
          </cell>
          <cell r="D2663">
            <v>37.39</v>
          </cell>
        </row>
        <row r="2664">
          <cell r="A2664" t="str">
            <v>92031</v>
          </cell>
          <cell r="B2664" t="str">
            <v>Interruptor paralelo (1 módulo) com 2 tomadas de embutir 2P+T 10A, incluindo suporte e placa - fornecimento e instalação. Af_12/2015</v>
          </cell>
          <cell r="C2664" t="str">
            <v>un</v>
          </cell>
          <cell r="D2664">
            <v>42.24</v>
          </cell>
        </row>
        <row r="2665">
          <cell r="A2665" t="str">
            <v>92032</v>
          </cell>
          <cell r="B2665" t="str">
            <v>Interruptor paralelo (2 módulos) com 1 tomada de embutir 2P+T 10A, sem suporte e sem placa - fornecimento e instalação. Af_12/2015</v>
          </cell>
          <cell r="C2665" t="str">
            <v>un</v>
          </cell>
          <cell r="D2665">
            <v>40.18</v>
          </cell>
        </row>
        <row r="2666">
          <cell r="A2666" t="str">
            <v>92033</v>
          </cell>
          <cell r="B2666" t="str">
            <v>Interruptor paralelo (2 módulos) com 1 tomada de embutir 2P+T 10A, incluindo suporte e placa - fornecimento e instalação. Af_12/2015</v>
          </cell>
          <cell r="C2666" t="str">
            <v>un</v>
          </cell>
          <cell r="D2666">
            <v>45.03</v>
          </cell>
        </row>
        <row r="2667">
          <cell r="A2667" t="str">
            <v>92034</v>
          </cell>
          <cell r="B2667" t="str">
            <v>Interruptor simples (1 módulo), interruptor paralelo (1 módulo) e 1 tomada de embutir 2P+T 10A, sem suporte e sem placa - fornecimento e instalação. Af_12/2015</v>
          </cell>
          <cell r="C2667" t="str">
            <v>un</v>
          </cell>
          <cell r="D2667">
            <v>35.979999999999997</v>
          </cell>
        </row>
        <row r="2668">
          <cell r="A2668" t="str">
            <v>92035</v>
          </cell>
          <cell r="B2668" t="str">
            <v>Interruptor simples (1 módulo), interruptor paralelo (1 módulo) e 1 tomada de embutir 2P+T 10A, incluindo suporte e placa - fornecimento e instalação. Af_12/2015</v>
          </cell>
          <cell r="C2668" t="str">
            <v>un</v>
          </cell>
          <cell r="D2668">
            <v>40.83</v>
          </cell>
        </row>
        <row r="2669">
          <cell r="A2669" t="str">
            <v>0171</v>
          </cell>
          <cell r="B2669" t="str">
            <v>Luminária interna / bocal / lâmpadas</v>
          </cell>
        </row>
        <row r="2670">
          <cell r="A2670" t="str">
            <v>72278</v>
          </cell>
          <cell r="B2670" t="str">
            <v>Lâmpada vapor metálico 400W - fornecimento e instalação</v>
          </cell>
          <cell r="C2670" t="str">
            <v>un</v>
          </cell>
          <cell r="D2670">
            <v>67.42</v>
          </cell>
        </row>
        <row r="2671">
          <cell r="A2671" t="str">
            <v>72280</v>
          </cell>
          <cell r="B2671" t="str">
            <v>Ignitor para partida lâmpada vapor sódio alta pressão até 400W</v>
          </cell>
          <cell r="C2671" t="str">
            <v>un</v>
          </cell>
          <cell r="D2671">
            <v>32.380000000000003</v>
          </cell>
        </row>
        <row r="2672">
          <cell r="A2672" t="str">
            <v>73738</v>
          </cell>
          <cell r="B2672" t="str">
            <v>Reatores</v>
          </cell>
        </row>
        <row r="2673">
          <cell r="A2673" t="str">
            <v>73738/001</v>
          </cell>
          <cell r="B2673" t="str">
            <v>Starter de 20W ou 40W fornecimento e colocação</v>
          </cell>
          <cell r="C2673" t="str">
            <v>un</v>
          </cell>
          <cell r="D2673">
            <v>2.59</v>
          </cell>
        </row>
        <row r="2674">
          <cell r="A2674" t="str">
            <v>73953</v>
          </cell>
          <cell r="B2674" t="str">
            <v>Luminária interna tipo calha sobrepor</v>
          </cell>
        </row>
        <row r="2675">
          <cell r="A2675" t="str">
            <v>73953/001</v>
          </cell>
          <cell r="B2675" t="str">
            <v>Luminária tipo calha, de sobrepor, com reator de partida rápida e lâmpada fluorescente 1x20W, completa, fornecimento e instalação</v>
          </cell>
          <cell r="C2675" t="str">
            <v>un</v>
          </cell>
          <cell r="D2675">
            <v>53.83</v>
          </cell>
        </row>
        <row r="2676">
          <cell r="A2676" t="str">
            <v>73953/002</v>
          </cell>
          <cell r="B2676" t="str">
            <v>Luminária tipo calha, de sobrepor, com reator de partida rápida e lâmpada fluorescente 2x20W, completa, fornecimento e instalação</v>
          </cell>
          <cell r="C2676" t="str">
            <v>un</v>
          </cell>
          <cell r="D2676">
            <v>79.44</v>
          </cell>
        </row>
        <row r="2677">
          <cell r="A2677" t="str">
            <v>73953/003</v>
          </cell>
          <cell r="B2677" t="str">
            <v>Luminária tipo calha, de sobrepor, com reator de partida rápida e lâmpada fluorescente 3x20W, completa, fornecimento e instalação</v>
          </cell>
          <cell r="C2677" t="str">
            <v>un</v>
          </cell>
          <cell r="D2677">
            <v>117.41</v>
          </cell>
        </row>
        <row r="2678">
          <cell r="A2678" t="str">
            <v>73953/004</v>
          </cell>
          <cell r="B2678" t="str">
            <v>Luminária tipo calha, de sobrepor, com reator de partida rápida e lâmpada fluorescente 4x20W, completa, fornecimento e instalação</v>
          </cell>
          <cell r="C2678" t="str">
            <v>un</v>
          </cell>
          <cell r="D2678">
            <v>126.81</v>
          </cell>
        </row>
        <row r="2679">
          <cell r="A2679" t="str">
            <v>73953/005</v>
          </cell>
          <cell r="B2679" t="str">
            <v>Luminária tipo calha, de sobrepor, com reator de partida rápida e lâmpada fluorescente 1x40W, completa, fornecimento e instalação</v>
          </cell>
          <cell r="C2679" t="str">
            <v>un</v>
          </cell>
          <cell r="D2679">
            <v>62.85</v>
          </cell>
        </row>
        <row r="2680">
          <cell r="A2680" t="str">
            <v>73953/006</v>
          </cell>
          <cell r="B2680" t="str">
            <v>Luminária tipo calha, de sobrepor, com reator de partida rápida e lâmpada fluorescente 2x40W, completa, fornecimento e instalação</v>
          </cell>
          <cell r="C2680" t="str">
            <v>un</v>
          </cell>
          <cell r="D2680">
            <v>86.36</v>
          </cell>
        </row>
        <row r="2681">
          <cell r="A2681" t="str">
            <v>73953/007</v>
          </cell>
          <cell r="B2681" t="str">
            <v>Luminária tipo calha, de sobrepor, com reator de partida rápida e lâmpada fluorescente 3x40W, completa, fornecimento e instalação</v>
          </cell>
          <cell r="C2681" t="str">
            <v>un</v>
          </cell>
          <cell r="D2681">
            <v>118.08</v>
          </cell>
        </row>
        <row r="2682">
          <cell r="A2682" t="str">
            <v>73953/008</v>
          </cell>
          <cell r="B2682" t="str">
            <v>Luminária tipo calha, de sobrepor, com reator de partida rápida e lâmpada fluorescente 4x40W, completa, fornecimento e instalação</v>
          </cell>
          <cell r="C2682" t="str">
            <v>un</v>
          </cell>
          <cell r="D2682">
            <v>146.4</v>
          </cell>
        </row>
        <row r="2683">
          <cell r="A2683" t="str">
            <v>73953/009</v>
          </cell>
          <cell r="B2683" t="str">
            <v>Luminária sobrepor tipo calha c/ reator part convenc lamp 1x20W e starterfix em laje ou forro - fornecimento e colocação</v>
          </cell>
          <cell r="C2683" t="str">
            <v>un</v>
          </cell>
          <cell r="D2683">
            <v>48.56</v>
          </cell>
        </row>
        <row r="2684">
          <cell r="A2684" t="str">
            <v>74041</v>
          </cell>
          <cell r="B2684" t="str">
            <v>Luminária globo</v>
          </cell>
        </row>
        <row r="2685">
          <cell r="A2685" t="str">
            <v>74041/001</v>
          </cell>
          <cell r="B2685" t="str">
            <v>Luminária globo vidro leitoso / plafonier / bocal / lâmpada fluorescente 20W</v>
          </cell>
          <cell r="C2685" t="str">
            <v>un</v>
          </cell>
          <cell r="D2685">
            <v>49.2</v>
          </cell>
        </row>
        <row r="2686">
          <cell r="A2686" t="str">
            <v>74041/002</v>
          </cell>
          <cell r="B2686" t="str">
            <v>Luminária globo vidro leitoso / plafonier / bocal / lâmpada fluorescente 40W</v>
          </cell>
          <cell r="C2686" t="str">
            <v>un</v>
          </cell>
          <cell r="D2686">
            <v>49.93</v>
          </cell>
        </row>
        <row r="2687">
          <cell r="A2687" t="str">
            <v>74041/003</v>
          </cell>
          <cell r="B2687" t="str">
            <v>Luminária globo vidro leitoso / plafonier / bocal / lâmpada incandescente 100W</v>
          </cell>
          <cell r="C2687" t="str">
            <v>un</v>
          </cell>
          <cell r="D2687">
            <v>45.83</v>
          </cell>
        </row>
        <row r="2688">
          <cell r="A2688" t="str">
            <v>74082</v>
          </cell>
          <cell r="B2688" t="str">
            <v>Refletor</v>
          </cell>
        </row>
        <row r="2689">
          <cell r="A2689" t="str">
            <v>74082/001</v>
          </cell>
          <cell r="B2689" t="str">
            <v>Refletor redondo em alumínio com suporte e alça regulável para fixação, com lâmpada vapor de mercúrio 250W</v>
          </cell>
          <cell r="C2689" t="str">
            <v>un</v>
          </cell>
          <cell r="D2689">
            <v>192.26</v>
          </cell>
        </row>
        <row r="2690">
          <cell r="A2690" t="str">
            <v>74094</v>
          </cell>
          <cell r="B2690" t="str">
            <v>Luminária interna</v>
          </cell>
        </row>
        <row r="2691">
          <cell r="A2691" t="str">
            <v>74094/001</v>
          </cell>
          <cell r="B2691" t="str">
            <v>Luminária tipo spot para 1 lâmpada incandescente / fluorescente compacta</v>
          </cell>
          <cell r="C2691" t="str">
            <v>un</v>
          </cell>
          <cell r="D2691">
            <v>24.91</v>
          </cell>
        </row>
        <row r="2692">
          <cell r="A2692" t="str">
            <v>83389</v>
          </cell>
          <cell r="B2692" t="str">
            <v>Reator para lâmpada fluorescente 1x20W partida convencional fornecimento e instalação</v>
          </cell>
          <cell r="C2692" t="str">
            <v>un</v>
          </cell>
          <cell r="D2692">
            <v>13.37</v>
          </cell>
        </row>
        <row r="2693">
          <cell r="A2693" t="str">
            <v>83390</v>
          </cell>
          <cell r="B2693" t="str">
            <v>Reator para lâmpada fluorescente 1x40W partida convencional fornecimento e instalação</v>
          </cell>
          <cell r="C2693" t="str">
            <v>un</v>
          </cell>
          <cell r="D2693">
            <v>22.95</v>
          </cell>
        </row>
        <row r="2694">
          <cell r="A2694" t="str">
            <v>83391</v>
          </cell>
          <cell r="B2694" t="str">
            <v>Reator para lâmpada fluorescente 2x40W partida rápida fornecimento e instalação</v>
          </cell>
          <cell r="C2694" t="str">
            <v>un</v>
          </cell>
          <cell r="D2694">
            <v>35.31</v>
          </cell>
        </row>
        <row r="2695">
          <cell r="A2695" t="str">
            <v>83392</v>
          </cell>
          <cell r="B2695" t="str">
            <v>Reator para lâmpada fluorescente 1x20W partida rápida fornecimento e instalação</v>
          </cell>
          <cell r="C2695" t="str">
            <v>un</v>
          </cell>
          <cell r="D2695">
            <v>23.89</v>
          </cell>
        </row>
        <row r="2696">
          <cell r="A2696" t="str">
            <v>83393</v>
          </cell>
          <cell r="B2696" t="str">
            <v>Reator para lâmpada fluorescente 1x40W partida rápida fornecimento e instalação</v>
          </cell>
          <cell r="C2696" t="str">
            <v>un</v>
          </cell>
          <cell r="D2696">
            <v>25.76</v>
          </cell>
        </row>
        <row r="2697">
          <cell r="A2697" t="str">
            <v>83468</v>
          </cell>
          <cell r="B2697" t="str">
            <v>Lâmpada fluorescente 20W - fornecimento e instalação</v>
          </cell>
          <cell r="C2697" t="str">
            <v>un</v>
          </cell>
          <cell r="D2697">
            <v>5.25</v>
          </cell>
        </row>
        <row r="2698">
          <cell r="A2698" t="str">
            <v>83469</v>
          </cell>
          <cell r="B2698" t="str">
            <v>Lâmpada fluorescente 40W - fornecimento e instalação</v>
          </cell>
          <cell r="C2698" t="str">
            <v>un</v>
          </cell>
          <cell r="D2698">
            <v>5.98</v>
          </cell>
        </row>
        <row r="2699">
          <cell r="A2699" t="str">
            <v>83470</v>
          </cell>
          <cell r="B2699" t="str">
            <v>Lâmpada fluorescente tipo HO 85W - fornecimento e instalação</v>
          </cell>
          <cell r="C2699" t="str">
            <v>un</v>
          </cell>
          <cell r="D2699">
            <v>12.07</v>
          </cell>
        </row>
        <row r="2700">
          <cell r="A2700" t="str">
            <v>93040</v>
          </cell>
          <cell r="B2700" t="str">
            <v>Lâmpada fluorescente compacta 15W 2U, base E27 - fornecimento e instalação</v>
          </cell>
          <cell r="C2700" t="str">
            <v>un</v>
          </cell>
          <cell r="D2700">
            <v>10.43</v>
          </cell>
        </row>
        <row r="2701">
          <cell r="A2701" t="str">
            <v>93041</v>
          </cell>
          <cell r="B2701" t="str">
            <v>Lâmpada fluorescente espiral branca 65W, base E27 - fornecimento e instalação</v>
          </cell>
          <cell r="C2701" t="str">
            <v>un</v>
          </cell>
          <cell r="D2701">
            <v>64.739999999999995</v>
          </cell>
        </row>
        <row r="2702">
          <cell r="A2702" t="str">
            <v>93042</v>
          </cell>
          <cell r="B2702" t="str">
            <v>Lâmpada LED 6W bivolt branca, formato tradicional (base E27) - fornecimento e instalação</v>
          </cell>
          <cell r="C2702" t="str">
            <v>un</v>
          </cell>
          <cell r="D2702">
            <v>21.04</v>
          </cell>
        </row>
        <row r="2703">
          <cell r="A2703" t="str">
            <v>93043</v>
          </cell>
          <cell r="B2703" t="str">
            <v>Lâmpada LED 10W bivolt branca, formato tradicional (base E27) - fornecimento e instalação</v>
          </cell>
          <cell r="C2703" t="str">
            <v>un</v>
          </cell>
          <cell r="D2703">
            <v>27.97</v>
          </cell>
        </row>
        <row r="2704">
          <cell r="A2704" t="str">
            <v>93044</v>
          </cell>
          <cell r="B2704" t="str">
            <v>Lâmpada fluorescente compacta 3U branca 20W, base E27 - fornecimento e instalação</v>
          </cell>
          <cell r="C2704" t="str">
            <v>un</v>
          </cell>
          <cell r="D2704">
            <v>11.71</v>
          </cell>
        </row>
        <row r="2705">
          <cell r="A2705" t="str">
            <v>93045</v>
          </cell>
          <cell r="B2705" t="str">
            <v>Lâmpada fluorescente espiral branca 45W, base E27 - fornecimento e instalação</v>
          </cell>
          <cell r="C2705" t="str">
            <v>un</v>
          </cell>
          <cell r="D2705">
            <v>36.369999999999997</v>
          </cell>
        </row>
        <row r="2706">
          <cell r="A2706" t="str">
            <v>0172</v>
          </cell>
          <cell r="B2706" t="str">
            <v>Fornecimento de material / mão de obra p/ eletrificação e iluminação pública</v>
          </cell>
        </row>
        <row r="2707">
          <cell r="A2707" t="str">
            <v>9540</v>
          </cell>
          <cell r="B2707" t="str">
            <v>Entrada de energia elétrica aérea monofásica 50A com poste de concreto, inclusive cabeamento, caixa de proteção para medidor e aterramento.</v>
          </cell>
          <cell r="C2707" t="str">
            <v>un</v>
          </cell>
          <cell r="D2707">
            <v>794.59</v>
          </cell>
        </row>
        <row r="2708">
          <cell r="A2708" t="str">
            <v>41598</v>
          </cell>
          <cell r="B2708" t="str">
            <v>Entrada provisória de energia elétrica aérea trifásica 40A em poste madeira</v>
          </cell>
          <cell r="C2708" t="str">
            <v>un</v>
          </cell>
          <cell r="D2708">
            <v>903.21</v>
          </cell>
        </row>
        <row r="2709">
          <cell r="A2709" t="str">
            <v>72941</v>
          </cell>
          <cell r="B2709" t="str">
            <v>Aparelho sinalizador de saída de garagem, com célula fotoelétrica - fornecimento e instalação</v>
          </cell>
          <cell r="C2709" t="str">
            <v>un</v>
          </cell>
          <cell r="D2709">
            <v>373.69</v>
          </cell>
        </row>
        <row r="2710">
          <cell r="A2710" t="str">
            <v>73624</v>
          </cell>
          <cell r="B2710" t="str">
            <v>Suporte para transformador em poste de concreto circular</v>
          </cell>
          <cell r="C2710" t="str">
            <v>un</v>
          </cell>
          <cell r="D2710">
            <v>70.150000000000006</v>
          </cell>
        </row>
        <row r="2711">
          <cell r="A2711" t="str">
            <v>73767</v>
          </cell>
          <cell r="B2711" t="str">
            <v>Fornec/coloc de conectores / laço de roldana e alça p/ iluminação pública</v>
          </cell>
        </row>
        <row r="2712">
          <cell r="A2712" t="str">
            <v>73767/001</v>
          </cell>
          <cell r="B2712" t="str">
            <v>Grampo paralelo em alumínio fundido ou estrudado de 2 parafusos, para cabo de 6 a 50mm², pasta antioxidante fornec e instalação.</v>
          </cell>
          <cell r="C2712" t="str">
            <v>un</v>
          </cell>
          <cell r="D2712">
            <v>6.76</v>
          </cell>
        </row>
        <row r="2713">
          <cell r="A2713" t="str">
            <v>73767/002</v>
          </cell>
          <cell r="B2713" t="str">
            <v>Alça pré-formada distribuição em aço recoberto com alumínio para cabo 25mm², encapado. Fornecimento e instalação.</v>
          </cell>
          <cell r="C2713" t="str">
            <v>un</v>
          </cell>
          <cell r="D2713">
            <v>10.08</v>
          </cell>
        </row>
        <row r="2714">
          <cell r="A2714" t="str">
            <v>73767/003</v>
          </cell>
          <cell r="B2714" t="str">
            <v>Laco de roldana pré-formado aço recoberto de alumínio para cabo de alumínio nu bitola 25mm² - fornecimento e colocação</v>
          </cell>
          <cell r="C2714" t="str">
            <v>un</v>
          </cell>
          <cell r="D2714">
            <v>6.95</v>
          </cell>
        </row>
        <row r="2715">
          <cell r="A2715" t="str">
            <v>73767/004</v>
          </cell>
          <cell r="B2715" t="str">
            <v>Alça pré-formada distribuição em aço recoberto com alumínio nu para cabo 25mm², encapado. Fornecimento e instalação.</v>
          </cell>
          <cell r="C2715" t="str">
            <v>un</v>
          </cell>
          <cell r="D2715">
            <v>4.09</v>
          </cell>
        </row>
        <row r="2716">
          <cell r="A2716" t="str">
            <v>73767/005</v>
          </cell>
          <cell r="B2716" t="str">
            <v>Alça pré-formada serv de aço recob c/ alum nu encapado 25mm² (bitola) conf proj A4-148-CP Rioluz fornecimento e colocação</v>
          </cell>
          <cell r="C2716" t="str">
            <v>un</v>
          </cell>
          <cell r="D2716">
            <v>3.64</v>
          </cell>
        </row>
        <row r="2717">
          <cell r="A2717" t="str">
            <v>73781</v>
          </cell>
          <cell r="B2717" t="str">
            <v>Diversos para subestação</v>
          </cell>
        </row>
        <row r="2718">
          <cell r="A2718" t="str">
            <v>73781/001</v>
          </cell>
          <cell r="B2718" t="str">
            <v>Mufla terminal primaria unipolar uso interno para cabo 35/120mm², isolação 15/25kV em EPR - borracha de silicone. Fornecimento e instalação.</v>
          </cell>
          <cell r="C2718" t="str">
            <v>un</v>
          </cell>
          <cell r="D2718">
            <v>308.79000000000002</v>
          </cell>
        </row>
        <row r="2719">
          <cell r="A2719" t="str">
            <v>73781/002</v>
          </cell>
          <cell r="B2719" t="str">
            <v>Isolador de pino tipo HI-POT cilíndrico classe 15kV. Fornecimento e instalação.</v>
          </cell>
          <cell r="C2719" t="str">
            <v>un</v>
          </cell>
          <cell r="D2719">
            <v>23.72</v>
          </cell>
        </row>
        <row r="2720">
          <cell r="A2720" t="str">
            <v>73781/003</v>
          </cell>
          <cell r="B2720" t="str">
            <v>Isolador de suspensão (disco) tipo cavilha classe 15kV - 6''. Fornecimento e instalação.</v>
          </cell>
          <cell r="C2720" t="str">
            <v>un</v>
          </cell>
          <cell r="D2720">
            <v>87.2</v>
          </cell>
        </row>
        <row r="2721">
          <cell r="A2721" t="str">
            <v>88543</v>
          </cell>
          <cell r="B2721" t="str">
            <v>Armação secundaria ou Rex completa para três linhas-fornecimento e instalação.</v>
          </cell>
          <cell r="C2721" t="str">
            <v>un</v>
          </cell>
          <cell r="D2721">
            <v>149.05000000000001</v>
          </cell>
        </row>
        <row r="2722">
          <cell r="A2722" t="str">
            <v>88544</v>
          </cell>
          <cell r="B2722" t="str">
            <v>Armação secundaria ou Rex completa para duas linhas-fornecimento e instalação.</v>
          </cell>
          <cell r="C2722" t="str">
            <v>un</v>
          </cell>
          <cell r="D2722">
            <v>86.18</v>
          </cell>
        </row>
        <row r="2723">
          <cell r="A2723" t="str">
            <v>88545</v>
          </cell>
          <cell r="B2723" t="str">
            <v>Armação secundaria ou Rex completa para quatro linhas-fornecimento e instalação.</v>
          </cell>
          <cell r="C2723" t="str">
            <v>un</v>
          </cell>
          <cell r="D2723">
            <v>170.99</v>
          </cell>
        </row>
        <row r="2724">
          <cell r="A2724" t="str">
            <v>0173</v>
          </cell>
          <cell r="B2724" t="str">
            <v>Poste de concreto</v>
          </cell>
        </row>
        <row r="2725">
          <cell r="A2725" t="str">
            <v>73783</v>
          </cell>
          <cell r="B2725" t="str">
            <v>Poste de concreto - assentamento</v>
          </cell>
        </row>
        <row r="2726">
          <cell r="A2726" t="str">
            <v>73783/001</v>
          </cell>
          <cell r="B2726" t="str">
            <v>Poste concreto seção circular comprimento=5m carga nominal topo 100kg inclusive escavação excl. transporte - fornecimento e colocação</v>
          </cell>
          <cell r="C2726" t="str">
            <v>un</v>
          </cell>
          <cell r="D2726">
            <v>419.83</v>
          </cell>
        </row>
        <row r="2727">
          <cell r="A2727" t="str">
            <v>73783/003</v>
          </cell>
          <cell r="B2727" t="str">
            <v>Poste concreto seção circular comprimento=5m carga nominal topo 300kg inclusive escavação excl. transporte - fornecimento e colocação</v>
          </cell>
          <cell r="C2727" t="str">
            <v>un</v>
          </cell>
          <cell r="D2727">
            <v>380.75</v>
          </cell>
        </row>
        <row r="2728">
          <cell r="A2728" t="str">
            <v>73783/005</v>
          </cell>
          <cell r="B2728" t="str">
            <v>Poste concreto seção circular comprimento=7m carga nominal topo 100kg inclusive escavação excl. transporte - fornecimento e colocação</v>
          </cell>
          <cell r="C2728" t="str">
            <v>un</v>
          </cell>
          <cell r="D2728">
            <v>427.78</v>
          </cell>
        </row>
        <row r="2729">
          <cell r="A2729" t="str">
            <v>73783/006</v>
          </cell>
          <cell r="B2729" t="str">
            <v>Poste concreto seção circular comprimento=7m carga nominal topo 200kg inclusive escavação excl. transporte - fornecimento e colocação</v>
          </cell>
          <cell r="C2729" t="str">
            <v>un</v>
          </cell>
          <cell r="D2729">
            <v>493.68</v>
          </cell>
        </row>
        <row r="2730">
          <cell r="A2730" t="str">
            <v>73783/008</v>
          </cell>
          <cell r="B2730" t="str">
            <v>Poste concreto seção circular comprimento=11m e carga nominal 200kg inclusive escavação excl. transporte - fornecimento e colocação</v>
          </cell>
          <cell r="C2730" t="str">
            <v>un</v>
          </cell>
          <cell r="D2730">
            <v>860.82</v>
          </cell>
        </row>
        <row r="2731">
          <cell r="A2731" t="str">
            <v>73783/009</v>
          </cell>
          <cell r="B2731" t="str">
            <v>Poste concreto seção circular comprimento=11m carga nominal no topo 300kg inclusive escavação excl. transporte - fornecimento e colocação</v>
          </cell>
          <cell r="C2731" t="str">
            <v>un</v>
          </cell>
          <cell r="D2731">
            <v>862.52</v>
          </cell>
        </row>
        <row r="2732">
          <cell r="A2732" t="str">
            <v>73783/010</v>
          </cell>
          <cell r="B2732" t="str">
            <v>Poste concreto seção circular comprimento=11m carga nominal no topo 400kg inclusive escavação excl. transporte - fornecimento e colocação</v>
          </cell>
          <cell r="C2732" t="str">
            <v>un</v>
          </cell>
          <cell r="D2732">
            <v>1014.82</v>
          </cell>
        </row>
        <row r="2733">
          <cell r="A2733" t="str">
            <v>73783/011</v>
          </cell>
          <cell r="B2733" t="str">
            <v>Poste concreto seção circular comprimento=14m carga nominal no topo 400kg inclusive escavação excl. transporte - fornecimento e colocação</v>
          </cell>
          <cell r="C2733" t="str">
            <v>un</v>
          </cell>
          <cell r="D2733">
            <v>1537.52</v>
          </cell>
        </row>
        <row r="2734">
          <cell r="A2734" t="str">
            <v>73783/012</v>
          </cell>
          <cell r="B2734" t="str">
            <v>Poste concreto seção circular comprimento=7m carga nominal no topo 300kg inclusive escavação excl. transporte - fornecimento e colocação</v>
          </cell>
          <cell r="C2734" t="str">
            <v>un</v>
          </cell>
          <cell r="D2734">
            <v>564.97</v>
          </cell>
        </row>
        <row r="2735">
          <cell r="A2735" t="str">
            <v>73783/014</v>
          </cell>
          <cell r="B2735" t="str">
            <v>Poste concreto seção circular comprimento=9m carga nominal no topo 200kg inclusive escavação excl. transporte - fornecimento e colocação</v>
          </cell>
          <cell r="C2735" t="str">
            <v>un</v>
          </cell>
          <cell r="D2735">
            <v>630.66999999999996</v>
          </cell>
        </row>
        <row r="2736">
          <cell r="A2736" t="str">
            <v>73783/015</v>
          </cell>
          <cell r="B2736" t="str">
            <v>Poste concreto seção circular comprimento=9m carga nominal no topo 300kg inclusive escavação excl. transporte - fornecimento e colocação</v>
          </cell>
          <cell r="C2736" t="str">
            <v>un</v>
          </cell>
          <cell r="D2736">
            <v>675.26</v>
          </cell>
        </row>
        <row r="2737">
          <cell r="A2737" t="str">
            <v>73783/016</v>
          </cell>
          <cell r="B2737" t="str">
            <v>Poste concreto seção circular comprimento=9m carga nominal no topo 400kg inclusive escavação excl. transporte - fornecimento e colocação</v>
          </cell>
          <cell r="C2737" t="str">
            <v>un</v>
          </cell>
          <cell r="D2737">
            <v>812.23</v>
          </cell>
        </row>
        <row r="2738">
          <cell r="A2738" t="str">
            <v>73783/017</v>
          </cell>
          <cell r="B2738" t="str">
            <v>Poste concreto seção circular comprimento=10m carga nominal no topo 600kg inclusive escavação excl. transporte - fornecimento e colocação</v>
          </cell>
          <cell r="C2738" t="str">
            <v>un</v>
          </cell>
          <cell r="D2738">
            <v>1071.1500000000001</v>
          </cell>
        </row>
        <row r="2739">
          <cell r="A2739" t="str">
            <v>83394</v>
          </cell>
          <cell r="B2739" t="str">
            <v>Poste de concreto duplo "T" H=11m e carga nominal 200kg inclusive escavação, excl. transporte - fornecimento e instalação</v>
          </cell>
          <cell r="C2739" t="str">
            <v>un</v>
          </cell>
          <cell r="D2739">
            <v>730.11</v>
          </cell>
        </row>
        <row r="2740">
          <cell r="A2740" t="str">
            <v>83396</v>
          </cell>
          <cell r="B2740" t="str">
            <v>Poste de concreto duplo "T" H=9m carga nominal 300kg inclusive escavação, excl. transporte - fornecimento e instalação</v>
          </cell>
          <cell r="C2740" t="str">
            <v>un</v>
          </cell>
          <cell r="D2740">
            <v>653.1</v>
          </cell>
        </row>
        <row r="2741">
          <cell r="A2741" t="str">
            <v>83397</v>
          </cell>
          <cell r="B2741" t="str">
            <v>Poste de concreto duplo "T" H=9m carga nominal 500kg inclusive escavação, excl. transporte - fornecimento e instalação</v>
          </cell>
          <cell r="C2741" t="str">
            <v>un</v>
          </cell>
          <cell r="D2741">
            <v>852.39</v>
          </cell>
        </row>
        <row r="2742">
          <cell r="A2742" t="str">
            <v>83398</v>
          </cell>
          <cell r="B2742" t="str">
            <v>Poste de concreto duplo "T" H=10m carga nominal 300kg inclusive escavação, excl. transporte - fornecimento e instalação</v>
          </cell>
          <cell r="C2742" t="str">
            <v>un</v>
          </cell>
          <cell r="D2742">
            <v>758.14</v>
          </cell>
        </row>
        <row r="2743">
          <cell r="A2743" t="str">
            <v>0174</v>
          </cell>
          <cell r="B2743" t="str">
            <v>Poste metálico</v>
          </cell>
        </row>
        <row r="2744">
          <cell r="A2744" t="str">
            <v>73769</v>
          </cell>
          <cell r="B2744" t="str">
            <v>Postes de aço fornecimento e assentamento</v>
          </cell>
        </row>
        <row r="2745">
          <cell r="A2745" t="str">
            <v>73769/001</v>
          </cell>
          <cell r="B2745" t="str">
            <v>Poste aço cônico continuo curvo simples sem base c/ janela 9m (inspeção) - fornecimento e instalação</v>
          </cell>
          <cell r="C2745" t="str">
            <v>un</v>
          </cell>
          <cell r="D2745">
            <v>1324.84</v>
          </cell>
        </row>
        <row r="2746">
          <cell r="A2746" t="str">
            <v>73769/002</v>
          </cell>
          <cell r="B2746" t="str">
            <v>Poste de aço cônico contínuo curvo simples, flangeado, com janela de inspeção H=9m - fornecimento e instalação</v>
          </cell>
          <cell r="C2746" t="str">
            <v>un</v>
          </cell>
          <cell r="D2746">
            <v>1326.6</v>
          </cell>
        </row>
        <row r="2747">
          <cell r="A2747" t="str">
            <v>73769/003</v>
          </cell>
          <cell r="B2747" t="str">
            <v>Poste de aço cônico continuo curvo duplo, flangeado, com janela de inspeção H=9m - fornecimento e instalação</v>
          </cell>
          <cell r="C2747" t="str">
            <v>un</v>
          </cell>
          <cell r="D2747">
            <v>1368.63</v>
          </cell>
        </row>
        <row r="2748">
          <cell r="A2748" t="str">
            <v>73769/004</v>
          </cell>
          <cell r="B2748" t="str">
            <v>Poste de aço cônico continuo reto, flangeado, H=9m - fornecimento e instalação</v>
          </cell>
          <cell r="C2748" t="str">
            <v>un</v>
          </cell>
          <cell r="D2748">
            <v>1381.74</v>
          </cell>
        </row>
        <row r="2749">
          <cell r="A2749" t="str">
            <v>73855</v>
          </cell>
          <cell r="B2749" t="str">
            <v>Chumbadores de aço</v>
          </cell>
        </row>
        <row r="2750">
          <cell r="A2750" t="str">
            <v>73855/001</v>
          </cell>
          <cell r="B2750" t="str">
            <v>Chumbador de aço para fixação de poste de aço reto ou curvo 7 a 9m com flange - fornecimento e instalação</v>
          </cell>
          <cell r="C2750" t="str">
            <v>un</v>
          </cell>
          <cell r="D2750">
            <v>348.96</v>
          </cell>
        </row>
        <row r="2751">
          <cell r="A2751" t="str">
            <v>0175</v>
          </cell>
          <cell r="B2751" t="str">
            <v>Luminária externa</v>
          </cell>
        </row>
        <row r="2752">
          <cell r="A2752" t="str">
            <v>72281</v>
          </cell>
          <cell r="B2752" t="str">
            <v>Reator para lâmpada vapor de mercúrio uso externo 220V/400W</v>
          </cell>
          <cell r="C2752" t="str">
            <v>un</v>
          </cell>
          <cell r="D2752">
            <v>83.76</v>
          </cell>
        </row>
        <row r="2753">
          <cell r="A2753" t="str">
            <v>72282</v>
          </cell>
          <cell r="B2753" t="str">
            <v>Reator para lâmpada vapor de sódio alta pressão 220V/250W - uso externo</v>
          </cell>
          <cell r="C2753" t="str">
            <v>un</v>
          </cell>
          <cell r="D2753">
            <v>113.61</v>
          </cell>
        </row>
        <row r="2754">
          <cell r="A2754" t="str">
            <v>73831</v>
          </cell>
          <cell r="B2754" t="str">
            <v>Lâmpadas e receptáculos</v>
          </cell>
        </row>
        <row r="2755">
          <cell r="A2755" t="str">
            <v>73831/001</v>
          </cell>
          <cell r="B2755" t="str">
            <v>Lâmpada de vapor de mercúrio de 125W - fornecimento e instalação</v>
          </cell>
          <cell r="C2755" t="str">
            <v>un</v>
          </cell>
          <cell r="D2755">
            <v>16.97</v>
          </cell>
        </row>
        <row r="2756">
          <cell r="A2756" t="str">
            <v>73831/002</v>
          </cell>
          <cell r="B2756" t="str">
            <v>Lâmpada de vapor de mercúrio de 250W - fornecimento e instalação</v>
          </cell>
          <cell r="C2756" t="str">
            <v>un</v>
          </cell>
          <cell r="D2756">
            <v>29.2</v>
          </cell>
        </row>
        <row r="2757">
          <cell r="A2757" t="str">
            <v>73831/003</v>
          </cell>
          <cell r="B2757" t="str">
            <v>Lâmpada de vapor de mercúrio de 400W/250V - fornecimento e instalação</v>
          </cell>
          <cell r="C2757" t="str">
            <v>un</v>
          </cell>
          <cell r="D2757">
            <v>38.72</v>
          </cell>
        </row>
        <row r="2758">
          <cell r="A2758" t="str">
            <v>73831/004</v>
          </cell>
          <cell r="B2758" t="str">
            <v>Lâmpada mista de 160W - fornecimento e instalação</v>
          </cell>
          <cell r="C2758" t="str">
            <v>un</v>
          </cell>
          <cell r="D2758">
            <v>18.75</v>
          </cell>
        </row>
        <row r="2759">
          <cell r="A2759" t="str">
            <v>73831/005</v>
          </cell>
          <cell r="B2759" t="str">
            <v>Lâmpada mista de 250W - fornecimento e instalação</v>
          </cell>
          <cell r="C2759" t="str">
            <v>un</v>
          </cell>
          <cell r="D2759">
            <v>24.4</v>
          </cell>
        </row>
        <row r="2760">
          <cell r="A2760" t="str">
            <v>73831/006</v>
          </cell>
          <cell r="B2760" t="str">
            <v>Lâmpada mista de 500W - fornecimento e instalação</v>
          </cell>
          <cell r="C2760" t="str">
            <v>un</v>
          </cell>
          <cell r="D2760">
            <v>43.57</v>
          </cell>
        </row>
        <row r="2761">
          <cell r="A2761" t="str">
            <v>73831/007</v>
          </cell>
          <cell r="B2761" t="str">
            <v>Lâmpada de vapor de sódio de 150Wx220V - fornecimento e instalação</v>
          </cell>
          <cell r="C2761" t="str">
            <v>un</v>
          </cell>
          <cell r="D2761">
            <v>34.82</v>
          </cell>
        </row>
        <row r="2762">
          <cell r="A2762" t="str">
            <v>73831/008</v>
          </cell>
          <cell r="B2762" t="str">
            <v>Lâmpada de vapor de sódio de 250Wx220V - fornecimento e instalação</v>
          </cell>
          <cell r="C2762" t="str">
            <v>un</v>
          </cell>
          <cell r="D2762">
            <v>39.770000000000003</v>
          </cell>
        </row>
        <row r="2763">
          <cell r="A2763" t="str">
            <v>73831/009</v>
          </cell>
          <cell r="B2763" t="str">
            <v>Lâmpada de vapor de sódio de 400Wx220V - fornecimento e instalação</v>
          </cell>
          <cell r="C2763" t="str">
            <v>un</v>
          </cell>
          <cell r="D2763">
            <v>45.86</v>
          </cell>
        </row>
        <row r="2764">
          <cell r="A2764" t="str">
            <v>74231</v>
          </cell>
          <cell r="B2764" t="str">
            <v>Luminária externa aberta</v>
          </cell>
        </row>
        <row r="2765">
          <cell r="A2765" t="str">
            <v>74231/001</v>
          </cell>
          <cell r="B2765" t="str">
            <v>Luminária aberta para iluminação pública, para lâmpada a vapor de mercúrio até 400W e mista até 500W, com braço em tubo de aço galv D=50mm proj hor=2.500mm e proj vert= 2.200mm, fornecimento e instalação</v>
          </cell>
          <cell r="C2765" t="str">
            <v>un</v>
          </cell>
          <cell r="D2765">
            <v>108.42</v>
          </cell>
        </row>
        <row r="2766">
          <cell r="A2766" t="str">
            <v>74246</v>
          </cell>
          <cell r="B2766" t="str">
            <v>Refletor para lâmpadas vapor de mercúrio, vapor de sódio, vapor metálico</v>
          </cell>
        </row>
        <row r="2767">
          <cell r="A2767" t="str">
            <v>74246/001</v>
          </cell>
          <cell r="B2767" t="str">
            <v>Refletor retangular fechado com lâmpada vapor metálico 400W</v>
          </cell>
          <cell r="C2767" t="str">
            <v>un</v>
          </cell>
          <cell r="D2767">
            <v>219.69</v>
          </cell>
        </row>
        <row r="2768">
          <cell r="A2768" t="str">
            <v>83399</v>
          </cell>
          <cell r="B2768" t="str">
            <v>Relé fotoelétrico p/ comando de iluminação externa 220V/1.000W - fornecimento e instalação</v>
          </cell>
          <cell r="C2768" t="str">
            <v>un</v>
          </cell>
          <cell r="D2768">
            <v>34.51</v>
          </cell>
        </row>
        <row r="2769">
          <cell r="A2769" t="str">
            <v>83400</v>
          </cell>
          <cell r="B2769" t="str">
            <v>Braço p/ iluminação de ruas em tubo aço galv 1" comp = 1,20m e inclinação 25 graus em relação ao plano vertical p/ fixação em poste ou parede - fornecimento e instalação</v>
          </cell>
          <cell r="C2769" t="str">
            <v>un</v>
          </cell>
          <cell r="D2769">
            <v>70.569999999999993</v>
          </cell>
        </row>
        <row r="2770">
          <cell r="A2770" t="str">
            <v>83401</v>
          </cell>
          <cell r="B2770" t="str">
            <v>Braço p/ iluminação de ruas, em tubo aço galv 3/4", comp = 1,5m p/ fixação em poste ou parede - fornecimento e instalação</v>
          </cell>
          <cell r="C2770" t="str">
            <v>un</v>
          </cell>
          <cell r="D2770">
            <v>140.16</v>
          </cell>
        </row>
        <row r="2771">
          <cell r="A2771" t="str">
            <v>83402</v>
          </cell>
          <cell r="B2771" t="str">
            <v>Abraçadeira de fixação de braços de luminárias de 4" - fornecimento e instalação</v>
          </cell>
          <cell r="C2771" t="str">
            <v>un</v>
          </cell>
          <cell r="D2771">
            <v>36.840000000000003</v>
          </cell>
        </row>
        <row r="2772">
          <cell r="A2772" t="str">
            <v>83475</v>
          </cell>
          <cell r="B2772" t="str">
            <v>Luminária fechada para iluminação pública com reator de partida rápida com lâmpada a vapor de mercúrio 250W - fornecimento e instalação</v>
          </cell>
          <cell r="C2772" t="str">
            <v>un</v>
          </cell>
          <cell r="D2772">
            <v>300.51</v>
          </cell>
        </row>
        <row r="2773">
          <cell r="A2773" t="str">
            <v>83478</v>
          </cell>
          <cell r="B2773" t="str">
            <v>Luminária fechada para iluminação pública - lâmpadas de 250/500W - fornecimento e instalação (excluindo lâmpadas)</v>
          </cell>
          <cell r="C2773" t="str">
            <v>un</v>
          </cell>
          <cell r="D2773">
            <v>209.47</v>
          </cell>
        </row>
        <row r="2774">
          <cell r="A2774" t="str">
            <v>83479</v>
          </cell>
          <cell r="B2774" t="str">
            <v>Luminária estanque - proteção contra água, poeira ou impactos - tipo Aquatic, Pial ou equivalente</v>
          </cell>
          <cell r="C2774" t="str">
            <v>un</v>
          </cell>
          <cell r="D2774">
            <v>136.97999999999999</v>
          </cell>
        </row>
        <row r="2775">
          <cell r="A2775" t="str">
            <v>83480</v>
          </cell>
          <cell r="B2775" t="str">
            <v>Reator para lâmpada vapor de mercúrio 125W uso externo</v>
          </cell>
          <cell r="C2775" t="str">
            <v>un</v>
          </cell>
          <cell r="D2775">
            <v>67.27</v>
          </cell>
        </row>
        <row r="2776">
          <cell r="A2776" t="str">
            <v>83481</v>
          </cell>
          <cell r="B2776" t="str">
            <v>Reator para lâmpada vapor de mercúrio 250W uso externo</v>
          </cell>
          <cell r="C2776" t="str">
            <v>un</v>
          </cell>
          <cell r="D2776">
            <v>75.760000000000005</v>
          </cell>
        </row>
        <row r="2777">
          <cell r="A2777" t="str">
            <v>0176</v>
          </cell>
          <cell r="B2777" t="str">
            <v>Transformadores</v>
          </cell>
        </row>
        <row r="2778">
          <cell r="A2778" t="str">
            <v>73857</v>
          </cell>
          <cell r="B2778" t="str">
            <v>Transformadores de distribuição</v>
          </cell>
        </row>
        <row r="2779">
          <cell r="A2779" t="str">
            <v>73857/001</v>
          </cell>
          <cell r="B2779" t="str">
            <v>Transformador distribuição 75kVA trifásico 60Hz classe 15kV imerso em óleo mineral fornecimento e instalação</v>
          </cell>
          <cell r="C2779" t="str">
            <v>un</v>
          </cell>
          <cell r="D2779">
            <v>6367.7</v>
          </cell>
        </row>
        <row r="2780">
          <cell r="A2780" t="str">
            <v>73857/002</v>
          </cell>
          <cell r="B2780" t="str">
            <v>Transformador distribuição 112,5kVA trifásico 60Hz classe 15kV imerso em óleo mineral fornecimento e instalação</v>
          </cell>
          <cell r="C2780" t="str">
            <v>un</v>
          </cell>
          <cell r="D2780">
            <v>7868.86</v>
          </cell>
        </row>
        <row r="2781">
          <cell r="A2781" t="str">
            <v>73857/003</v>
          </cell>
          <cell r="B2781" t="str">
            <v>Transformador distribuição 150kVA trifásico 60Hz classe 15kV imerso em óleo mineral fornecimento e instalação</v>
          </cell>
          <cell r="C2781" t="str">
            <v>un</v>
          </cell>
          <cell r="D2781">
            <v>9920.48</v>
          </cell>
        </row>
        <row r="2782">
          <cell r="A2782" t="str">
            <v>73857/004</v>
          </cell>
          <cell r="B2782" t="str">
            <v>Transformador distribuição 225kVA trifásico 60Hz classe 15kV imerso em óleo mineral fornecimento e instalação</v>
          </cell>
          <cell r="C2782" t="str">
            <v>un</v>
          </cell>
          <cell r="D2782">
            <v>13898.3</v>
          </cell>
        </row>
        <row r="2783">
          <cell r="A2783" t="str">
            <v>73857/005</v>
          </cell>
          <cell r="B2783" t="str">
            <v>Transformador distribuição 300kVA trifásico 60Hz classe 15kV imerso em óleo mineral fornecimento e instalação</v>
          </cell>
          <cell r="C2783" t="str">
            <v>un</v>
          </cell>
          <cell r="D2783">
            <v>16212.49</v>
          </cell>
        </row>
        <row r="2784">
          <cell r="A2784" t="str">
            <v>73857/006</v>
          </cell>
          <cell r="B2784" t="str">
            <v>Transformador distribuição 500kVA trifásico 60Hz classe 15kV imerso em óleo mineral fornecimento e instalação</v>
          </cell>
          <cell r="C2784" t="str">
            <v>un</v>
          </cell>
          <cell r="D2784">
            <v>26402.78</v>
          </cell>
        </row>
        <row r="2785">
          <cell r="A2785" t="str">
            <v>73857/007</v>
          </cell>
          <cell r="B2785" t="str">
            <v>Transformador distribuição 30kVA trifásico 60Hz classe 15kV imerso em óleo mineral fornecimento e instalação</v>
          </cell>
          <cell r="C2785" t="str">
            <v>un</v>
          </cell>
          <cell r="D2785">
            <v>4398.2700000000004</v>
          </cell>
        </row>
        <row r="2786">
          <cell r="A2786" t="str">
            <v>73857/008</v>
          </cell>
          <cell r="B2786" t="str">
            <v>Transformador distribuição 45kVA trifásico 60Hz classe 15kV imerso em óleo mineral fornecimento e instalação</v>
          </cell>
          <cell r="C2786" t="str">
            <v>un</v>
          </cell>
          <cell r="D2786">
            <v>4922.78</v>
          </cell>
        </row>
        <row r="2787">
          <cell r="A2787" t="str">
            <v>73857/009</v>
          </cell>
          <cell r="B2787" t="str">
            <v>Transformador distribuição 750kVA trifásico 60Hz classe 15kV imerso em óleo mineral fornecimento e instalação</v>
          </cell>
          <cell r="C2787" t="str">
            <v>un</v>
          </cell>
          <cell r="D2787">
            <v>36185.040000000001</v>
          </cell>
        </row>
        <row r="2788">
          <cell r="A2788" t="str">
            <v>73857/010</v>
          </cell>
          <cell r="B2788" t="str">
            <v>Transformador distribuição 1.000kVA trifásico 60Hz classe 15kV imerso em óleo mineral fornecimento e instalação</v>
          </cell>
          <cell r="C2788" t="str">
            <v>un</v>
          </cell>
          <cell r="D2788">
            <v>50624.02</v>
          </cell>
        </row>
        <row r="2789">
          <cell r="A2789" t="str">
            <v>0177</v>
          </cell>
          <cell r="B2789" t="str">
            <v>Pontos de luz / tomadas antena TV / campainhas / interruptores</v>
          </cell>
        </row>
        <row r="2790">
          <cell r="A2790" t="str">
            <v>93128</v>
          </cell>
          <cell r="B2790" t="str">
            <v>Ponto de iluminação residencial incluindo interruptor simples, caixa elétrica, eletroduto, cabo, rasgo, quebra e chumbamento (excluindo luminária e lâmpada). Af_01/2016</v>
          </cell>
          <cell r="C2790" t="str">
            <v>un</v>
          </cell>
          <cell r="D2790">
            <v>92</v>
          </cell>
        </row>
        <row r="2791">
          <cell r="A2791" t="str">
            <v>93137</v>
          </cell>
          <cell r="B2791" t="str">
            <v>Ponto de iluminação residencial incluindo interruptor simples (2 módulos), caixa elétrica, eletroduto, cabo, rasgo, quebra e chumbamento (excluindo luminária e lâmpada). Af_01/2016</v>
          </cell>
          <cell r="C2791" t="str">
            <v>un</v>
          </cell>
          <cell r="D2791">
            <v>108.55</v>
          </cell>
        </row>
        <row r="2792">
          <cell r="A2792" t="str">
            <v>93138</v>
          </cell>
          <cell r="B2792" t="str">
            <v>Ponto de iluminação residencial incluindo interruptor paralelo, caixa elétrica, eletroduto, cabo, rasgo, quebra e chumbamento (excluindo luminária e lâmpada). Af_01/2016</v>
          </cell>
          <cell r="C2792" t="str">
            <v>un</v>
          </cell>
          <cell r="D2792">
            <v>103.24</v>
          </cell>
        </row>
        <row r="2793">
          <cell r="A2793" t="str">
            <v>93139</v>
          </cell>
          <cell r="B2793" t="str">
            <v>Ponto de iluminação residencial incluindo interruptor paralelo (2 módulos), caixa elétrica, eletroduto, cabo, rasgo, quebra e chumbamento (excluindo luminária e lâmpada). Af_01/2016</v>
          </cell>
          <cell r="C2793" t="str">
            <v>un</v>
          </cell>
          <cell r="D2793">
            <v>131.01</v>
          </cell>
        </row>
        <row r="2794">
          <cell r="A2794" t="str">
            <v>93140</v>
          </cell>
          <cell r="B2794" t="str">
            <v>Ponto de iluminação residencial incluindo interruptor simples conjugado com paralelo, caixa elétrica, eletroduto, cabo, rasgo, quebra e chumbamento (excluindo luminária e lâmpada). Af_01/2016</v>
          </cell>
          <cell r="C2794" t="str">
            <v>un</v>
          </cell>
          <cell r="D2794">
            <v>123.28</v>
          </cell>
        </row>
        <row r="2795">
          <cell r="A2795" t="str">
            <v>93141</v>
          </cell>
          <cell r="B2795" t="str">
            <v>Ponto de tomada residencial incluindo tomada 10A/250V, caixa elétrica, eletroduto, cabo, rasgo, quebra e chumbamento. Af_01/2016</v>
          </cell>
          <cell r="C2795" t="str">
            <v>un</v>
          </cell>
          <cell r="D2795">
            <v>121.45</v>
          </cell>
        </row>
        <row r="2796">
          <cell r="A2796" t="str">
            <v>93142</v>
          </cell>
          <cell r="B2796" t="str">
            <v>Ponto de tomada residencial incluindo tomada (2 módulos) 10A/250V, caixa elétrica, eletroduto, cabo, rasgo, quebra e chumbamento. Af_01/2016</v>
          </cell>
          <cell r="C2796" t="str">
            <v>un</v>
          </cell>
          <cell r="D2796">
            <v>132.4</v>
          </cell>
        </row>
        <row r="2797">
          <cell r="A2797" t="str">
            <v>93143</v>
          </cell>
          <cell r="B2797" t="str">
            <v>Ponto de tomada residencial incluindo tomada 20A/250V, caixa elétrica, eletroduto, cabo, rasgo, quebra e chumbamento. Af_01/2016</v>
          </cell>
          <cell r="C2797" t="str">
            <v>un</v>
          </cell>
          <cell r="D2797">
            <v>123.72</v>
          </cell>
        </row>
        <row r="2798">
          <cell r="A2798" t="str">
            <v>93144</v>
          </cell>
          <cell r="B2798" t="str">
            <v>Ponto de utilização de equipamentos elétricos, residencial, incluindo suporte e placa, caixa elétrica, eletroduto, cabo, rasgo, quebra e chumbamento. Af_01/2016</v>
          </cell>
          <cell r="C2798" t="str">
            <v>un</v>
          </cell>
          <cell r="D2798">
            <v>167.69</v>
          </cell>
        </row>
        <row r="2799">
          <cell r="A2799" t="str">
            <v>93145</v>
          </cell>
          <cell r="B2799" t="str">
            <v>Ponto de iluminação e tomada, residencial, incluindo interruptor simples e tomada 10A/250V, caixa elétrica, eletroduto, cabo, rasgo, quebra e chumbamento (excluindo luminária e lâmpada). Af_01/2016</v>
          </cell>
          <cell r="C2799" t="str">
            <v>un</v>
          </cell>
          <cell r="D2799">
            <v>144.99</v>
          </cell>
        </row>
        <row r="2800">
          <cell r="A2800" t="str">
            <v>93146</v>
          </cell>
          <cell r="B2800" t="str">
            <v>Ponto de iluminação e tomada, residencial, incluindo interruptor paralelo e tomada 10A/250V, caixa elétrica, eletroduto, cabo, rasgo, quebra e chumbamento (excluindo luminária e lâmpada). Af_01/2016</v>
          </cell>
          <cell r="C2800" t="str">
            <v>un</v>
          </cell>
          <cell r="D2800">
            <v>156.22999999999999</v>
          </cell>
        </row>
        <row r="2801">
          <cell r="A2801" t="str">
            <v>93147</v>
          </cell>
          <cell r="B2801" t="str">
            <v>Ponto de iluminação e tomada, residencial, incluindo interruptor simples, interruptor paralelo e tomada 10A/250V, caixa elétrica, eletroduto, cabo, rasgo, quebra e chumbamento (excluindo luminária e lâmpada). Af_01/2016</v>
          </cell>
          <cell r="C2801" t="str">
            <v>un</v>
          </cell>
          <cell r="D2801">
            <v>176.29</v>
          </cell>
        </row>
        <row r="2802">
          <cell r="A2802" t="str">
            <v>0178</v>
          </cell>
          <cell r="B2802" t="str">
            <v>Geradores</v>
          </cell>
        </row>
        <row r="2803">
          <cell r="A2803" t="str">
            <v>74027</v>
          </cell>
          <cell r="B2803" t="str">
            <v>Grupo gerador 150/170 kVA - motor diesel</v>
          </cell>
        </row>
        <row r="2804">
          <cell r="A2804" t="str">
            <v>74027/001</v>
          </cell>
          <cell r="B2804" t="str">
            <v>Grupo gerador 150/170 kVA motor diesel - depreciação</v>
          </cell>
          <cell r="C2804" t="str">
            <v>h</v>
          </cell>
          <cell r="D2804">
            <v>6.79</v>
          </cell>
        </row>
        <row r="2805">
          <cell r="A2805" t="str">
            <v>74027/002</v>
          </cell>
          <cell r="B2805" t="str">
            <v>Grupo gerador 150/170 kVA motor diesel - juros</v>
          </cell>
          <cell r="C2805" t="str">
            <v>h</v>
          </cell>
          <cell r="D2805">
            <v>2.56</v>
          </cell>
        </row>
        <row r="2806">
          <cell r="A2806" t="str">
            <v>74027/003</v>
          </cell>
          <cell r="B2806" t="str">
            <v>Grupo gerador 150/170 kVA motor diesel - manutenção</v>
          </cell>
          <cell r="C2806" t="str">
            <v>h</v>
          </cell>
          <cell r="D2806">
            <v>3.4</v>
          </cell>
        </row>
        <row r="2807">
          <cell r="A2807" t="str">
            <v>74027/004</v>
          </cell>
          <cell r="B2807" t="str">
            <v>Grupo gerador 150/170 kVA motor diesel - material na operação</v>
          </cell>
          <cell r="C2807" t="str">
            <v>h</v>
          </cell>
          <cell r="D2807">
            <v>92.23</v>
          </cell>
        </row>
        <row r="2808">
          <cell r="A2808" t="str">
            <v>74027/005</v>
          </cell>
          <cell r="B2808" t="str">
            <v>Grupo gerador 150/170 kVA motor diesel - utilização operativa</v>
          </cell>
          <cell r="C2808" t="str">
            <v>chp</v>
          </cell>
          <cell r="D2808">
            <v>104.99</v>
          </cell>
        </row>
        <row r="2809">
          <cell r="A2809" t="str">
            <v>74028</v>
          </cell>
          <cell r="B2809" t="str">
            <v>Grupo gerador 40 kVA - motor diesel</v>
          </cell>
        </row>
        <row r="2810">
          <cell r="A2810" t="str">
            <v>74028/001</v>
          </cell>
          <cell r="B2810" t="str">
            <v>Grupo gerador 40 kVA motor diesel - depreciação e juros</v>
          </cell>
          <cell r="C2810" t="str">
            <v>h</v>
          </cell>
          <cell r="D2810">
            <v>3.37</v>
          </cell>
        </row>
        <row r="2811">
          <cell r="A2811" t="str">
            <v>74028/002</v>
          </cell>
          <cell r="B2811" t="str">
            <v>Grupo gerador 40 kVA motor diesel - manutenção</v>
          </cell>
          <cell r="C2811" t="str">
            <v>h</v>
          </cell>
          <cell r="D2811">
            <v>1.19</v>
          </cell>
        </row>
        <row r="2812">
          <cell r="A2812" t="str">
            <v>74028/003</v>
          </cell>
          <cell r="B2812" t="str">
            <v>Grupo gerador 40 kVA motor diesel - material na operação</v>
          </cell>
          <cell r="C2812" t="str">
            <v>h</v>
          </cell>
          <cell r="D2812">
            <v>30.19</v>
          </cell>
        </row>
        <row r="2813">
          <cell r="A2813" t="str">
            <v>74028/004</v>
          </cell>
          <cell r="B2813" t="str">
            <v>Grupo gerador 40 kVA motor diesel - utilização operativa</v>
          </cell>
          <cell r="C2813" t="str">
            <v>chp</v>
          </cell>
          <cell r="D2813">
            <v>34.75</v>
          </cell>
        </row>
        <row r="2814">
          <cell r="A2814" t="str">
            <v>0243</v>
          </cell>
          <cell r="B2814" t="str">
            <v>Sistemas de proteção / aterramento</v>
          </cell>
        </row>
        <row r="2815">
          <cell r="A2815" t="str">
            <v>8260</v>
          </cell>
          <cell r="B2815" t="str">
            <v>Instalação para-raios p/ reservatório</v>
          </cell>
          <cell r="C2815" t="str">
            <v>un</v>
          </cell>
          <cell r="D2815">
            <v>2287.52</v>
          </cell>
        </row>
        <row r="2816">
          <cell r="A2816" t="str">
            <v>68069</v>
          </cell>
          <cell r="B2816" t="str">
            <v>Haste Copperweld 5/8" x 3,0m com conector</v>
          </cell>
          <cell r="C2816" t="str">
            <v>un</v>
          </cell>
          <cell r="D2816">
            <v>35.97</v>
          </cell>
        </row>
        <row r="2817">
          <cell r="A2817" t="str">
            <v>68070</v>
          </cell>
          <cell r="B2817" t="str">
            <v>Para-raios tipo Franklin - cabo e suporte isolador</v>
          </cell>
          <cell r="C2817" t="str">
            <v>m</v>
          </cell>
          <cell r="D2817">
            <v>46.21</v>
          </cell>
        </row>
        <row r="2818">
          <cell r="A2818" t="str">
            <v>72315</v>
          </cell>
          <cell r="B2818" t="str">
            <v>Terminal aéreo em aço galvanizado com base de fixação H=30cm</v>
          </cell>
          <cell r="C2818" t="str">
            <v>un</v>
          </cell>
          <cell r="D2818">
            <v>23.61</v>
          </cell>
        </row>
        <row r="2819">
          <cell r="A2819" t="str">
            <v>72927</v>
          </cell>
          <cell r="B2819" t="str">
            <v>Cordoalha de cobre nu, inclusive isoladores - 16,00mm² - fornecimento e instalação</v>
          </cell>
          <cell r="C2819" t="str">
            <v>m</v>
          </cell>
          <cell r="D2819">
            <v>29.14</v>
          </cell>
        </row>
        <row r="2820">
          <cell r="A2820" t="str">
            <v>72928</v>
          </cell>
          <cell r="B2820" t="str">
            <v>Cordoalha de cobre nu, inclusive isoladores - 25,00mm² - fornecimento e instalação</v>
          </cell>
          <cell r="C2820" t="str">
            <v>m</v>
          </cell>
          <cell r="D2820">
            <v>33.270000000000003</v>
          </cell>
        </row>
        <row r="2821">
          <cell r="A2821" t="str">
            <v>72929</v>
          </cell>
          <cell r="B2821" t="str">
            <v>Cordoalha de cobre nu, inclusive isoladores - 35,00mm² - fornecimento e instalação</v>
          </cell>
          <cell r="C2821" t="str">
            <v>m</v>
          </cell>
          <cell r="D2821">
            <v>38.590000000000003</v>
          </cell>
        </row>
        <row r="2822">
          <cell r="A2822" t="str">
            <v>72930</v>
          </cell>
          <cell r="B2822" t="str">
            <v>Cordoalha de cobre nu, inclusive isoladores - 50,00mm² - fornecimento e instalação</v>
          </cell>
          <cell r="C2822" t="str">
            <v>m</v>
          </cell>
          <cell r="D2822">
            <v>47.4</v>
          </cell>
        </row>
        <row r="2823">
          <cell r="A2823" t="str">
            <v>72931</v>
          </cell>
          <cell r="B2823" t="str">
            <v>Cordoalha de cobre nu, inclusive isoladores - 70,00mm² - fornecimento e instalação</v>
          </cell>
          <cell r="C2823" t="str">
            <v>m</v>
          </cell>
          <cell r="D2823">
            <v>56.84</v>
          </cell>
        </row>
        <row r="2824">
          <cell r="A2824" t="str">
            <v>72932</v>
          </cell>
          <cell r="B2824" t="str">
            <v>Cordoalha de cobre nu, inclusive isoladores - 95,00mm² - fornecimento e instalação</v>
          </cell>
          <cell r="C2824" t="str">
            <v>m</v>
          </cell>
          <cell r="D2824">
            <v>69.48</v>
          </cell>
        </row>
        <row r="2825">
          <cell r="A2825" t="str">
            <v>83483</v>
          </cell>
          <cell r="B2825" t="str">
            <v>Haste de terra cantoneira galvanizada L=2,00m com conexões</v>
          </cell>
          <cell r="C2825" t="str">
            <v>un</v>
          </cell>
          <cell r="D2825">
            <v>38.92</v>
          </cell>
        </row>
        <row r="2826">
          <cell r="A2826" t="str">
            <v>83484</v>
          </cell>
          <cell r="B2826" t="str">
            <v>Haste Coperweld 3/4" x 3,00m com conector</v>
          </cell>
          <cell r="C2826" t="str">
            <v>un</v>
          </cell>
          <cell r="D2826">
            <v>46.83</v>
          </cell>
        </row>
        <row r="2827">
          <cell r="A2827" t="str">
            <v>83485</v>
          </cell>
          <cell r="B2827" t="str">
            <v>Haste Coperweld 3/8" x 3,00m com conector</v>
          </cell>
          <cell r="C2827" t="str">
            <v>un</v>
          </cell>
          <cell r="D2827">
            <v>32.04</v>
          </cell>
        </row>
        <row r="2828">
          <cell r="A2828" t="str">
            <v>83638</v>
          </cell>
          <cell r="B2828" t="str">
            <v>Mastro simples de ferro galvanizado p/ para-raios H=3,00m incluindo base - fornecimento e instalação</v>
          </cell>
          <cell r="C2828" t="str">
            <v>un</v>
          </cell>
          <cell r="D2828">
            <v>351.31</v>
          </cell>
        </row>
        <row r="2829">
          <cell r="A2829" t="str">
            <v>83641</v>
          </cell>
          <cell r="B2829" t="str">
            <v>Para-raios tipo válvula 15kV / 5kA - fornecimento e instalação</v>
          </cell>
          <cell r="C2829" t="str">
            <v>un</v>
          </cell>
          <cell r="D2829">
            <v>399.01</v>
          </cell>
        </row>
        <row r="2830">
          <cell r="A2830" t="str">
            <v>0244</v>
          </cell>
          <cell r="B2830" t="str">
            <v>Serviços diversos</v>
          </cell>
        </row>
        <row r="2831">
          <cell r="A2831" t="str">
            <v>9535</v>
          </cell>
          <cell r="B2831" t="str">
            <v>Chuveiro elétrico comum corpo plástico tipo ducha, fornecimento e instalação</v>
          </cell>
          <cell r="C2831" t="str">
            <v>un</v>
          </cell>
          <cell r="D2831">
            <v>53.74</v>
          </cell>
        </row>
        <row r="2832">
          <cell r="A2832" t="str">
            <v>0270</v>
          </cell>
          <cell r="B2832" t="str">
            <v>Chaves em geral / fusíveis e conectores</v>
          </cell>
        </row>
        <row r="2833">
          <cell r="A2833" t="str">
            <v>72322</v>
          </cell>
          <cell r="B2833" t="str">
            <v>Chave seccionadora tripolar, abertura sob carga, com fusíveis NH - 100A/250V - fornecimento e instalação</v>
          </cell>
          <cell r="C2833" t="str">
            <v>un</v>
          </cell>
          <cell r="D2833">
            <v>241.46</v>
          </cell>
        </row>
        <row r="2834">
          <cell r="A2834" t="str">
            <v>72326</v>
          </cell>
          <cell r="B2834" t="str">
            <v>Chave seccionadora tripolar, abertura sob carga, com fusíveis nh - 200A/250v</v>
          </cell>
          <cell r="C2834" t="str">
            <v>un</v>
          </cell>
          <cell r="D2834">
            <v>319.2</v>
          </cell>
        </row>
        <row r="2835">
          <cell r="A2835" t="str">
            <v>72327</v>
          </cell>
          <cell r="B2835" t="str">
            <v>Fusível tipo Diazed, tipo rápido ou retardado - 2/25A - fornecimento e instalação</v>
          </cell>
          <cell r="C2835" t="str">
            <v>un</v>
          </cell>
          <cell r="D2835">
            <v>4.93</v>
          </cell>
        </row>
        <row r="2836">
          <cell r="A2836" t="str">
            <v>72328</v>
          </cell>
          <cell r="B2836" t="str">
            <v>Fusível tipo Diazed, tipo rápido ou retardado - 35/63A - fornecimento e instalação</v>
          </cell>
          <cell r="C2836" t="str">
            <v>un</v>
          </cell>
          <cell r="D2836">
            <v>5.93</v>
          </cell>
        </row>
        <row r="2837">
          <cell r="A2837" t="str">
            <v>72330</v>
          </cell>
          <cell r="B2837" t="str">
            <v>Fusível tipo NH 200A - tamanho 01 - fornecimento e instalação</v>
          </cell>
          <cell r="C2837" t="str">
            <v>un</v>
          </cell>
          <cell r="D2837">
            <v>27.72</v>
          </cell>
        </row>
        <row r="2838">
          <cell r="A2838" t="str">
            <v>73780</v>
          </cell>
          <cell r="B2838" t="str">
            <v>Chaves</v>
          </cell>
        </row>
        <row r="2839">
          <cell r="A2839" t="str">
            <v>73780/001</v>
          </cell>
          <cell r="B2839" t="str">
            <v>Chave fusível unipolar, 15kV - 100A, equipada com comando para haste de manobra fornecimento e instalação.</v>
          </cell>
          <cell r="C2839" t="str">
            <v>un</v>
          </cell>
          <cell r="D2839">
            <v>191.78</v>
          </cell>
        </row>
        <row r="2840">
          <cell r="A2840" t="str">
            <v>73780/002</v>
          </cell>
          <cell r="B2840" t="str">
            <v>Chave blindada tripolar 250V, 30A - fornecimento e instalação</v>
          </cell>
          <cell r="C2840" t="str">
            <v>un</v>
          </cell>
          <cell r="D2840">
            <v>118.46</v>
          </cell>
        </row>
        <row r="2841">
          <cell r="A2841" t="str">
            <v>73780/003</v>
          </cell>
          <cell r="B2841" t="str">
            <v>Chave blindada tripolar 250V, 60A - fornecimento e instalação</v>
          </cell>
          <cell r="C2841" t="str">
            <v>un</v>
          </cell>
          <cell r="D2841">
            <v>186.58</v>
          </cell>
        </row>
        <row r="2842">
          <cell r="A2842" t="str">
            <v>73780/004</v>
          </cell>
          <cell r="B2842" t="str">
            <v>Chave blindada tripolar 250V, 100A - fornecimento e instalação</v>
          </cell>
          <cell r="C2842" t="str">
            <v>un</v>
          </cell>
          <cell r="D2842">
            <v>415.24</v>
          </cell>
        </row>
        <row r="2843">
          <cell r="A2843" t="str">
            <v>83482</v>
          </cell>
          <cell r="B2843" t="str">
            <v>Fusível tipo NH 250A - tamanho 00 - fornecimento e instalação</v>
          </cell>
          <cell r="C2843" t="str">
            <v>un</v>
          </cell>
          <cell r="D2843">
            <v>15.07</v>
          </cell>
        </row>
        <row r="2844">
          <cell r="A2844" t="str">
            <v>83487</v>
          </cell>
          <cell r="B2844" t="str">
            <v>Base para fusível (porta-fusível) NH 01 250A</v>
          </cell>
          <cell r="C2844" t="str">
            <v>un</v>
          </cell>
          <cell r="D2844">
            <v>51.56</v>
          </cell>
        </row>
        <row r="2845">
          <cell r="A2845" t="str">
            <v>83488</v>
          </cell>
          <cell r="B2845" t="str">
            <v>Seccionador tripolar 15kV/400A acionamento simultâneo vara manobra (manobra) fornecimento e instalação</v>
          </cell>
          <cell r="C2845" t="str">
            <v>un</v>
          </cell>
          <cell r="D2845">
            <v>1354.06</v>
          </cell>
        </row>
        <row r="2846">
          <cell r="A2846" t="str">
            <v>83489</v>
          </cell>
          <cell r="B2846" t="str">
            <v>Seccionador tripolar 15kV/400A acionamento simultâneo punho manobra (comando) - fornecimento e instalação</v>
          </cell>
          <cell r="C2846" t="str">
            <v>un</v>
          </cell>
          <cell r="D2846">
            <v>1468.28</v>
          </cell>
        </row>
        <row r="2847">
          <cell r="A2847" t="str">
            <v>83490</v>
          </cell>
          <cell r="B2847" t="str">
            <v>Chave faca tripolar blindada 250V/30A - fornecimento e instalação</v>
          </cell>
          <cell r="C2847" t="str">
            <v>un</v>
          </cell>
          <cell r="D2847">
            <v>116.6</v>
          </cell>
        </row>
        <row r="2848">
          <cell r="A2848" t="str">
            <v>83491</v>
          </cell>
          <cell r="B2848" t="str">
            <v>Chave guarda motor trifásico 5CV/220V c/ chave magnética - fornecimento e instalação</v>
          </cell>
          <cell r="C2848" t="str">
            <v>un</v>
          </cell>
          <cell r="D2848">
            <v>457.76</v>
          </cell>
        </row>
        <row r="2849">
          <cell r="A2849" t="str">
            <v>83492</v>
          </cell>
          <cell r="B2849" t="str">
            <v>Chave guarda motor trifásico 10CV/220V c/ chave magnética - fornecimento e instalação</v>
          </cell>
          <cell r="C2849" t="str">
            <v>un</v>
          </cell>
          <cell r="D2849">
            <v>445.08</v>
          </cell>
        </row>
        <row r="2850">
          <cell r="A2850" t="str">
            <v>83493</v>
          </cell>
          <cell r="B2850" t="str">
            <v>Fusível tipo NH 250A - tamanho 01 - fornecimento e instalação</v>
          </cell>
          <cell r="C2850" t="str">
            <v>un</v>
          </cell>
          <cell r="D2850">
            <v>27.72</v>
          </cell>
        </row>
        <row r="2851">
          <cell r="A2851" t="str">
            <v>85195</v>
          </cell>
          <cell r="B2851" t="str">
            <v>Chave de boia automática</v>
          </cell>
          <cell r="C2851" t="str">
            <v>un</v>
          </cell>
          <cell r="D2851">
            <v>87.53</v>
          </cell>
        </row>
        <row r="2852">
          <cell r="A2852" t="str">
            <v>88547</v>
          </cell>
          <cell r="B2852" t="str">
            <v>Chave de boia automática superior 10A/250V - fornecimento e instalação</v>
          </cell>
          <cell r="C2852" t="str">
            <v>un</v>
          </cell>
          <cell r="D2852">
            <v>86.94</v>
          </cell>
        </row>
        <row r="2853">
          <cell r="A2853" t="str">
            <v>INES</v>
          </cell>
          <cell r="B2853" t="str">
            <v>Instalações especiais</v>
          </cell>
        </row>
        <row r="2854">
          <cell r="A2854" t="str">
            <v>0186</v>
          </cell>
          <cell r="B2854" t="str">
            <v>Incêndio</v>
          </cell>
        </row>
        <row r="2855">
          <cell r="A2855" t="str">
            <v>72283</v>
          </cell>
          <cell r="B2855" t="str">
            <v>Abrigo para hidrante, 75x45x17cm, com registro globo angular 45º 2.1/2", adaptador Storz 2.1/2", mangueira de incêndio 15m, redução 2.1/2" x 1.1/2" e esguicho em latão 1.1/2" - fornecimento e instalação</v>
          </cell>
          <cell r="C2855" t="str">
            <v>un</v>
          </cell>
          <cell r="D2855">
            <v>751.16</v>
          </cell>
        </row>
        <row r="2856">
          <cell r="A2856" t="str">
            <v>72284</v>
          </cell>
          <cell r="B2856" t="str">
            <v>Abrigo para hidrante, 90x60x17cm, com registro globo angular 45º 2.1/2", adaptador Storz 2.1/2", mangueira de incêndio 20m, redução 2.1/2 x 1.1/2" e esguicho em latão 1.1/2" - fornecimento e instalação</v>
          </cell>
          <cell r="C2856" t="str">
            <v>un</v>
          </cell>
          <cell r="D2856">
            <v>865.65</v>
          </cell>
        </row>
        <row r="2857">
          <cell r="A2857" t="str">
            <v>72287</v>
          </cell>
          <cell r="B2857" t="str">
            <v>Caixa de incêndio 45x75x17cm - fornecimento e instalação</v>
          </cell>
          <cell r="C2857" t="str">
            <v>un</v>
          </cell>
          <cell r="D2857">
            <v>199.93</v>
          </cell>
        </row>
        <row r="2858">
          <cell r="A2858" t="str">
            <v>72288</v>
          </cell>
          <cell r="B2858" t="str">
            <v>Caixa de incêndio 60x75x17cm - fornecimento e instalação</v>
          </cell>
          <cell r="C2858" t="str">
            <v>un</v>
          </cell>
          <cell r="D2858">
            <v>250.36</v>
          </cell>
        </row>
        <row r="2859">
          <cell r="A2859" t="str">
            <v>72553</v>
          </cell>
          <cell r="B2859" t="str">
            <v>Extintor de PQS 4kg - fornecimento e instalação</v>
          </cell>
          <cell r="C2859" t="str">
            <v>un</v>
          </cell>
          <cell r="D2859">
            <v>135.09</v>
          </cell>
        </row>
        <row r="2860">
          <cell r="A2860" t="str">
            <v>72554</v>
          </cell>
          <cell r="B2860" t="str">
            <v>Extintor de CO2 6kg - fornecimento e instalação</v>
          </cell>
          <cell r="C2860" t="str">
            <v>un</v>
          </cell>
          <cell r="D2860">
            <v>458.16</v>
          </cell>
        </row>
        <row r="2861">
          <cell r="A2861" t="str">
            <v>73775</v>
          </cell>
          <cell r="B2861" t="str">
            <v>Extintor de incêndio</v>
          </cell>
        </row>
        <row r="2862">
          <cell r="A2862" t="str">
            <v>73775/001</v>
          </cell>
          <cell r="B2862" t="str">
            <v>Extintor incêndio tipo pó químico 4kg fornecimento e colocação</v>
          </cell>
          <cell r="C2862" t="str">
            <v>un</v>
          </cell>
          <cell r="D2862">
            <v>139.37</v>
          </cell>
        </row>
        <row r="2863">
          <cell r="A2863" t="str">
            <v>73775/002</v>
          </cell>
          <cell r="B2863" t="str">
            <v>Extintor incêndio água-pressurizada 10L incl. suporte parede carga completa fornecimento e colocação</v>
          </cell>
          <cell r="C2863" t="str">
            <v>un</v>
          </cell>
          <cell r="D2863">
            <v>143.69999999999999</v>
          </cell>
        </row>
        <row r="2864">
          <cell r="A2864" t="str">
            <v>83633</v>
          </cell>
          <cell r="B2864" t="str">
            <v>Hidrante subterrâneo ferro fundido c/ curva longa e caixa DN=75mm</v>
          </cell>
          <cell r="C2864" t="str">
            <v>un</v>
          </cell>
          <cell r="D2864">
            <v>2497.0700000000002</v>
          </cell>
        </row>
        <row r="2865">
          <cell r="A2865" t="str">
            <v>83634</v>
          </cell>
          <cell r="B2865" t="str">
            <v>Extintor incêndio tipo gás carbônico 4kg completo - fornecimento e instalação</v>
          </cell>
          <cell r="C2865" t="str">
            <v>un</v>
          </cell>
          <cell r="D2865">
            <v>427.83</v>
          </cell>
        </row>
        <row r="2866">
          <cell r="A2866" t="str">
            <v>83635</v>
          </cell>
          <cell r="B2866" t="str">
            <v>Extintor incêndio tipo pó químico 6kg - fornecimento e instalação</v>
          </cell>
          <cell r="C2866" t="str">
            <v>un</v>
          </cell>
          <cell r="D2866">
            <v>162.44999999999999</v>
          </cell>
        </row>
        <row r="2867">
          <cell r="A2867" t="str">
            <v>0187</v>
          </cell>
          <cell r="B2867" t="str">
            <v>Telefone</v>
          </cell>
        </row>
        <row r="2868">
          <cell r="A2868" t="str">
            <v>72337</v>
          </cell>
          <cell r="B2868" t="str">
            <v>Tomada para telefone de 4 polos padrão Telebras - fornecimento e instalação</v>
          </cell>
          <cell r="C2868" t="str">
            <v>un</v>
          </cell>
          <cell r="D2868">
            <v>15.62</v>
          </cell>
        </row>
        <row r="2869">
          <cell r="A2869" t="str">
            <v>73688</v>
          </cell>
          <cell r="B2869" t="str">
            <v>Cabo telefônico CTP-APL-50, 30 pares (uso externo) - fornecimento e instalação</v>
          </cell>
          <cell r="C2869" t="str">
            <v>m</v>
          </cell>
          <cell r="D2869">
            <v>15.65</v>
          </cell>
        </row>
        <row r="2870">
          <cell r="A2870" t="str">
            <v>73689</v>
          </cell>
          <cell r="B2870" t="str">
            <v>Cabo telefônico CTP-APL-50, 20 pares (uso externo) - fornecimento e instalação</v>
          </cell>
          <cell r="C2870" t="str">
            <v>m</v>
          </cell>
          <cell r="D2870">
            <v>11.27</v>
          </cell>
        </row>
        <row r="2871">
          <cell r="A2871" t="str">
            <v>73690</v>
          </cell>
          <cell r="B2871" t="str">
            <v>Cabo telefônico CTP-APL-50, 10 pares (uso externo) - fornecimento e instalação</v>
          </cell>
          <cell r="C2871" t="str">
            <v>m</v>
          </cell>
          <cell r="D2871">
            <v>7.19</v>
          </cell>
        </row>
        <row r="2872">
          <cell r="A2872" t="str">
            <v>73749</v>
          </cell>
          <cell r="B2872" t="str">
            <v>Caixas para instalações telefônicas</v>
          </cell>
        </row>
        <row r="2873">
          <cell r="A2873" t="str">
            <v>73749/001</v>
          </cell>
          <cell r="B2873" t="str">
            <v>Caixa enterrada para instalações telefônicas tipo R1 0,60x0,35x0,50m em blocos de concreto estrutural</v>
          </cell>
          <cell r="C2873" t="str">
            <v>un</v>
          </cell>
          <cell r="D2873">
            <v>161.54</v>
          </cell>
        </row>
        <row r="2874">
          <cell r="A2874" t="str">
            <v>73749/002</v>
          </cell>
          <cell r="B2874" t="str">
            <v>Caixa enterrada para instalações telefônicas tipo R2 1,07x0,52x0,50m em blocos de concreto estrutural</v>
          </cell>
          <cell r="C2874" t="str">
            <v>un</v>
          </cell>
          <cell r="D2874">
            <v>299.44</v>
          </cell>
        </row>
        <row r="2875">
          <cell r="A2875" t="str">
            <v>73749/003</v>
          </cell>
          <cell r="B2875" t="str">
            <v>Caixa enterrada para instalações telefônicas tipo R3 1,30x1,20x1,20m em blocos de concreto estrutural</v>
          </cell>
          <cell r="C2875" t="str">
            <v>un</v>
          </cell>
          <cell r="D2875">
            <v>970.26</v>
          </cell>
        </row>
        <row r="2876">
          <cell r="A2876" t="str">
            <v>73768</v>
          </cell>
          <cell r="B2876" t="str">
            <v>Cabos telefônicos</v>
          </cell>
        </row>
        <row r="2877">
          <cell r="A2877" t="str">
            <v>73768/001</v>
          </cell>
          <cell r="B2877" t="str">
            <v>Fio telefônico FI 0,6mm, 2 condutores (uso interno) - fornecimento e instalação</v>
          </cell>
          <cell r="C2877" t="str">
            <v>m</v>
          </cell>
          <cell r="D2877">
            <v>1.35</v>
          </cell>
        </row>
        <row r="2878">
          <cell r="A2878" t="str">
            <v>73768/002</v>
          </cell>
          <cell r="B2878" t="str">
            <v>Cabo telefônico FE 1,0mm, 2 condutores (uso externo) - fornecimento e instalação</v>
          </cell>
          <cell r="C2878" t="str">
            <v>m</v>
          </cell>
          <cell r="D2878">
            <v>2.4500000000000002</v>
          </cell>
        </row>
        <row r="2879">
          <cell r="A2879" t="str">
            <v>73768/003</v>
          </cell>
          <cell r="B2879" t="str">
            <v>Cabo telefônico CI-50 10 pares (uso interno) - fornecimento e instalação</v>
          </cell>
          <cell r="C2879" t="str">
            <v>m</v>
          </cell>
          <cell r="D2879">
            <v>5.22</v>
          </cell>
        </row>
        <row r="2880">
          <cell r="A2880" t="str">
            <v>73768/004</v>
          </cell>
          <cell r="B2880" t="str">
            <v>Cabo telefônico CI-50 20 pares (uso interno) - fornecimento e instalação</v>
          </cell>
          <cell r="C2880" t="str">
            <v>m</v>
          </cell>
          <cell r="D2880">
            <v>8.9</v>
          </cell>
        </row>
        <row r="2881">
          <cell r="A2881" t="str">
            <v>73768/005</v>
          </cell>
          <cell r="B2881" t="str">
            <v>Cabo telefônico CI-50 30 pares (uso interno) - fornecimento e instalação</v>
          </cell>
          <cell r="C2881" t="str">
            <v>m</v>
          </cell>
          <cell r="D2881">
            <v>11.72</v>
          </cell>
        </row>
        <row r="2882">
          <cell r="A2882" t="str">
            <v>73768/006</v>
          </cell>
          <cell r="B2882" t="str">
            <v>Cabo telefônico CI-50 50 pares (uso interno) - fornecimento e instalação</v>
          </cell>
          <cell r="C2882" t="str">
            <v>m</v>
          </cell>
          <cell r="D2882">
            <v>19.7</v>
          </cell>
        </row>
        <row r="2883">
          <cell r="A2883" t="str">
            <v>73768/007</v>
          </cell>
          <cell r="B2883" t="str">
            <v>Cabo telefônico CI-50 75 pares (uso interno) - fornecimento e instalação</v>
          </cell>
          <cell r="C2883" t="str">
            <v>m</v>
          </cell>
          <cell r="D2883">
            <v>31.04</v>
          </cell>
        </row>
        <row r="2884">
          <cell r="A2884" t="str">
            <v>73768/008</v>
          </cell>
          <cell r="B2884" t="str">
            <v>Cabo telefônico CI-50 200 pares (uso interno) - fornecimento e instalação</v>
          </cell>
          <cell r="C2884" t="str">
            <v>m</v>
          </cell>
          <cell r="D2884">
            <v>73.95</v>
          </cell>
        </row>
        <row r="2885">
          <cell r="A2885" t="str">
            <v>73768/009</v>
          </cell>
          <cell r="B2885" t="str">
            <v>Cabo telefônico CCI-50 1 par (uso interno) - fornecimento e instalação</v>
          </cell>
          <cell r="C2885" t="str">
            <v>m</v>
          </cell>
          <cell r="D2885">
            <v>0.87</v>
          </cell>
        </row>
        <row r="2886">
          <cell r="A2886" t="str">
            <v>73768/010</v>
          </cell>
          <cell r="B2886" t="str">
            <v>Cabo telefônico CCI-50 2 pares (uso interno) - fornecimento e instalação</v>
          </cell>
          <cell r="C2886" t="str">
            <v>m</v>
          </cell>
          <cell r="D2886">
            <v>1.1299999999999999</v>
          </cell>
        </row>
        <row r="2887">
          <cell r="A2887" t="str">
            <v>73768/011</v>
          </cell>
          <cell r="B2887" t="str">
            <v>Cabo telefônico CCI-50 3 pares (uso interno) - fornecimento e instalação</v>
          </cell>
          <cell r="C2887" t="str">
            <v>m</v>
          </cell>
          <cell r="D2887">
            <v>1.47</v>
          </cell>
        </row>
        <row r="2888">
          <cell r="A2888" t="str">
            <v>73768/012</v>
          </cell>
          <cell r="B2888" t="str">
            <v>Cabo telefônico CCI-50 4 pares (uso interno) - fornecimento e instalação</v>
          </cell>
          <cell r="C2888" t="str">
            <v>m</v>
          </cell>
          <cell r="D2888">
            <v>1.99</v>
          </cell>
        </row>
        <row r="2889">
          <cell r="A2889" t="str">
            <v>73768/013</v>
          </cell>
          <cell r="B2889" t="str">
            <v>Cabo telefônico CCI-50 5 pares (uso interno) - fornecimento e instalação</v>
          </cell>
          <cell r="C2889" t="str">
            <v>m</v>
          </cell>
          <cell r="D2889">
            <v>2.67</v>
          </cell>
        </row>
        <row r="2890">
          <cell r="A2890" t="str">
            <v>73768/014</v>
          </cell>
          <cell r="B2890" t="str">
            <v>Cabo telefônico CCI-50 6 pares (uso interno) - fornecimento e instalação</v>
          </cell>
          <cell r="C2890" t="str">
            <v>m</v>
          </cell>
          <cell r="D2890">
            <v>3.44</v>
          </cell>
        </row>
        <row r="2891">
          <cell r="A2891" t="str">
            <v>83366</v>
          </cell>
          <cell r="B2891" t="str">
            <v>Caixa de passagem para telefone 10x10x5cm (sobrepor) fornecimento e instalação</v>
          </cell>
          <cell r="C2891" t="str">
            <v>un</v>
          </cell>
          <cell r="D2891">
            <v>45.99</v>
          </cell>
        </row>
        <row r="2892">
          <cell r="A2892" t="str">
            <v>83367</v>
          </cell>
          <cell r="B2892" t="str">
            <v>Caixa de passagem para telefone 80x80x15cm (sobrepor) fornecimento e instalação</v>
          </cell>
          <cell r="C2892" t="str">
            <v>un</v>
          </cell>
          <cell r="D2892">
            <v>308.83999999999997</v>
          </cell>
        </row>
        <row r="2893">
          <cell r="A2893" t="str">
            <v>83368</v>
          </cell>
          <cell r="B2893" t="str">
            <v>Caixa de passagem para telefone 150x150x15cm (sobrepor) fornecimento e instalação</v>
          </cell>
          <cell r="C2893" t="str">
            <v>un</v>
          </cell>
          <cell r="D2893">
            <v>1120.9100000000001</v>
          </cell>
        </row>
        <row r="2894">
          <cell r="A2894" t="str">
            <v>83369</v>
          </cell>
          <cell r="B2894" t="str">
            <v>Quadro de distribuição para telefone n.4, 60x60x12cm em chapa metálica, de embutir, sem acessórios, padrão Telebras, fornecimento e instalação</v>
          </cell>
          <cell r="C2894" t="str">
            <v>un</v>
          </cell>
          <cell r="D2894">
            <v>210.43</v>
          </cell>
        </row>
        <row r="2895">
          <cell r="A2895" t="str">
            <v>83370</v>
          </cell>
          <cell r="B2895" t="str">
            <v>Quadro de distribuição para telefone n.3, 40x40x12cm em chapa metálica, de embutir, sem acessórios, padrão Telebras, fornecimento e instalação</v>
          </cell>
          <cell r="C2895" t="str">
            <v>un</v>
          </cell>
          <cell r="D2895">
            <v>149.22999999999999</v>
          </cell>
        </row>
        <row r="2896">
          <cell r="A2896" t="str">
            <v>83371</v>
          </cell>
          <cell r="B2896" t="str">
            <v>Quadro de distribuição para telefone n.2, 20x20x12cm em chapa metálica, de embutir, sem acessórios, padrão Telebras, fornecimento e instalação</v>
          </cell>
          <cell r="C2896" t="str">
            <v>un</v>
          </cell>
          <cell r="D2896">
            <v>95.46</v>
          </cell>
        </row>
        <row r="2897">
          <cell r="A2897" t="str">
            <v>83639</v>
          </cell>
          <cell r="B2897" t="str">
            <v>Cabo telefônico CT-APL-50, 100 pares (uso externo) - fornecimento e instalação</v>
          </cell>
          <cell r="C2897" t="str">
            <v>m</v>
          </cell>
          <cell r="D2897">
            <v>38.04</v>
          </cell>
        </row>
        <row r="2898">
          <cell r="A2898" t="str">
            <v>84676</v>
          </cell>
          <cell r="B2898" t="str">
            <v>Quadro de distribuição para telefone n.5, 80x80x12cm em chapa metálica, sem acessórios, padrão Telebras, fornecimento e instalação</v>
          </cell>
          <cell r="C2898" t="str">
            <v>un</v>
          </cell>
          <cell r="D2898">
            <v>276.67</v>
          </cell>
        </row>
        <row r="2899">
          <cell r="A2899" t="str">
            <v>84796</v>
          </cell>
          <cell r="B2899" t="str">
            <v>Tampão FoFo p/ caixa R2 padrão Telebras completo - fornecimento e instalação</v>
          </cell>
          <cell r="C2899" t="str">
            <v>un</v>
          </cell>
          <cell r="D2899">
            <v>501.42</v>
          </cell>
        </row>
        <row r="2900">
          <cell r="A2900" t="str">
            <v>84798</v>
          </cell>
          <cell r="B2900" t="str">
            <v>Tampão FoFo p/ caixa R1 padrão Telebras completo - fornecimento e instalação</v>
          </cell>
          <cell r="C2900" t="str">
            <v>un</v>
          </cell>
          <cell r="D2900">
            <v>218.83</v>
          </cell>
        </row>
        <row r="2901">
          <cell r="A2901" t="str">
            <v>0190</v>
          </cell>
          <cell r="B2901" t="str">
            <v>Ar condicionado</v>
          </cell>
        </row>
        <row r="2902">
          <cell r="A2902" t="str">
            <v>83636</v>
          </cell>
          <cell r="B2902" t="str">
            <v>Duto chapa galvanizada n.26 p/ ar condicionado</v>
          </cell>
          <cell r="C2902" t="str">
            <v>m²</v>
          </cell>
          <cell r="D2902">
            <v>38.81</v>
          </cell>
        </row>
        <row r="2903">
          <cell r="A2903" t="str">
            <v>83637</v>
          </cell>
          <cell r="B2903" t="str">
            <v>Duto chapa galvanizada n.22 p/ ar condicionado</v>
          </cell>
          <cell r="C2903" t="str">
            <v>m²</v>
          </cell>
          <cell r="D2903">
            <v>64.739999999999995</v>
          </cell>
        </row>
        <row r="2904">
          <cell r="A2904" t="str">
            <v>0274</v>
          </cell>
          <cell r="B2904" t="str">
            <v>Gás</v>
          </cell>
        </row>
        <row r="2905">
          <cell r="A2905" t="str">
            <v>74003</v>
          </cell>
          <cell r="B2905" t="str">
            <v>Instalação gás</v>
          </cell>
        </row>
        <row r="2906">
          <cell r="A2906" t="str">
            <v>74003/001</v>
          </cell>
          <cell r="B2906" t="str">
            <v>Instalações gás central p/ edifício residencial c/ 4 pavtos 16 unid. uma central por bloco com 16 pontos</v>
          </cell>
          <cell r="C2906" t="str">
            <v>un</v>
          </cell>
          <cell r="D2906">
            <v>3970.04</v>
          </cell>
        </row>
        <row r="2907">
          <cell r="A2907" t="str">
            <v>85120</v>
          </cell>
          <cell r="B2907" t="str">
            <v>Manômetro 0 a 200psi (0 a 14kgf/cm2), D=50mm - fornecimento e colocação</v>
          </cell>
          <cell r="C2907" t="str">
            <v>un</v>
          </cell>
          <cell r="D2907">
            <v>70.5</v>
          </cell>
        </row>
        <row r="2908">
          <cell r="A2908" t="str">
            <v>0312</v>
          </cell>
          <cell r="B2908" t="str">
            <v>Bombas p/ instalação predial</v>
          </cell>
        </row>
        <row r="2909">
          <cell r="A2909" t="str">
            <v>83486</v>
          </cell>
          <cell r="B2909" t="str">
            <v>Bomba centrifuga c/ motor elétrico trifásico 1CV</v>
          </cell>
          <cell r="C2909" t="str">
            <v>un</v>
          </cell>
          <cell r="D2909">
            <v>1029.1099999999999</v>
          </cell>
        </row>
        <row r="2910">
          <cell r="A2910" t="str">
            <v>83643</v>
          </cell>
          <cell r="B2910" t="str">
            <v>Bomba submersível trifásica 1CV para drenagem, de atm=8mca e q=21,6m³/h a atm=14mca a q=7m³/h</v>
          </cell>
          <cell r="C2910" t="str">
            <v>un</v>
          </cell>
          <cell r="D2910">
            <v>2110.29</v>
          </cell>
        </row>
        <row r="2911">
          <cell r="A2911" t="str">
            <v>83644</v>
          </cell>
          <cell r="B2911" t="str">
            <v>Bomba recalque d'água trifásica 10,0HP</v>
          </cell>
          <cell r="C2911" t="str">
            <v>un</v>
          </cell>
          <cell r="D2911">
            <v>4435.9799999999996</v>
          </cell>
        </row>
        <row r="2912">
          <cell r="A2912" t="str">
            <v>83645</v>
          </cell>
          <cell r="B2912" t="str">
            <v>Bomba recalque d'água trifásica 3,0HP</v>
          </cell>
          <cell r="C2912" t="str">
            <v>un</v>
          </cell>
          <cell r="D2912">
            <v>1395.4</v>
          </cell>
        </row>
        <row r="2913">
          <cell r="A2913" t="str">
            <v>83646</v>
          </cell>
          <cell r="B2913" t="str">
            <v>Bomba recalque d'água de estágios trifásica 2,0HP</v>
          </cell>
          <cell r="C2913" t="str">
            <v>un</v>
          </cell>
          <cell r="D2913">
            <v>1623.21</v>
          </cell>
        </row>
        <row r="2914">
          <cell r="A2914" t="str">
            <v>83647</v>
          </cell>
          <cell r="B2914" t="str">
            <v>Bomba recalque d'água trifásica 1,5HP</v>
          </cell>
          <cell r="C2914" t="str">
            <v>un</v>
          </cell>
          <cell r="D2914">
            <v>1054.49</v>
          </cell>
        </row>
        <row r="2915">
          <cell r="A2915" t="str">
            <v>83648</v>
          </cell>
          <cell r="B2915" t="str">
            <v>Bomba recalque d'água trifásica 0,5HP</v>
          </cell>
          <cell r="C2915" t="str">
            <v>un</v>
          </cell>
          <cell r="D2915">
            <v>669.34</v>
          </cell>
        </row>
        <row r="2916">
          <cell r="A2916" t="str">
            <v>83649</v>
          </cell>
          <cell r="B2916" t="str">
            <v>Bomba recalque d'água prédio 6 a 10 pavtos - 2ud</v>
          </cell>
          <cell r="C2916" t="str">
            <v>un</v>
          </cell>
          <cell r="D2916">
            <v>3897.77</v>
          </cell>
        </row>
        <row r="2917">
          <cell r="A2917" t="str">
            <v>83650</v>
          </cell>
          <cell r="B2917" t="str">
            <v>Bomba recalque d'água prédio 3 a 5 pavtos - 2ud</v>
          </cell>
          <cell r="C2917" t="str">
            <v>un</v>
          </cell>
          <cell r="D2917">
            <v>3215.94</v>
          </cell>
        </row>
        <row r="2918">
          <cell r="A2918" t="str">
            <v>INHI</v>
          </cell>
          <cell r="B2918" t="str">
            <v>Instalações hidro sanitárias</v>
          </cell>
        </row>
        <row r="2919">
          <cell r="A2919" t="str">
            <v>0179</v>
          </cell>
          <cell r="B2919" t="str">
            <v>Fornec. e assentamento de tubos p/ instalação domiciliar</v>
          </cell>
        </row>
        <row r="2920">
          <cell r="A2920" t="str">
            <v>73976</v>
          </cell>
          <cell r="B2920" t="str">
            <v>Tubulação em aço galvanizado c/ costura c/ conexões</v>
          </cell>
        </row>
        <row r="2921">
          <cell r="A2921" t="str">
            <v>73976/004</v>
          </cell>
          <cell r="B2921" t="str">
            <v>Tubo de aço galvanizado com costura 1" (25mm), inclusive conexões - fornecimento e instalação</v>
          </cell>
          <cell r="C2921" t="str">
            <v>m</v>
          </cell>
          <cell r="D2921">
            <v>47.65</v>
          </cell>
        </row>
        <row r="2922">
          <cell r="A2922" t="str">
            <v>73976/010</v>
          </cell>
          <cell r="B2922" t="str">
            <v>Tubo de aço galvanizado com costura 4" (100mm), inclusive conexões - fornecimento e instalação</v>
          </cell>
          <cell r="C2922" t="str">
            <v>m</v>
          </cell>
          <cell r="D2922">
            <v>162.91999999999999</v>
          </cell>
        </row>
        <row r="2923">
          <cell r="A2923" t="str">
            <v>73976/011</v>
          </cell>
          <cell r="B2923" t="str">
            <v>Tubo de aço galvanizado com costura 6" (150mm), inclusive conexões - instalação</v>
          </cell>
          <cell r="C2923" t="str">
            <v>m</v>
          </cell>
          <cell r="D2923">
            <v>231.03</v>
          </cell>
        </row>
        <row r="2924">
          <cell r="A2924" t="str">
            <v>74061</v>
          </cell>
          <cell r="B2924" t="str">
            <v>Tubulação em cobre s/ conexões</v>
          </cell>
        </row>
        <row r="2925">
          <cell r="A2925" t="str">
            <v>74061/008</v>
          </cell>
          <cell r="B2925" t="str">
            <v>Tubo de cobre classe E 79mm - fornecimento e instalação</v>
          </cell>
          <cell r="C2925" t="str">
            <v>m</v>
          </cell>
          <cell r="D2925">
            <v>185.22</v>
          </cell>
        </row>
        <row r="2926">
          <cell r="A2926" t="str">
            <v>74061/009</v>
          </cell>
          <cell r="B2926" t="str">
            <v>Tubo de cobre classe E 104mm - fornecimento e instalação</v>
          </cell>
          <cell r="C2926" t="str">
            <v>m</v>
          </cell>
          <cell r="D2926">
            <v>271.88</v>
          </cell>
        </row>
        <row r="2927">
          <cell r="A2927" t="str">
            <v>75027</v>
          </cell>
          <cell r="B2927" t="str">
            <v>Tubulação em aço preto s/ costura c/ conexões</v>
          </cell>
        </row>
        <row r="2928">
          <cell r="A2928" t="str">
            <v>75027/004</v>
          </cell>
          <cell r="B2928" t="str">
            <v>Tubo de aço preto 4" sem costura schedule 40 / NBR 5590, inclusive conexões - fornecimento e instalação</v>
          </cell>
          <cell r="C2928" t="str">
            <v>m</v>
          </cell>
          <cell r="D2928">
            <v>231.9</v>
          </cell>
        </row>
        <row r="2929">
          <cell r="A2929" t="str">
            <v>75027/005</v>
          </cell>
          <cell r="B2929" t="str">
            <v>Tubo de aço preto 6" sem costura schedule 40 / NBR 5590, inclusive conexões - fornecimento e instalação</v>
          </cell>
          <cell r="C2929" t="str">
            <v>m</v>
          </cell>
          <cell r="D2929">
            <v>374.56</v>
          </cell>
        </row>
        <row r="2930">
          <cell r="A2930" t="str">
            <v>89355</v>
          </cell>
          <cell r="B2930" t="str">
            <v>Tubo, PVC, soldável, DN 20mm, instalado em ramal ou sub-ramal de água fornecimento e instalação. Af_12/2014_p</v>
          </cell>
          <cell r="C2930" t="str">
            <v>m</v>
          </cell>
          <cell r="D2930">
            <v>10.67</v>
          </cell>
        </row>
        <row r="2931">
          <cell r="A2931" t="str">
            <v>89356</v>
          </cell>
          <cell r="B2931" t="str">
            <v>Tubo, PVC, soldável, DN 25mm, instalado em ramal ou sub-ramal de água fornecimento e instalação. Af_12/2014_p</v>
          </cell>
          <cell r="C2931" t="str">
            <v>m</v>
          </cell>
          <cell r="D2931">
            <v>12.63</v>
          </cell>
        </row>
        <row r="2932">
          <cell r="A2932" t="str">
            <v>89357</v>
          </cell>
          <cell r="B2932" t="str">
            <v>Tubo, PVC, soldável, DN 32mm, instalado em ramal ou sub-ramal de água fornecimento e instalação. Af_12/2014_p</v>
          </cell>
          <cell r="C2932" t="str">
            <v>m</v>
          </cell>
          <cell r="D2932">
            <v>17.14</v>
          </cell>
        </row>
        <row r="2933">
          <cell r="A2933" t="str">
            <v>89401</v>
          </cell>
          <cell r="B2933" t="str">
            <v>Tubo, PVC, soldável, DN 20mm, instalado em ramal de distribuição de água fornecimento e instalação. Af_12/2014_p</v>
          </cell>
          <cell r="C2933" t="str">
            <v>m</v>
          </cell>
          <cell r="D2933">
            <v>4.3899999999999997</v>
          </cell>
        </row>
        <row r="2934">
          <cell r="A2934" t="str">
            <v>89402</v>
          </cell>
          <cell r="B2934" t="str">
            <v>Tubo, PVC, soldável, DN 25mm, instalado em ramal de distribuição de água fornecimento e instalação. Af_12/2014_p</v>
          </cell>
          <cell r="C2934" t="str">
            <v>m</v>
          </cell>
          <cell r="D2934">
            <v>5.38</v>
          </cell>
        </row>
        <row r="2935">
          <cell r="A2935" t="str">
            <v>89403</v>
          </cell>
          <cell r="B2935" t="str">
            <v>Tubo, PVC, soldável, DN 32mm, instalado em ramal de distribuição de água fornecimento e instalação. Af_12/2014_p</v>
          </cell>
          <cell r="C2935" t="str">
            <v>m</v>
          </cell>
          <cell r="D2935">
            <v>8.48</v>
          </cell>
        </row>
        <row r="2936">
          <cell r="A2936" t="str">
            <v>89446</v>
          </cell>
          <cell r="B2936" t="str">
            <v>Tubo, PVC, soldável, DN 25mm, instalado em prumada de água fornecimento e instalação. Af_12/2014_p</v>
          </cell>
          <cell r="C2936" t="str">
            <v>m</v>
          </cell>
          <cell r="D2936">
            <v>2.64</v>
          </cell>
        </row>
        <row r="2937">
          <cell r="A2937" t="str">
            <v>89447</v>
          </cell>
          <cell r="B2937" t="str">
            <v>Tubo, PVC, soldável, DN 32mm, instalado em prumada de água fornecimento e instalação. Af_12/2014_p</v>
          </cell>
          <cell r="C2937" t="str">
            <v>m</v>
          </cell>
          <cell r="D2937">
            <v>5.25</v>
          </cell>
        </row>
        <row r="2938">
          <cell r="A2938" t="str">
            <v>89448</v>
          </cell>
          <cell r="B2938" t="str">
            <v>Tubo, PVC, soldável, DN 40mm, instalado em prumada de água fornecimento e instalação. Af_12/2014_p</v>
          </cell>
          <cell r="C2938" t="str">
            <v>m</v>
          </cell>
          <cell r="D2938">
            <v>7.51</v>
          </cell>
        </row>
        <row r="2939">
          <cell r="A2939" t="str">
            <v>89449</v>
          </cell>
          <cell r="B2939" t="str">
            <v>Tubo, PVC, soldável, DN 50mm, instalado em prumada de água fornecimento e instalação. Af_12/2014_p</v>
          </cell>
          <cell r="C2939" t="str">
            <v>m</v>
          </cell>
          <cell r="D2939">
            <v>9.2899999999999991</v>
          </cell>
        </row>
        <row r="2940">
          <cell r="A2940" t="str">
            <v>89450</v>
          </cell>
          <cell r="B2940" t="str">
            <v>Tubo, PVC, soldável, DN 60mm, instalado em prumada de água fornecimento e instalação. Af_12/2014_p</v>
          </cell>
          <cell r="C2940" t="str">
            <v>m</v>
          </cell>
          <cell r="D2940">
            <v>14.16</v>
          </cell>
        </row>
        <row r="2941">
          <cell r="A2941" t="str">
            <v>89451</v>
          </cell>
          <cell r="B2941" t="str">
            <v>Tubo, PVC, soldável, DN 75mm, instalado em prumada de água fornecimento e instalação. Af_12/2014_p</v>
          </cell>
          <cell r="C2941" t="str">
            <v>m</v>
          </cell>
          <cell r="D2941">
            <v>19.71</v>
          </cell>
        </row>
        <row r="2942">
          <cell r="A2942" t="str">
            <v>89452</v>
          </cell>
          <cell r="B2942" t="str">
            <v>Tubo, PVC, soldável, DN 85mm, instalado em prumada de água fornecimento e instalação. Af_12/2014_p</v>
          </cell>
          <cell r="C2942" t="str">
            <v>m</v>
          </cell>
          <cell r="D2942">
            <v>24.68</v>
          </cell>
        </row>
        <row r="2943">
          <cell r="A2943" t="str">
            <v>89508</v>
          </cell>
          <cell r="B2943" t="str">
            <v>Tubo PVC, série R, água pluvial, DN 40mm, fornecido e instalado em ramal de encaminhamento. Af_12/2014_p</v>
          </cell>
          <cell r="C2943" t="str">
            <v>m</v>
          </cell>
          <cell r="D2943">
            <v>12.25</v>
          </cell>
        </row>
        <row r="2944">
          <cell r="A2944" t="str">
            <v>89509</v>
          </cell>
          <cell r="B2944" t="str">
            <v>Tubo PVC, série R, água pluvial, DN 50mm, fornecido e instalado em ramal de encaminhamento. Af_12/2014_p</v>
          </cell>
          <cell r="C2944" t="str">
            <v>m</v>
          </cell>
          <cell r="D2944">
            <v>16.64</v>
          </cell>
        </row>
        <row r="2945">
          <cell r="A2945" t="str">
            <v>89511</v>
          </cell>
          <cell r="B2945" t="str">
            <v>Tubo PVC, série R, água pluvial, DN 75mm, fornecido e instalado em ramal de encaminhamento. Af_12/2014_p</v>
          </cell>
          <cell r="C2945" t="str">
            <v>m</v>
          </cell>
          <cell r="D2945">
            <v>24.18</v>
          </cell>
        </row>
        <row r="2946">
          <cell r="A2946" t="str">
            <v>89512</v>
          </cell>
          <cell r="B2946" t="str">
            <v>Tubo PVC, série R, água pluvial, DN 100mm, fornecido e instalado em ramal de encaminhamento. Af_12/2014_p</v>
          </cell>
          <cell r="C2946" t="str">
            <v>m</v>
          </cell>
          <cell r="D2946">
            <v>37.68</v>
          </cell>
        </row>
        <row r="2947">
          <cell r="A2947" t="str">
            <v>89576</v>
          </cell>
          <cell r="B2947" t="str">
            <v>Tubo PVC, série R, água pluvial, DN 75mm, fornecido e instalado em condutores verticais de águas pluviais. Af_12/2014_p</v>
          </cell>
          <cell r="C2947" t="str">
            <v>m</v>
          </cell>
          <cell r="D2947">
            <v>14.34</v>
          </cell>
        </row>
        <row r="2948">
          <cell r="A2948" t="str">
            <v>89578</v>
          </cell>
          <cell r="B2948" t="str">
            <v>Tubo PVC, série R, água pluvial, DN 100mm, fornecido e instalado em condutores verticais de águas pluviais. Af_12/2014_p</v>
          </cell>
          <cell r="C2948" t="str">
            <v>m</v>
          </cell>
          <cell r="D2948">
            <v>24.26</v>
          </cell>
        </row>
        <row r="2949">
          <cell r="A2949" t="str">
            <v>89580</v>
          </cell>
          <cell r="B2949" t="str">
            <v>Tubo PVC, série R, água pluvial, DN 150mm, fornecido e instalado em condutores verticais de águas pluviais. Af_12/2014_p</v>
          </cell>
          <cell r="C2949" t="str">
            <v>m</v>
          </cell>
          <cell r="D2949">
            <v>48.42</v>
          </cell>
        </row>
        <row r="2950">
          <cell r="A2950" t="str">
            <v>89633</v>
          </cell>
          <cell r="B2950" t="str">
            <v>Tubo, CPVC, soldável, DN 15mm, instalado em ramal ou sub-ramal de água fornecimento e instalação. Af_12/2014</v>
          </cell>
          <cell r="C2950" t="str">
            <v>m</v>
          </cell>
          <cell r="D2950">
            <v>12.95</v>
          </cell>
        </row>
        <row r="2951">
          <cell r="A2951" t="str">
            <v>89634</v>
          </cell>
          <cell r="B2951" t="str">
            <v>Tubo, CPVC, soldável, DN 22mm, instalado em ramal ou sub-ramal de água fornecimento e instalação. Af_12/2014</v>
          </cell>
          <cell r="C2951" t="str">
            <v>m</v>
          </cell>
          <cell r="D2951">
            <v>19.149999999999999</v>
          </cell>
        </row>
        <row r="2952">
          <cell r="A2952" t="str">
            <v>89635</v>
          </cell>
          <cell r="B2952" t="str">
            <v>Tubo, CPVC, soldável, DN 28mm, instalado em ramal ou sub-ramal de água fornecimento e instalação. Af_12/2014</v>
          </cell>
          <cell r="C2952" t="str">
            <v>m</v>
          </cell>
          <cell r="D2952">
            <v>26.68</v>
          </cell>
        </row>
        <row r="2953">
          <cell r="A2953" t="str">
            <v>89711</v>
          </cell>
          <cell r="B2953" t="str">
            <v>Tubo PVC, série normal, esgoto predial, DN 40mm, fornecido e instalado em ramal de descarga ou ramal de esgoto sanitário. Af_12/2014_p</v>
          </cell>
          <cell r="C2953" t="str">
            <v>m</v>
          </cell>
          <cell r="D2953">
            <v>12.44</v>
          </cell>
        </row>
        <row r="2954">
          <cell r="A2954" t="str">
            <v>89712</v>
          </cell>
          <cell r="B2954" t="str">
            <v>Tubo PVC, série normal, esgoto predial, DN 50mm, fornecido e instalado em ramal de descarga ou ramal de esgoto sanitário. Af_12/2014_p</v>
          </cell>
          <cell r="C2954" t="str">
            <v>m</v>
          </cell>
          <cell r="D2954">
            <v>18.61</v>
          </cell>
        </row>
        <row r="2955">
          <cell r="A2955" t="str">
            <v>89713</v>
          </cell>
          <cell r="B2955" t="str">
            <v>Tubo PVC, série normal, esgoto predial, DN 75mm, fornecido e instalado em ramal de descarga ou ramal de esgoto sanitário. Af_12/2014_p</v>
          </cell>
          <cell r="C2955" t="str">
            <v>m</v>
          </cell>
          <cell r="D2955">
            <v>27.52</v>
          </cell>
        </row>
        <row r="2956">
          <cell r="A2956" t="str">
            <v>89714</v>
          </cell>
          <cell r="B2956" t="str">
            <v>Tubo PVC, série normal, esgoto predial, DN 100mm, fornecido e instalado em ramal de descarga ou ramal de esgoto sanitário. Af_12/2014_p</v>
          </cell>
          <cell r="C2956" t="str">
            <v>m</v>
          </cell>
          <cell r="D2956">
            <v>35.130000000000003</v>
          </cell>
        </row>
        <row r="2957">
          <cell r="A2957" t="str">
            <v>89716</v>
          </cell>
          <cell r="B2957" t="str">
            <v>Tubo, CPVC, soldável, DN 22mm, instalado em ramal de distribuição de água fornecimento e instalação. Af_12/2014</v>
          </cell>
          <cell r="C2957" t="str">
            <v>m</v>
          </cell>
          <cell r="D2957">
            <v>12.52</v>
          </cell>
        </row>
        <row r="2958">
          <cell r="A2958" t="str">
            <v>89717</v>
          </cell>
          <cell r="B2958" t="str">
            <v>Tubo, CPVC, soldável, DN 28mm, instalado em ramal de distribuição de água fornecimento e instalação. Af_12/2014</v>
          </cell>
          <cell r="C2958" t="str">
            <v>m</v>
          </cell>
          <cell r="D2958">
            <v>18.87</v>
          </cell>
        </row>
        <row r="2959">
          <cell r="A2959" t="str">
            <v>89798</v>
          </cell>
          <cell r="B2959" t="str">
            <v>Tubo PVC, série normal, esgoto predial, DN 50mm, fornecido e instalado em prumada de esgoto sanitário ou ventilação. Af_12/2014_p</v>
          </cell>
          <cell r="C2959" t="str">
            <v>m</v>
          </cell>
          <cell r="D2959">
            <v>8.52</v>
          </cell>
        </row>
        <row r="2960">
          <cell r="A2960" t="str">
            <v>89799</v>
          </cell>
          <cell r="B2960" t="str">
            <v>Tubo PVC, série normal, esgoto predial, DN 75mm, fornecido e instalado em prumada de esgoto sanitário ou ventilação. Af_12/2014_p</v>
          </cell>
          <cell r="C2960" t="str">
            <v>m</v>
          </cell>
          <cell r="D2960">
            <v>13.09</v>
          </cell>
        </row>
        <row r="2961">
          <cell r="A2961" t="str">
            <v>89800</v>
          </cell>
          <cell r="B2961" t="str">
            <v>Tubo PVC, série normal, esgoto predial, DN 100mm, fornecido e instalado em prumada de esgoto sanitário ou ventilação. Af_12/2014_p</v>
          </cell>
          <cell r="C2961" t="str">
            <v>m</v>
          </cell>
          <cell r="D2961">
            <v>16.149999999999999</v>
          </cell>
        </row>
        <row r="2962">
          <cell r="A2962" t="str">
            <v>89848</v>
          </cell>
          <cell r="B2962" t="str">
            <v>Tubo PVC, série normal, esgoto predial, DN 100mm, fornecido e instalado em subcoletor aéreo de esgoto sanitário. Af_12/2014_p</v>
          </cell>
          <cell r="C2962" t="str">
            <v>m</v>
          </cell>
          <cell r="D2962">
            <v>19.489999999999998</v>
          </cell>
        </row>
        <row r="2963">
          <cell r="A2963" t="str">
            <v>89849</v>
          </cell>
          <cell r="B2963" t="str">
            <v>Tubo PVC, série normal, esgoto predial, DN 150mm, fornecido e instalado em subcoletor aéreo de esgoto sanitário. Af_12/2014_p</v>
          </cell>
          <cell r="C2963" t="str">
            <v>m</v>
          </cell>
          <cell r="D2963">
            <v>36.97</v>
          </cell>
        </row>
        <row r="2964">
          <cell r="A2964" t="str">
            <v>89865</v>
          </cell>
          <cell r="B2964" t="str">
            <v>Tubo, PVC, soldável, DN 25mm, instalado em dreno de ar-condicionado fornecimento e instalação. Af_12/2014_p</v>
          </cell>
          <cell r="C2964" t="str">
            <v>m</v>
          </cell>
          <cell r="D2964">
            <v>7.54</v>
          </cell>
        </row>
        <row r="2965">
          <cell r="A2965" t="str">
            <v>91784</v>
          </cell>
          <cell r="B2965" t="str">
            <v>Composição representativa do serviço de instalação de tubos de PVC, soldável, água fria, DN 20mm (instalado em ramal, sub-ramal ou ramal de distribuição), inclusive conexões, cortes e fixações, para prédios. Af_10/2015_p</v>
          </cell>
          <cell r="C2965" t="str">
            <v>m</v>
          </cell>
          <cell r="D2965">
            <v>26.02</v>
          </cell>
        </row>
        <row r="2966">
          <cell r="A2966" t="str">
            <v>91785</v>
          </cell>
          <cell r="B2966" t="str">
            <v>Composição representativa do serviço de instalação de tubos de PVC, soldável, água fria, DN 25mm (instalado em ramal, sub-ramal, ramal de distribuição ou prumada), inclusive conexões, cortes e fixações, para prédios. Af_10/2015_p</v>
          </cell>
          <cell r="C2966" t="str">
            <v>m</v>
          </cell>
          <cell r="D2966">
            <v>25.54</v>
          </cell>
        </row>
        <row r="2967">
          <cell r="A2967" t="str">
            <v>91786</v>
          </cell>
          <cell r="B2967" t="str">
            <v>Composição representativa do serviço de instalação tubos de PVC, soldável, água fria, DN 32mm (instalado em ramal, sub-ramal, ramal de distribuição ou prumada), inclusive conexões, cortes e fixações, para prédios. Af_10/2015_p</v>
          </cell>
          <cell r="C2967" t="str">
            <v>m</v>
          </cell>
          <cell r="D2967">
            <v>16.14</v>
          </cell>
        </row>
        <row r="2968">
          <cell r="A2968" t="str">
            <v>91787</v>
          </cell>
          <cell r="B2968" t="str">
            <v>Composição representativa do serviço de instalação de tubos de PVC, soldável, água fria, DN 40mm (instalado em prumada), inclusive conexões, cortes e fixações, para prédios. Af_10/2015_p</v>
          </cell>
          <cell r="C2968" t="str">
            <v>m</v>
          </cell>
          <cell r="D2968">
            <v>16.95</v>
          </cell>
        </row>
        <row r="2969">
          <cell r="A2969" t="str">
            <v>91788</v>
          </cell>
          <cell r="B2969" t="str">
            <v>Composição representativa do serviço de instalação de tubos de PVC, soldável, água fria, DN 50mm (instalado em prumada), inclusive conexões, cortes e fixações, para prédios. Af_10/2015_p</v>
          </cell>
          <cell r="C2969" t="str">
            <v>m</v>
          </cell>
          <cell r="D2969">
            <v>19.95</v>
          </cell>
        </row>
        <row r="2970">
          <cell r="A2970" t="str">
            <v>91789</v>
          </cell>
          <cell r="B2970" t="str">
            <v>Composição representativa do serviço de instalação de tubos de PVC, série R, água pluvial, DN 75mm (instalado em ramal de encaminhamento, ou condutores verticais), inclusive conexões, corte e fixações, para prédios. Af_10/2015_p</v>
          </cell>
          <cell r="C2970" t="str">
            <v>m</v>
          </cell>
          <cell r="D2970">
            <v>25.28</v>
          </cell>
        </row>
        <row r="2971">
          <cell r="A2971" t="str">
            <v>91790</v>
          </cell>
          <cell r="B2971" t="str">
            <v>Composição representativa do serviço de instalação de tubos de PVC, série R, água pluvial, DN 100mm (instalado em ramal de encaminhamento, ou condutores verticais), inclusive conexões, cortes e fixações, para prédios. Af_10/2015_p</v>
          </cell>
          <cell r="C2971" t="str">
            <v>m</v>
          </cell>
          <cell r="D2971">
            <v>38.58</v>
          </cell>
        </row>
        <row r="2972">
          <cell r="A2972" t="str">
            <v>91791</v>
          </cell>
          <cell r="B2972" t="str">
            <v>Composição representativa do serviço de instalação de tubos de PVC, série R, água pluvial, DN 150mm (instalado em condutores verticais), inclusive conexões, cortes e fixações, para prédios. Af_10/2015_p</v>
          </cell>
          <cell r="C2972" t="str">
            <v>m</v>
          </cell>
          <cell r="D2972">
            <v>51.52</v>
          </cell>
        </row>
        <row r="2973">
          <cell r="A2973" t="str">
            <v>91792</v>
          </cell>
          <cell r="B2973" t="str">
            <v>Composição representativa do serviço de instalação de tubo de PVC, série normal, esgoto predial, DN 40mm (instalado em ramal de descarga ou ramal de esgoto sanitário), inclusive conexões, cortes e fixações, para prédios. Af_10/2015_p</v>
          </cell>
          <cell r="C2973" t="str">
            <v>m</v>
          </cell>
          <cell r="D2973">
            <v>34.46</v>
          </cell>
        </row>
        <row r="2974">
          <cell r="A2974" t="str">
            <v>91793</v>
          </cell>
          <cell r="B2974" t="str">
            <v>Composição representativa do serviço de instalação de tubo de PVC, série normal, esgoto predial, DN 50mm (instalado em ramal de descarga ou ramal de esgoto sanitário), inclusive conexões, cortes e fixações para, prédios. Af_10/2015_p</v>
          </cell>
          <cell r="C2974" t="str">
            <v>m</v>
          </cell>
          <cell r="D2974">
            <v>51.67</v>
          </cell>
        </row>
        <row r="2975">
          <cell r="A2975" t="str">
            <v>91794</v>
          </cell>
          <cell r="B2975" t="str">
            <v>Composição representativa do serviço de inst. tubo PVC, série n, esgoto predial, DN 75mm, (inst. em ramal de descarga, ramal de esg. sanitário, prumada de esg. Sanitário ou ventilação), incl. conexões, cortes e fixações, p/ prédios. Af_10/2015_p</v>
          </cell>
          <cell r="C2975" t="str">
            <v>m</v>
          </cell>
          <cell r="D2975">
            <v>24.81</v>
          </cell>
        </row>
        <row r="2976">
          <cell r="A2976" t="str">
            <v>91795</v>
          </cell>
          <cell r="B2976" t="str">
            <v>Composição representativa do serviço de inst. tubo PVC, série N, esgoto predial, 100mm (inst. ramal descarga, ramal de esg. sanit., prumada esg. sanit., ventilação ou sub-coletor aéreo), incl. conexões e cortes, fixações, p/ prédios. Af_10/2015_p</v>
          </cell>
          <cell r="C2976" t="str">
            <v>m</v>
          </cell>
          <cell r="D2976">
            <v>40.479999999999997</v>
          </cell>
        </row>
        <row r="2977">
          <cell r="A2977" t="str">
            <v>91796</v>
          </cell>
          <cell r="B2977" t="str">
            <v>Composição representativa do serviço de instalação de tubo de PVC, série normal, esgoto predial, DN 150mm (instalado em subcoletor aéreo), inclusive conexões, cortes e fixações, para prédios. Af_10/2015_p</v>
          </cell>
          <cell r="C2977" t="str">
            <v>m</v>
          </cell>
          <cell r="D2977">
            <v>12.42</v>
          </cell>
        </row>
        <row r="2978">
          <cell r="A2978" t="str">
            <v>92275</v>
          </cell>
          <cell r="B2978" t="str">
            <v>Tubo em cobre rígido, DN 22 classe E, sem isolamento, instalado em prumada fornecimento e instalação. Af_12/2015</v>
          </cell>
          <cell r="C2978" t="str">
            <v>m</v>
          </cell>
          <cell r="D2978">
            <v>23.36</v>
          </cell>
        </row>
        <row r="2979">
          <cell r="A2979" t="str">
            <v>92276</v>
          </cell>
          <cell r="B2979" t="str">
            <v>Tubo em cobre rígido, DN 28 classe E, sem isolamento, instalado em prumada fornecimento e instalação. Af_12/2015</v>
          </cell>
          <cell r="C2979" t="str">
            <v>m</v>
          </cell>
          <cell r="D2979">
            <v>29.55</v>
          </cell>
        </row>
        <row r="2980">
          <cell r="A2980" t="str">
            <v>92277</v>
          </cell>
          <cell r="B2980" t="str">
            <v>Tubo em cobre rígido, DN 35 classe E, sem isolamento, instalado em prumada fornecimento e instalação. Af_12/20</v>
          </cell>
          <cell r="C2980" t="str">
            <v>m</v>
          </cell>
          <cell r="D2980">
            <v>42.48</v>
          </cell>
        </row>
        <row r="2981">
          <cell r="A2981" t="str">
            <v>92278</v>
          </cell>
          <cell r="B2981" t="str">
            <v>Tubo em cobre rígido, DN 42 classe E, sem isolamento, instalado em prumada fornecimento e instalação. Af_12/2015</v>
          </cell>
          <cell r="C2981" t="str">
            <v>m</v>
          </cell>
          <cell r="D2981">
            <v>56.99</v>
          </cell>
        </row>
        <row r="2982">
          <cell r="A2982" t="str">
            <v>92279</v>
          </cell>
          <cell r="B2982" t="str">
            <v>Tubo em cobre rígido, DN 54 classe E, sem isolamento, instalado em prumada fornecimento e instalação. Af_12/2015</v>
          </cell>
          <cell r="C2982" t="str">
            <v>m</v>
          </cell>
          <cell r="D2982">
            <v>82.2</v>
          </cell>
        </row>
        <row r="2983">
          <cell r="A2983" t="str">
            <v>92280</v>
          </cell>
          <cell r="B2983" t="str">
            <v>Tubo em cobre rígido, DN 66 classe E, sem isolamento, instalado em prumada fornecimento e instalação. Af_12/2015</v>
          </cell>
          <cell r="C2983" t="str">
            <v>m</v>
          </cell>
          <cell r="D2983">
            <v>115.21</v>
          </cell>
        </row>
        <row r="2984">
          <cell r="A2984" t="str">
            <v>92305</v>
          </cell>
          <cell r="B2984" t="str">
            <v>Tubo em cobre rígido, DN 15 classe E, sem isolamento, instalado em ramal de distribuição fornecimento e instalação. Af_12/2015</v>
          </cell>
          <cell r="C2984" t="str">
            <v>m</v>
          </cell>
          <cell r="D2984">
            <v>16.32</v>
          </cell>
        </row>
        <row r="2985">
          <cell r="A2985" t="str">
            <v>92306</v>
          </cell>
          <cell r="B2985" t="str">
            <v>Tubo em cobre rígido, DN 22 classe E, sem isolamento, instalado em ramal de distribuição fornecimento e instalação. Af_12/2015</v>
          </cell>
          <cell r="C2985" t="str">
            <v>m</v>
          </cell>
          <cell r="D2985">
            <v>26.08</v>
          </cell>
        </row>
        <row r="2986">
          <cell r="A2986" t="str">
            <v>92307</v>
          </cell>
          <cell r="B2986" t="str">
            <v>Tubo em cobre rígido, DN 28 classe E, sem isolamento, instalado em ramal de distribuição fornecimento e instalação. Af_12/2015</v>
          </cell>
          <cell r="C2986" t="str">
            <v>m</v>
          </cell>
          <cell r="D2986">
            <v>32.47</v>
          </cell>
        </row>
        <row r="2987">
          <cell r="A2987" t="str">
            <v>92320</v>
          </cell>
          <cell r="B2987" t="str">
            <v>Tubo em cobre rígido, DN 15 classe E, sem isolamento, instalado em ramal e sub-ramal fornecimento e instalação. Af_12/2015</v>
          </cell>
          <cell r="C2987" t="str">
            <v>m</v>
          </cell>
          <cell r="D2987">
            <v>22.3</v>
          </cell>
        </row>
        <row r="2988">
          <cell r="A2988" t="str">
            <v>92321</v>
          </cell>
          <cell r="B2988" t="str">
            <v>Tubo em cobre rígido, DN 22 classe E, sem isolamento, instalado em ramal e sub-ramal fornecimento e instalação. Af_12/2015</v>
          </cell>
          <cell r="C2988" t="str">
            <v>m</v>
          </cell>
          <cell r="D2988">
            <v>36.36</v>
          </cell>
        </row>
        <row r="2989">
          <cell r="A2989" t="str">
            <v>92322</v>
          </cell>
          <cell r="B2989" t="str">
            <v>Tubo em cobre rígido, DN 28 classe E, sem isolamento, instalado em ramal e sub-ramal fornecimento e instalação. Af_12/2015</v>
          </cell>
          <cell r="C2989" t="str">
            <v>m</v>
          </cell>
          <cell r="D2989">
            <v>46.48</v>
          </cell>
        </row>
        <row r="2990">
          <cell r="A2990" t="str">
            <v>92335</v>
          </cell>
          <cell r="B2990" t="str">
            <v>Tubo de aço galvanizado com costura, classe média, conexão ranhurada, DN 50 (2"), instalado em prumadas - fornecimento e instalação. Af_12/2015</v>
          </cell>
          <cell r="C2990" t="str">
            <v>m</v>
          </cell>
          <cell r="D2990">
            <v>40.6</v>
          </cell>
        </row>
        <row r="2991">
          <cell r="A2991" t="str">
            <v>92336</v>
          </cell>
          <cell r="B2991" t="str">
            <v>Tubo de aço galvanizado com costura, classe média, conexão ranhurada, DN 65 (2 1/2"), instalado em prumadas - fornecimento e instalação. Af_12/2015</v>
          </cell>
          <cell r="C2991" t="str">
            <v>m</v>
          </cell>
          <cell r="D2991">
            <v>52.47</v>
          </cell>
        </row>
        <row r="2992">
          <cell r="A2992" t="str">
            <v>92337</v>
          </cell>
          <cell r="B2992" t="str">
            <v>Tubo de aço galvanizado com costura, classe média, conexão ranhurada, DN 80 (3"), instalado em prumadas - fornecimento e instalação. Af_12/2015</v>
          </cell>
          <cell r="C2992" t="str">
            <v>m</v>
          </cell>
          <cell r="D2992">
            <v>59.44</v>
          </cell>
        </row>
        <row r="2993">
          <cell r="A2993" t="str">
            <v>92338</v>
          </cell>
          <cell r="B2993" t="str">
            <v>Tubo de aço preto sem costura, conexão soldada, DN 50 (2"), instalado em prumadas - fornecimento e instalação. Af_12/2015</v>
          </cell>
          <cell r="C2993" t="str">
            <v>m</v>
          </cell>
          <cell r="D2993">
            <v>62.14</v>
          </cell>
        </row>
        <row r="2994">
          <cell r="A2994" t="str">
            <v>92339</v>
          </cell>
          <cell r="B2994" t="str">
            <v>Tubo de aço preto sem costura, conexão soldada, DN 65 (2 1/2"), instalado em prumadas - fornecimento e instalação. Af_12/2015</v>
          </cell>
          <cell r="C2994" t="str">
            <v>m</v>
          </cell>
          <cell r="D2994">
            <v>75.489999999999995</v>
          </cell>
        </row>
        <row r="2995">
          <cell r="A2995" t="str">
            <v>92340</v>
          </cell>
          <cell r="B2995" t="str">
            <v>Tubo de aço preto sem costura, conexão soldada, DN 80 (3"), instalado em prumadas - fornecimento e instalação. Af_12/2015</v>
          </cell>
          <cell r="C2995" t="str">
            <v>m</v>
          </cell>
          <cell r="D2995">
            <v>89.34</v>
          </cell>
        </row>
        <row r="2996">
          <cell r="A2996" t="str">
            <v>92341</v>
          </cell>
          <cell r="B2996" t="str">
            <v>Tubo de aço galvanizado com costura, classe média, DN 50 (2"), conexão rosqueada, instalado em prumadas - fornecimento e instalação. Af_12/2015</v>
          </cell>
          <cell r="C2996" t="str">
            <v>m</v>
          </cell>
          <cell r="D2996">
            <v>46.58</v>
          </cell>
        </row>
        <row r="2997">
          <cell r="A2997" t="str">
            <v>92342</v>
          </cell>
          <cell r="B2997" t="str">
            <v>Tubo de aço galvanizado com costura, classe média, DN 65 (2 1/2"), conexão rosqueada, instalado em prumadas - fornecimento e instalação. Af_12/2015</v>
          </cell>
          <cell r="C2997" t="str">
            <v>m</v>
          </cell>
          <cell r="D2997">
            <v>58.47</v>
          </cell>
        </row>
        <row r="2998">
          <cell r="A2998" t="str">
            <v>92343</v>
          </cell>
          <cell r="B2998" t="str">
            <v>Tubo de aço galvanizado com costura, classe média, DN 80 (3"), conexão rosqueada, instalado em prumadas - fornecimento e instalação. Af_12/2015</v>
          </cell>
          <cell r="C2998" t="str">
            <v>m</v>
          </cell>
          <cell r="D2998">
            <v>65.510000000000005</v>
          </cell>
        </row>
        <row r="2999">
          <cell r="A2999" t="str">
            <v>92361</v>
          </cell>
          <cell r="B2999" t="str">
            <v>Tubo de aço preto sem costura, conexão soldada, DN 50 (2"), instalado em rede de alimentação para hidrante - fornecimento e instalação. Af_12/2015</v>
          </cell>
          <cell r="C2999" t="str">
            <v>m</v>
          </cell>
          <cell r="D2999">
            <v>50</v>
          </cell>
        </row>
        <row r="3000">
          <cell r="A3000" t="str">
            <v>92362</v>
          </cell>
          <cell r="B3000" t="str">
            <v>Tubo de aço preto sem costura, conexão soldada, DN 65 (2 1/2"), instalado em rede de alimentação para hidrante - fornecimento e instalação. Af_12/2015</v>
          </cell>
          <cell r="C3000" t="str">
            <v>m</v>
          </cell>
          <cell r="D3000">
            <v>62.87</v>
          </cell>
        </row>
        <row r="3001">
          <cell r="A3001" t="str">
            <v>92363</v>
          </cell>
          <cell r="B3001" t="str">
            <v>Tubo de aço preto sem costura, conexão soldada, DN 80 (3"), instalado em rede de alimentação para hidrante - fornecimento e instalação. Af_12/2015</v>
          </cell>
          <cell r="C3001" t="str">
            <v>m</v>
          </cell>
          <cell r="D3001">
            <v>76.290000000000006</v>
          </cell>
        </row>
        <row r="3002">
          <cell r="A3002" t="str">
            <v>92364</v>
          </cell>
          <cell r="B3002" t="str">
            <v>Tubo de aço galvanizado com costura, classe média, DN 32 (1 1/4"), conexão rosqueada, instalado em rede de alimentação para hidrante - fornecimento e instalação. Af_12/2015</v>
          </cell>
          <cell r="C3002" t="str">
            <v>m</v>
          </cell>
          <cell r="D3002">
            <v>26.5</v>
          </cell>
        </row>
        <row r="3003">
          <cell r="A3003" t="str">
            <v>92365</v>
          </cell>
          <cell r="B3003" t="str">
            <v>Tubo de aço galvanizado com costura, classe média, DN 40 (1 1/2"), conexão rosqueada, instalado em rede de alimentação para hidrante - fornecimento e instalação. Af_12/2015</v>
          </cell>
          <cell r="C3003" t="str">
            <v>m</v>
          </cell>
          <cell r="D3003">
            <v>29.19</v>
          </cell>
        </row>
        <row r="3004">
          <cell r="A3004" t="str">
            <v>92366</v>
          </cell>
          <cell r="B3004" t="str">
            <v>Tubo de aço galvanizado com costura, classe média, DN 50 (2"), conexão rosqueada, instalado em rede de alimentação para hidrante - fornecimento e instalação. Af_12/2015</v>
          </cell>
          <cell r="C3004" t="str">
            <v>m</v>
          </cell>
          <cell r="D3004">
            <v>39.200000000000003</v>
          </cell>
        </row>
        <row r="3005">
          <cell r="A3005" t="str">
            <v>92367</v>
          </cell>
          <cell r="B3005" t="str">
            <v>Tubo de aço galvanizado com costura, classe média, DN 65 (2 1/2"), conexão rosqueada, instalado em rede de alimentação para hidrante - fornecimento e instalação. Af_12/2015</v>
          </cell>
          <cell r="C3005" t="str">
            <v>m</v>
          </cell>
          <cell r="D3005">
            <v>50.75</v>
          </cell>
        </row>
        <row r="3006">
          <cell r="A3006" t="str">
            <v>92368</v>
          </cell>
          <cell r="B3006" t="str">
            <v>Tubo de aço galvanizado com costura, classe média, DN 80 (3"), conexão rosqueada, instalado em rede de alimentação para hidrante - fornecimento e instalação. Af_12/2015</v>
          </cell>
          <cell r="C3006" t="str">
            <v>m</v>
          </cell>
          <cell r="D3006">
            <v>57.47</v>
          </cell>
        </row>
        <row r="3007">
          <cell r="A3007" t="str">
            <v>92649</v>
          </cell>
          <cell r="B3007" t="str">
            <v>Tubo de aço preto sem costura, conexão soldada, DN 50 (2"), instalado em rede de alimentação para sprinkler - fornecimento e instalação. Af_12/2015</v>
          </cell>
          <cell r="C3007" t="str">
            <v>m</v>
          </cell>
          <cell r="D3007">
            <v>52.19</v>
          </cell>
        </row>
        <row r="3008">
          <cell r="A3008" t="str">
            <v>92650</v>
          </cell>
          <cell r="B3008" t="str">
            <v>Tubo de aço preto sem costura, conexão soldada, DN 65 (2 1/2"), instalado em rede de alimentação para sprinkler - fornecimento e instalação. Af_12/2015</v>
          </cell>
          <cell r="C3008" t="str">
            <v>m</v>
          </cell>
          <cell r="D3008">
            <v>65.06</v>
          </cell>
        </row>
        <row r="3009">
          <cell r="A3009" t="str">
            <v>92651</v>
          </cell>
          <cell r="B3009" t="str">
            <v>Tubo de aço preto sem costura, conexão soldada, DN 80 (3"), instalado em rede de alimentação para sprinkler - fornecimento e instalação. Af_12/2015</v>
          </cell>
          <cell r="C3009" t="str">
            <v>m</v>
          </cell>
          <cell r="D3009">
            <v>78.47</v>
          </cell>
        </row>
        <row r="3010">
          <cell r="A3010" t="str">
            <v>92652</v>
          </cell>
          <cell r="B3010" t="str">
            <v>Tubo de aço galvanizado com costura, classe média, conexão rosqueada, DN 32 (1 1/4"), instalado em rede de alimentação para sprinkler - fornecimento e instalação. Af_12/2015</v>
          </cell>
          <cell r="C3010" t="str">
            <v>m</v>
          </cell>
          <cell r="D3010">
            <v>29.22</v>
          </cell>
        </row>
        <row r="3011">
          <cell r="A3011" t="str">
            <v>92653</v>
          </cell>
          <cell r="B3011" t="str">
            <v>Tubo de aço galvanizado com costura, classe média, conexão rosqueada, DN 40 (1 1/2"), instalado em rede de alimentação para sprinkler - fornecimento e instalação. Af_12/2015</v>
          </cell>
          <cell r="C3011" t="str">
            <v>m</v>
          </cell>
          <cell r="D3011">
            <v>31.94</v>
          </cell>
        </row>
        <row r="3012">
          <cell r="A3012" t="str">
            <v>92654</v>
          </cell>
          <cell r="B3012" t="str">
            <v>Tubo de aço galvanizado com costura, classe média, conexão rosqueada, DN 50 (2"), instalado em rede de alimentação para sprinkler - fornecimento e instalação. Af_12/2015</v>
          </cell>
          <cell r="C3012" t="str">
            <v>m</v>
          </cell>
          <cell r="D3012">
            <v>41.95</v>
          </cell>
        </row>
        <row r="3013">
          <cell r="A3013" t="str">
            <v>92655</v>
          </cell>
          <cell r="B3013" t="str">
            <v>Tubo de aço galvanizado com costura, classe média, conexão rosqueada, DN 65 (2 1/2), instalado em rede de alimentação para sprinkler - fornecimento e instalação. Af_12/2015</v>
          </cell>
          <cell r="C3013" t="str">
            <v>m</v>
          </cell>
          <cell r="D3013">
            <v>53.56</v>
          </cell>
        </row>
        <row r="3014">
          <cell r="A3014" t="str">
            <v>92656</v>
          </cell>
          <cell r="B3014" t="str">
            <v>Tubo de aço galvanizado com costura, classe média, conexão rosqueada, DN 80 (3"), instalado em rede de alimentação para sprinkler - fornecimento e instalação. Af_12/2015</v>
          </cell>
          <cell r="C3014" t="str">
            <v>m</v>
          </cell>
          <cell r="D3014">
            <v>60.28</v>
          </cell>
        </row>
        <row r="3015">
          <cell r="A3015" t="str">
            <v>92687</v>
          </cell>
          <cell r="B3015" t="str">
            <v>Tubo de aço galvanizado com costura, classe média, conexão rosqueada, DN 15 (1/2"), instalado em ramais e sub-ramais de gás - fornecimento e instalação. Af_12/2015</v>
          </cell>
          <cell r="C3015" t="str">
            <v>m</v>
          </cell>
          <cell r="D3015">
            <v>12.91</v>
          </cell>
        </row>
        <row r="3016">
          <cell r="A3016" t="str">
            <v>92688</v>
          </cell>
          <cell r="B3016" t="str">
            <v>Tubo de aço galvanizado com costura, classe média, conexão rosqueada, DN 20 (3/4"), instalado em ramais e sub-ramais de gás - fornecimento e instalação. Af_12/2015</v>
          </cell>
          <cell r="C3016" t="str">
            <v>m</v>
          </cell>
          <cell r="D3016">
            <v>19.309999999999999</v>
          </cell>
        </row>
        <row r="3017">
          <cell r="A3017" t="str">
            <v>92689</v>
          </cell>
          <cell r="B3017" t="str">
            <v>Tubo de aço preto sem costura, classe média, conexão soldada, DN 15 (1/2"), instalado em ramais e sub-ramais de gás - fornecimento e instalação. Af_12/2015</v>
          </cell>
          <cell r="C3017" t="str">
            <v>m</v>
          </cell>
          <cell r="D3017">
            <v>21.56</v>
          </cell>
        </row>
        <row r="3018">
          <cell r="A3018" t="str">
            <v>92690</v>
          </cell>
          <cell r="B3018" t="str">
            <v>Tubo de aço preto sem costura, classe média, conexão soldada, DN 20 (3/4"), instalado em ramais e sub-ramais de gás - fornecimento e instalação. Af_12/2015</v>
          </cell>
          <cell r="C3018" t="str">
            <v>m</v>
          </cell>
          <cell r="D3018">
            <v>31.18</v>
          </cell>
        </row>
        <row r="3019">
          <cell r="A3019" t="str">
            <v>0180</v>
          </cell>
          <cell r="B3019" t="str">
            <v>Conexões</v>
          </cell>
        </row>
        <row r="3020">
          <cell r="A3020" t="str">
            <v>72293</v>
          </cell>
          <cell r="B3020" t="str">
            <v>Cap PVC esgoto 50mm (tampão) - fornecimento e instalação</v>
          </cell>
          <cell r="C3020" t="str">
            <v>un</v>
          </cell>
          <cell r="D3020">
            <v>4.88</v>
          </cell>
        </row>
        <row r="3021">
          <cell r="A3021" t="str">
            <v>72294</v>
          </cell>
          <cell r="B3021" t="str">
            <v>Cap PVC esgoto 75mm (tampão) - fornecimento e instalação</v>
          </cell>
          <cell r="C3021" t="str">
            <v>un</v>
          </cell>
          <cell r="D3021">
            <v>7.53</v>
          </cell>
        </row>
        <row r="3022">
          <cell r="A3022" t="str">
            <v>72295</v>
          </cell>
          <cell r="B3022" t="str">
            <v>Cap PVC esgoto 100mm (tampão) - fornecimento e instalação</v>
          </cell>
          <cell r="C3022" t="str">
            <v>un</v>
          </cell>
          <cell r="D3022">
            <v>10.31</v>
          </cell>
        </row>
        <row r="3023">
          <cell r="A3023" t="str">
            <v>72306</v>
          </cell>
          <cell r="B3023" t="str">
            <v>Cotovelo de aço galvanizado 4" - fornecimento e instalação</v>
          </cell>
          <cell r="C3023" t="str">
            <v>un</v>
          </cell>
          <cell r="D3023">
            <v>130.41999999999999</v>
          </cell>
        </row>
        <row r="3024">
          <cell r="A3024" t="str">
            <v>72307</v>
          </cell>
          <cell r="B3024" t="str">
            <v>Cotovelo de aço galvanizado 5" - fornecimento e instalação</v>
          </cell>
          <cell r="C3024" t="str">
            <v>un</v>
          </cell>
          <cell r="D3024">
            <v>294.74</v>
          </cell>
        </row>
        <row r="3025">
          <cell r="A3025" t="str">
            <v>72313</v>
          </cell>
          <cell r="B3025" t="str">
            <v>Cotovelo de aço galvanizado 6" - fornecimento e instalação</v>
          </cell>
          <cell r="C3025" t="str">
            <v>un</v>
          </cell>
          <cell r="D3025">
            <v>364.13</v>
          </cell>
        </row>
        <row r="3026">
          <cell r="A3026" t="str">
            <v>72320</v>
          </cell>
          <cell r="B3026" t="str">
            <v>Cotovelo de cobre 79mm, ligação soldada - fornecimento e instalação</v>
          </cell>
          <cell r="C3026" t="str">
            <v>un</v>
          </cell>
          <cell r="D3026">
            <v>140.72999999999999</v>
          </cell>
        </row>
        <row r="3027">
          <cell r="A3027" t="str">
            <v>72482</v>
          </cell>
          <cell r="B3027" t="str">
            <v>União de aço galvanizado 4" - fornecimento e instalação</v>
          </cell>
          <cell r="C3027" t="str">
            <v>un</v>
          </cell>
          <cell r="D3027">
            <v>176.45</v>
          </cell>
        </row>
        <row r="3028">
          <cell r="A3028" t="str">
            <v>72619</v>
          </cell>
          <cell r="B3028" t="str">
            <v>Luva de aço galvanizado 4" - fornecimento e instalação</v>
          </cell>
          <cell r="C3028" t="str">
            <v>un</v>
          </cell>
          <cell r="D3028">
            <v>78.03</v>
          </cell>
        </row>
        <row r="3029">
          <cell r="A3029" t="str">
            <v>72620</v>
          </cell>
          <cell r="B3029" t="str">
            <v>Luva de aço galvanizado 5" - fornecimento e instalação</v>
          </cell>
          <cell r="C3029" t="str">
            <v>un</v>
          </cell>
          <cell r="D3029">
            <v>145.63999999999999</v>
          </cell>
        </row>
        <row r="3030">
          <cell r="A3030" t="str">
            <v>72621</v>
          </cell>
          <cell r="B3030" t="str">
            <v>Luva de aço galvanizado 6" - fornecimento e instalação</v>
          </cell>
          <cell r="C3030" t="str">
            <v>un</v>
          </cell>
          <cell r="D3030">
            <v>204.9</v>
          </cell>
        </row>
        <row r="3031">
          <cell r="A3031" t="str">
            <v>72627</v>
          </cell>
          <cell r="B3031" t="str">
            <v>Luva de cobre sem anel solda 79mm - fornecimento e instalação</v>
          </cell>
          <cell r="C3031" t="str">
            <v>un</v>
          </cell>
          <cell r="D3031">
            <v>113.9</v>
          </cell>
        </row>
        <row r="3032">
          <cell r="A3032" t="str">
            <v>72667</v>
          </cell>
          <cell r="B3032" t="str">
            <v>Luva redução aço galvanizado 4" x 2.1/2" - fornecimento e instalação</v>
          </cell>
          <cell r="C3032" t="str">
            <v>un</v>
          </cell>
          <cell r="D3032">
            <v>93.08</v>
          </cell>
        </row>
        <row r="3033">
          <cell r="A3033" t="str">
            <v>72668</v>
          </cell>
          <cell r="B3033" t="str">
            <v>Luva redução aço galvanizado 4" x 2" - fornecimento e instalação</v>
          </cell>
          <cell r="C3033" t="str">
            <v>un</v>
          </cell>
          <cell r="D3033">
            <v>92.54</v>
          </cell>
        </row>
        <row r="3034">
          <cell r="A3034" t="str">
            <v>72669</v>
          </cell>
          <cell r="B3034" t="str">
            <v>Luva redução aço galvanizado 4" x 3" - fornecimento e instalação</v>
          </cell>
          <cell r="C3034" t="str">
            <v>un</v>
          </cell>
          <cell r="D3034">
            <v>96.9</v>
          </cell>
        </row>
        <row r="3035">
          <cell r="A3035" t="str">
            <v>72681</v>
          </cell>
          <cell r="B3035" t="str">
            <v>Niple de aço galvanizado 4" - fornecimento e instalação</v>
          </cell>
          <cell r="C3035" t="str">
            <v>un</v>
          </cell>
          <cell r="D3035">
            <v>67.430000000000007</v>
          </cell>
        </row>
        <row r="3036">
          <cell r="A3036" t="str">
            <v>72682</v>
          </cell>
          <cell r="B3036" t="str">
            <v>Niple de aço galvanizado 5" - fornecimento e instalação</v>
          </cell>
          <cell r="C3036" t="str">
            <v>un</v>
          </cell>
          <cell r="D3036">
            <v>111.92</v>
          </cell>
        </row>
        <row r="3037">
          <cell r="A3037" t="str">
            <v>72683</v>
          </cell>
          <cell r="B3037" t="str">
            <v>Niple de aço galvanizado 6" - fornecimento e instalação</v>
          </cell>
          <cell r="C3037" t="str">
            <v>un</v>
          </cell>
          <cell r="D3037">
            <v>134.86000000000001</v>
          </cell>
        </row>
        <row r="3038">
          <cell r="A3038" t="str">
            <v>72719</v>
          </cell>
          <cell r="B3038" t="str">
            <v>Tê de aço galvanizado 4" - fornecimento e instalação</v>
          </cell>
          <cell r="C3038" t="str">
            <v>un</v>
          </cell>
          <cell r="D3038">
            <v>160.96</v>
          </cell>
        </row>
        <row r="3039">
          <cell r="A3039" t="str">
            <v>72720</v>
          </cell>
          <cell r="B3039" t="str">
            <v>Tê de aço galvanizado 5" - fornecimento e instalação</v>
          </cell>
          <cell r="C3039" t="str">
            <v>un</v>
          </cell>
          <cell r="D3039">
            <v>281.06</v>
          </cell>
        </row>
        <row r="3040">
          <cell r="A3040" t="str">
            <v>72721</v>
          </cell>
          <cell r="B3040" t="str">
            <v>Tê de aço galvanizado 6" - fornecimento e instalação</v>
          </cell>
          <cell r="C3040" t="str">
            <v>un</v>
          </cell>
          <cell r="D3040">
            <v>392.25</v>
          </cell>
        </row>
        <row r="3041">
          <cell r="A3041" t="str">
            <v>72729</v>
          </cell>
          <cell r="B3041" t="str">
            <v>Tê de cobre 79mm ligação soldada - fornecimento e instalação</v>
          </cell>
          <cell r="C3041" t="str">
            <v>un</v>
          </cell>
          <cell r="D3041">
            <v>273.17</v>
          </cell>
        </row>
        <row r="3042">
          <cell r="A3042" t="str">
            <v>72783</v>
          </cell>
          <cell r="B3042" t="str">
            <v>Adaptador PVC soldável com flanges e anel para caixa d'água 20mm x 1/2" - fornecimento e instalação</v>
          </cell>
          <cell r="C3042" t="str">
            <v>un</v>
          </cell>
          <cell r="D3042">
            <v>10.55</v>
          </cell>
        </row>
        <row r="3043">
          <cell r="A3043" t="str">
            <v>72784</v>
          </cell>
          <cell r="B3043" t="str">
            <v>Adaptador PVC soldável com flanges e anel para caixa d'água 25mm x 3/4" - fornecimento e instalação</v>
          </cell>
          <cell r="C3043" t="str">
            <v>un</v>
          </cell>
          <cell r="D3043">
            <v>12.97</v>
          </cell>
        </row>
        <row r="3044">
          <cell r="A3044" t="str">
            <v>72785</v>
          </cell>
          <cell r="B3044" t="str">
            <v>Adaptador PVC soldável com flanges e anel para caixa d'água 32mm x 1" fornecimento e instalação</v>
          </cell>
          <cell r="C3044" t="str">
            <v>un</v>
          </cell>
          <cell r="D3044">
            <v>15.84</v>
          </cell>
        </row>
        <row r="3045">
          <cell r="A3045" t="str">
            <v>72786</v>
          </cell>
          <cell r="B3045" t="str">
            <v>Adaptador PVC soldável com flanges e anel para caixa d'água 40mm x 1.1/4" - fornecimento e instalação</v>
          </cell>
          <cell r="C3045" t="str">
            <v>un</v>
          </cell>
          <cell r="D3045">
            <v>25.43</v>
          </cell>
        </row>
        <row r="3046">
          <cell r="A3046" t="str">
            <v>72787</v>
          </cell>
          <cell r="B3046" t="str">
            <v>Adaptador PVC soldável com flanges e anel para caixa d'água 50mm x 1.1/2" - fornecimento e instalação</v>
          </cell>
          <cell r="C3046" t="str">
            <v>un</v>
          </cell>
          <cell r="D3046">
            <v>29.06</v>
          </cell>
        </row>
        <row r="3047">
          <cell r="A3047" t="str">
            <v>72788</v>
          </cell>
          <cell r="B3047" t="str">
            <v>Adaptador PVC soldável com flanges e anel para caixa d'água 60mm x 2" fornecimento e instalação</v>
          </cell>
          <cell r="C3047" t="str">
            <v>un</v>
          </cell>
          <cell r="D3047">
            <v>34.75</v>
          </cell>
        </row>
        <row r="3048">
          <cell r="A3048" t="str">
            <v>72789</v>
          </cell>
          <cell r="B3048" t="str">
            <v>Adaptador PVC soldável com flanges livres para caixa d'água 25mm x 3/4" - fornecimento e instalação</v>
          </cell>
          <cell r="C3048" t="str">
            <v>un</v>
          </cell>
          <cell r="D3048">
            <v>11.35</v>
          </cell>
        </row>
        <row r="3049">
          <cell r="A3049" t="str">
            <v>72790</v>
          </cell>
          <cell r="B3049" t="str">
            <v>Adaptador PVC soldável com flanges livres para caixa d'água 32mm x 1" fornecimento e instalação</v>
          </cell>
          <cell r="C3049" t="str">
            <v>un</v>
          </cell>
          <cell r="D3049">
            <v>14.54</v>
          </cell>
        </row>
        <row r="3050">
          <cell r="A3050" t="str">
            <v>72791</v>
          </cell>
          <cell r="B3050" t="str">
            <v>Adaptador PVC soldável com flanges livres para caixa d'água 40mm x 1.1/4" - fornecimento e instalação</v>
          </cell>
          <cell r="C3050" t="str">
            <v>un</v>
          </cell>
          <cell r="D3050">
            <v>21.62</v>
          </cell>
        </row>
        <row r="3051">
          <cell r="A3051" t="str">
            <v>72792</v>
          </cell>
          <cell r="B3051" t="str">
            <v>Adaptador PVC soldável com flanges livres para caixa d'água 50mm x 1.1/2" - fornecimento e instalação</v>
          </cell>
          <cell r="C3051" t="str">
            <v>un</v>
          </cell>
          <cell r="D3051">
            <v>24.55</v>
          </cell>
        </row>
        <row r="3052">
          <cell r="A3052" t="str">
            <v>72793</v>
          </cell>
          <cell r="B3052" t="str">
            <v>Adaptador PVC soldável com flanges livres para caixa d'água 60mm x 2" fornecimento e instalação</v>
          </cell>
          <cell r="C3052" t="str">
            <v>un</v>
          </cell>
          <cell r="D3052">
            <v>34.75</v>
          </cell>
        </row>
        <row r="3053">
          <cell r="A3053" t="str">
            <v>72794</v>
          </cell>
          <cell r="B3053" t="str">
            <v>Adaptador PVC soldável com flanges livres para caixa d'água 75mm x 2.1/2" - fornecimento e instalação</v>
          </cell>
          <cell r="C3053" t="str">
            <v>un</v>
          </cell>
          <cell r="D3053">
            <v>124.39</v>
          </cell>
        </row>
        <row r="3054">
          <cell r="A3054" t="str">
            <v>72795</v>
          </cell>
          <cell r="B3054" t="str">
            <v>Adaptador PVC soldável com flanges livres para caixa d'água 85mm x 3" fornecimento e instalação</v>
          </cell>
          <cell r="C3054" t="str">
            <v>un</v>
          </cell>
          <cell r="D3054">
            <v>170.07</v>
          </cell>
        </row>
        <row r="3055">
          <cell r="A3055" t="str">
            <v>72796</v>
          </cell>
          <cell r="B3055" t="str">
            <v>Adaptador PVC soldável com flanges livres para caixa d'água 110mm x 4" fornecimento e instalação</v>
          </cell>
          <cell r="C3055" t="str">
            <v>un</v>
          </cell>
          <cell r="D3055">
            <v>235.44</v>
          </cell>
        </row>
        <row r="3056">
          <cell r="A3056" t="str">
            <v>72797</v>
          </cell>
          <cell r="B3056" t="str">
            <v>Adaptador PVC soldável longo com flanges livres para caixa d'água 25mm x 3/4" - fornecimento e instalação</v>
          </cell>
          <cell r="C3056" t="str">
            <v>un</v>
          </cell>
          <cell r="D3056">
            <v>15.84</v>
          </cell>
        </row>
        <row r="3057">
          <cell r="A3057" t="str">
            <v>72798</v>
          </cell>
          <cell r="B3057" t="str">
            <v>Adaptador PVC soldável longo com flanges livres para caixa d'água 32mm x 1" - fornecimento e instalação</v>
          </cell>
          <cell r="C3057" t="str">
            <v>un</v>
          </cell>
          <cell r="D3057">
            <v>18.7</v>
          </cell>
        </row>
        <row r="3058">
          <cell r="A3058" t="str">
            <v>72800</v>
          </cell>
          <cell r="B3058" t="str">
            <v>Adaptador PVC soldável longo com flanges livres para caixa d'água 40mm x 1.1/4" - fornecimento e instalação</v>
          </cell>
          <cell r="C3058" t="str">
            <v>un</v>
          </cell>
          <cell r="D3058">
            <v>27.7</v>
          </cell>
        </row>
        <row r="3059">
          <cell r="A3059" t="str">
            <v>72801</v>
          </cell>
          <cell r="B3059" t="str">
            <v>Adaptador PVC soldável longo com flanges livres para caixa d'água 50mm x 1.1/2" - fornecimento e instalação</v>
          </cell>
          <cell r="C3059" t="str">
            <v>un</v>
          </cell>
          <cell r="D3059">
            <v>31.51</v>
          </cell>
        </row>
        <row r="3060">
          <cell r="A3060" t="str">
            <v>72802</v>
          </cell>
          <cell r="B3060" t="str">
            <v>Adaptador PVC soldável longo com flanges livres para caixa d'água 60mm x 2" - fornecimento e instalação</v>
          </cell>
          <cell r="C3060" t="str">
            <v>un</v>
          </cell>
          <cell r="D3060">
            <v>45.1</v>
          </cell>
        </row>
        <row r="3061">
          <cell r="A3061" t="str">
            <v>72803</v>
          </cell>
          <cell r="B3061" t="str">
            <v>Adaptador PVC soldável longo com flanges livres para caixa d'água 75mm x 2.1/2" - fornecimento e instalação</v>
          </cell>
          <cell r="C3061" t="str">
            <v>un</v>
          </cell>
          <cell r="D3061">
            <v>164.69</v>
          </cell>
        </row>
        <row r="3062">
          <cell r="A3062" t="str">
            <v>72804</v>
          </cell>
          <cell r="B3062" t="str">
            <v>Adaptador PVC soldável longo com flanges livres para caixa d'água 85mm x 3" - fornecimento e instalação</v>
          </cell>
          <cell r="C3062" t="str">
            <v>un</v>
          </cell>
          <cell r="D3062">
            <v>222.53</v>
          </cell>
        </row>
        <row r="3063">
          <cell r="A3063" t="str">
            <v>72805</v>
          </cell>
          <cell r="B3063" t="str">
            <v>Adaptador PVC soldável longo com flanges livres para caixa d'água 110mm x 4" - fornecimento e instalação</v>
          </cell>
          <cell r="C3063" t="str">
            <v>un</v>
          </cell>
          <cell r="D3063">
            <v>333.22</v>
          </cell>
        </row>
        <row r="3064">
          <cell r="A3064" t="str">
            <v>89358</v>
          </cell>
          <cell r="B3064" t="str">
            <v>Joelho 90 graus, PVC, soldável, DN 20mm, instalado em ramal ou sub-ramal de água fornecimento e instalação. Af_12/2014_p</v>
          </cell>
          <cell r="C3064" t="str">
            <v>un</v>
          </cell>
          <cell r="D3064">
            <v>4.43</v>
          </cell>
        </row>
        <row r="3065">
          <cell r="A3065" t="str">
            <v>89359</v>
          </cell>
          <cell r="B3065" t="str">
            <v>Joelho 45 graus, PVC, soldável, DN 20mm, instalado em ramal ou sub-ramal de água fornecimento e instalação. Af_12/2014_p</v>
          </cell>
          <cell r="C3065" t="str">
            <v>un</v>
          </cell>
          <cell r="D3065">
            <v>4.54</v>
          </cell>
        </row>
        <row r="3066">
          <cell r="A3066" t="str">
            <v>89360</v>
          </cell>
          <cell r="B3066" t="str">
            <v>Curva 90 graus, PVC, soldável, DN 20mm, instalado em ramal ou sub-ramal de água fornecimento e instalação. Af_12/2014_p</v>
          </cell>
          <cell r="C3066" t="str">
            <v>un</v>
          </cell>
          <cell r="D3066">
            <v>4.96</v>
          </cell>
        </row>
        <row r="3067">
          <cell r="A3067" t="str">
            <v>89361</v>
          </cell>
          <cell r="B3067" t="str">
            <v>Curva 45 graus, PVC, soldável, DN 20mm, instalado em ramal ou sub-ramal de água fornecimento e instalação. Af_12/2014_p</v>
          </cell>
          <cell r="C3067" t="str">
            <v>un</v>
          </cell>
          <cell r="D3067">
            <v>4.92</v>
          </cell>
        </row>
        <row r="3068">
          <cell r="A3068" t="str">
            <v>89362</v>
          </cell>
          <cell r="B3068" t="str">
            <v>Joelho 90 graus, PVC, soldável, DN 25mm, instalado em ramal ou sub-ramal de água fornecimento e instalação. Af_12/2014_p</v>
          </cell>
          <cell r="C3068" t="str">
            <v>un</v>
          </cell>
          <cell r="D3068">
            <v>5.21</v>
          </cell>
        </row>
        <row r="3069">
          <cell r="A3069" t="str">
            <v>89363</v>
          </cell>
          <cell r="B3069" t="str">
            <v>Joelho 45 graus, PVC, soldável, DN 25mm, instalado em ramal ou sub-ramal de água fornecimento e instalação. Af_12/2014_p</v>
          </cell>
          <cell r="C3069" t="str">
            <v>un</v>
          </cell>
          <cell r="D3069">
            <v>5.62</v>
          </cell>
        </row>
        <row r="3070">
          <cell r="A3070" t="str">
            <v>89364</v>
          </cell>
          <cell r="B3070" t="str">
            <v>Curva 90 graus, PVC, soldável, DN 25mm, instalado em ramal ou sub-ramal de água fornecimento e instalação. Af_12/2014_p</v>
          </cell>
          <cell r="C3070" t="str">
            <v>un</v>
          </cell>
          <cell r="D3070">
            <v>6.04</v>
          </cell>
        </row>
        <row r="3071">
          <cell r="A3071" t="str">
            <v>89365</v>
          </cell>
          <cell r="B3071" t="str">
            <v>Curva 45 graus, PVC, soldável, DN 25mm, instalado em ramal ou sub-ramal de água fornecimento e instalação. Af_12/2014_p</v>
          </cell>
          <cell r="C3071" t="str">
            <v>un</v>
          </cell>
          <cell r="D3071">
            <v>5.8</v>
          </cell>
        </row>
        <row r="3072">
          <cell r="A3072" t="str">
            <v>89366</v>
          </cell>
          <cell r="B3072" t="str">
            <v>Joelho 90 graus com bucha de latão, PVC, soldável, DN 25mm x 3/4" instalado em ramal ou sub-ramal de água fornecimento e instalação. Af_12/2014_p</v>
          </cell>
          <cell r="C3072" t="str">
            <v>un</v>
          </cell>
          <cell r="D3072">
            <v>8.6199999999999992</v>
          </cell>
        </row>
        <row r="3073">
          <cell r="A3073" t="str">
            <v>89367</v>
          </cell>
          <cell r="B3073" t="str">
            <v>Joelho 90 graus, PVC, soldável, DN 32mm, instalado em ramal ou sub-ramal de água fornecimento e instalação. Af_12/2014_p</v>
          </cell>
          <cell r="C3073" t="str">
            <v>un</v>
          </cell>
          <cell r="D3073">
            <v>6.82</v>
          </cell>
        </row>
        <row r="3074">
          <cell r="A3074" t="str">
            <v>89368</v>
          </cell>
          <cell r="B3074" t="str">
            <v>Joelho 45 graus, PVC, soldável, DN 32mm, instalado em ramal ou sub-ramal de água fornecimento e instalação. Af_12/2014_p</v>
          </cell>
          <cell r="C3074" t="str">
            <v>un</v>
          </cell>
          <cell r="D3074">
            <v>7.75</v>
          </cell>
        </row>
        <row r="3075">
          <cell r="A3075" t="str">
            <v>89369</v>
          </cell>
          <cell r="B3075" t="str">
            <v>Curva 90 graus, PVC, soldável, DN 32mm, instalado em ramal ou sub-ramal de água fornecimento e instalação. Af_12/2014_p</v>
          </cell>
          <cell r="C3075" t="str">
            <v>un</v>
          </cell>
          <cell r="D3075">
            <v>8.2799999999999994</v>
          </cell>
        </row>
        <row r="3076">
          <cell r="A3076" t="str">
            <v>89370</v>
          </cell>
          <cell r="B3076" t="str">
            <v>Curva 45 graus, PVC, soldável, DN 32mm, instalado em ramal ou sub-ramal de água fornecimento e instalação. Af_12/2014_p</v>
          </cell>
          <cell r="C3076" t="str">
            <v>un</v>
          </cell>
          <cell r="D3076">
            <v>7.42</v>
          </cell>
        </row>
        <row r="3077">
          <cell r="A3077" t="str">
            <v>89371</v>
          </cell>
          <cell r="B3077" t="str">
            <v>Luva, PVC, soldável, DN 20mm, instalado em ramal ou sub-ramal de água fornecimento e instalação. Af_12/2014_p</v>
          </cell>
          <cell r="C3077" t="str">
            <v>un</v>
          </cell>
          <cell r="D3077">
            <v>3.36</v>
          </cell>
        </row>
        <row r="3078">
          <cell r="A3078" t="str">
            <v>89372</v>
          </cell>
          <cell r="B3078" t="str">
            <v>Luva de correr, PVC, soldável, DN 20mm, instalado em ramal ou sub-ramal de água fornecimento e instalação. Af_12/2014_p</v>
          </cell>
          <cell r="C3078" t="str">
            <v>un</v>
          </cell>
          <cell r="D3078">
            <v>8.07</v>
          </cell>
        </row>
        <row r="3079">
          <cell r="A3079" t="str">
            <v>89373</v>
          </cell>
          <cell r="B3079" t="str">
            <v>Luva de redução, PVC, soldável, DN 25mm x 20mm, instalado em ramal ou sub-ramal de água fornecimento e instalação. Af_12/2014_p</v>
          </cell>
          <cell r="C3079" t="str">
            <v>un</v>
          </cell>
          <cell r="D3079">
            <v>3.69</v>
          </cell>
        </row>
        <row r="3080">
          <cell r="A3080" t="str">
            <v>89374</v>
          </cell>
          <cell r="B3080" t="str">
            <v>Luva com bucha de latão, PVC, soldável, DN 20mm x 1/2", instalado em ramal ou sub-ramal de água fornecimento e instalação. Af_12/2014_p</v>
          </cell>
          <cell r="C3080" t="str">
            <v>un</v>
          </cell>
          <cell r="D3080">
            <v>6.07</v>
          </cell>
        </row>
        <row r="3081">
          <cell r="A3081" t="str">
            <v>89375</v>
          </cell>
          <cell r="B3081" t="str">
            <v>União, PVC, soldável, DN 20mm, instalado em ramal ou sub-ramal de água fornecimento e instalação. Af_12/2014_p</v>
          </cell>
          <cell r="C3081" t="str">
            <v>un</v>
          </cell>
          <cell r="D3081">
            <v>5.92</v>
          </cell>
        </row>
        <row r="3082">
          <cell r="A3082" t="str">
            <v>89376</v>
          </cell>
          <cell r="B3082" t="str">
            <v>Adaptador curto com bolsa e rosca para registro, PVC, soldável, DN 20mm x 1/2", instalado em ramal ou sub-ramal de água fornecimento e instalação. Af_12/2014_p</v>
          </cell>
          <cell r="C3082" t="str">
            <v>un</v>
          </cell>
          <cell r="D3082">
            <v>3.52</v>
          </cell>
        </row>
        <row r="3083">
          <cell r="A3083" t="str">
            <v>89378</v>
          </cell>
          <cell r="B3083" t="str">
            <v>Luva, PVC, soldável, DN 25mm, instalado em ramal ou sub-ramal de água fornecimento e instalação. Af_12/2014_p</v>
          </cell>
          <cell r="C3083" t="str">
            <v>un</v>
          </cell>
          <cell r="D3083">
            <v>3.93</v>
          </cell>
        </row>
        <row r="3084">
          <cell r="A3084" t="str">
            <v>89379</v>
          </cell>
          <cell r="B3084" t="str">
            <v>Luva de correr, PVC, soldável, DN 25mm, instalado em ramal ou sub-ramal de água fornecimento e instalação. Af_12/2014_p</v>
          </cell>
          <cell r="C3084" t="str">
            <v>un</v>
          </cell>
          <cell r="D3084">
            <v>10.7</v>
          </cell>
        </row>
        <row r="3085">
          <cell r="A3085" t="str">
            <v>89380</v>
          </cell>
          <cell r="B3085" t="str">
            <v>Luva de redução, PVC, soldável, DN 32mm x 25mm, instalado em ramal ou sub-ramal de água fornecimento e instalação. Af_12/2014_p</v>
          </cell>
          <cell r="C3085" t="str">
            <v>un</v>
          </cell>
          <cell r="D3085">
            <v>5.29</v>
          </cell>
        </row>
        <row r="3086">
          <cell r="A3086" t="str">
            <v>89381</v>
          </cell>
          <cell r="B3086" t="str">
            <v>Luva com bucha de latão, PVC, soldável, DN 25mm x 3/4", instalado em ramal ou sub-ramal de água fornecimento e instalação. Af_12/2014_p</v>
          </cell>
          <cell r="C3086" t="str">
            <v>un</v>
          </cell>
          <cell r="D3086">
            <v>7.64</v>
          </cell>
        </row>
        <row r="3087">
          <cell r="A3087" t="str">
            <v>89382</v>
          </cell>
          <cell r="B3087" t="str">
            <v>União, PVC, soldável, DN 25mm, instalado em ramal ou sub-ramal de água fornecimento e instalação. Af_12/2014_p</v>
          </cell>
          <cell r="C3087" t="str">
            <v>un</v>
          </cell>
          <cell r="D3087">
            <v>6.97</v>
          </cell>
        </row>
        <row r="3088">
          <cell r="A3088" t="str">
            <v>89383</v>
          </cell>
          <cell r="B3088" t="str">
            <v>Adaptador curto com bolsa e rosca para registro, PVC, soldável, DN 25mm x 3/4", instalado em ramal ou sub-ramal de água fornecimento e instalação. Af_12/2014_p</v>
          </cell>
          <cell r="C3088" t="str">
            <v>un</v>
          </cell>
          <cell r="D3088">
            <v>4.1100000000000003</v>
          </cell>
        </row>
        <row r="3089">
          <cell r="A3089" t="str">
            <v>89385</v>
          </cell>
          <cell r="B3089" t="str">
            <v>Luva soldável e com rosca, PVC, soldável, DN 25mm x 3/4, instalado em ramal ou sub-ramal de água fornecimento e instalação. Af_12/2014_p</v>
          </cell>
          <cell r="C3089" t="str">
            <v>un</v>
          </cell>
          <cell r="D3089">
            <v>4.32</v>
          </cell>
        </row>
        <row r="3090">
          <cell r="A3090" t="str">
            <v>89386</v>
          </cell>
          <cell r="B3090" t="str">
            <v>Luva, PVC, soldável, DN 32mm, instalado em ramal ou sub-ramal de água fornecimento e instalação. Af_12/2014_p</v>
          </cell>
          <cell r="C3090" t="str">
            <v>un</v>
          </cell>
          <cell r="D3090">
            <v>5.21</v>
          </cell>
        </row>
        <row r="3091">
          <cell r="A3091" t="str">
            <v>89388</v>
          </cell>
          <cell r="B3091" t="str">
            <v>Luva de redução, PVC, soldável, DN 40mm x 32mm, instalado em ramal ou sub-ramal de água fornecimento e instalação. Af_12/2014_p</v>
          </cell>
          <cell r="C3091" t="str">
            <v>un</v>
          </cell>
          <cell r="D3091">
            <v>6.45</v>
          </cell>
        </row>
        <row r="3092">
          <cell r="A3092" t="str">
            <v>89389</v>
          </cell>
          <cell r="B3092" t="str">
            <v>Luva soldável e com rosca, PVC, soldável, DN 32mm x 1", instalado em ramal ou sub-ramal de água fornecimento e instalação. Af_12/2014_p</v>
          </cell>
          <cell r="C3092" t="str">
            <v>un</v>
          </cell>
          <cell r="D3092">
            <v>6.99</v>
          </cell>
        </row>
        <row r="3093">
          <cell r="A3093" t="str">
            <v>89390</v>
          </cell>
          <cell r="B3093" t="str">
            <v>União, PVC, soldável, DN 32mm, instalado em ramal ou sub-ramal de água fornecimento e instalação. Af_12/2014_p</v>
          </cell>
          <cell r="C3093" t="str">
            <v>un</v>
          </cell>
          <cell r="D3093">
            <v>10.14</v>
          </cell>
        </row>
        <row r="3094">
          <cell r="A3094" t="str">
            <v>89391</v>
          </cell>
          <cell r="B3094" t="str">
            <v>Adaptador curto com bolsa e rosca para registro, PVC, soldável, DN 32mm x 1", instalado em ramal ou sub-ramal de água fornecimento e instalação. Af_12/2014_p</v>
          </cell>
          <cell r="C3094" t="str">
            <v>un</v>
          </cell>
          <cell r="D3094">
            <v>5.5</v>
          </cell>
        </row>
        <row r="3095">
          <cell r="A3095" t="str">
            <v>89393</v>
          </cell>
          <cell r="B3095" t="str">
            <v>Tê PVC soldável, DN 20mm, instalado em ramal ou sub-ramal de água fornecimento e instalação. Af_12/2014_p</v>
          </cell>
          <cell r="C3095" t="str">
            <v>un</v>
          </cell>
          <cell r="D3095">
            <v>6.33</v>
          </cell>
        </row>
        <row r="3096">
          <cell r="A3096" t="str">
            <v>89394</v>
          </cell>
          <cell r="B3096" t="str">
            <v>Tê com bucha de latão na bolsa central, PVC, soldável, DN 20mm x 1/2, instalado em ramal ou sub-ramal de água fornecimento e instalação. Af_12/2014_p</v>
          </cell>
          <cell r="C3096" t="str">
            <v>un</v>
          </cell>
          <cell r="D3096">
            <v>12.6</v>
          </cell>
        </row>
        <row r="3097">
          <cell r="A3097" t="str">
            <v>89395</v>
          </cell>
          <cell r="B3097" t="str">
            <v>Tê PVC soldável, DN 25mm, instalado em ramal ou sub-ramal de água fornecimento e instalação. Af_12/2014_p</v>
          </cell>
          <cell r="C3097" t="str">
            <v>un</v>
          </cell>
          <cell r="D3097">
            <v>7.6</v>
          </cell>
        </row>
        <row r="3098">
          <cell r="A3098" t="str">
            <v>89396</v>
          </cell>
          <cell r="B3098" t="str">
            <v>Tê com bucha de latão na bolsa central, PVC, soldável, DN 25mm x 1/2", instalado em ramal ou sub-ramal de água fornecimento e instalação. Af_12/2014_p</v>
          </cell>
          <cell r="C3098" t="str">
            <v>un</v>
          </cell>
          <cell r="D3098">
            <v>14.25</v>
          </cell>
        </row>
        <row r="3099">
          <cell r="A3099" t="str">
            <v>89397</v>
          </cell>
          <cell r="B3099" t="str">
            <v>Tê de redução, PVC, soldável, DN 25mm x 20mm, instalado em ramal ou sub-ramal de água fornecimento e instalação. Af_12/2014_p</v>
          </cell>
          <cell r="C3099" t="str">
            <v>un</v>
          </cell>
          <cell r="D3099">
            <v>9</v>
          </cell>
        </row>
        <row r="3100">
          <cell r="A3100" t="str">
            <v>89398</v>
          </cell>
          <cell r="B3100" t="str">
            <v>Tê PVC soldável, DN 32mm, instalado em ramal ou sub-ramal de água fornecimento e instalação. Af_12/2014_p</v>
          </cell>
          <cell r="C3100" t="str">
            <v>un</v>
          </cell>
          <cell r="D3100">
            <v>10.51</v>
          </cell>
        </row>
        <row r="3101">
          <cell r="A3101" t="str">
            <v>89399</v>
          </cell>
          <cell r="B3101" t="str">
            <v>Tê com bucha de latão na bolsa central, PVC, soldável, DN 32mm x 3/4", instalado em ramal ou sub-ramal de água fornecimento e instalação. Af_12/2014_p</v>
          </cell>
          <cell r="C3101" t="str">
            <v>un</v>
          </cell>
          <cell r="D3101">
            <v>21.15</v>
          </cell>
        </row>
        <row r="3102">
          <cell r="A3102" t="str">
            <v>89400</v>
          </cell>
          <cell r="B3102" t="str">
            <v>Tê de redução, PVC, soldável, DN 32mm x 25mm, instalado em ramal ou sub-ramal de água fornecimento e instalação. Af_12/2014_p</v>
          </cell>
          <cell r="C3102" t="str">
            <v>un</v>
          </cell>
          <cell r="D3102">
            <v>12.68</v>
          </cell>
        </row>
        <row r="3103">
          <cell r="A3103" t="str">
            <v>89404</v>
          </cell>
          <cell r="B3103" t="str">
            <v>Joelho 90 graus, PVC, soldável, DN 20mm, instalado em ramal de distribuição de água fornecimento e instalação. Af_12/2014_p</v>
          </cell>
          <cell r="C3103" t="str">
            <v>un</v>
          </cell>
          <cell r="D3103">
            <v>2.95</v>
          </cell>
        </row>
        <row r="3104">
          <cell r="A3104" t="str">
            <v>89405</v>
          </cell>
          <cell r="B3104" t="str">
            <v>Joelho 45 graus, PVC, soldável, DN 20mm, instalado em ramal de distribuição de água fornecimento e instalação. Af_12/2014_p</v>
          </cell>
          <cell r="C3104" t="str">
            <v>un</v>
          </cell>
          <cell r="D3104">
            <v>3.06</v>
          </cell>
        </row>
        <row r="3105">
          <cell r="A3105" t="str">
            <v>89406</v>
          </cell>
          <cell r="B3105" t="str">
            <v>Curva 90 graus, PVC, soldável, DN 20mm, instalado em ramal de distribuição de água fornecimento e instalação. Af_12/2014_p</v>
          </cell>
          <cell r="C3105" t="str">
            <v>un</v>
          </cell>
          <cell r="D3105">
            <v>3.49</v>
          </cell>
        </row>
        <row r="3106">
          <cell r="A3106" t="str">
            <v>89407</v>
          </cell>
          <cell r="B3106" t="str">
            <v>Curva 45 graus, PVC, soldável, DN 20mm, instalado em ramal de distribuição de água - fornecimento e instalação. Af_12/2014</v>
          </cell>
          <cell r="C3106" t="str">
            <v>un</v>
          </cell>
          <cell r="D3106">
            <v>3.45</v>
          </cell>
        </row>
        <row r="3107">
          <cell r="A3107" t="str">
            <v>89408</v>
          </cell>
          <cell r="B3107" t="str">
            <v>Joelho 90 graus, PVC, soldável, DN 25mm, instalado em ramal de distribuição de água fornecimento e instalação. Af_12/2014_p</v>
          </cell>
          <cell r="C3107" t="str">
            <v>un</v>
          </cell>
          <cell r="D3107">
            <v>3.51</v>
          </cell>
        </row>
        <row r="3108">
          <cell r="A3108" t="str">
            <v>89409</v>
          </cell>
          <cell r="B3108" t="str">
            <v>Joelho 45 graus, PVC, soldável, DN 25mm, instalado em ramal de distribuição de água fornecimento e instalação. Af_12/2014_p</v>
          </cell>
          <cell r="C3108" t="str">
            <v>un</v>
          </cell>
          <cell r="D3108">
            <v>3.92</v>
          </cell>
        </row>
        <row r="3109">
          <cell r="A3109" t="str">
            <v>89410</v>
          </cell>
          <cell r="B3109" t="str">
            <v>Curva 90 graus, PVC, soldável, DN 25mm, instalado em ramal de distribuição de água fornecimento e instalação. Af_12/2014_p</v>
          </cell>
          <cell r="C3109" t="str">
            <v>un</v>
          </cell>
          <cell r="D3109">
            <v>4.34</v>
          </cell>
        </row>
        <row r="3110">
          <cell r="A3110" t="str">
            <v>89411</v>
          </cell>
          <cell r="B3110" t="str">
            <v>Curva 45 graus, PVC, soldável, DN 25mm, instalado em ramal de distribuição de água fornecimento e instalação. Af_12/2014_p</v>
          </cell>
          <cell r="C3110" t="str">
            <v>un</v>
          </cell>
          <cell r="D3110">
            <v>4.0999999999999996</v>
          </cell>
        </row>
        <row r="3111">
          <cell r="A3111" t="str">
            <v>89412</v>
          </cell>
          <cell r="B3111" t="str">
            <v>Joelho 90 graus, PVC, soldável, DN 25mm, x 3/4" instalado em ramal de distribuição de água fornecimento e instalação. Af_12/2014_p</v>
          </cell>
          <cell r="C3111" t="str">
            <v>un</v>
          </cell>
          <cell r="D3111">
            <v>4.55</v>
          </cell>
        </row>
        <row r="3112">
          <cell r="A3112" t="str">
            <v>89413</v>
          </cell>
          <cell r="B3112" t="str">
            <v>Joelho 90 graus, PVC, soldável, DN 32mm, instalado em ramal de distribuição de água fornecimento e instalação. Af_12/2014_p</v>
          </cell>
          <cell r="C3112" t="str">
            <v>un</v>
          </cell>
          <cell r="D3112">
            <v>4.79</v>
          </cell>
        </row>
        <row r="3113">
          <cell r="A3113" t="str">
            <v>89414</v>
          </cell>
          <cell r="B3113" t="str">
            <v>Joelho 45 graus, PVC, soldável, DN 32mm, instalado em ramal de distribuição de água - fornecimento e instalação. Af_12/2014_p</v>
          </cell>
          <cell r="C3113" t="str">
            <v>un</v>
          </cell>
          <cell r="D3113">
            <v>5.71</v>
          </cell>
        </row>
        <row r="3114">
          <cell r="A3114" t="str">
            <v>89415</v>
          </cell>
          <cell r="B3114" t="str">
            <v>Curva 90 graus, PVC, soldável, DN 32mm, instalado em ramal de distribuição de água fornecimento e instalação. Af_12/2014_p</v>
          </cell>
          <cell r="C3114" t="str">
            <v>un</v>
          </cell>
          <cell r="D3114">
            <v>6.25</v>
          </cell>
        </row>
        <row r="3115">
          <cell r="A3115" t="str">
            <v>89416</v>
          </cell>
          <cell r="B3115" t="str">
            <v>Curva 45 graus, PVC, soldável, DN 32mm, instalado em ramal de distribuição de água - fornecimento e instalação. Af_12/2014_p</v>
          </cell>
          <cell r="C3115" t="str">
            <v>un</v>
          </cell>
          <cell r="D3115">
            <v>5.38</v>
          </cell>
        </row>
        <row r="3116">
          <cell r="A3116" t="str">
            <v>89417</v>
          </cell>
          <cell r="B3116" t="str">
            <v>Luva, PVC, soldável, DN 20mm, instalado em ramal de distribuição de água fornecimento e instalação. Af_12/2014_p</v>
          </cell>
          <cell r="C3116" t="str">
            <v>un</v>
          </cell>
          <cell r="D3116">
            <v>2.39</v>
          </cell>
        </row>
        <row r="3117">
          <cell r="A3117" t="str">
            <v>89418</v>
          </cell>
          <cell r="B3117" t="str">
            <v>Luva de correr, PVC, soldável, DN 20mm, instalado em ramal de distribuição de água fornecimento e instalação. Af_12/2014_p</v>
          </cell>
          <cell r="C3117" t="str">
            <v>un</v>
          </cell>
          <cell r="D3117">
            <v>7.11</v>
          </cell>
        </row>
        <row r="3118">
          <cell r="A3118" t="str">
            <v>89419</v>
          </cell>
          <cell r="B3118" t="str">
            <v>Luva de redução, PVC, soldável, DN 25mm x 20mm, instalado em ramal de distribuição de água - fornecimento e instalação. Af_12/2014_p</v>
          </cell>
          <cell r="C3118" t="str">
            <v>un</v>
          </cell>
          <cell r="D3118">
            <v>2.72</v>
          </cell>
        </row>
        <row r="3119">
          <cell r="A3119" t="str">
            <v>89420</v>
          </cell>
          <cell r="B3119" t="str">
            <v>Luva com bucha de latão, PVC, soldável, DN 20mm x 1/2", instalado em ramal de distribuição de água fornecimento e instalação. Af_12/2014_p</v>
          </cell>
          <cell r="C3119" t="str">
            <v>un</v>
          </cell>
          <cell r="D3119">
            <v>5.0999999999999996</v>
          </cell>
        </row>
        <row r="3120">
          <cell r="A3120" t="str">
            <v>89421</v>
          </cell>
          <cell r="B3120" t="str">
            <v>União, PVC, soldável, DN 20mm, instalado em ramal de distribuição de água fornecimento e instalação. Af_12/2014_p</v>
          </cell>
          <cell r="C3120" t="str">
            <v>un</v>
          </cell>
          <cell r="D3120">
            <v>4.95</v>
          </cell>
        </row>
        <row r="3121">
          <cell r="A3121" t="str">
            <v>89422</v>
          </cell>
          <cell r="B3121" t="str">
            <v>Adaptador curto com bolsa e rosca para registro, PVC, soldável, DN 20mm x 1/2", instalado em ramal de distribuição de água fornecimento e instalação. Af_12/2014_p</v>
          </cell>
          <cell r="C3121" t="str">
            <v>un</v>
          </cell>
          <cell r="D3121">
            <v>2.5499999999999998</v>
          </cell>
        </row>
        <row r="3122">
          <cell r="A3122" t="str">
            <v>89424</v>
          </cell>
          <cell r="B3122" t="str">
            <v>Luva, PVC, soldável, DN 25mm, instalado em ramal de distribuição de água fornecimento e instalação. Af_12/2014_p</v>
          </cell>
          <cell r="C3122" t="str">
            <v>un</v>
          </cell>
          <cell r="D3122">
            <v>2.79</v>
          </cell>
        </row>
        <row r="3123">
          <cell r="A3123" t="str">
            <v>89425</v>
          </cell>
          <cell r="B3123" t="str">
            <v>Luva de correr, PVC, soldável, DN 25mm, instalado em ramal de distribuição de água fornecimento e instalação. Af_12/2014_p</v>
          </cell>
          <cell r="C3123" t="str">
            <v>un</v>
          </cell>
          <cell r="D3123">
            <v>9.57</v>
          </cell>
        </row>
        <row r="3124">
          <cell r="A3124" t="str">
            <v>89426</v>
          </cell>
          <cell r="B3124" t="str">
            <v>Luva de redução, PVC, soldável, DN 32mm x 25mm, instalado em ramal de distribuição de água fornecimento e instalação. Af_12/2014_p</v>
          </cell>
          <cell r="C3124" t="str">
            <v>un</v>
          </cell>
          <cell r="D3124">
            <v>4.1500000000000004</v>
          </cell>
        </row>
        <row r="3125">
          <cell r="A3125" t="str">
            <v>89427</v>
          </cell>
          <cell r="B3125" t="str">
            <v>Luva com bucha de latão, PVC, soldável, DN 25mm x 3/4", instalado em ramal de distribuição de água - fornecimento e instalação. Af_12/2014_p</v>
          </cell>
          <cell r="C3125" t="str">
            <v>un</v>
          </cell>
          <cell r="D3125">
            <v>6.5</v>
          </cell>
        </row>
        <row r="3126">
          <cell r="A3126" t="str">
            <v>89428</v>
          </cell>
          <cell r="B3126" t="str">
            <v>União, PVC, soldável, DN 25mm, instalado em ramal de distribuição de água fornecimento e instalação. Af_12/2014_p</v>
          </cell>
          <cell r="C3126" t="str">
            <v>un</v>
          </cell>
          <cell r="D3126">
            <v>5.83</v>
          </cell>
        </row>
        <row r="3127">
          <cell r="A3127" t="str">
            <v>89429</v>
          </cell>
          <cell r="B3127" t="str">
            <v>Adaptador curto com bolsa e rosca para registro, PVC, soldável, DN 25mm x 3/4", instalado em ramal de distribuição de água fornecimento e instalação. Af_12/2014_p</v>
          </cell>
          <cell r="C3127" t="str">
            <v>un</v>
          </cell>
          <cell r="D3127">
            <v>2.97</v>
          </cell>
        </row>
        <row r="3128">
          <cell r="A3128" t="str">
            <v>89431</v>
          </cell>
          <cell r="B3128" t="str">
            <v>Luva, PVC, soldável, DN 32mm, instalado em ramal de distribuição de água fornecimento e instalação. Af_12/2014_p</v>
          </cell>
          <cell r="C3128" t="str">
            <v>un</v>
          </cell>
          <cell r="D3128">
            <v>3.84</v>
          </cell>
        </row>
        <row r="3129">
          <cell r="A3129" t="str">
            <v>89433</v>
          </cell>
          <cell r="B3129" t="str">
            <v>Luva de redução, PVC, soldável, DN 40mm x 32mm, instalado em ramal de distribuição de água fornecimento e instalação. Af_12/2014_p</v>
          </cell>
          <cell r="C3129" t="str">
            <v>un</v>
          </cell>
          <cell r="D3129">
            <v>5.08</v>
          </cell>
        </row>
        <row r="3130">
          <cell r="A3130" t="str">
            <v>89434</v>
          </cell>
          <cell r="B3130" t="str">
            <v>Luva soldável e com rosca, PVC, soldável, DN 32mm x 1", instalado em ramal de distribuição de água fornecimento e instalação. Af_12/2014_p</v>
          </cell>
          <cell r="C3130" t="str">
            <v>un</v>
          </cell>
          <cell r="D3130">
            <v>5.62</v>
          </cell>
        </row>
        <row r="3131">
          <cell r="A3131" t="str">
            <v>89435</v>
          </cell>
          <cell r="B3131" t="str">
            <v>União, PVC, soldável, DN 32mm, instalado em ramal de distribuição de água fornecimento e instalação. Af_12/2014_p</v>
          </cell>
          <cell r="C3131" t="str">
            <v>un</v>
          </cell>
          <cell r="D3131">
            <v>8.7799999999999994</v>
          </cell>
        </row>
        <row r="3132">
          <cell r="A3132" t="str">
            <v>89436</v>
          </cell>
          <cell r="B3132" t="str">
            <v>Adaptador curto com bolsa e rosca para registro, PVC, soldável, DN 32mm x 1", instalado em ramal de distribuição de água fornecimento e instalação. Af_12/2014_p</v>
          </cell>
          <cell r="C3132" t="str">
            <v>un</v>
          </cell>
          <cell r="D3132">
            <v>4.13</v>
          </cell>
        </row>
        <row r="3133">
          <cell r="A3133" t="str">
            <v>89438</v>
          </cell>
          <cell r="B3133" t="str">
            <v>Tê PVC soldável, DN 20mm, instalado em ramal de distribuição de água fornecimento e instalação. Af_12/2014_p</v>
          </cell>
          <cell r="C3133" t="str">
            <v>un</v>
          </cell>
          <cell r="D3133">
            <v>4.38</v>
          </cell>
        </row>
        <row r="3134">
          <cell r="A3134" t="str">
            <v>89439</v>
          </cell>
          <cell r="B3134" t="str">
            <v>Tê soldável e com rosca na bolsa central, PVC, soldável, DN 20mm x 1/2", instalado em ramal de distribuição de água fornecimento e instalação. Af_12/2014_p</v>
          </cell>
          <cell r="C3134" t="str">
            <v>un</v>
          </cell>
          <cell r="D3134">
            <v>5.51</v>
          </cell>
        </row>
        <row r="3135">
          <cell r="A3135" t="str">
            <v>89440</v>
          </cell>
          <cell r="B3135" t="str">
            <v>Tê PVC soldável, DN 25mm, instalado em ramal de distribuição de água fornecimento e instalação. Af_12/2014_p</v>
          </cell>
          <cell r="C3135" t="str">
            <v>un</v>
          </cell>
          <cell r="D3135">
            <v>5.33</v>
          </cell>
        </row>
        <row r="3136">
          <cell r="A3136" t="str">
            <v>89441</v>
          </cell>
          <cell r="B3136" t="str">
            <v>Tê com bucha de latão na bolsa central, PVC, soldável, DN 25mm x 1/2", instalado em ramal de distribuição de água fornecimento e instalação. Af_12/2014_p</v>
          </cell>
          <cell r="C3136" t="str">
            <v>un</v>
          </cell>
          <cell r="D3136">
            <v>11.98</v>
          </cell>
        </row>
        <row r="3137">
          <cell r="A3137" t="str">
            <v>89442</v>
          </cell>
          <cell r="B3137" t="str">
            <v>Tê de redução, PVC, soldável, DN 25mm x 20mm, instalado em ramal de distribuição de água fornecimento e instalação. Af_12/2014_p</v>
          </cell>
          <cell r="C3137" t="str">
            <v>un</v>
          </cell>
          <cell r="D3137">
            <v>6.73</v>
          </cell>
        </row>
        <row r="3138">
          <cell r="A3138" t="str">
            <v>89443</v>
          </cell>
          <cell r="B3138" t="str">
            <v>Tê PVC soldável, DN 32mm, instalado em ramal de distribuição de água fornecimento e instalação. Af_12/2014_p</v>
          </cell>
          <cell r="C3138" t="str">
            <v>un</v>
          </cell>
          <cell r="D3138">
            <v>7.81</v>
          </cell>
        </row>
        <row r="3139">
          <cell r="A3139" t="str">
            <v>89444</v>
          </cell>
          <cell r="B3139" t="str">
            <v>Tê com bucha de latão na bolsa central, PVC, soldável, DN 32mm x 3/4", instalado em ramal de distribuição de água fornecimento e instalação. Af_12/2014_p</v>
          </cell>
          <cell r="C3139" t="str">
            <v>un</v>
          </cell>
          <cell r="D3139">
            <v>18.45</v>
          </cell>
        </row>
        <row r="3140">
          <cell r="A3140" t="str">
            <v>89445</v>
          </cell>
          <cell r="B3140" t="str">
            <v>Tê de redução, PVC, soldável, DN 32mm x 25mm, instalado em ramal de distribuição de água fornecimento e instalação. Af_12/2014_p</v>
          </cell>
          <cell r="C3140" t="str">
            <v>un</v>
          </cell>
          <cell r="D3140">
            <v>9.98</v>
          </cell>
        </row>
        <row r="3141">
          <cell r="A3141" t="str">
            <v>89481</v>
          </cell>
          <cell r="B3141" t="str">
            <v>Joelho 90 graus, PVC, soldável, DN 25mm, instalado em prumada de água fornecimento e instalação. Af_12/2014_p</v>
          </cell>
          <cell r="C3141" t="str">
            <v>un</v>
          </cell>
          <cell r="D3141">
            <v>2.66</v>
          </cell>
        </row>
        <row r="3142">
          <cell r="A3142" t="str">
            <v>89485</v>
          </cell>
          <cell r="B3142" t="str">
            <v>Joelho 45 graus, PVC, soldável, DN 25mm, instalado em prumada de água fornecimento e instalação. Af_12/2014_p</v>
          </cell>
          <cell r="C3142" t="str">
            <v>un</v>
          </cell>
          <cell r="D3142">
            <v>3.07</v>
          </cell>
        </row>
        <row r="3143">
          <cell r="A3143" t="str">
            <v>89489</v>
          </cell>
          <cell r="B3143" t="str">
            <v>Curva 90 graus, PVC, soldável, DN 25mm, instalado em prumada de água fornecimento e instalação. Af_12/2014_p</v>
          </cell>
          <cell r="C3143" t="str">
            <v>un</v>
          </cell>
          <cell r="D3143">
            <v>3.49</v>
          </cell>
        </row>
        <row r="3144">
          <cell r="A3144" t="str">
            <v>89490</v>
          </cell>
          <cell r="B3144" t="str">
            <v>Curva 45 graus, PVC, soldável, DN 25mm, instalado em prumada de água fornecimento e instalação. Af_12/2014_p</v>
          </cell>
          <cell r="C3144" t="str">
            <v>un</v>
          </cell>
          <cell r="D3144">
            <v>3.25</v>
          </cell>
        </row>
        <row r="3145">
          <cell r="A3145" t="str">
            <v>89492</v>
          </cell>
          <cell r="B3145" t="str">
            <v>Joelho 90 graus, PVC, soldável, DN 32mm, instalado em prumada de água fornecimento e instalação. Af_12/2014_p</v>
          </cell>
          <cell r="C3145" t="str">
            <v>un</v>
          </cell>
          <cell r="D3145">
            <v>3.82</v>
          </cell>
        </row>
        <row r="3146">
          <cell r="A3146" t="str">
            <v>89493</v>
          </cell>
          <cell r="B3146" t="str">
            <v>Joelho 45 graus, PVC, soldável, DN 32mm, instalado em prumada de água fornecimento e instalação. Af_12/2014_p</v>
          </cell>
          <cell r="C3146" t="str">
            <v>un</v>
          </cell>
          <cell r="D3146">
            <v>4.75</v>
          </cell>
        </row>
        <row r="3147">
          <cell r="A3147" t="str">
            <v>89494</v>
          </cell>
          <cell r="B3147" t="str">
            <v>Curva 90 graus, PVC, soldável, DN 32mm, instalado em prumada de água fornecimento e instalação. Af_12/2014_p</v>
          </cell>
          <cell r="C3147" t="str">
            <v>un</v>
          </cell>
          <cell r="D3147">
            <v>5.28</v>
          </cell>
        </row>
        <row r="3148">
          <cell r="A3148" t="str">
            <v>89496</v>
          </cell>
          <cell r="B3148" t="str">
            <v>Curva 45 graus, PVC, soldável, DN 32mm, instalado em prumada de água fornecimento e instalação. Af_12/2014_p</v>
          </cell>
          <cell r="C3148" t="str">
            <v>un</v>
          </cell>
          <cell r="D3148">
            <v>4.41</v>
          </cell>
        </row>
        <row r="3149">
          <cell r="A3149" t="str">
            <v>89497</v>
          </cell>
          <cell r="B3149" t="str">
            <v>Joelho 90 graus, PVC, soldável, DN 40mm, instalado em prumada de água fornecimento e instalação. Af_12/2014_p</v>
          </cell>
          <cell r="C3149" t="str">
            <v>un</v>
          </cell>
          <cell r="D3149">
            <v>5.77</v>
          </cell>
        </row>
        <row r="3150">
          <cell r="A3150" t="str">
            <v>89498</v>
          </cell>
          <cell r="B3150" t="str">
            <v>Joelho 45 graus, PVC, soldável, DN 40mm, instalado em prumada de água fornecimento e instalação. Af_12/2014_p</v>
          </cell>
          <cell r="C3150" t="str">
            <v>un</v>
          </cell>
          <cell r="D3150">
            <v>6.33</v>
          </cell>
        </row>
        <row r="3151">
          <cell r="A3151" t="str">
            <v>89499</v>
          </cell>
          <cell r="B3151" t="str">
            <v>Curva 90 graus, PVC, soldável, DN 40mm, instalado em prumada de água fornecimento e instalação. Af_12/2014_p</v>
          </cell>
          <cell r="C3151" t="str">
            <v>un</v>
          </cell>
          <cell r="D3151">
            <v>7.94</v>
          </cell>
        </row>
        <row r="3152">
          <cell r="A3152" t="str">
            <v>89500</v>
          </cell>
          <cell r="B3152" t="str">
            <v>Curva 45 graus, PVC, soldável, DN 40mm, instalado em prumada de água fornecimento e instalação. Af_12/2014_p</v>
          </cell>
          <cell r="C3152" t="str">
            <v>un</v>
          </cell>
          <cell r="D3152">
            <v>5.52</v>
          </cell>
        </row>
        <row r="3153">
          <cell r="A3153" t="str">
            <v>89501</v>
          </cell>
          <cell r="B3153" t="str">
            <v>Joelho 90 graus, PVC, soldável, DN 50mm, instalado em prumada de água fornecimento e instalação. Af_12/2014_p</v>
          </cell>
          <cell r="C3153" t="str">
            <v>un</v>
          </cell>
          <cell r="D3153">
            <v>7.23</v>
          </cell>
        </row>
        <row r="3154">
          <cell r="A3154" t="str">
            <v>89502</v>
          </cell>
          <cell r="B3154" t="str">
            <v>Joelho 45 graus, PVC, soldável, DN 50mm, instalado em prumada de água fornecimento e instalação. Af_12/2014_p</v>
          </cell>
          <cell r="C3154" t="str">
            <v>un</v>
          </cell>
          <cell r="D3154">
            <v>8.16</v>
          </cell>
        </row>
        <row r="3155">
          <cell r="A3155" t="str">
            <v>89503</v>
          </cell>
          <cell r="B3155" t="str">
            <v>Curva 90 graus, PVC, soldável, DN 50mm, instalado em prumada de água fornecimento e instalação. Af_12/2014_p</v>
          </cell>
          <cell r="C3155" t="str">
            <v>un</v>
          </cell>
          <cell r="D3155">
            <v>9.49</v>
          </cell>
        </row>
        <row r="3156">
          <cell r="A3156" t="str">
            <v>89504</v>
          </cell>
          <cell r="B3156" t="str">
            <v>Curva 45 graus, PVC, soldável, DN 50mm, instalado em prumada de água fornecimento e instalação. Af_12/2014_p</v>
          </cell>
          <cell r="C3156" t="str">
            <v>un</v>
          </cell>
          <cell r="D3156">
            <v>8.73</v>
          </cell>
        </row>
        <row r="3157">
          <cell r="A3157" t="str">
            <v>89505</v>
          </cell>
          <cell r="B3157" t="str">
            <v>Joelho 90 graus, PVC, soldável, DN 60mm, instalado em prumada de água fornecimento e instalação. Af_12/2014_p</v>
          </cell>
          <cell r="C3157" t="str">
            <v>un</v>
          </cell>
          <cell r="D3157">
            <v>18.41</v>
          </cell>
        </row>
        <row r="3158">
          <cell r="A3158" t="str">
            <v>89506</v>
          </cell>
          <cell r="B3158" t="str">
            <v>Joelho 45 graus, PVC, soldável, DN 60mm, instalado em prumada de água fornecimento e instalação. Af_12/2014_p</v>
          </cell>
          <cell r="C3158" t="str">
            <v>un</v>
          </cell>
          <cell r="D3158">
            <v>18.11</v>
          </cell>
        </row>
        <row r="3159">
          <cell r="A3159" t="str">
            <v>89507</v>
          </cell>
          <cell r="B3159" t="str">
            <v>Curva 90 graus, PVC, soldável, DN 60mm, instalado em prumada de água fornecimento e instalação. Af_12/2014_p</v>
          </cell>
          <cell r="C3159" t="str">
            <v>un</v>
          </cell>
          <cell r="D3159">
            <v>16.96</v>
          </cell>
        </row>
        <row r="3160">
          <cell r="A3160" t="str">
            <v>89510</v>
          </cell>
          <cell r="B3160" t="str">
            <v>Curva 45 graus, PVC, soldável, DN 60mm, instalado em prumada de água fornecimento e instalação. Af_12/2014_p</v>
          </cell>
          <cell r="C3160" t="str">
            <v>un</v>
          </cell>
          <cell r="D3160">
            <v>12.7</v>
          </cell>
        </row>
        <row r="3161">
          <cell r="A3161" t="str">
            <v>89513</v>
          </cell>
          <cell r="B3161" t="str">
            <v>Joelho 90 graus, PVC, soldável, DN 75mm, instalado em prumada de água fornecimento e instalação. Af_12/2014_p</v>
          </cell>
          <cell r="C3161" t="str">
            <v>un</v>
          </cell>
          <cell r="D3161">
            <v>48.9</v>
          </cell>
        </row>
        <row r="3162">
          <cell r="A3162" t="str">
            <v>89514</v>
          </cell>
          <cell r="B3162" t="str">
            <v>Joelho 90 graus, PVC, série R, água pluvial, DN 40mm, junta soldável, fornecido e instalado em ramal de encaminhamento. Af_12/2014_p</v>
          </cell>
          <cell r="C3162" t="str">
            <v>un</v>
          </cell>
          <cell r="D3162">
            <v>5.22</v>
          </cell>
        </row>
        <row r="3163">
          <cell r="A3163" t="str">
            <v>89515</v>
          </cell>
          <cell r="B3163" t="str">
            <v>Joelho 45 graus, PVC, soldável, DN 75mm, instalado em prumada de água fornecimento e instalação. Af_12/2014_p</v>
          </cell>
          <cell r="C3163" t="str">
            <v>un</v>
          </cell>
          <cell r="D3163">
            <v>38.17</v>
          </cell>
        </row>
        <row r="3164">
          <cell r="A3164" t="str">
            <v>89516</v>
          </cell>
          <cell r="B3164" t="str">
            <v>Joelho 45 graus, PVC, série R, água pluvial, DN 40mm, junta soldável, fornecido e instalado em ramal de encaminhamento. Af_12/2014_p</v>
          </cell>
          <cell r="C3164" t="str">
            <v>un</v>
          </cell>
          <cell r="D3164">
            <v>4.96</v>
          </cell>
        </row>
        <row r="3165">
          <cell r="A3165" t="str">
            <v>89517</v>
          </cell>
          <cell r="B3165" t="str">
            <v>Curva 90 graus, PVC, soldável, DN 75mm, instalado em prumada de água fornecimento e instalação. Af_12/2014_p</v>
          </cell>
          <cell r="C3165" t="str">
            <v>un</v>
          </cell>
          <cell r="D3165">
            <v>27.43</v>
          </cell>
        </row>
        <row r="3166">
          <cell r="A3166" t="str">
            <v>89518</v>
          </cell>
          <cell r="B3166" t="str">
            <v>Joelho 90 graus, PVC, série R, água pluvial, DN 50mm, junta elástica, fornecido e instalado em ramal de encaminhamento. Af_12/2014</v>
          </cell>
          <cell r="C3166" t="str">
            <v>un</v>
          </cell>
          <cell r="D3166">
            <v>7.39</v>
          </cell>
        </row>
        <row r="3167">
          <cell r="A3167" t="str">
            <v>89519</v>
          </cell>
          <cell r="B3167" t="str">
            <v>Curva 45 graus, PVC, soldável, DN 75mm, instalado em prumada de água fornecimento e instalação. Af_12/2014_p</v>
          </cell>
          <cell r="C3167" t="str">
            <v>un</v>
          </cell>
          <cell r="D3167">
            <v>22.16</v>
          </cell>
        </row>
        <row r="3168">
          <cell r="A3168" t="str">
            <v>89520</v>
          </cell>
          <cell r="B3168" t="str">
            <v>Joelho 45 graus, PVC, série R, água pluvial, DN 50mm, junta elástica, fornecido e instalado em ramal de encaminhamento. Af_12/2014</v>
          </cell>
          <cell r="C3168" t="str">
            <v>un</v>
          </cell>
          <cell r="D3168">
            <v>6.83</v>
          </cell>
        </row>
        <row r="3169">
          <cell r="A3169" t="str">
            <v>89521</v>
          </cell>
          <cell r="B3169" t="str">
            <v>Joelho 90 graus, PVC, soldável, DN 85mm, instalado em prumada de água fornecimento e instalação. Af_12/2014_p</v>
          </cell>
          <cell r="C3169" t="str">
            <v>un</v>
          </cell>
          <cell r="D3169">
            <v>55.23</v>
          </cell>
        </row>
        <row r="3170">
          <cell r="A3170" t="str">
            <v>89522</v>
          </cell>
          <cell r="B3170" t="str">
            <v>Joelho 90 graus, PVC, série R, água pluvial, DN 75mm, junta elástica, fornecido e instalado em ramal de encaminhamento. Af_12/2014</v>
          </cell>
          <cell r="C3170" t="str">
            <v>un</v>
          </cell>
          <cell r="D3170">
            <v>14.27</v>
          </cell>
        </row>
        <row r="3171">
          <cell r="A3171" t="str">
            <v>89523</v>
          </cell>
          <cell r="B3171" t="str">
            <v>Joelho 45 graus, PVC, soldável, DN 85mm, instalado em prumada de água fornecimento e instalação. Af_12/2014_p</v>
          </cell>
          <cell r="C3171" t="str">
            <v>un</v>
          </cell>
          <cell r="D3171">
            <v>43.35</v>
          </cell>
        </row>
        <row r="3172">
          <cell r="A3172" t="str">
            <v>89524</v>
          </cell>
          <cell r="B3172" t="str">
            <v>Joelho 45 graus, PVC, série R, água pluvial, DN 75mm, junta elástica, fornecido e instalado em ramal de encaminhamento. Af_12/2014</v>
          </cell>
          <cell r="C3172" t="str">
            <v>un</v>
          </cell>
          <cell r="D3172">
            <v>13.9</v>
          </cell>
        </row>
        <row r="3173">
          <cell r="A3173" t="str">
            <v>89525</v>
          </cell>
          <cell r="B3173" t="str">
            <v>Curva 90 graus, PVC, soldável, DN 85mm, instalado em prumada de água fornecimento e instalação. Af_12/2014_p</v>
          </cell>
          <cell r="C3173" t="str">
            <v>un</v>
          </cell>
          <cell r="D3173">
            <v>32.44</v>
          </cell>
        </row>
        <row r="3174">
          <cell r="A3174" t="str">
            <v>89527</v>
          </cell>
          <cell r="B3174" t="str">
            <v>Curva 45 graus, PVC, soldável, DN 85mm, instalado em prumada de água fornecimento e instalação. Af_12/2014_p</v>
          </cell>
          <cell r="C3174" t="str">
            <v>un</v>
          </cell>
          <cell r="D3174">
            <v>26.03</v>
          </cell>
        </row>
        <row r="3175">
          <cell r="A3175" t="str">
            <v>89528</v>
          </cell>
          <cell r="B3175" t="str">
            <v>Luva, PVC, soldável, DN 25mm, instalado em prumada de água fornecimento e instalação. Af_12/2014_p</v>
          </cell>
          <cell r="C3175" t="str">
            <v>un</v>
          </cell>
          <cell r="D3175">
            <v>2.21</v>
          </cell>
        </row>
        <row r="3176">
          <cell r="A3176" t="str">
            <v>89529</v>
          </cell>
          <cell r="B3176" t="str">
            <v>Joelho 90 graus, PVC, série R, água pluvial, DN 100mm, junta elástica, fornecido e instalado em ramal de encaminhamento. Af_12/2014</v>
          </cell>
          <cell r="C3176" t="str">
            <v>un</v>
          </cell>
          <cell r="D3176">
            <v>22.05</v>
          </cell>
        </row>
        <row r="3177">
          <cell r="A3177" t="str">
            <v>89530</v>
          </cell>
          <cell r="B3177" t="str">
            <v>Luva de correr, PVC, soldável, DN 25mm, instalado em prumada de água fornecimento e instalação. Af_12/2014_p</v>
          </cell>
          <cell r="C3177" t="str">
            <v>un</v>
          </cell>
          <cell r="D3177">
            <v>8.99</v>
          </cell>
        </row>
        <row r="3178">
          <cell r="A3178" t="str">
            <v>89531</v>
          </cell>
          <cell r="B3178" t="str">
            <v>Joelho 45 graus, PVC, série R, água pluvial, DN 100mm, junta elástica, fornecido e instalado em ramal de encaminhamento. Af_12/2014</v>
          </cell>
          <cell r="C3178" t="str">
            <v>un</v>
          </cell>
          <cell r="D3178">
            <v>19.190000000000001</v>
          </cell>
        </row>
        <row r="3179">
          <cell r="A3179" t="str">
            <v>89532</v>
          </cell>
          <cell r="B3179" t="str">
            <v>Luva de redução, PVC, soldável, DN 32mm x 25mm, instalado em prumada de água fornecimento e instalação. Af_12/2014_p</v>
          </cell>
          <cell r="C3179" t="str">
            <v>un</v>
          </cell>
          <cell r="D3179">
            <v>3.58</v>
          </cell>
        </row>
        <row r="3180">
          <cell r="A3180" t="str">
            <v>89534</v>
          </cell>
          <cell r="B3180" t="str">
            <v>Luva soldável e com rosca, PVC, soldável, DN 25mm x 3/4", instalado em prumada de água fornecimento e instalação. Af_12/2014_p</v>
          </cell>
          <cell r="C3180" t="str">
            <v>un</v>
          </cell>
          <cell r="D3180">
            <v>2.61</v>
          </cell>
        </row>
        <row r="3181">
          <cell r="A3181" t="str">
            <v>89536</v>
          </cell>
          <cell r="B3181" t="str">
            <v>União, PVC, soldável, DN 25mm, instalado em prumada de água fornecimento e instalação. Af_12/2014_p</v>
          </cell>
          <cell r="C3181" t="str">
            <v>un</v>
          </cell>
          <cell r="D3181">
            <v>5.26</v>
          </cell>
        </row>
        <row r="3182">
          <cell r="A3182" t="str">
            <v>89538</v>
          </cell>
          <cell r="B3182" t="str">
            <v>Adaptador curto com bolsa e rosca para registro, PVC, soldável, DN 25mm x 3/4", instalado em prumada de água fornecimento e instalação. Af_12/2014_p</v>
          </cell>
          <cell r="C3182" t="str">
            <v>un</v>
          </cell>
          <cell r="D3182">
            <v>2.4</v>
          </cell>
        </row>
        <row r="3183">
          <cell r="A3183" t="str">
            <v>89541</v>
          </cell>
          <cell r="B3183" t="str">
            <v>Luva, PVC, soldável, DN 32mm, instalado em prumada de água fornecimento e instalação. Af_12/2014_p</v>
          </cell>
          <cell r="C3183" t="str">
            <v>un</v>
          </cell>
          <cell r="D3183">
            <v>3.21</v>
          </cell>
        </row>
        <row r="3184">
          <cell r="A3184" t="str">
            <v>89544</v>
          </cell>
          <cell r="B3184" t="str">
            <v>Luva simples, PVC, série R, água pluvial, DN 40mm, junta soldável, fornecido e instalado em ramal de encaminhamento. Af_12/2014_p</v>
          </cell>
          <cell r="C3184" t="str">
            <v>un</v>
          </cell>
          <cell r="D3184">
            <v>6.29</v>
          </cell>
        </row>
        <row r="3185">
          <cell r="A3185" t="str">
            <v>89545</v>
          </cell>
          <cell r="B3185" t="str">
            <v>Luva simples, PVC, série R, água pluvial, DN 50mm, junta elástica, fornecido e instalado em ramal de encaminhamento. Af_12/2014</v>
          </cell>
          <cell r="C3185" t="str">
            <v>un</v>
          </cell>
          <cell r="D3185">
            <v>8.08</v>
          </cell>
        </row>
        <row r="3186">
          <cell r="A3186" t="str">
            <v>89547</v>
          </cell>
          <cell r="B3186" t="str">
            <v>Luva simples, PVC, série R, água pluvial, DN 75mm, junta elástica, fornecido e instalado em ramal de encaminhamento. Af_12/2014</v>
          </cell>
          <cell r="C3186" t="str">
            <v>un</v>
          </cell>
          <cell r="D3186">
            <v>10.63</v>
          </cell>
        </row>
        <row r="3187">
          <cell r="A3187" t="str">
            <v>89548</v>
          </cell>
          <cell r="B3187" t="str">
            <v>Luva de correr, PVC, série R, água pluvial, DN 75mm, junta elástica, fornecido e instalado em ramal de encaminhamento. Af_12/2014</v>
          </cell>
          <cell r="C3187" t="str">
            <v>un</v>
          </cell>
          <cell r="D3187">
            <v>11.72</v>
          </cell>
        </row>
        <row r="3188">
          <cell r="A3188" t="str">
            <v>89549</v>
          </cell>
          <cell r="B3188" t="str">
            <v>Redução excêntrica, PVC, série R, água pluvial, DN 75 x 50mm, junta elástica, fornecido e instalado em ramal de encaminhamento. Af_12/2014</v>
          </cell>
          <cell r="C3188" t="str">
            <v>un</v>
          </cell>
          <cell r="D3188">
            <v>6.26</v>
          </cell>
        </row>
        <row r="3189">
          <cell r="A3189" t="str">
            <v>89550</v>
          </cell>
          <cell r="B3189" t="str">
            <v>Tê de inspeção, PVC, série R, água pluvial, DN 75mm, junta elástica, fornecido e instalado em ramal de encaminhamento. Af_12/2014</v>
          </cell>
          <cell r="C3189" t="str">
            <v>un</v>
          </cell>
          <cell r="D3189">
            <v>36.049999999999997</v>
          </cell>
        </row>
        <row r="3190">
          <cell r="A3190" t="str">
            <v>89551</v>
          </cell>
          <cell r="B3190" t="str">
            <v>Luva soldável e com rosca, PVC, soldável, DN 32mm x 1", instalado em prumada de água fornecimento e instalação. Af_12/2014_p</v>
          </cell>
          <cell r="C3190" t="str">
            <v>un</v>
          </cell>
          <cell r="D3190">
            <v>4.6500000000000004</v>
          </cell>
        </row>
        <row r="3191">
          <cell r="A3191" t="str">
            <v>89552</v>
          </cell>
          <cell r="B3191" t="str">
            <v>União, PVC, soldável, DN 32mm, instalado em prumada de água fornecimento e instalação. Af_12/2014_p</v>
          </cell>
          <cell r="C3191" t="str">
            <v>un</v>
          </cell>
          <cell r="D3191">
            <v>7.8</v>
          </cell>
        </row>
        <row r="3192">
          <cell r="A3192" t="str">
            <v>89553</v>
          </cell>
          <cell r="B3192" t="str">
            <v>Adaptador curto com bolsa e rosca para registro, PVC, soldável, DN 32mm x 1", instalado em prumada de água fornecimento e instalação. Af_12/2014_p</v>
          </cell>
          <cell r="C3192" t="str">
            <v>un</v>
          </cell>
          <cell r="D3192">
            <v>3.16</v>
          </cell>
        </row>
        <row r="3193">
          <cell r="A3193" t="str">
            <v>89554</v>
          </cell>
          <cell r="B3193" t="str">
            <v>Luva simples, PVC, série R, água pluvial, DN 100mm, junta elástica, fornecido e instalado em ramal de encaminhamento. Af_12/2014</v>
          </cell>
          <cell r="C3193" t="str">
            <v>un</v>
          </cell>
          <cell r="D3193">
            <v>15.5</v>
          </cell>
        </row>
        <row r="3194">
          <cell r="A3194" t="str">
            <v>89556</v>
          </cell>
          <cell r="B3194" t="str">
            <v>Luva de correr, PVC, série R, água pluvial, DN 100mm, junta elástica, fornecido e instalado em ramal de encaminhamento. Af_12/2014</v>
          </cell>
          <cell r="C3194" t="str">
            <v>un</v>
          </cell>
          <cell r="D3194">
            <v>15.05</v>
          </cell>
        </row>
        <row r="3195">
          <cell r="A3195" t="str">
            <v>89557</v>
          </cell>
          <cell r="B3195" t="str">
            <v>Redução excêntrica, PVC, série R, água pluvial, DN 100 x 75mm, junta elástica, fornecido e instalado em ramal de encaminhamento. Af_12/2014</v>
          </cell>
          <cell r="C3195" t="str">
            <v>un</v>
          </cell>
          <cell r="D3195">
            <v>9.59</v>
          </cell>
        </row>
        <row r="3196">
          <cell r="A3196" t="str">
            <v>89558</v>
          </cell>
          <cell r="B3196" t="str">
            <v>Luva, PVC, soldável, DN 40mm, instalado em prumada de água fornecimento e instalação. Af_12/2014_p</v>
          </cell>
          <cell r="C3196" t="str">
            <v>un</v>
          </cell>
          <cell r="D3196">
            <v>4.99</v>
          </cell>
        </row>
        <row r="3197">
          <cell r="A3197" t="str">
            <v>89559</v>
          </cell>
          <cell r="B3197" t="str">
            <v>Tê de inspeção, PVC, série R, água pluvial, DN 100mm, junta elástica, fornecido e instalado em ramal de encaminhamento. Af_12/2014</v>
          </cell>
          <cell r="C3197" t="str">
            <v>un</v>
          </cell>
          <cell r="D3197">
            <v>44.66</v>
          </cell>
        </row>
        <row r="3198">
          <cell r="A3198" t="str">
            <v>89561</v>
          </cell>
          <cell r="B3198" t="str">
            <v>Junção simples, PVC, série R, água pluvial, DN 40mm, junta soldável, fornecido e instalado em ramal de encaminhamento. Af_12/2014_p</v>
          </cell>
          <cell r="C3198" t="str">
            <v>un</v>
          </cell>
          <cell r="D3198">
            <v>8.65</v>
          </cell>
        </row>
        <row r="3199">
          <cell r="A3199" t="str">
            <v>89562</v>
          </cell>
          <cell r="B3199" t="str">
            <v>Luva de redução, PVC, soldável, DN 40mm x 32mm, instalado em prumada de água fornecimento e instalação. Af_12/2014_p</v>
          </cell>
          <cell r="C3199" t="str">
            <v>un</v>
          </cell>
          <cell r="D3199">
            <v>4.9800000000000004</v>
          </cell>
        </row>
        <row r="3200">
          <cell r="A3200" t="str">
            <v>89563</v>
          </cell>
          <cell r="B3200" t="str">
            <v>Junção simples, PVC, série R, água pluvial, DN 50mm, junta elástica, fornecido e instalado em ramal de encaminhamento. Af_12/2014</v>
          </cell>
          <cell r="C3200" t="str">
            <v>un</v>
          </cell>
          <cell r="D3200">
            <v>12.78</v>
          </cell>
        </row>
        <row r="3201">
          <cell r="A3201" t="str">
            <v>89564</v>
          </cell>
          <cell r="B3201" t="str">
            <v>Luva com rosca, PVC, soldável, DN 40mm x 1.1/4", instalado em prumada de água fornecimento e instalação. Af_12/2014_p</v>
          </cell>
          <cell r="C3201" t="str">
            <v>un</v>
          </cell>
          <cell r="D3201">
            <v>8.76</v>
          </cell>
        </row>
        <row r="3202">
          <cell r="A3202" t="str">
            <v>89565</v>
          </cell>
          <cell r="B3202" t="str">
            <v>Junção simples, PVC, série R, água pluvial, DN 75mm x 75mm, junta elástica, fornecido e instalado em ramal de encaminhamento. Af_12/2014</v>
          </cell>
          <cell r="C3202" t="str">
            <v>un</v>
          </cell>
          <cell r="D3202">
            <v>26.64</v>
          </cell>
        </row>
        <row r="3203">
          <cell r="A3203" t="str">
            <v>89566</v>
          </cell>
          <cell r="B3203" t="str">
            <v>Tê PVC série R, água pluvial, DN 75mm, junta elástica, fornecido e instalado em ramal de encaminhamento. Af_12/2014</v>
          </cell>
          <cell r="C3203" t="str">
            <v>un</v>
          </cell>
          <cell r="D3203">
            <v>31.04</v>
          </cell>
        </row>
        <row r="3204">
          <cell r="A3204" t="str">
            <v>89567</v>
          </cell>
          <cell r="B3204" t="str">
            <v>Junção simples, PVC, série R, água pluvial, DN 100mm x 100mm, junta elástica, fornecido e instalado em ramal de encaminhamento. Af_12/2014</v>
          </cell>
          <cell r="C3204" t="str">
            <v>un</v>
          </cell>
          <cell r="D3204">
            <v>38.78</v>
          </cell>
        </row>
        <row r="3205">
          <cell r="A3205" t="str">
            <v>89568</v>
          </cell>
          <cell r="B3205" t="str">
            <v>União, PVC, soldável, DN 40mm, instalado em prumada de água fornecimento e instalação. Af_12/2014_p</v>
          </cell>
          <cell r="C3205" t="str">
            <v>un</v>
          </cell>
          <cell r="D3205">
            <v>14.37</v>
          </cell>
        </row>
        <row r="3206">
          <cell r="A3206" t="str">
            <v>89569</v>
          </cell>
          <cell r="B3206" t="str">
            <v>Junção simples, PVC, série R, água pluvial, DN 100mm x 75mm, junta elástica, fornecido e instalado em ramal de encaminhamento. Af_12/2014</v>
          </cell>
          <cell r="C3206" t="str">
            <v>un</v>
          </cell>
          <cell r="D3206">
            <v>40.049999999999997</v>
          </cell>
        </row>
        <row r="3207">
          <cell r="A3207" t="str">
            <v>89570</v>
          </cell>
          <cell r="B3207" t="str">
            <v>Adaptador curto com bolsa e rosca para registro, PVC, soldável, DN 40mm x 1.1/2", instalado em prumada de água fornecimento e instalação. Af_12/2014_p</v>
          </cell>
          <cell r="C3207" t="str">
            <v>un</v>
          </cell>
          <cell r="D3207">
            <v>5.84</v>
          </cell>
        </row>
        <row r="3208">
          <cell r="A3208" t="str">
            <v>89571</v>
          </cell>
          <cell r="B3208" t="str">
            <v>Tê PVC série R, água pluvial, DN 100mm x 100mm, junta elástica, fornecido e instalado em ramal de encaminhamento. Af_12/2014</v>
          </cell>
          <cell r="C3208" t="str">
            <v>un</v>
          </cell>
          <cell r="D3208">
            <v>50.65</v>
          </cell>
        </row>
        <row r="3209">
          <cell r="A3209" t="str">
            <v>89572</v>
          </cell>
          <cell r="B3209" t="str">
            <v>Adaptador curto com bolsa e rosca para registro, PVC, soldável, DN 40mm x 1.1/4", instalado em prumada de água fornecimento e instalação. Af_12/2014_p</v>
          </cell>
          <cell r="C3209" t="str">
            <v>un</v>
          </cell>
          <cell r="D3209">
            <v>5.0999999999999996</v>
          </cell>
        </row>
        <row r="3210">
          <cell r="A3210" t="str">
            <v>89573</v>
          </cell>
          <cell r="B3210" t="str">
            <v>Tê PVC série R, água pluvial, DN 100mm x 75mm, junta elástica, fornecido e instalado em ramal de encaminhamento. Af_12/2014</v>
          </cell>
          <cell r="C3210" t="str">
            <v>un</v>
          </cell>
          <cell r="D3210">
            <v>39.75</v>
          </cell>
        </row>
        <row r="3211">
          <cell r="A3211" t="str">
            <v>89574</v>
          </cell>
          <cell r="B3211" t="str">
            <v>Junção dupla, PVC, série R, água pluvial, DN 100mm x 100mm x 100mm, junta elástica, fornecido e instalado em ramal de encaminhamento. Af_12/2014</v>
          </cell>
          <cell r="C3211" t="str">
            <v>un</v>
          </cell>
          <cell r="D3211">
            <v>52.71</v>
          </cell>
        </row>
        <row r="3212">
          <cell r="A3212" t="str">
            <v>89575</v>
          </cell>
          <cell r="B3212" t="str">
            <v>Luva, PVC, soldável, DN 50mm, instalado em prumada de água fornecimento e instalação. Af_12/2014_p</v>
          </cell>
          <cell r="C3212" t="str">
            <v>un</v>
          </cell>
          <cell r="D3212">
            <v>6.31</v>
          </cell>
        </row>
        <row r="3213">
          <cell r="A3213" t="str">
            <v>89577</v>
          </cell>
          <cell r="B3213" t="str">
            <v>Luva de correr, PVC, soldável, DN 50mm, instalado em prumada de água fornecimento e instalação. Af_12/2014_p</v>
          </cell>
          <cell r="C3213" t="str">
            <v>un</v>
          </cell>
          <cell r="D3213">
            <v>20.2</v>
          </cell>
        </row>
        <row r="3214">
          <cell r="A3214" t="str">
            <v>89581</v>
          </cell>
          <cell r="B3214" t="str">
            <v>Joelho 90 graus, PVC, série R, água pluvial, DN 75mm, junta elástica, fornecido e instalado em condutores verticais de águas pluviais. Af_12/2014</v>
          </cell>
          <cell r="C3214" t="str">
            <v>un</v>
          </cell>
          <cell r="D3214">
            <v>13.14</v>
          </cell>
        </row>
        <row r="3215">
          <cell r="A3215" t="str">
            <v>89582</v>
          </cell>
          <cell r="B3215" t="str">
            <v>Joelho 45 graus, PVC, série R, água pluvial, DN 75mm, junta elástica, fornecido e instalado em condutores verticais de águas pluviais. Af_12/2014</v>
          </cell>
          <cell r="C3215" t="str">
            <v>un</v>
          </cell>
          <cell r="D3215">
            <v>12.77</v>
          </cell>
        </row>
        <row r="3216">
          <cell r="A3216" t="str">
            <v>89584</v>
          </cell>
          <cell r="B3216" t="str">
            <v>Joelho 90 graus, PVC, série R, água pluvial, DN 100mm, junta elástica, fornecido e instalado em condutores verticais de águas pluviais. Af_12/2014</v>
          </cell>
          <cell r="C3216" t="str">
            <v>un</v>
          </cell>
          <cell r="D3216">
            <v>20.93</v>
          </cell>
        </row>
        <row r="3217">
          <cell r="A3217" t="str">
            <v>89585</v>
          </cell>
          <cell r="B3217" t="str">
            <v>Joelho 45 graus, PVC, série R, água pluvial, DN 100mm, junta elástica, fornecido e instalado em condutores verticais de águas pluviais. Af_12/2014</v>
          </cell>
          <cell r="C3217" t="str">
            <v>un</v>
          </cell>
          <cell r="D3217">
            <v>18.07</v>
          </cell>
        </row>
        <row r="3218">
          <cell r="A3218" t="str">
            <v>89590</v>
          </cell>
          <cell r="B3218" t="str">
            <v>Joelho 90 graus, PVC, série R, água pluvial, DN 150mm, junta elástica, fornecido e instalado em condutores verticais de águas pluviais. Af_12/2014</v>
          </cell>
          <cell r="C3218" t="str">
            <v>un</v>
          </cell>
          <cell r="D3218">
            <v>71.47</v>
          </cell>
        </row>
        <row r="3219">
          <cell r="A3219" t="str">
            <v>89591</v>
          </cell>
          <cell r="B3219" t="str">
            <v>Joelho 45 graus, PVC, série R, água pluvial, DN 150mm, junta elástica, fornecido e instalado em condutores verticais de águas pluviais. Af_12/2014</v>
          </cell>
          <cell r="C3219" t="str">
            <v>un</v>
          </cell>
          <cell r="D3219">
            <v>52.77</v>
          </cell>
        </row>
        <row r="3220">
          <cell r="A3220" t="str">
            <v>89593</v>
          </cell>
          <cell r="B3220" t="str">
            <v>Luva com rosca, PVC, soldável, DN 50mm x 1.1/2", instalado em prumada de água fornecimento e instalação. Af_12/2014_p</v>
          </cell>
          <cell r="C3220" t="str">
            <v>un</v>
          </cell>
          <cell r="D3220">
            <v>14.29</v>
          </cell>
        </row>
        <row r="3221">
          <cell r="A3221" t="str">
            <v>89594</v>
          </cell>
          <cell r="B3221" t="str">
            <v>União, PVC, soldável, DN 50mm, instalado em prumada de água fornecimento e instalação. Af_12/2014_p</v>
          </cell>
          <cell r="C3221" t="str">
            <v>un</v>
          </cell>
          <cell r="D3221">
            <v>17.34</v>
          </cell>
        </row>
        <row r="3222">
          <cell r="A3222" t="str">
            <v>89595</v>
          </cell>
          <cell r="B3222" t="str">
            <v>Adaptador curto com bolsa e rosca para registro, PVC, soldável, DN 50mm x 1.1/4, instalado em prumada de água fornecimento e instalação. Af_12/2014_p</v>
          </cell>
          <cell r="C3222" t="str">
            <v>un</v>
          </cell>
          <cell r="D3222">
            <v>9.07</v>
          </cell>
        </row>
        <row r="3223">
          <cell r="A3223" t="str">
            <v>89596</v>
          </cell>
          <cell r="B3223" t="str">
            <v>Adaptador curto com bolsa e rosca para registro, PVC, soldável, DN 50mm x 1.1/2, instalado em prumada de água fornecimento e instalação. Af_12/2014_p</v>
          </cell>
          <cell r="C3223" t="str">
            <v>un</v>
          </cell>
          <cell r="D3223">
            <v>6.57</v>
          </cell>
        </row>
        <row r="3224">
          <cell r="A3224" t="str">
            <v>89597</v>
          </cell>
          <cell r="B3224" t="str">
            <v>Luva, PVC, soldável, DN 60mm, instalado em prumada de água fornecimento e instalação. Af_12/2014_p</v>
          </cell>
          <cell r="C3224" t="str">
            <v>un</v>
          </cell>
          <cell r="D3224">
            <v>11.88</v>
          </cell>
        </row>
        <row r="3225">
          <cell r="A3225" t="str">
            <v>89599</v>
          </cell>
          <cell r="B3225" t="str">
            <v>Luva simples, PVC, série R, água pluvial, DN 75mm, junta elástica, fornecido e instalado em condutores verticais de águas pluviais. Af_12/2014</v>
          </cell>
          <cell r="C3225" t="str">
            <v>un</v>
          </cell>
          <cell r="D3225">
            <v>9.7899999999999991</v>
          </cell>
        </row>
        <row r="3226">
          <cell r="A3226" t="str">
            <v>89600</v>
          </cell>
          <cell r="B3226" t="str">
            <v>Luva de correr, PVC, série R, água pluvial, DN 75mm, junta elástica, fornecido e instalado em condutores verticais de águas pluviais. Af_12/2014</v>
          </cell>
          <cell r="C3226" t="str">
            <v>un</v>
          </cell>
          <cell r="D3226">
            <v>10.88</v>
          </cell>
        </row>
        <row r="3227">
          <cell r="A3227" t="str">
            <v>89605</v>
          </cell>
          <cell r="B3227" t="str">
            <v>Luva de redução, PVC, soldável, DN 60mm x 50mm, instalado em prumada de água fornecimento e instalação. Af_12/2014_p</v>
          </cell>
          <cell r="C3227" t="str">
            <v>un</v>
          </cell>
          <cell r="D3227">
            <v>10.75</v>
          </cell>
        </row>
        <row r="3228">
          <cell r="A3228" t="str">
            <v>89609</v>
          </cell>
          <cell r="B3228" t="str">
            <v>União, PVC, soldável, DN 60mm, instalado em prumada de água fornecimento e instalação. Af_12/2014_p</v>
          </cell>
          <cell r="C3228" t="str">
            <v>un</v>
          </cell>
          <cell r="D3228">
            <v>36.28</v>
          </cell>
        </row>
        <row r="3229">
          <cell r="A3229" t="str">
            <v>89610</v>
          </cell>
          <cell r="B3229" t="str">
            <v>Adaptador curto com bolsa e rosca para registro, PVC, soldável, DN 60mm x 2", instalado em prumada de água fornecimento e instalação. Af_12/2014_p</v>
          </cell>
          <cell r="C3229" t="str">
            <v>un</v>
          </cell>
          <cell r="D3229">
            <v>12.04</v>
          </cell>
        </row>
        <row r="3230">
          <cell r="A3230" t="str">
            <v>89611</v>
          </cell>
          <cell r="B3230" t="str">
            <v>Luva, PVC, soldável, DN 75mm, instalado em prumada de água fornecimento e instalação. Af_12/2014_p</v>
          </cell>
          <cell r="C3230" t="str">
            <v>un</v>
          </cell>
          <cell r="D3230">
            <v>17.559999999999999</v>
          </cell>
        </row>
        <row r="3231">
          <cell r="A3231" t="str">
            <v>89612</v>
          </cell>
          <cell r="B3231" t="str">
            <v>União, PVC, soldável, DN 75mm, instalado em prumada de água fornecimento e instalação. Af_12/2014_p</v>
          </cell>
          <cell r="C3231" t="str">
            <v>un</v>
          </cell>
          <cell r="D3231">
            <v>72.53</v>
          </cell>
        </row>
        <row r="3232">
          <cell r="A3232" t="str">
            <v>89613</v>
          </cell>
          <cell r="B3232" t="str">
            <v>Adaptador curto com bolsa e rosca para registro, PVC, soldável, DN 75mm x 2.1/2", instalado em prumada de água fornecimento e instalação. Af_12/2014_p</v>
          </cell>
          <cell r="C3232" t="str">
            <v>un</v>
          </cell>
          <cell r="D3232">
            <v>19.52</v>
          </cell>
        </row>
        <row r="3233">
          <cell r="A3233" t="str">
            <v>89614</v>
          </cell>
          <cell r="B3233" t="str">
            <v>Luva, PVC, soldável, DN 85mm, instalado em prumada de água fornecimento e instalação. Af_12/2014_p</v>
          </cell>
          <cell r="C3233" t="str">
            <v>un</v>
          </cell>
          <cell r="D3233">
            <v>32.549999999999997</v>
          </cell>
        </row>
        <row r="3234">
          <cell r="A3234" t="str">
            <v>89615</v>
          </cell>
          <cell r="B3234" t="str">
            <v>União, PVC, soldável, DN 85mm, instalado em prumada de água fornecimento e instalação. Af_12/2014_p</v>
          </cell>
          <cell r="C3234" t="str">
            <v>un</v>
          </cell>
          <cell r="D3234">
            <v>105.44</v>
          </cell>
        </row>
        <row r="3235">
          <cell r="A3235" t="str">
            <v>89616</v>
          </cell>
          <cell r="B3235" t="str">
            <v>Adaptador curto com bolsa e rosca para registro, PVC, soldável, DN 85mm x 3", instalado em prumada de água fornecimento e instalação. Af_12/2014_p</v>
          </cell>
          <cell r="C3235" t="str">
            <v>un</v>
          </cell>
          <cell r="D3235">
            <v>26.97</v>
          </cell>
        </row>
        <row r="3236">
          <cell r="A3236" t="str">
            <v>89617</v>
          </cell>
          <cell r="B3236" t="str">
            <v>Tê PVC soldável, DN 25mm, instalado em prumada de água fornecimento e instalação. Af_12/2014_p</v>
          </cell>
          <cell r="C3236" t="str">
            <v>un</v>
          </cell>
          <cell r="D3236">
            <v>4.1900000000000004</v>
          </cell>
        </row>
        <row r="3237">
          <cell r="A3237" t="str">
            <v>89618</v>
          </cell>
          <cell r="B3237" t="str">
            <v>Tê com bucha de latão na bolsa central, PVC, soldável, DN 25mm x 1/2", instalado em prumada de água fornecimento e instalação. Af_12/2014_p</v>
          </cell>
          <cell r="C3237" t="str">
            <v>un</v>
          </cell>
          <cell r="D3237">
            <v>10.84</v>
          </cell>
        </row>
        <row r="3238">
          <cell r="A3238" t="str">
            <v>89619</v>
          </cell>
          <cell r="B3238" t="str">
            <v>Tê de redução, PVC, soldável, DN 25mm x 20mm, instalado em prumada de água fornecimento e instalação. Af_12/2014_p</v>
          </cell>
          <cell r="C3238" t="str">
            <v>un</v>
          </cell>
          <cell r="D3238">
            <v>5.59</v>
          </cell>
        </row>
        <row r="3239">
          <cell r="A3239" t="str">
            <v>89620</v>
          </cell>
          <cell r="B3239" t="str">
            <v>Tê PVC soldável, DN 32mm, instalado em prumada de água fornecimento e instalação. Af_12/2014_p</v>
          </cell>
          <cell r="C3239" t="str">
            <v>un</v>
          </cell>
          <cell r="D3239">
            <v>6.53</v>
          </cell>
        </row>
        <row r="3240">
          <cell r="A3240" t="str">
            <v>89621</v>
          </cell>
          <cell r="B3240" t="str">
            <v>Tê com bucha de latão na bolsa central, PVC, soldável, DN 32mm x 3/4", instalado em prumada de água fornecimento e instalação. Af_12/2014_p</v>
          </cell>
          <cell r="C3240" t="str">
            <v>un</v>
          </cell>
          <cell r="D3240">
            <v>17.170000000000002</v>
          </cell>
        </row>
        <row r="3241">
          <cell r="A3241" t="str">
            <v>89622</v>
          </cell>
          <cell r="B3241" t="str">
            <v>Tê de redução, PVC, soldável, DN 32mm x 25mm, instalado em prumada de água fornecimento e instalação. Af_12/2014_p</v>
          </cell>
          <cell r="C3241" t="str">
            <v>un</v>
          </cell>
          <cell r="D3241">
            <v>8.6999999999999993</v>
          </cell>
        </row>
        <row r="3242">
          <cell r="A3242" t="str">
            <v>89623</v>
          </cell>
          <cell r="B3242" t="str">
            <v>Tê PVC soldável, DN 40mm, instalado em prumada de água fornecimento e instalação. Af_12/2014_p</v>
          </cell>
          <cell r="C3242" t="str">
            <v>un</v>
          </cell>
          <cell r="D3242">
            <v>11.44</v>
          </cell>
        </row>
        <row r="3243">
          <cell r="A3243" t="str">
            <v>89624</v>
          </cell>
          <cell r="B3243" t="str">
            <v>Tê de redução, PVC, soldável, DN 40mm x 32mm, instalado em prumada de água fornecimento e instalação. Af_12/2014_p</v>
          </cell>
          <cell r="C3243" t="str">
            <v>un</v>
          </cell>
          <cell r="D3243">
            <v>11.33</v>
          </cell>
        </row>
        <row r="3244">
          <cell r="A3244" t="str">
            <v>89625</v>
          </cell>
          <cell r="B3244" t="str">
            <v>Tê PVC soldável, DN 50mm, instalado em prumada de água fornecimento e instalação. Af_12/2014_p</v>
          </cell>
          <cell r="C3244" t="str">
            <v>un</v>
          </cell>
          <cell r="D3244">
            <v>13.79</v>
          </cell>
        </row>
        <row r="3245">
          <cell r="A3245" t="str">
            <v>89626</v>
          </cell>
          <cell r="B3245" t="str">
            <v>Tê de redução, PVC, soldável, DN 50mm x 40mm, instalado em prumada de água fornecimento e instalação. Af_12/2014_p</v>
          </cell>
          <cell r="C3245" t="str">
            <v>un</v>
          </cell>
          <cell r="D3245">
            <v>17.53</v>
          </cell>
        </row>
        <row r="3246">
          <cell r="A3246" t="str">
            <v>89627</v>
          </cell>
          <cell r="B3246" t="str">
            <v>Tê de redução, PVC, soldável, DN 50mm x 25mm, instalado em prumada de água fornecimento e instalação. Af_12/2014_p</v>
          </cell>
          <cell r="C3246" t="str">
            <v>un</v>
          </cell>
          <cell r="D3246">
            <v>13.55</v>
          </cell>
        </row>
        <row r="3247">
          <cell r="A3247" t="str">
            <v>89628</v>
          </cell>
          <cell r="B3247" t="str">
            <v>Tê PVC soldável, DN 60mm, instalado em prumada de água fornecimento e instalação. Af_12/2014_p</v>
          </cell>
          <cell r="C3247" t="str">
            <v>un</v>
          </cell>
          <cell r="D3247">
            <v>29.14</v>
          </cell>
        </row>
        <row r="3248">
          <cell r="A3248" t="str">
            <v>89629</v>
          </cell>
          <cell r="B3248" t="str">
            <v>Tê PVC soldável, DN 75mm, instalado em prumada de água fornecimento e instalação. Af_12/2014_p</v>
          </cell>
          <cell r="C3248" t="str">
            <v>un</v>
          </cell>
          <cell r="D3248">
            <v>51.95</v>
          </cell>
        </row>
        <row r="3249">
          <cell r="A3249" t="str">
            <v>89630</v>
          </cell>
          <cell r="B3249" t="str">
            <v>Tê de redução, PVC, soldável, DN 75mm x 50mm, instalado em prumada de água fornecimento e instalação. Af_12/2014_p</v>
          </cell>
          <cell r="C3249" t="str">
            <v>un</v>
          </cell>
          <cell r="D3249">
            <v>44.5</v>
          </cell>
        </row>
        <row r="3250">
          <cell r="A3250" t="str">
            <v>89631</v>
          </cell>
          <cell r="B3250" t="str">
            <v>Tê PVC soldável, DN 85mm, instalado em prumada de água fornecimento e instalação. Af_12/2014_p</v>
          </cell>
          <cell r="C3250" t="str">
            <v>un</v>
          </cell>
          <cell r="D3250">
            <v>76.66</v>
          </cell>
        </row>
        <row r="3251">
          <cell r="A3251" t="str">
            <v>89632</v>
          </cell>
          <cell r="B3251" t="str">
            <v>Tê de redução, PVC, soldável, DN 85mm x 60mm, instalado em prumada de água fornecimento e instalação. Af_12/2014_p</v>
          </cell>
          <cell r="C3251" t="str">
            <v>un</v>
          </cell>
          <cell r="D3251">
            <v>65.59</v>
          </cell>
        </row>
        <row r="3252">
          <cell r="A3252" t="str">
            <v>89637</v>
          </cell>
          <cell r="B3252" t="str">
            <v>Joelho 90 graus, CPVC, soldável, DN 15mm, instalado em ramal ou sub-ramal de água fornecimento e instalação. Af_12/2014</v>
          </cell>
          <cell r="C3252" t="str">
            <v>un</v>
          </cell>
          <cell r="D3252">
            <v>4.91</v>
          </cell>
        </row>
        <row r="3253">
          <cell r="A3253" t="str">
            <v>89641</v>
          </cell>
          <cell r="B3253" t="str">
            <v>Joelho 90 graus, CPVC, soldável, DN 22mm, instalado em ramal ou sub-ramal de água fornecimento e instalação. Af_12/2014</v>
          </cell>
          <cell r="C3253" t="str">
            <v>un</v>
          </cell>
          <cell r="D3253">
            <v>6.77</v>
          </cell>
        </row>
        <row r="3254">
          <cell r="A3254" t="str">
            <v>89645</v>
          </cell>
          <cell r="B3254" t="str">
            <v>Joelho de transição, 90 graus, CPVC, soldável, DN 22mm x 3/4", instalado em ramal ou sub-ramal de água fornecimento e instalação. Af_12/2014</v>
          </cell>
          <cell r="C3254" t="str">
            <v>un</v>
          </cell>
          <cell r="D3254">
            <v>12.04</v>
          </cell>
        </row>
        <row r="3255">
          <cell r="A3255" t="str">
            <v>89651</v>
          </cell>
          <cell r="B3255" t="str">
            <v>Luva, CPVC, soldável, DN 15mm, instalado em ramal ou sub-ramal de água fornecimento e instalação. Af_12/2014</v>
          </cell>
          <cell r="C3255" t="str">
            <v>un</v>
          </cell>
          <cell r="D3255">
            <v>3.77</v>
          </cell>
        </row>
        <row r="3256">
          <cell r="A3256" t="str">
            <v>89653</v>
          </cell>
          <cell r="B3256" t="str">
            <v>Luva de transição, CPVC, soldável, DN15mm x 1/2", instalado em ramal ou sub-ramal de água fornecimento e instalação. Af_12/2014</v>
          </cell>
          <cell r="C3256" t="str">
            <v>un</v>
          </cell>
          <cell r="D3256">
            <v>12.79</v>
          </cell>
        </row>
        <row r="3257">
          <cell r="A3257" t="str">
            <v>89660</v>
          </cell>
          <cell r="B3257" t="str">
            <v>Luva de transição, CPVC, soldável, DN 22mm x 25mm, instalado em ramal ou sub-ramal de água fornecimento e instalação. Af_12/2014</v>
          </cell>
          <cell r="C3257" t="str">
            <v>un</v>
          </cell>
          <cell r="D3257">
            <v>4.3899999999999997</v>
          </cell>
        </row>
        <row r="3258">
          <cell r="A3258" t="str">
            <v>89665</v>
          </cell>
          <cell r="B3258" t="str">
            <v>Redução excêntrica, PVC, série R, água pluvial, DN 75mm x 50mm, junta elástica, fornecido e instalado em condutores verticais de águas pluviais. Af_12/2014</v>
          </cell>
          <cell r="C3258" t="str">
            <v>un</v>
          </cell>
          <cell r="D3258">
            <v>5.42</v>
          </cell>
        </row>
        <row r="3259">
          <cell r="A3259" t="str">
            <v>89667</v>
          </cell>
          <cell r="B3259" t="str">
            <v>Tê de inspeção, PVC, série R, água pluvial, DN 75mm, junta elástica, fornecido e instalado em condutores verticais de águas pluviais. Af_12/2014</v>
          </cell>
          <cell r="C3259" t="str">
            <v>un</v>
          </cell>
          <cell r="D3259">
            <v>35.21</v>
          </cell>
        </row>
        <row r="3260">
          <cell r="A3260" t="str">
            <v>89668</v>
          </cell>
          <cell r="B3260" t="str">
            <v>Conector, CPVC, soldável, DN 22mm x 3/4", instalado em ramal ou sub-ramal de água fornecimento e instalação. Af_12/2014</v>
          </cell>
          <cell r="C3260" t="str">
            <v>un</v>
          </cell>
          <cell r="D3260">
            <v>12.99</v>
          </cell>
        </row>
        <row r="3261">
          <cell r="A3261" t="str">
            <v>89669</v>
          </cell>
          <cell r="B3261" t="str">
            <v>Luva simples, PVC, série R, água pluvial, DN 100mm, junta elástica, fornecido e instalado em condutores verticais de águas pluviais. Af_12/2014</v>
          </cell>
          <cell r="C3261" t="str">
            <v>un</v>
          </cell>
          <cell r="D3261">
            <v>14.79</v>
          </cell>
        </row>
        <row r="3262">
          <cell r="A3262" t="str">
            <v>89671</v>
          </cell>
          <cell r="B3262" t="str">
            <v>Luva de correr, PVC, série R, água pluvial, DN 100mm, junta elástica, fornecido e instalado em condutores verticais de águas pluviais. Af_12/2014</v>
          </cell>
          <cell r="C3262" t="str">
            <v>un</v>
          </cell>
          <cell r="D3262">
            <v>14.34</v>
          </cell>
        </row>
        <row r="3263">
          <cell r="A3263" t="str">
            <v>89673</v>
          </cell>
          <cell r="B3263" t="str">
            <v>Redução excêntrica, PVC, série R, água pluvial, DN 100mm x 75mm, junta elástica, fornecido e instalado em condutores verticais de águas pluviais. Af_12/2014</v>
          </cell>
          <cell r="C3263" t="str">
            <v>un</v>
          </cell>
          <cell r="D3263">
            <v>8.8800000000000008</v>
          </cell>
        </row>
        <row r="3264">
          <cell r="A3264" t="str">
            <v>89675</v>
          </cell>
          <cell r="B3264" t="str">
            <v>Tê de inspeção, PVC, série R, água pluvial, DN 100mm, junta elástica, fornecido e instalado em condutores verticais de águas pluviais. Af_12/2014</v>
          </cell>
          <cell r="C3264" t="str">
            <v>un</v>
          </cell>
          <cell r="D3264">
            <v>43.95</v>
          </cell>
        </row>
        <row r="3265">
          <cell r="A3265" t="str">
            <v>89677</v>
          </cell>
          <cell r="B3265" t="str">
            <v>Luva simples, PVC, série R, água pluvial, DN 150mm, junta elástica, fornecido e instalado em condutores verticais de águas pluviais. Af_12/2014</v>
          </cell>
          <cell r="C3265" t="str">
            <v>un</v>
          </cell>
          <cell r="D3265">
            <v>36.590000000000003</v>
          </cell>
        </row>
        <row r="3266">
          <cell r="A3266" t="str">
            <v>89679</v>
          </cell>
          <cell r="B3266" t="str">
            <v>Luva de correr, PVC, série R, água pluvial, DN 150mm, junta elástica, fornecido e instalado em condutores verticais de águas pluviais. Af_12/2014</v>
          </cell>
          <cell r="C3266" t="str">
            <v>un</v>
          </cell>
          <cell r="D3266">
            <v>76.260000000000005</v>
          </cell>
        </row>
        <row r="3267">
          <cell r="A3267" t="str">
            <v>89681</v>
          </cell>
          <cell r="B3267" t="str">
            <v>Redução excêntrica, PVC, série R, água pluvial, DN 150 x 100mm, junta elástica, fornecido e instalado em condutores verticais de águas pluviais. Af_12/2014</v>
          </cell>
          <cell r="C3267" t="str">
            <v>un</v>
          </cell>
          <cell r="D3267">
            <v>24.2</v>
          </cell>
        </row>
        <row r="3268">
          <cell r="A3268" t="str">
            <v>89685</v>
          </cell>
          <cell r="B3268" t="str">
            <v>Junção simples, PVC, série R, água pluvial, DN 75mm x 75mm, junta elástica, fornecido e instalado em condutores verticais de águas pluviais. Af_12/2014</v>
          </cell>
          <cell r="C3268" t="str">
            <v>un</v>
          </cell>
          <cell r="D3268">
            <v>25.1</v>
          </cell>
        </row>
        <row r="3269">
          <cell r="A3269" t="str">
            <v>89687</v>
          </cell>
          <cell r="B3269" t="str">
            <v>Tê PVC série R, água pluvial, DN 75mm x 75mm, junta elástica, fornecido e instalado em condutores verticais de águas pluviais. Af_12/2014</v>
          </cell>
          <cell r="C3269" t="str">
            <v>un</v>
          </cell>
          <cell r="D3269">
            <v>29.5</v>
          </cell>
        </row>
        <row r="3270">
          <cell r="A3270" t="str">
            <v>89690</v>
          </cell>
          <cell r="B3270" t="str">
            <v>Junção simples, PVC, série R, água pluvial, DN 100mm x 100mm, junta elástica, fornecido e instalado em condutores verticais de águas pluviais. Af_12/2014</v>
          </cell>
          <cell r="C3270" t="str">
            <v>un</v>
          </cell>
          <cell r="D3270">
            <v>37.229999999999997</v>
          </cell>
        </row>
        <row r="3271">
          <cell r="A3271" t="str">
            <v>89691</v>
          </cell>
          <cell r="B3271" t="str">
            <v>Tê CPVC soldável, DN 15mm, instalado em ramal ou sub-ramal de água fornecimento e instalação. Af_12/2014</v>
          </cell>
          <cell r="C3271" t="str">
            <v>un</v>
          </cell>
          <cell r="D3271">
            <v>7.19</v>
          </cell>
        </row>
        <row r="3272">
          <cell r="A3272" t="str">
            <v>89692</v>
          </cell>
          <cell r="B3272" t="str">
            <v>Junção simples, PVC, série R, água pluvial, DN 100mm x 75mm, junta elástica, fornecido e instalado em condutores verticais de águas pluviais. Af_12/2014</v>
          </cell>
          <cell r="C3272" t="str">
            <v>un</v>
          </cell>
          <cell r="D3272">
            <v>38.5</v>
          </cell>
        </row>
        <row r="3273">
          <cell r="A3273" t="str">
            <v>89693</v>
          </cell>
          <cell r="B3273" t="str">
            <v>Tê PVC série R, água pluvial, DN 100mm x 100mm, junta elástica, fornecido e instalado em condutores verticais de águas pluviais. Af_12/2014</v>
          </cell>
          <cell r="C3273" t="str">
            <v>un</v>
          </cell>
          <cell r="D3273">
            <v>49.1</v>
          </cell>
        </row>
        <row r="3274">
          <cell r="A3274" t="str">
            <v>89696</v>
          </cell>
          <cell r="B3274" t="str">
            <v>Tê PVC série R, água pluvial, DN 100mm x 75mm, junta elástica, fornecido e instalado em condutores verticais de águas pluviais. Af_12/2014</v>
          </cell>
          <cell r="C3274" t="str">
            <v>un</v>
          </cell>
          <cell r="D3274">
            <v>38.200000000000003</v>
          </cell>
        </row>
        <row r="3275">
          <cell r="A3275" t="str">
            <v>89697</v>
          </cell>
          <cell r="B3275" t="str">
            <v>Tê CPVC soldável, DN 22mm, instalado em ramal ou sub-ramal de água fornecimento e instalação. Af_12/2014</v>
          </cell>
          <cell r="C3275" t="str">
            <v>un</v>
          </cell>
          <cell r="D3275">
            <v>7.54</v>
          </cell>
        </row>
        <row r="3276">
          <cell r="A3276" t="str">
            <v>89698</v>
          </cell>
          <cell r="B3276" t="str">
            <v>Junção simples, PVC, série R, água pluvial, DN 150mm x 150mm, junta elástica, fornecido e instalado em condutores verticais de águas pluviais. Af_12/2014</v>
          </cell>
          <cell r="C3276" t="str">
            <v>un</v>
          </cell>
          <cell r="D3276">
            <v>99.53</v>
          </cell>
        </row>
        <row r="3277">
          <cell r="A3277" t="str">
            <v>89699</v>
          </cell>
          <cell r="B3277" t="str">
            <v>Junção simples, PVC, série R, água pluvial, DN 150mm x 100mm, junta elástica, fornecido e instalado em condutores verticais de águas pluviais. Af_12/2014</v>
          </cell>
          <cell r="C3277" t="str">
            <v>un</v>
          </cell>
          <cell r="D3277">
            <v>91.82</v>
          </cell>
        </row>
        <row r="3278">
          <cell r="A3278" t="str">
            <v>89701</v>
          </cell>
          <cell r="B3278" t="str">
            <v>Tê PVC série R, água pluvial, DN 150mm x 150mm, junta elástica, fornecido e instalado em condutores verticais de águas pluviais. Af_12/2014</v>
          </cell>
          <cell r="C3278" t="str">
            <v>un</v>
          </cell>
          <cell r="D3278">
            <v>103.72</v>
          </cell>
        </row>
        <row r="3279">
          <cell r="A3279" t="str">
            <v>89703</v>
          </cell>
          <cell r="B3279" t="str">
            <v>Te misturador de transição, CPVC, soldável, DN 22mm x 3/4", instalado em ramal ou sub-ramal de água fornecimento e instalação. Af_12/2014</v>
          </cell>
          <cell r="C3279" t="str">
            <v>un</v>
          </cell>
          <cell r="D3279">
            <v>20.45</v>
          </cell>
        </row>
        <row r="3280">
          <cell r="A3280" t="str">
            <v>89704</v>
          </cell>
          <cell r="B3280" t="str">
            <v>Tê PVC série R, água pluvial, DN 150mm x 100mm, junta elástica, fornecido e instalado em condutores verticais de águas pluviais. Af_12/2014</v>
          </cell>
          <cell r="C3280" t="str">
            <v>un</v>
          </cell>
          <cell r="D3280">
            <v>89.61</v>
          </cell>
        </row>
        <row r="3281">
          <cell r="A3281" t="str">
            <v>89724</v>
          </cell>
          <cell r="B3281" t="str">
            <v>Joelho 90 graus, PVC, série normal, esgoto predial, DN 40mm, junta soldável, fornecido e instalado em ramal de descarga ou ramal de esgoto sanitário. Af_12/2014_p</v>
          </cell>
          <cell r="C3281" t="str">
            <v>un</v>
          </cell>
          <cell r="D3281">
            <v>4.6500000000000004</v>
          </cell>
        </row>
        <row r="3282">
          <cell r="A3282" t="str">
            <v>89726</v>
          </cell>
          <cell r="B3282" t="str">
            <v>Joelho 45 graus, PVC, série normal, esgoto predial, DN 40mm, junta soldável, fornecido e instalado em ramal de descarga ou ramal de esgoto sanitário. Af_12/2014_p</v>
          </cell>
          <cell r="C3282" t="str">
            <v>un</v>
          </cell>
          <cell r="D3282">
            <v>4.8</v>
          </cell>
        </row>
        <row r="3283">
          <cell r="A3283" t="str">
            <v>89728</v>
          </cell>
          <cell r="B3283" t="str">
            <v>Curva curta 90 graus, PVC, série normal, esgoto predial, DN 40mm, junta soldável, fornecido e instalado em ramal de descarga ou ramal de esgoto sanitário. Af_12/2014_p</v>
          </cell>
          <cell r="C3283" t="str">
            <v>un</v>
          </cell>
          <cell r="D3283">
            <v>5.49</v>
          </cell>
        </row>
        <row r="3284">
          <cell r="A3284" t="str">
            <v>89730</v>
          </cell>
          <cell r="B3284" t="str">
            <v>Curva longa 90 graus, PVC, série normal, esgoto predial, DN 40mm, junta soldável, fornecido e instalado em ramal de descarga ou ramal de esgoto sanitário. Af_12/2014_p</v>
          </cell>
          <cell r="C3284" t="str">
            <v>un</v>
          </cell>
          <cell r="D3284">
            <v>5.54</v>
          </cell>
        </row>
        <row r="3285">
          <cell r="A3285" t="str">
            <v>89731</v>
          </cell>
          <cell r="B3285" t="str">
            <v>Joelho 90 graus, PVC, série normal, esgoto predial, DN 50mm, junta elástica, fornecido e instalado em ramal de descarga ou ramal de esgoto sanitário. Af_12/2014</v>
          </cell>
          <cell r="C3285" t="str">
            <v>un</v>
          </cell>
          <cell r="D3285">
            <v>6.16</v>
          </cell>
        </row>
        <row r="3286">
          <cell r="A3286" t="str">
            <v>89732</v>
          </cell>
          <cell r="B3286" t="str">
            <v>Joelho 45 graus, PVC, série normal, esgoto predial, DN 50mm, junta elástica, fornecido e instalado em ramal de descarga ou ramal de esgoto sanitário. Af_12/2014</v>
          </cell>
          <cell r="C3286" t="str">
            <v>un</v>
          </cell>
          <cell r="D3286">
            <v>6.53</v>
          </cell>
        </row>
        <row r="3287">
          <cell r="A3287" t="str">
            <v>89733</v>
          </cell>
          <cell r="B3287" t="str">
            <v>Curva curta 90 graus, PVC, série normal, esgoto predial, DN 50mm, junta elástica, fornecido e instalado em ramal de descarga ou ramal de esgoto sanitário. Af_12/2014</v>
          </cell>
          <cell r="C3287" t="str">
            <v>un</v>
          </cell>
          <cell r="D3287">
            <v>8.6999999999999993</v>
          </cell>
        </row>
        <row r="3288">
          <cell r="A3288" t="str">
            <v>89735</v>
          </cell>
          <cell r="B3288" t="str">
            <v>Curva longa 90 graus, PVC, série normal, esgoto predial, DN 50mm, junta elástica, fornecido e instalado em ramal de descarga ou ramal de esgoto sanitário. Af_12/2014</v>
          </cell>
          <cell r="C3288" t="str">
            <v>un</v>
          </cell>
          <cell r="D3288">
            <v>8.64</v>
          </cell>
        </row>
        <row r="3289">
          <cell r="A3289" t="str">
            <v>89737</v>
          </cell>
          <cell r="B3289" t="str">
            <v>Joelho 90 graus, PVC, série normal, esgoto predial, DN 75mm, junta elástica, fornecido e instalado em ramal de descarga ou ramal de esgoto sanitário. Af_12/2014</v>
          </cell>
          <cell r="C3289" t="str">
            <v>un</v>
          </cell>
          <cell r="D3289">
            <v>10.23</v>
          </cell>
        </row>
        <row r="3290">
          <cell r="A3290" t="str">
            <v>89739</v>
          </cell>
          <cell r="B3290" t="str">
            <v>Joelho 45 graus, PVC, série normal, esgoto predial, DN 75mm, junta elástica, fornecido e instalado em ramal de descarga ou ramal de esgoto sanitário. Af_12/2014</v>
          </cell>
          <cell r="C3290" t="str">
            <v>un</v>
          </cell>
          <cell r="D3290">
            <v>10.71</v>
          </cell>
        </row>
        <row r="3291">
          <cell r="A3291" t="str">
            <v>89742</v>
          </cell>
          <cell r="B3291" t="str">
            <v>Curva curta 90 graus, PVC, série normal, esgoto predial, DN 75mm, junta elástica, fornecido e instalado em ramal de descarga ou ramal de esgoto sanitário. Af_12/2014</v>
          </cell>
          <cell r="C3291" t="str">
            <v>un</v>
          </cell>
          <cell r="D3291">
            <v>14.81</v>
          </cell>
        </row>
        <row r="3292">
          <cell r="A3292" t="str">
            <v>89743</v>
          </cell>
          <cell r="B3292" t="str">
            <v>Curva longa 90 graus, PVC, série normal, esgoto predial, DN 75mm, junta elástica, fornecido e instalado em ramal de descarga ou ramal de esgoto sanitário. Af_12/2014</v>
          </cell>
          <cell r="C3292" t="str">
            <v>un</v>
          </cell>
          <cell r="D3292">
            <v>18.86</v>
          </cell>
        </row>
        <row r="3293">
          <cell r="A3293" t="str">
            <v>89744</v>
          </cell>
          <cell r="B3293" t="str">
            <v>Joelho 90 graus, PVC, série normal, esgoto predial, DN 100mm, junta elástica, fornecido e instalado em ramal de descarga ou ramal de esgoto sanitário. Af_12/2014</v>
          </cell>
          <cell r="C3293" t="str">
            <v>un</v>
          </cell>
          <cell r="D3293">
            <v>13.64</v>
          </cell>
        </row>
        <row r="3294">
          <cell r="A3294" t="str">
            <v>89746</v>
          </cell>
          <cell r="B3294" t="str">
            <v>Joelho 45 graus, PVC, série normal, esgoto predial, DN 100mm, junta elástica, fornecido e instalado em ramal de descarga ou ramal de esgoto sanitário. Af_12/2014</v>
          </cell>
          <cell r="C3294" t="str">
            <v>un</v>
          </cell>
          <cell r="D3294">
            <v>13.31</v>
          </cell>
        </row>
        <row r="3295">
          <cell r="A3295" t="str">
            <v>89748</v>
          </cell>
          <cell r="B3295" t="str">
            <v>Curva curta 90 graus, PVC, série normal, esgoto predial, DN 100mm, junta elástica, fornecido e instalado em ramal de descarga ou ramal de esgoto sanitário. Af_12/2014</v>
          </cell>
          <cell r="C3295" t="str">
            <v>un</v>
          </cell>
          <cell r="D3295">
            <v>17.54</v>
          </cell>
        </row>
        <row r="3296">
          <cell r="A3296" t="str">
            <v>89750</v>
          </cell>
          <cell r="B3296" t="str">
            <v>Curva longa 90 graus, PVC, série normal, esgoto predial, DN 100mm, junta elástica, fornecido e instalado em ramal de descarga ou ramal de esgoto sanitário. Af_12/2014</v>
          </cell>
          <cell r="C3296" t="str">
            <v>un</v>
          </cell>
          <cell r="D3296">
            <v>28.18</v>
          </cell>
        </row>
        <row r="3297">
          <cell r="A3297" t="str">
            <v>89752</v>
          </cell>
          <cell r="B3297" t="str">
            <v>Luva simples, PVC, série normal, esgoto predial, DN 40mm, junta soldável, fornecido e instalado em ramal de descarga ou ramal de esgoto sanitário. Af_12/2014_p</v>
          </cell>
          <cell r="C3297" t="str">
            <v>un</v>
          </cell>
          <cell r="D3297">
            <v>3.74</v>
          </cell>
        </row>
        <row r="3298">
          <cell r="A3298" t="str">
            <v>89753</v>
          </cell>
          <cell r="B3298" t="str">
            <v>Luva simples, PVC, série normal, esgoto predial, DN 50mm, junta elástica, fornecido e instalado em ramal de descarga ou ramal de esgoto sanitário. Af_12/2014</v>
          </cell>
          <cell r="C3298" t="str">
            <v>un</v>
          </cell>
          <cell r="D3298">
            <v>5.26</v>
          </cell>
        </row>
        <row r="3299">
          <cell r="A3299" t="str">
            <v>89754</v>
          </cell>
          <cell r="B3299" t="str">
            <v>Luva de correr, PVC, série normal, esgoto predial, DN 50mm, junta elástica, fornecido e instalado em ramal de descarga ou ramal de esgoto sanitário. Af_12/2014</v>
          </cell>
          <cell r="C3299" t="str">
            <v>un</v>
          </cell>
          <cell r="D3299">
            <v>9.09</v>
          </cell>
        </row>
        <row r="3300">
          <cell r="A3300" t="str">
            <v>89774</v>
          </cell>
          <cell r="B3300" t="str">
            <v>Luva simples, PVC, série normal, esgoto predial, DN 75mm, junta elástica, fornecido e instalado em ramal de descarga ou ramal de esgoto sanitário. Af_12/2014</v>
          </cell>
          <cell r="C3300" t="str">
            <v>un</v>
          </cell>
          <cell r="D3300">
            <v>8.7200000000000006</v>
          </cell>
        </row>
        <row r="3301">
          <cell r="A3301" t="str">
            <v>89776</v>
          </cell>
          <cell r="B3301" t="str">
            <v>Luva de correr, PVC, série normal, esgoto predial, DN 75mm, junta elástica, fornecido e instalado em ramal de descarga ou ramal de esgoto sanitário. Af_12/2014</v>
          </cell>
          <cell r="C3301" t="str">
            <v>un</v>
          </cell>
          <cell r="D3301">
            <v>11.42</v>
          </cell>
        </row>
        <row r="3302">
          <cell r="A3302" t="str">
            <v>89778</v>
          </cell>
          <cell r="B3302" t="str">
            <v>Luva simples, PVC, série normal, esgoto predial, DN 100mm, junta elástica, fornecido e instalado em ramal de descarga ou ramal de esgoto sanitário. Af_12/2014</v>
          </cell>
          <cell r="C3302" t="str">
            <v>un</v>
          </cell>
          <cell r="D3302">
            <v>10.96</v>
          </cell>
        </row>
        <row r="3303">
          <cell r="A3303" t="str">
            <v>89779</v>
          </cell>
          <cell r="B3303" t="str">
            <v>Luva de correr, PVC, série normal, esgoto predial, DN 100mm, junta elástica, fornecido e instalado em ramal de descarga ou ramal de esgoto sanitário. Af_12/2014</v>
          </cell>
          <cell r="C3303" t="str">
            <v>un</v>
          </cell>
          <cell r="D3303">
            <v>16.36</v>
          </cell>
        </row>
        <row r="3304">
          <cell r="A3304" t="str">
            <v>89782</v>
          </cell>
          <cell r="B3304" t="str">
            <v>Tê PVC série normal, esgoto predial, DN 40 x 40mm, junta soldável, fornecido e instalado em ramal de descarga ou ramal de esgoto sanitário. Af_12/2014_p</v>
          </cell>
          <cell r="C3304" t="str">
            <v>un</v>
          </cell>
          <cell r="D3304">
            <v>7.34</v>
          </cell>
        </row>
        <row r="3305">
          <cell r="A3305" t="str">
            <v>89783</v>
          </cell>
          <cell r="B3305" t="str">
            <v>Junção simples, PVC, série normal, esgoto predial, DN 40mm, junta soldável, fornecido e instalado em ramal de descarga ou ramal de esgoto sanitário. Af_12/2014_p</v>
          </cell>
          <cell r="C3305" t="str">
            <v>un</v>
          </cell>
          <cell r="D3305">
            <v>6.97</v>
          </cell>
        </row>
        <row r="3306">
          <cell r="A3306" t="str">
            <v>89784</v>
          </cell>
          <cell r="B3306" t="str">
            <v>Tê PVC série normal, esgoto predial, DN 50 x 50mm, junta elástica, fornecido e instalado em ramal de descarga ou ramal de esgoto sanitário. Af_12/2014</v>
          </cell>
          <cell r="C3306" t="str">
            <v>un</v>
          </cell>
          <cell r="D3306">
            <v>12.49</v>
          </cell>
        </row>
        <row r="3307">
          <cell r="A3307" t="str">
            <v>89785</v>
          </cell>
          <cell r="B3307" t="str">
            <v>Junção simples, PVC, série normal, esgoto predial, DN 50 x 50mm, junta elástica, fornecido e instalado em ramal de descarga ou ramal de esgoto sanitário. Af_12/2014</v>
          </cell>
          <cell r="C3307" t="str">
            <v>un</v>
          </cell>
          <cell r="D3307">
            <v>11.21</v>
          </cell>
        </row>
        <row r="3308">
          <cell r="A3308" t="str">
            <v>89786</v>
          </cell>
          <cell r="B3308" t="str">
            <v>Tê PVC série normal, esgoto predial, DN 75 x 75mm, junta elástica, fornecido e instalado em ramal de descarga ou ramal de esgoto sanitário. Af_12/2014</v>
          </cell>
          <cell r="C3308" t="str">
            <v>un</v>
          </cell>
          <cell r="D3308">
            <v>20.94</v>
          </cell>
        </row>
        <row r="3309">
          <cell r="A3309" t="str">
            <v>89795</v>
          </cell>
          <cell r="B3309" t="str">
            <v>Junção simples, PVC, série normal, esgoto predial, DN 75mm x 75mm, junta elástica, fornecido e instalado em ramal de descarga ou ramal de esgoto sanitário. Af_12/2014</v>
          </cell>
          <cell r="C3309" t="str">
            <v>un</v>
          </cell>
          <cell r="D3309">
            <v>18.489999999999998</v>
          </cell>
        </row>
        <row r="3310">
          <cell r="A3310" t="str">
            <v>89796</v>
          </cell>
          <cell r="B3310" t="str">
            <v>Tê PVC série normal, esgoto predial, DN 100mm x 100mm, junta elástica, fornecido e instalado em ramal de descarga ou ramal de esgoto sanitário. Af_12/2014</v>
          </cell>
          <cell r="C3310" t="str">
            <v>un</v>
          </cell>
          <cell r="D3310">
            <v>25.78</v>
          </cell>
        </row>
        <row r="3311">
          <cell r="A3311" t="str">
            <v>89797</v>
          </cell>
          <cell r="B3311" t="str">
            <v>Junção simples, PVC, série normal, esgoto predial, DN 100mm x 100mm, junta elástica, fornecido e instalado em ramal de descarga ou ramal de esgoto sanitário. Af_12/2014</v>
          </cell>
          <cell r="C3311" t="str">
            <v>un</v>
          </cell>
          <cell r="D3311">
            <v>24.45</v>
          </cell>
        </row>
        <row r="3312">
          <cell r="A3312" t="str">
            <v>89801</v>
          </cell>
          <cell r="B3312" t="str">
            <v>Joelho 90 graus, PVC, série normal, esgoto predial, DN 50mm, junta elástica, fornecido e instalado em prumada de esgoto sanitário ou ventilação. Af_12/2014</v>
          </cell>
          <cell r="C3312" t="str">
            <v>un</v>
          </cell>
          <cell r="D3312">
            <v>3.64</v>
          </cell>
        </row>
        <row r="3313">
          <cell r="A3313" t="str">
            <v>89802</v>
          </cell>
          <cell r="B3313" t="str">
            <v>Joelho 45 graus, PVC, série normal, esgoto predial, DN 50mm, junta elástica, fornecido e instalado em prumada de esgoto sanitário ou ventilação. Af_12/2014</v>
          </cell>
          <cell r="C3313" t="str">
            <v>un</v>
          </cell>
          <cell r="D3313">
            <v>4.01</v>
          </cell>
        </row>
        <row r="3314">
          <cell r="A3314" t="str">
            <v>89803</v>
          </cell>
          <cell r="B3314" t="str">
            <v>Curva curta 90 graus, PVC, série normal, esgoto predial, DN 50mm, junta elástica, fornecido e instalado em prumada de esgoto sanitário ou ventilação. Af_12/2014</v>
          </cell>
          <cell r="C3314" t="str">
            <v>un</v>
          </cell>
          <cell r="D3314">
            <v>6.17</v>
          </cell>
        </row>
        <row r="3315">
          <cell r="A3315" t="str">
            <v>89804</v>
          </cell>
          <cell r="B3315" t="str">
            <v>Curva longa 90 graus, PVC, série normal, esgoto predial, DN 50mm, junta elástica, fornecido e instalado em prumada de esgoto sanitário ou ventilação. Af_12/2014</v>
          </cell>
          <cell r="C3315" t="str">
            <v>un</v>
          </cell>
          <cell r="D3315">
            <v>6.11</v>
          </cell>
        </row>
        <row r="3316">
          <cell r="A3316" t="str">
            <v>89805</v>
          </cell>
          <cell r="B3316" t="str">
            <v>Joelho 90 graus, PVC, série normal, esgoto predial, DN 75mm, junta elástica, fornecido e instalado em prumada de esgoto sanitário ou ventilação. Af_12/2014</v>
          </cell>
          <cell r="C3316" t="str">
            <v>un</v>
          </cell>
          <cell r="D3316">
            <v>7.14</v>
          </cell>
        </row>
        <row r="3317">
          <cell r="A3317" t="str">
            <v>89806</v>
          </cell>
          <cell r="B3317" t="str">
            <v>Joelho 45 graus, PVC, série normal, esgoto predial, DN 75mm, junta elástica, fornecido e instalado em prumada de esgoto sanitário ou ventilação. Af_12/2014</v>
          </cell>
          <cell r="C3317" t="str">
            <v>un</v>
          </cell>
          <cell r="D3317">
            <v>7.63</v>
          </cell>
        </row>
        <row r="3318">
          <cell r="A3318" t="str">
            <v>89807</v>
          </cell>
          <cell r="B3318" t="str">
            <v>Curva curta 90 graus, PVC, série normal, esgoto predial, DN 75mm, junta elástica, fornecido e instalado em prumada de esgoto sanitário ou ventilação. Af_12/2014</v>
          </cell>
          <cell r="C3318" t="str">
            <v>un</v>
          </cell>
          <cell r="D3318">
            <v>11.72</v>
          </cell>
        </row>
        <row r="3319">
          <cell r="A3319" t="str">
            <v>89808</v>
          </cell>
          <cell r="B3319" t="str">
            <v>Curva longa 90 graus, PVC, série normal, esgoto predial, DN 75mm, junta elástica, fornecido e instalado em prumada de esgoto sanitário ou ventilação. Af_12/2014</v>
          </cell>
          <cell r="C3319" t="str">
            <v>un</v>
          </cell>
          <cell r="D3319">
            <v>15.78</v>
          </cell>
        </row>
        <row r="3320">
          <cell r="A3320" t="str">
            <v>89809</v>
          </cell>
          <cell r="B3320" t="str">
            <v>Joelho 90 graus, PVC, série normal, esgoto predial, DN 100mm, junta elástica, fornecido e instalado em prumada de esgoto sanitário ou ventilação. Af_12/2014</v>
          </cell>
          <cell r="C3320" t="str">
            <v>un</v>
          </cell>
          <cell r="D3320">
            <v>9.99</v>
          </cell>
        </row>
        <row r="3321">
          <cell r="A3321" t="str">
            <v>89810</v>
          </cell>
          <cell r="B3321" t="str">
            <v>Joelho 45 graus, PVC, série normal, esgoto predial, DN 100mm, junta elástica, fornecido e instalado em prumada de esgoto sanitário ou ventilação. Af_12/2014</v>
          </cell>
          <cell r="C3321" t="str">
            <v>un</v>
          </cell>
          <cell r="D3321">
            <v>9.66</v>
          </cell>
        </row>
        <row r="3322">
          <cell r="A3322" t="str">
            <v>89811</v>
          </cell>
          <cell r="B3322" t="str">
            <v>Curva curta 90 graus, PVC, série normal, esgoto predial, DN 100mm, junta elástica, fornecido e instalado em prumada de esgoto sanitário ou ventilação. Af_12/2014</v>
          </cell>
          <cell r="C3322" t="str">
            <v>un</v>
          </cell>
          <cell r="D3322">
            <v>13.89</v>
          </cell>
        </row>
        <row r="3323">
          <cell r="A3323" t="str">
            <v>89812</v>
          </cell>
          <cell r="B3323" t="str">
            <v>Curva longa 90 graus, PVC, série normal, esgoto predial, DN 100mm, junta elástica, fornecido e instalado em prumada de esgoto sanitário ou ventilação. Af_12/2014</v>
          </cell>
          <cell r="C3323" t="str">
            <v>un</v>
          </cell>
          <cell r="D3323">
            <v>24.53</v>
          </cell>
        </row>
        <row r="3324">
          <cell r="A3324" t="str">
            <v>89813</v>
          </cell>
          <cell r="B3324" t="str">
            <v>Luva simples, PVC, série normal, esgoto predial, DN 50mm, junta elástica, fornecido e instalado em prumada de esgoto sanitário ou ventilação. Af_12/2014</v>
          </cell>
          <cell r="C3324" t="str">
            <v>un</v>
          </cell>
          <cell r="D3324">
            <v>3.85</v>
          </cell>
        </row>
        <row r="3325">
          <cell r="A3325" t="str">
            <v>89814</v>
          </cell>
          <cell r="B3325" t="str">
            <v>Luva de correr, PVC, série normal, esgoto predial, DN 50mm, junta elástica, fornecido e instalado em prumada de esgoto sanitário ou ventilação. Af_12/2014</v>
          </cell>
          <cell r="C3325" t="str">
            <v>un</v>
          </cell>
          <cell r="D3325">
            <v>7.69</v>
          </cell>
        </row>
        <row r="3326">
          <cell r="A3326" t="str">
            <v>89817</v>
          </cell>
          <cell r="B3326" t="str">
            <v>Luva simples, PVC, série normal, esgoto predial, DN 75mm, junta elástica, fornecido e instalado em prumada de esgoto sanitário ou ventilação. Af_12/2014</v>
          </cell>
          <cell r="C3326" t="str">
            <v>un</v>
          </cell>
          <cell r="D3326">
            <v>6.76</v>
          </cell>
        </row>
        <row r="3327">
          <cell r="A3327" t="str">
            <v>89819</v>
          </cell>
          <cell r="B3327" t="str">
            <v>Luva de correr, PVC, série normal, esgoto predial, DN 75mm, junta elástica, fornecido e instalado em prumada de esgoto sanitário ou ventilação. Af_12/2014</v>
          </cell>
          <cell r="C3327" t="str">
            <v>un</v>
          </cell>
          <cell r="D3327">
            <v>9.4499999999999993</v>
          </cell>
        </row>
        <row r="3328">
          <cell r="A3328" t="str">
            <v>89821</v>
          </cell>
          <cell r="B3328" t="str">
            <v>Luva simples, PVC, série normal, esgoto predial, DN 100mm, junta elástica, fornecido e instalado em prumada de esgoto sanitário ou ventilação. Af_12/2014</v>
          </cell>
          <cell r="C3328" t="str">
            <v>un</v>
          </cell>
          <cell r="D3328">
            <v>8.44</v>
          </cell>
        </row>
        <row r="3329">
          <cell r="A3329" t="str">
            <v>89823</v>
          </cell>
          <cell r="B3329" t="str">
            <v>Luva de correr, PVC, série normal, esgoto predial, DN 100mm, junta elástica, fornecido e instalado em prumada de esgoto sanitário ou ventilação. Af_12/2014</v>
          </cell>
          <cell r="C3329" t="str">
            <v>un</v>
          </cell>
          <cell r="D3329">
            <v>13.83</v>
          </cell>
        </row>
        <row r="3330">
          <cell r="A3330" t="str">
            <v>89825</v>
          </cell>
          <cell r="B3330" t="str">
            <v>Tê PVC série normal, esgoto predial, DN 50mm x 50mm, junta elástica, fornecido e instalado em prumada de esgoto sanitário ou ventilação. Af_12/2014</v>
          </cell>
          <cell r="C3330" t="str">
            <v>un</v>
          </cell>
          <cell r="D3330">
            <v>9.4</v>
          </cell>
        </row>
        <row r="3331">
          <cell r="A3331" t="str">
            <v>89827</v>
          </cell>
          <cell r="B3331" t="str">
            <v>Junção simples, PVC, série normal, esgoto predial, DN 50mm x 50mm, junta elástica, fornecido e instalado em prumada de esgoto sanitário ou ventilação. Af_12/2014</v>
          </cell>
          <cell r="C3331" t="str">
            <v>un</v>
          </cell>
          <cell r="D3331">
            <v>8.1300000000000008</v>
          </cell>
        </row>
        <row r="3332">
          <cell r="A3332" t="str">
            <v>89829</v>
          </cell>
          <cell r="B3332" t="str">
            <v>Tê PVC série normal, esgoto predial, DN 75mm x 75mm, junta elástica, fornecido e instalado em prumada de esgoto sanitário ou ventilação. Af_12/2014</v>
          </cell>
          <cell r="C3332" t="str">
            <v>un</v>
          </cell>
          <cell r="D3332">
            <v>17.010000000000002</v>
          </cell>
        </row>
        <row r="3333">
          <cell r="A3333" t="str">
            <v>89830</v>
          </cell>
          <cell r="B3333" t="str">
            <v>Junção simples, PVC, série normal, esgoto predial, DN 75mm x 75mm, junta elástica, fornecido e instalado em prumada de esgoto sanitário ou ventilação. Af_12/2014</v>
          </cell>
          <cell r="C3333" t="str">
            <v>un</v>
          </cell>
          <cell r="D3333">
            <v>14.56</v>
          </cell>
        </row>
        <row r="3334">
          <cell r="A3334" t="str">
            <v>89833</v>
          </cell>
          <cell r="B3334" t="str">
            <v>Tê PVC série normal, esgoto predial, DN 100x100mm, junta elástica, fornecido e instalado em prumada de esgoto sanitário ou ventilação. Af_12/2014</v>
          </cell>
          <cell r="C3334" t="str">
            <v>un</v>
          </cell>
          <cell r="D3334">
            <v>21.01</v>
          </cell>
        </row>
        <row r="3335">
          <cell r="A3335" t="str">
            <v>89834</v>
          </cell>
          <cell r="B3335" t="str">
            <v>Junção simples, PVC, série normal, esgoto predial, DN 100mm x 100mm, junta elástica, fornecido e instalado em prumada de esgoto sanitário ou ventilação. Af_12/2014</v>
          </cell>
          <cell r="C3335" t="str">
            <v>un</v>
          </cell>
          <cell r="D3335">
            <v>19.670000000000002</v>
          </cell>
        </row>
        <row r="3336">
          <cell r="A3336" t="str">
            <v>89850</v>
          </cell>
          <cell r="B3336" t="str">
            <v>Joelho 90 graus, PVC, série normal, esgoto predial, DN 100mm, junta elástica, fornecido e instalado em subcoletor aéreo de esgoto sanitário. Af_12/2014</v>
          </cell>
          <cell r="C3336" t="str">
            <v>un</v>
          </cell>
          <cell r="D3336">
            <v>13.36</v>
          </cell>
        </row>
        <row r="3337">
          <cell r="A3337" t="str">
            <v>89851</v>
          </cell>
          <cell r="B3337" t="str">
            <v>Joelho 45 graus, PVC, série normal, esgoto predial, DN 100mm, junta elástica, fornecido e instalado em subcoletor aéreo de esgoto sanitário. Af_12/2014</v>
          </cell>
          <cell r="C3337" t="str">
            <v>un</v>
          </cell>
          <cell r="D3337">
            <v>13.03</v>
          </cell>
        </row>
        <row r="3338">
          <cell r="A3338" t="str">
            <v>89852</v>
          </cell>
          <cell r="B3338" t="str">
            <v>Curva curta 90 graus, PVC, série normal, esgoto predial, DN 100mm, junta elástica, fornecido e instalado em subcoletor aéreo de esgoto sanitário. Af_12/2014</v>
          </cell>
          <cell r="C3338" t="str">
            <v>un</v>
          </cell>
          <cell r="D3338">
            <v>17.260000000000002</v>
          </cell>
        </row>
        <row r="3339">
          <cell r="A3339" t="str">
            <v>89853</v>
          </cell>
          <cell r="B3339" t="str">
            <v>Curva longa 90 graus, PVC, série normal, esgoto predial, DN 100mm, junta elástica, fornecido e instalado em subcoletor aéreo de esgoto sanitário. Af_12/2014</v>
          </cell>
          <cell r="C3339" t="str">
            <v>un</v>
          </cell>
          <cell r="D3339">
            <v>27.9</v>
          </cell>
        </row>
        <row r="3340">
          <cell r="A3340" t="str">
            <v>89854</v>
          </cell>
          <cell r="B3340" t="str">
            <v>Joelho 90 graus, PVC, série normal, esgoto predial, DN 150mm, junta elástica, fornecido e instalado em subcoletor aéreo de esgoto sanitário. Af_12/2014</v>
          </cell>
          <cell r="C3340" t="str">
            <v>un</v>
          </cell>
          <cell r="D3340">
            <v>57.35</v>
          </cell>
        </row>
        <row r="3341">
          <cell r="A3341" t="str">
            <v>89855</v>
          </cell>
          <cell r="B3341" t="str">
            <v>Joelho 45 graus, PVC, série normal, esgoto predial, DN 150mm, junta elástica, fornecido e instalado em subcoletor aéreo de esgoto sanitário. Af_12/2014</v>
          </cell>
          <cell r="C3341" t="str">
            <v>un</v>
          </cell>
          <cell r="D3341">
            <v>55.42</v>
          </cell>
        </row>
        <row r="3342">
          <cell r="A3342" t="str">
            <v>89856</v>
          </cell>
          <cell r="B3342" t="str">
            <v>Luva simples, PVC, série normal, esgoto predial, DN 100mm, junta elástica, fornecido e instalado em subcoletor aéreo de esgoto sanitário. Af_12/2014</v>
          </cell>
          <cell r="C3342" t="str">
            <v>un</v>
          </cell>
          <cell r="D3342">
            <v>10.68</v>
          </cell>
        </row>
        <row r="3343">
          <cell r="A3343" t="str">
            <v>89857</v>
          </cell>
          <cell r="B3343" t="str">
            <v>Luva de correr, PVC, série normal, esgoto predial, DN 100mm, junta elástica, fornecido e instalado em subcoletor aéreo de esgoto sanitário. Af_12/2014</v>
          </cell>
          <cell r="C3343" t="str">
            <v>un</v>
          </cell>
          <cell r="D3343">
            <v>16.079999999999998</v>
          </cell>
        </row>
        <row r="3344">
          <cell r="A3344" t="str">
            <v>89859</v>
          </cell>
          <cell r="B3344" t="str">
            <v>Luva de correr, PVC, série normal, esgoto predial, DN 150mm, junta elástica, fornecido e instalado em subcoletor aéreo de esgoto sanitário. Af_12/2014</v>
          </cell>
          <cell r="C3344" t="str">
            <v>un</v>
          </cell>
          <cell r="D3344">
            <v>27.37</v>
          </cell>
        </row>
        <row r="3345">
          <cell r="A3345" t="str">
            <v>89860</v>
          </cell>
          <cell r="B3345" t="str">
            <v>Tê PVC série normal, esgoto predial, DN 100mm x 100mm, junta elástica, fornecido e instalado em subcoletor aéreo de esgoto sanitário. Af_12/2014</v>
          </cell>
          <cell r="C3345" t="str">
            <v>un</v>
          </cell>
          <cell r="D3345">
            <v>25.5</v>
          </cell>
        </row>
        <row r="3346">
          <cell r="A3346" t="str">
            <v>89861</v>
          </cell>
          <cell r="B3346" t="str">
            <v>Junção simples, PVC, série normal, esgoto predial, DN 100mm x 100mm, junta elástica, fornecido e instalado em subcoletor aéreo de esgoto sanitário. Af_12/2014</v>
          </cell>
          <cell r="C3346" t="str">
            <v>un</v>
          </cell>
          <cell r="D3346">
            <v>24.16</v>
          </cell>
        </row>
        <row r="3347">
          <cell r="A3347" t="str">
            <v>89862</v>
          </cell>
          <cell r="B3347" t="str">
            <v>Tê PVC série normal, esgoto predial, DN 150mm x 150mm, junta elástica, fornecido e instalado em subcoletor aéreo de esgoto sanitário. Af_12/2014</v>
          </cell>
          <cell r="C3347" t="str">
            <v>un</v>
          </cell>
          <cell r="D3347">
            <v>77.12</v>
          </cell>
        </row>
        <row r="3348">
          <cell r="A3348" t="str">
            <v>89863</v>
          </cell>
          <cell r="B3348" t="str">
            <v>Junção simples, PVC, série normal, esgoto predial, DN 150mm x 150mm, junta elástica, fornecido e instalado em subcoletor aéreo de esgoto sanitário. Af_12/2014</v>
          </cell>
          <cell r="C3348" t="str">
            <v>un</v>
          </cell>
          <cell r="D3348">
            <v>112.64</v>
          </cell>
        </row>
        <row r="3349">
          <cell r="A3349" t="str">
            <v>89866</v>
          </cell>
          <cell r="B3349" t="str">
            <v>Joelho 90 graus, PVC, soldável, DN 25mm, instalado em dreno de ar-condicionado fornecimento e instalação. Af_12/2014_p</v>
          </cell>
          <cell r="C3349" t="str">
            <v>un</v>
          </cell>
          <cell r="D3349">
            <v>2.95</v>
          </cell>
        </row>
        <row r="3350">
          <cell r="A3350" t="str">
            <v>89867</v>
          </cell>
          <cell r="B3350" t="str">
            <v>Joelho 45 graus, PVC, soldável, DN 25mm, instalado em dreno de ar-condicionado fornecimento e instalação. Af_12/2014_p</v>
          </cell>
          <cell r="C3350" t="str">
            <v>un</v>
          </cell>
          <cell r="D3350">
            <v>3.36</v>
          </cell>
        </row>
        <row r="3351">
          <cell r="A3351" t="str">
            <v>89868</v>
          </cell>
          <cell r="B3351" t="str">
            <v>Luva, PVC, soldável, DN 25mm, instalado em dreno de ar-condicionado fornecimento e instalação. Af_12/2014_p</v>
          </cell>
          <cell r="C3351" t="str">
            <v>un</v>
          </cell>
          <cell r="D3351">
            <v>2.2200000000000002</v>
          </cell>
        </row>
        <row r="3352">
          <cell r="A3352" t="str">
            <v>89869</v>
          </cell>
          <cell r="B3352" t="str">
            <v>Tê PVC soldável, DN 25mm, instalado em dreno de ar-condicionado fornecimento e instalação. Af_12/2014_p</v>
          </cell>
          <cell r="C3352" t="str">
            <v>un</v>
          </cell>
          <cell r="D3352">
            <v>5.04</v>
          </cell>
        </row>
        <row r="3353">
          <cell r="A3353" t="str">
            <v>89980</v>
          </cell>
          <cell r="B3353" t="str">
            <v>Luva com bucha de latão, PVC, soldável, DN 25mm x 3/4, instalado em prumada de água fornecimento e instalação. Af_12/2014_p</v>
          </cell>
          <cell r="C3353" t="str">
            <v>un</v>
          </cell>
          <cell r="D3353">
            <v>5.93</v>
          </cell>
        </row>
        <row r="3354">
          <cell r="A3354" t="str">
            <v>90373</v>
          </cell>
          <cell r="B3354" t="str">
            <v>Joelho 90 graus com bucha de latão, PVC, soldável, DN 25mm, x 1/2" instalado em ramal ou sub-ramal de água fornecimento e instalação. Af_03/2015_p</v>
          </cell>
          <cell r="C3354" t="str">
            <v>un</v>
          </cell>
          <cell r="D3354">
            <v>8.0299999999999994</v>
          </cell>
        </row>
        <row r="3355">
          <cell r="A3355" t="str">
            <v>90374</v>
          </cell>
          <cell r="B3355" t="str">
            <v>Tê com bucha de latão na bolsa central, PVC, soldável, DN 25mm x 3/4", instalado em ramal ou sub-ramal de água fornecimento e instalação. Af_03/2015_p</v>
          </cell>
          <cell r="C3355" t="str">
            <v>un</v>
          </cell>
          <cell r="D3355">
            <v>14.48</v>
          </cell>
        </row>
        <row r="3356">
          <cell r="A3356" t="str">
            <v>90375</v>
          </cell>
          <cell r="B3356" t="str">
            <v>Bucha de redução, PVC, soldável, DN 40mm x 32mm, instalado em ramal ou sub-ramal de água fornecimento e instalação. Af_03/2015_p</v>
          </cell>
          <cell r="C3356" t="str">
            <v>un</v>
          </cell>
          <cell r="D3356">
            <v>5.37</v>
          </cell>
        </row>
        <row r="3357">
          <cell r="A3357" t="str">
            <v>92287</v>
          </cell>
          <cell r="B3357" t="str">
            <v>Cotovelo de cobre, 90 graus, sem anel de solda, DN 22mm, instalado em prumada fornecimento e instalação. Af_12/2015_p</v>
          </cell>
          <cell r="C3357" t="str">
            <v>un</v>
          </cell>
          <cell r="D3357">
            <v>8.43</v>
          </cell>
        </row>
        <row r="3358">
          <cell r="A3358" t="str">
            <v>92288</v>
          </cell>
          <cell r="B3358" t="str">
            <v>Cotovelo de cobre, 90 graus, sem anel de solda, DN 28mm, instalado em prumada fornecimento e instalação. Af_12/2015_p</v>
          </cell>
          <cell r="C3358" t="str">
            <v>un</v>
          </cell>
          <cell r="D3358">
            <v>12.59</v>
          </cell>
        </row>
        <row r="3359">
          <cell r="A3359" t="str">
            <v>92289</v>
          </cell>
          <cell r="B3359" t="str">
            <v>Cotovelo de cobre, 90 graus, sem anel de solda, DN 35mm, instalado em prumada fornecimento e instalação. Af_12/2015_p</v>
          </cell>
          <cell r="C3359" t="str">
            <v>un</v>
          </cell>
          <cell r="D3359">
            <v>21.31</v>
          </cell>
        </row>
        <row r="3360">
          <cell r="A3360" t="str">
            <v>92290</v>
          </cell>
          <cell r="B3360" t="str">
            <v>Cotovelo de cobre, 90 graus, sem anel de solda, DN 42mm, instalado em prumada fornecimento e instalação. Af_12/2015_p</v>
          </cell>
          <cell r="C3360" t="str">
            <v>un</v>
          </cell>
          <cell r="D3360">
            <v>31.25</v>
          </cell>
        </row>
        <row r="3361">
          <cell r="A3361" t="str">
            <v>92291</v>
          </cell>
          <cell r="B3361" t="str">
            <v>Cotovelo de cobre, 90 graus, sem anel de solda, DN 54mm, instalado em prumada fornecimento e instalação. Af_12/2015_p</v>
          </cell>
          <cell r="C3361" t="str">
            <v>un</v>
          </cell>
          <cell r="D3361">
            <v>47.39</v>
          </cell>
        </row>
        <row r="3362">
          <cell r="A3362" t="str">
            <v>92292</v>
          </cell>
          <cell r="B3362" t="str">
            <v>Cotovelo de cobre, 90 graus, sem anel de solda, DN 66mm, instalado em prumada fornecimento e instalação. Af_12/2015_p</v>
          </cell>
          <cell r="C3362" t="str">
            <v>un</v>
          </cell>
          <cell r="D3362">
            <v>146.09</v>
          </cell>
        </row>
        <row r="3363">
          <cell r="A3363" t="str">
            <v>92293</v>
          </cell>
          <cell r="B3363" t="str">
            <v>Luva de cobre, sem anel de solda, DN 22mm, instalado em prumada fornecimento e instalação. Af_12/2015_p</v>
          </cell>
          <cell r="C3363" t="str">
            <v>un</v>
          </cell>
          <cell r="D3363">
            <v>4.82</v>
          </cell>
        </row>
        <row r="3364">
          <cell r="A3364" t="str">
            <v>92294</v>
          </cell>
          <cell r="B3364" t="str">
            <v>Luva de cobre, sem anel de solda, DN 28mm, instalado em prumada fornecimento e instalação. Af_12/2015_p</v>
          </cell>
          <cell r="C3364" t="str">
            <v>un</v>
          </cell>
          <cell r="D3364">
            <v>7.61</v>
          </cell>
        </row>
        <row r="3365">
          <cell r="A3365" t="str">
            <v>92295</v>
          </cell>
          <cell r="B3365" t="str">
            <v>Luva de cobre, sem anel de solda, DN 35mm, instalado em prumada fornecimento e instalação. Af_12/2015_p</v>
          </cell>
          <cell r="C3365" t="str">
            <v>un</v>
          </cell>
          <cell r="D3365">
            <v>13.66</v>
          </cell>
        </row>
        <row r="3366">
          <cell r="A3366" t="str">
            <v>92296</v>
          </cell>
          <cell r="B3366" t="str">
            <v>Luva de cobre, sem anel de solda, DN 42mm, instalado em prumada fornecimento e instalação. Af_12/2015_p</v>
          </cell>
          <cell r="C3366" t="str">
            <v>un</v>
          </cell>
          <cell r="D3366">
            <v>17.46</v>
          </cell>
        </row>
        <row r="3367">
          <cell r="A3367" t="str">
            <v>92297</v>
          </cell>
          <cell r="B3367" t="str">
            <v>Luva de cobre, sem anel de solda, DN 54mm, instalado em prumada fornecimento e instalação. Af_12/2015_p</v>
          </cell>
          <cell r="C3367" t="str">
            <v>un</v>
          </cell>
          <cell r="D3367">
            <v>26.74</v>
          </cell>
        </row>
        <row r="3368">
          <cell r="A3368" t="str">
            <v>92298</v>
          </cell>
          <cell r="B3368" t="str">
            <v>Luva de cobre, sem anel de solda, DN 66mm, instalado em prumada fornecimento e instalação. Af_12/2015_p</v>
          </cell>
          <cell r="C3368" t="str">
            <v>un</v>
          </cell>
          <cell r="D3368">
            <v>74.98</v>
          </cell>
        </row>
        <row r="3369">
          <cell r="A3369" t="str">
            <v>92299</v>
          </cell>
          <cell r="B3369" t="str">
            <v>Tê de cobre, sem anel de solda, DN 22mm, instalado em prumada fornecimento e instalação. Af_12/2015_p</v>
          </cell>
          <cell r="C3369" t="str">
            <v>un</v>
          </cell>
          <cell r="D3369">
            <v>11.08</v>
          </cell>
        </row>
        <row r="3370">
          <cell r="A3370" t="str">
            <v>92300</v>
          </cell>
          <cell r="B3370" t="str">
            <v>Tê de cobre, sem anel de solda, DN 28mm, instalado em prumada fornecimento e instalação. Af_12/2015_p</v>
          </cell>
          <cell r="C3370" t="str">
            <v>un</v>
          </cell>
          <cell r="D3370">
            <v>16.010000000000002</v>
          </cell>
        </row>
        <row r="3371">
          <cell r="A3371" t="str">
            <v>92301</v>
          </cell>
          <cell r="B3371" t="str">
            <v>Tê de cobre, sem anel de solda, DN 35mm, instalado em prumada fornecimento e instalação. Af_12/2015_p</v>
          </cell>
          <cell r="C3371" t="str">
            <v>un</v>
          </cell>
          <cell r="D3371">
            <v>30.08</v>
          </cell>
        </row>
        <row r="3372">
          <cell r="A3372" t="str">
            <v>92302</v>
          </cell>
          <cell r="B3372" t="str">
            <v>Tê de cobre, sem anel de solda, DN 42mm, instalado em prumada fornecimento e instalação. Af_12/2015_p</v>
          </cell>
          <cell r="C3372" t="str">
            <v>un</v>
          </cell>
          <cell r="D3372">
            <v>38.590000000000003</v>
          </cell>
        </row>
        <row r="3373">
          <cell r="A3373" t="str">
            <v>92303</v>
          </cell>
          <cell r="B3373" t="str">
            <v>Tê de cobre, sem anel de solda, DN 54mm, instalado em prumada fornecimento e instalação. Af_12/2015_p</v>
          </cell>
          <cell r="C3373" t="str">
            <v>un</v>
          </cell>
          <cell r="D3373">
            <v>69.790000000000006</v>
          </cell>
        </row>
        <row r="3374">
          <cell r="A3374" t="str">
            <v>92304</v>
          </cell>
          <cell r="B3374" t="str">
            <v>Tê de cobre, sem anel de solda, DN 66mm, instalado em prumada fornecimento e instalação. Af_12/2015_p</v>
          </cell>
          <cell r="C3374" t="str">
            <v>un</v>
          </cell>
          <cell r="D3374">
            <v>179.99</v>
          </cell>
        </row>
        <row r="3375">
          <cell r="A3375" t="str">
            <v>92311</v>
          </cell>
          <cell r="B3375" t="str">
            <v>Cotovelo de cobre, 90 graus, sem anel de solda, DN 15mm, instalado em ramal de distribuição fornecimento e instalação. Af_12/2015_p</v>
          </cell>
          <cell r="C3375" t="str">
            <v>un</v>
          </cell>
          <cell r="D3375">
            <v>7.08</v>
          </cell>
        </row>
        <row r="3376">
          <cell r="A3376" t="str">
            <v>92312</v>
          </cell>
          <cell r="B3376" t="str">
            <v>Cotovelo de cobre, 90 graus, sem anel de solda, DN 22mm, instalado em ramal de distribuição fornecimento e instalação. Af_12/2015_p</v>
          </cell>
          <cell r="C3376" t="str">
            <v>un</v>
          </cell>
          <cell r="D3376">
            <v>10.59</v>
          </cell>
        </row>
        <row r="3377">
          <cell r="A3377" t="str">
            <v>92313</v>
          </cell>
          <cell r="B3377" t="str">
            <v>Cotovelo de cobre, 90 graus, sem anel de solda, DN 28mm, instalado em ramal de distribuição fornecimento e instalação. Af_12/2015_p</v>
          </cell>
          <cell r="C3377" t="str">
            <v>un</v>
          </cell>
          <cell r="D3377">
            <v>14.73</v>
          </cell>
        </row>
        <row r="3378">
          <cell r="A3378" t="str">
            <v>92314</v>
          </cell>
          <cell r="B3378" t="str">
            <v>Luva de cobre, sem anel de solda, DN 15mm, instalado em ramal de distribuição fornecimento e instalação. Af_12/2015_p</v>
          </cell>
          <cell r="C3378" t="str">
            <v>un</v>
          </cell>
          <cell r="D3378">
            <v>4.55</v>
          </cell>
        </row>
        <row r="3379">
          <cell r="A3379" t="str">
            <v>92315</v>
          </cell>
          <cell r="B3379" t="str">
            <v>Luva de cobre, sem anel de solda, DN 22mm, instalado em ramal de distribuição fornecimento e instalação. Af_12/2015_p</v>
          </cell>
          <cell r="C3379" t="str">
            <v>un</v>
          </cell>
          <cell r="D3379">
            <v>6.28</v>
          </cell>
        </row>
        <row r="3380">
          <cell r="A3380" t="str">
            <v>92316</v>
          </cell>
          <cell r="B3380" t="str">
            <v>Luva de cobre, sem anel de solda, DN 28mm, instalado em ramal de distribuição fornecimento e instalação. Af_12/2015_p</v>
          </cell>
          <cell r="C3380" t="str">
            <v>un</v>
          </cell>
          <cell r="D3380">
            <v>9.07</v>
          </cell>
        </row>
        <row r="3381">
          <cell r="A3381" t="str">
            <v>92317</v>
          </cell>
          <cell r="B3381" t="str">
            <v>Tê de cobre, sem anel de solda, DN 15mm, instalado em ramal de distribuição fornecimento e instalação. Af_12/2015_p</v>
          </cell>
          <cell r="C3381" t="str">
            <v>un</v>
          </cell>
          <cell r="D3381">
            <v>9.5399999999999991</v>
          </cell>
        </row>
        <row r="3382">
          <cell r="A3382" t="str">
            <v>92318</v>
          </cell>
          <cell r="B3382" t="str">
            <v>Tê de cobre, sem anel de solda, DN 22mm, instalado em ramal de distribuição fornecimento e instalação. Af_12/2015_p</v>
          </cell>
          <cell r="C3382" t="str">
            <v>un</v>
          </cell>
          <cell r="D3382">
            <v>13.95</v>
          </cell>
        </row>
        <row r="3383">
          <cell r="A3383" t="str">
            <v>92319</v>
          </cell>
          <cell r="B3383" t="str">
            <v>Tê de cobre, sem anel de solda, DN 28mm, instalado em ramal de distribuição fornecimento e instalação. Af_12/2015_p</v>
          </cell>
          <cell r="C3383" t="str">
            <v>un</v>
          </cell>
          <cell r="D3383">
            <v>18.899999999999999</v>
          </cell>
        </row>
        <row r="3384">
          <cell r="A3384" t="str">
            <v>92326</v>
          </cell>
          <cell r="B3384" t="str">
            <v>Cotovelo de cobre, 90 graus, sem anel de solda, DN 15mm, instalado em ramal e sub-ramal fornecimento e instalação. Af_12/2015_p</v>
          </cell>
          <cell r="C3384" t="str">
            <v>un</v>
          </cell>
          <cell r="D3384">
            <v>7.24</v>
          </cell>
        </row>
        <row r="3385">
          <cell r="A3385" t="str">
            <v>92327</v>
          </cell>
          <cell r="B3385" t="str">
            <v>Cotovelo de cobre, 90 graus, sem anel de solda, DN 22mm, instalado em ramal e sub-ramal fornecimento e instalação. Af_12/2015_p</v>
          </cell>
          <cell r="C3385" t="str">
            <v>un</v>
          </cell>
          <cell r="D3385">
            <v>12.58</v>
          </cell>
        </row>
        <row r="3386">
          <cell r="A3386" t="str">
            <v>92328</v>
          </cell>
          <cell r="B3386" t="str">
            <v>Cotovelo de cobre, 90 graus, sem anel de solda, DN 28mm, instalado em ramal e sub-ramal fornecimento e instalação. Af_12/2015_p</v>
          </cell>
          <cell r="C3386" t="str">
            <v>un</v>
          </cell>
          <cell r="D3386">
            <v>18.25</v>
          </cell>
        </row>
        <row r="3387">
          <cell r="A3387" t="str">
            <v>92329</v>
          </cell>
          <cell r="B3387" t="str">
            <v>Luva de cobre, sem anel de solda, DN 15mm, instalado em ramal e sub-ramal fornecimento e instalação. Af_12/2015_p</v>
          </cell>
          <cell r="C3387" t="str">
            <v>un</v>
          </cell>
          <cell r="D3387">
            <v>4.68</v>
          </cell>
        </row>
        <row r="3388">
          <cell r="A3388" t="str">
            <v>92330</v>
          </cell>
          <cell r="B3388" t="str">
            <v>Luva de cobre, sem anel de solda, DN 22mm, instalado em ramal e sub-ramal fornecimento e instalação. Af_12/2015_p</v>
          </cell>
          <cell r="C3388" t="str">
            <v>un</v>
          </cell>
          <cell r="D3388">
            <v>7.58</v>
          </cell>
        </row>
        <row r="3389">
          <cell r="A3389" t="str">
            <v>92331</v>
          </cell>
          <cell r="B3389" t="str">
            <v>Luva de cobre, sem anel de solda, DN 28mm, instalado em ramal e sub-ramal fornecimento e instalação. Af_12/2015_p</v>
          </cell>
          <cell r="C3389" t="str">
            <v>un</v>
          </cell>
          <cell r="D3389">
            <v>11.41</v>
          </cell>
        </row>
        <row r="3390">
          <cell r="A3390" t="str">
            <v>92332</v>
          </cell>
          <cell r="B3390" t="str">
            <v>Tê de cobre, sem anel de solda, DN 15mm, instalado em ramal e sub-ramal fornecimento e instalação. Af_12/2015_p</v>
          </cell>
          <cell r="C3390" t="str">
            <v>un</v>
          </cell>
          <cell r="D3390">
            <v>9.75</v>
          </cell>
        </row>
        <row r="3391">
          <cell r="A3391" t="str">
            <v>92333</v>
          </cell>
          <cell r="B3391" t="str">
            <v>Tê de cobre, sem anel de solda, DN 22mm, instalado em ramal e sub-ramal fornecimento e instalação. Af_12/2015_p</v>
          </cell>
          <cell r="C3391" t="str">
            <v>un</v>
          </cell>
          <cell r="D3391">
            <v>16.559999999999999</v>
          </cell>
        </row>
        <row r="3392">
          <cell r="A3392" t="str">
            <v>92334</v>
          </cell>
          <cell r="B3392" t="str">
            <v>Tê de cobre, sem anel de solda, DN 28mm, instalado em ramal e sub-ramal fornecimento e instalação. Af_12/2015_p</v>
          </cell>
          <cell r="C3392" t="str">
            <v>un</v>
          </cell>
          <cell r="D3392">
            <v>23.56</v>
          </cell>
        </row>
        <row r="3393">
          <cell r="A3393" t="str">
            <v>92344</v>
          </cell>
          <cell r="B3393" t="str">
            <v>Niple, em ferro galvanizado, DN 50 (2"), conexão rosqueada, instalado em prumadas - fornecimento e instalação. Af_12/2015</v>
          </cell>
          <cell r="C3393" t="str">
            <v>un</v>
          </cell>
          <cell r="D3393">
            <v>35.479999999999997</v>
          </cell>
        </row>
        <row r="3394">
          <cell r="A3394" t="str">
            <v>92345</v>
          </cell>
          <cell r="B3394" t="str">
            <v>Luva, em ferro galvanizado, DN 50 (2"), conexão rosqueada, instalado em prumadas - fornecimento e instalação. Af_12/2015</v>
          </cell>
          <cell r="C3394" t="str">
            <v>un</v>
          </cell>
          <cell r="D3394">
            <v>34.590000000000003</v>
          </cell>
        </row>
        <row r="3395">
          <cell r="A3395" t="str">
            <v>92346</v>
          </cell>
          <cell r="B3395" t="str">
            <v>Niple, em ferro galvanizado, DN 65 (2 1/2"), conexão rosqueada, instalado em prumadas - fornecimento e instalação. Af_12/2015</v>
          </cell>
          <cell r="C3395" t="str">
            <v>un</v>
          </cell>
          <cell r="D3395">
            <v>44.44</v>
          </cell>
        </row>
        <row r="3396">
          <cell r="A3396" t="str">
            <v>92347</v>
          </cell>
          <cell r="B3396" t="str">
            <v>Luva, em ferro galvanizado, DN 65 (2 1/2"), conexão rosqueada, instalado em prumadas - fornecimento e instalação. Af_12/2015</v>
          </cell>
          <cell r="C3396" t="str">
            <v>un</v>
          </cell>
          <cell r="D3396">
            <v>51.03</v>
          </cell>
        </row>
        <row r="3397">
          <cell r="A3397" t="str">
            <v>92348</v>
          </cell>
          <cell r="B3397" t="str">
            <v>Niple, em ferro galvanizado, DN 80 (3"), conexão rosqueada, instalado em prumadas - fornecimento e instalação. Af_12/2015</v>
          </cell>
          <cell r="C3397" t="str">
            <v>un</v>
          </cell>
          <cell r="D3397">
            <v>56.31</v>
          </cell>
        </row>
        <row r="3398">
          <cell r="A3398" t="str">
            <v>92349</v>
          </cell>
          <cell r="B3398" t="str">
            <v>Luva, em ferro galvanizado, DN 80 (3"), conexão rosqueada, instalado em prumadas - fornecimento e instalação. Af_12/2015</v>
          </cell>
          <cell r="C3398" t="str">
            <v>un</v>
          </cell>
          <cell r="D3398">
            <v>67.349999999999994</v>
          </cell>
        </row>
        <row r="3399">
          <cell r="A3399" t="str">
            <v>92350</v>
          </cell>
          <cell r="B3399" t="str">
            <v>Joelho 45 graus, em ferro galvanizado, DN 50 (2"), conexão rosqueada, instalado em prumadas - fornecimento e instalação. Af_12/2015</v>
          </cell>
          <cell r="C3399" t="str">
            <v>un</v>
          </cell>
          <cell r="D3399">
            <v>48.59</v>
          </cell>
        </row>
        <row r="3400">
          <cell r="A3400" t="str">
            <v>92351</v>
          </cell>
          <cell r="B3400" t="str">
            <v>Joelho 90 graus, em ferro galvanizado, DN 50 (2"), conexão rosqueada, instalado em prumadas - fornecimento e instalação. Af_12/2015</v>
          </cell>
          <cell r="C3400" t="str">
            <v>un</v>
          </cell>
          <cell r="D3400">
            <v>50.43</v>
          </cell>
        </row>
        <row r="3401">
          <cell r="A3401" t="str">
            <v>92352</v>
          </cell>
          <cell r="B3401" t="str">
            <v>Joelho 45 graus, em ferro galvanizado, DN 65 (2 1/2"), conexão rosqueada, instalado em prumadas - fornecimento e instalação. Af_12/2015</v>
          </cell>
          <cell r="C3401" t="str">
            <v>un</v>
          </cell>
          <cell r="D3401">
            <v>69.599999999999994</v>
          </cell>
        </row>
        <row r="3402">
          <cell r="A3402" t="str">
            <v>92353</v>
          </cell>
          <cell r="B3402" t="str">
            <v>Joelho 90 graus, em ferro galvanizado, DN 65 (2 1/2"), conexão rosqueada, instalado em prumadas - fornecimento e instalação. Af_12/2015</v>
          </cell>
          <cell r="C3402" t="str">
            <v>un</v>
          </cell>
          <cell r="D3402">
            <v>74.13</v>
          </cell>
        </row>
        <row r="3403">
          <cell r="A3403" t="str">
            <v>92354</v>
          </cell>
          <cell r="B3403" t="str">
            <v>Joelho 45 graus, em ferro galvanizado, DN 80 (3"), conexão rosqueada, instalado em prumadas - fornecimento e instalação. Af_12/2015</v>
          </cell>
          <cell r="C3403" t="str">
            <v>un</v>
          </cell>
          <cell r="D3403">
            <v>83.87</v>
          </cell>
        </row>
        <row r="3404">
          <cell r="A3404" t="str">
            <v>92355</v>
          </cell>
          <cell r="B3404" t="str">
            <v>Joelho 90 graus, em ferro galvanizado, DN 80 (3"), conexão rosqueada, instalado em prumadas - fornecimento e instalação. Af_12/2015</v>
          </cell>
          <cell r="C3404" t="str">
            <v>un</v>
          </cell>
          <cell r="D3404">
            <v>92.33</v>
          </cell>
        </row>
        <row r="3405">
          <cell r="A3405" t="str">
            <v>92356</v>
          </cell>
          <cell r="B3405" t="str">
            <v>Tê, em ferro galvanizado, DN 50 (2"), conexão rosqueada, instalado em prumadas - fornecimento e instalação. Af_12/2015</v>
          </cell>
          <cell r="C3405" t="str">
            <v>un</v>
          </cell>
          <cell r="D3405">
            <v>67.069999999999993</v>
          </cell>
        </row>
        <row r="3406">
          <cell r="A3406" t="str">
            <v>92357</v>
          </cell>
          <cell r="B3406" t="str">
            <v>Tê, em ferro galvanizado, DN 65 (2 1/2"), conexão rosqueada, instalado em prumadas - fornecimento e instalação. Af_12/2015</v>
          </cell>
          <cell r="C3406" t="str">
            <v>un</v>
          </cell>
          <cell r="D3406">
            <v>93.44</v>
          </cell>
        </row>
        <row r="3407">
          <cell r="A3407" t="str">
            <v>92358</v>
          </cell>
          <cell r="B3407" t="str">
            <v>Tê, em ferro galvanizado, DN 80 (3"), conexão rosqueada, instalado em prumadas - fornecimento e instalação. Af_12/2015</v>
          </cell>
          <cell r="C3407" t="str">
            <v>un</v>
          </cell>
          <cell r="D3407">
            <v>112.62</v>
          </cell>
        </row>
        <row r="3408">
          <cell r="A3408" t="str">
            <v>92369</v>
          </cell>
          <cell r="B3408" t="str">
            <v>Niple, em ferro galvanizado, DN 25 (1"), conexão rosqueada, instalado em rede de alimentação para hidrante - fornecimento e instalação. Af_12/2015</v>
          </cell>
          <cell r="C3408" t="str">
            <v>un</v>
          </cell>
          <cell r="D3408">
            <v>18.89</v>
          </cell>
        </row>
        <row r="3409">
          <cell r="A3409" t="str">
            <v>92370</v>
          </cell>
          <cell r="B3409" t="str">
            <v>Luva, em ferro galvanizado, DN 25 (1"), conexão rosqueada, instalado em rede de alimentação para hidrante - fornecimento e instalação. Af_12/2015</v>
          </cell>
          <cell r="C3409" t="str">
            <v>un</v>
          </cell>
          <cell r="D3409">
            <v>19.559999999999999</v>
          </cell>
        </row>
        <row r="3410">
          <cell r="A3410" t="str">
            <v>92371</v>
          </cell>
          <cell r="B3410" t="str">
            <v>Niple, em ferro galvanizado, DN 32 (1 1/4"), conexão rosqueada, instalado em rede de alimentação para hidrante - fornecimento e instalação. Af_12/2015</v>
          </cell>
          <cell r="C3410" t="str">
            <v>un</v>
          </cell>
          <cell r="D3410">
            <v>22.1</v>
          </cell>
        </row>
        <row r="3411">
          <cell r="A3411" t="str">
            <v>92372</v>
          </cell>
          <cell r="B3411" t="str">
            <v>Luva, em ferro galvanizado, DN 32 (1 1/4"), conexão rosqueada, instalado em rede de alimentação para hidrante - fornecimento e instalação. Af_12/2015</v>
          </cell>
          <cell r="C3411" t="str">
            <v>un</v>
          </cell>
          <cell r="D3411">
            <v>23.16</v>
          </cell>
        </row>
        <row r="3412">
          <cell r="A3412" t="str">
            <v>92373</v>
          </cell>
          <cell r="B3412" t="str">
            <v>Niple, em ferro galvanizado, DN 40 (1 1/2"), conexão rosqueada, instalado em rede de alimentação para hidrante - fornecimento e instalação. Af_12/2015</v>
          </cell>
          <cell r="C3412" t="str">
            <v>un</v>
          </cell>
          <cell r="D3412">
            <v>24.44</v>
          </cell>
        </row>
        <row r="3413">
          <cell r="A3413" t="str">
            <v>92374</v>
          </cell>
          <cell r="B3413" t="str">
            <v>Luva, em ferro galvanizado, DN 40 (1 1/2"), conexão rosqueada, instalado em rede de alimentação para hidrante - fornecimento e instalação. Af_12/2015</v>
          </cell>
          <cell r="C3413" t="str">
            <v>un</v>
          </cell>
          <cell r="D3413">
            <v>27.34</v>
          </cell>
        </row>
        <row r="3414">
          <cell r="A3414" t="str">
            <v>92375</v>
          </cell>
          <cell r="B3414" t="str">
            <v>Niple, em ferro galvanizado, DN 50 (2"), conexão rosqueada, instalado em rede de alimentação para hidrante - fornecimento e instalação. Af_12/2015</v>
          </cell>
          <cell r="C3414" t="str">
            <v>un</v>
          </cell>
          <cell r="D3414">
            <v>35.450000000000003</v>
          </cell>
        </row>
        <row r="3415">
          <cell r="A3415" t="str">
            <v>92376</v>
          </cell>
          <cell r="B3415" t="str">
            <v>Luva, em ferro galvanizado, DN 50 (2"), conexão rosqueada, instalado em rede de alimentação para hidrante - fornecimento e instalação. Af_12/2015</v>
          </cell>
          <cell r="C3415" t="str">
            <v>un</v>
          </cell>
          <cell r="D3415">
            <v>34.56</v>
          </cell>
        </row>
        <row r="3416">
          <cell r="A3416" t="str">
            <v>92377</v>
          </cell>
          <cell r="B3416" t="str">
            <v>Niple, em ferro galvanizado, DN 65 (2 1/2"), conexão rosqueada, instalado em rede de alimentação para hidrante - fornecimento e instalação. Af_12/2015</v>
          </cell>
          <cell r="C3416" t="str">
            <v>un</v>
          </cell>
          <cell r="D3416">
            <v>45.4</v>
          </cell>
        </row>
        <row r="3417">
          <cell r="A3417" t="str">
            <v>92378</v>
          </cell>
          <cell r="B3417" t="str">
            <v>Luva, em ferro galvanizado, DN 65 (2 1/2"), conexão rosqueada, instalado em rede de alimentação para hidrante - fornecimento e instalação. Af_12/2015</v>
          </cell>
          <cell r="C3417" t="str">
            <v>un</v>
          </cell>
          <cell r="D3417">
            <v>51.98</v>
          </cell>
        </row>
        <row r="3418">
          <cell r="A3418" t="str">
            <v>92379</v>
          </cell>
          <cell r="B3418" t="str">
            <v>Niple, em ferro galvanizado, DN 80 (3"), conexão rosqueada, instalado em rede de alimentação para hidrante - fornecimento e instalação. Af_12/2015</v>
          </cell>
          <cell r="C3418" t="str">
            <v>un</v>
          </cell>
          <cell r="D3418">
            <v>58.28</v>
          </cell>
        </row>
        <row r="3419">
          <cell r="A3419" t="str">
            <v>92380</v>
          </cell>
          <cell r="B3419" t="str">
            <v>Luva, em ferro galvanizado, DN 80 (3"), conexão rosqueada, instalado em rede de alimentação para hidrante - fornecimento e instalação. Af_12/2015</v>
          </cell>
          <cell r="C3419" t="str">
            <v>un</v>
          </cell>
          <cell r="D3419">
            <v>69.319999999999993</v>
          </cell>
        </row>
        <row r="3420">
          <cell r="A3420" t="str">
            <v>92381</v>
          </cell>
          <cell r="B3420" t="str">
            <v>Joelho 45 graus, em ferro galvanizado, DN 25 (1"), conexão rosqueada, instalado em rede de alimentação para hidrante - fornecimento e instalação. Af_12/2015</v>
          </cell>
          <cell r="C3420" t="str">
            <v>un</v>
          </cell>
          <cell r="D3420">
            <v>29.38</v>
          </cell>
        </row>
        <row r="3421">
          <cell r="A3421" t="str">
            <v>92382</v>
          </cell>
          <cell r="B3421" t="str">
            <v>Joelho 90 graus, em ferro galvanizado, DN 25 (1"), conexão rosqueada, instalado em rede de alimentação para hidrante - fornecimento e instalação. Af_12/2015</v>
          </cell>
          <cell r="C3421" t="str">
            <v>un</v>
          </cell>
          <cell r="D3421">
            <v>27.65</v>
          </cell>
        </row>
        <row r="3422">
          <cell r="A3422" t="str">
            <v>92383</v>
          </cell>
          <cell r="B3422" t="str">
            <v>Joelho 45 graus, em ferro galvanizado, DN 32 (1 1/4"), conexão rosqueada, instalado em rede de alimentação para hidrante - fornecimento e instalação. Af_12/2015</v>
          </cell>
          <cell r="C3422" t="str">
            <v>un</v>
          </cell>
          <cell r="D3422">
            <v>36.58</v>
          </cell>
        </row>
        <row r="3423">
          <cell r="A3423" t="str">
            <v>92384</v>
          </cell>
          <cell r="B3423" t="str">
            <v>Joelho 90 graus, em ferro galvanizado, DN 32 (1 1/4"), conexão rosqueada, instalado em rede de alimentação para hidrante - fornecimento e instalação. Af_12/2015</v>
          </cell>
          <cell r="C3423" t="str">
            <v>un</v>
          </cell>
          <cell r="D3423">
            <v>33.15</v>
          </cell>
        </row>
        <row r="3424">
          <cell r="A3424" t="str">
            <v>92385</v>
          </cell>
          <cell r="B3424" t="str">
            <v>Joelho 45 graus, em ferro galvanizado, DN 40 (1 1/2"), conexão rosqueada, instalado em rede de alimentação para hidrante - fornecimento e instalação. Af_12/2015</v>
          </cell>
          <cell r="C3424" t="str">
            <v>un</v>
          </cell>
          <cell r="D3424">
            <v>41.52</v>
          </cell>
        </row>
        <row r="3425">
          <cell r="A3425" t="str">
            <v>92386</v>
          </cell>
          <cell r="B3425" t="str">
            <v>Joelho 90 graus, em ferro galvanizado, DN 40 (1 1/2"), conexão rosqueada, instalado em rede de alimentação para hidrante - fornecimento e instalação. Af_12/2015</v>
          </cell>
          <cell r="C3425" t="str">
            <v>un</v>
          </cell>
          <cell r="D3425">
            <v>39.72</v>
          </cell>
        </row>
        <row r="3426">
          <cell r="A3426" t="str">
            <v>92387</v>
          </cell>
          <cell r="B3426" t="str">
            <v>Joelho 45 graus, em ferro galvanizado, DN 50 (2"), conexão rosqueada, instalado em rede de alimentação para hidrante - fornecimento e instalação. Af_12/2015</v>
          </cell>
          <cell r="C3426" t="str">
            <v>un</v>
          </cell>
          <cell r="D3426">
            <v>48.53</v>
          </cell>
        </row>
        <row r="3427">
          <cell r="A3427" t="str">
            <v>92388</v>
          </cell>
          <cell r="B3427" t="str">
            <v>Joelho 90 graus, em ferro galvanizado, DN 50 (2"), conexão rosqueada, instalado em rede de alimentação para hidrante - fornecimento e instalação. Af_12/2015</v>
          </cell>
          <cell r="C3427" t="str">
            <v>un</v>
          </cell>
          <cell r="D3427">
            <v>50.37</v>
          </cell>
        </row>
        <row r="3428">
          <cell r="A3428" t="str">
            <v>92389</v>
          </cell>
          <cell r="B3428" t="str">
            <v>Joelho 45 graus, em ferro galvanizado, DN 65 (2 1/2"), conexão rosqueada, instalado em rede de alimentação para hidrante - fornecimento e instalação. Af_12/2015</v>
          </cell>
          <cell r="C3428" t="str">
            <v>un</v>
          </cell>
          <cell r="D3428">
            <v>71.06</v>
          </cell>
        </row>
        <row r="3429">
          <cell r="A3429" t="str">
            <v>92390</v>
          </cell>
          <cell r="B3429" t="str">
            <v>Joelho 90 graus, em ferro galvanizado, DN 65 (2 1/2"), conexão rosqueada, instalado em rede de alimentação para hidrante - fornecimento e instalação. Af_12/2015</v>
          </cell>
          <cell r="C3429" t="str">
            <v>un</v>
          </cell>
          <cell r="D3429">
            <v>75.59</v>
          </cell>
        </row>
        <row r="3430">
          <cell r="A3430" t="str">
            <v>92635</v>
          </cell>
          <cell r="B3430" t="str">
            <v>Joelho 45 graus, em ferro galvanizado, conexão rosqueada, DN 80 (3"), instalado em rede de alimentação para hidrante - fornecimento e instalação. Af_12/2015</v>
          </cell>
          <cell r="C3430" t="str">
            <v>un</v>
          </cell>
          <cell r="D3430">
            <v>86.82</v>
          </cell>
        </row>
        <row r="3431">
          <cell r="A3431" t="str">
            <v>92636</v>
          </cell>
          <cell r="B3431" t="str">
            <v>Joelho 90 graus, em ferro galvanizado, conexão rosqueada, DN 80 (3"), instalado em rede de alimentação para hidrante - fornecimento e instalação. Af_12/2015</v>
          </cell>
          <cell r="C3431" t="str">
            <v>un</v>
          </cell>
          <cell r="D3431">
            <v>95.28</v>
          </cell>
        </row>
        <row r="3432">
          <cell r="A3432" t="str">
            <v>92637</v>
          </cell>
          <cell r="B3432" t="str">
            <v>Tê, em ferro galvanizado, conexão rosqueada, DN 25 (1"), instalado em rede de alimentação para hidrante - fornecimento e instalação. Af_12/2015</v>
          </cell>
          <cell r="C3432" t="str">
            <v>un</v>
          </cell>
          <cell r="D3432">
            <v>37.29</v>
          </cell>
        </row>
        <row r="3433">
          <cell r="A3433" t="str">
            <v>92638</v>
          </cell>
          <cell r="B3433" t="str">
            <v>Tê, em ferro galvanizado, conexão rosqueada, DN 32 (1 1/4"), instalado em rede de alimentação para hidrante - fornecimento e instalação. Af_12/2015</v>
          </cell>
          <cell r="C3433" t="str">
            <v>un</v>
          </cell>
          <cell r="D3433">
            <v>44.94</v>
          </cell>
        </row>
        <row r="3434">
          <cell r="A3434" t="str">
            <v>92639</v>
          </cell>
          <cell r="B3434" t="str">
            <v>Tê, em ferro galvanizado, conexão rosqueada, DN 40 (1 1/2"), instalado em rede de alimentação para hidrante - fornecimento e instalação. Af_12/2015</v>
          </cell>
          <cell r="C3434" t="str">
            <v>un</v>
          </cell>
          <cell r="D3434">
            <v>49.8</v>
          </cell>
        </row>
        <row r="3435">
          <cell r="A3435" t="str">
            <v>92640</v>
          </cell>
          <cell r="B3435" t="str">
            <v>Tê, em ferro galvanizado, conexão rosqueada, DN 50 (2"), instalado em rede de alimentação para hidrante - fornecimento e instalação. Af_12/2015</v>
          </cell>
          <cell r="C3435" t="str">
            <v>un</v>
          </cell>
          <cell r="D3435">
            <v>66.98</v>
          </cell>
        </row>
        <row r="3436">
          <cell r="A3436" t="str">
            <v>92642</v>
          </cell>
          <cell r="B3436" t="str">
            <v>Tê, em ferro galvanizado, conexão rosqueada, DN 65 (2 1/2"), instalado em rede de alimentação para hidrante - fornecimento e instalação. Af_12/2015</v>
          </cell>
          <cell r="C3436" t="str">
            <v>un</v>
          </cell>
          <cell r="D3436">
            <v>95.35</v>
          </cell>
        </row>
        <row r="3437">
          <cell r="A3437" t="str">
            <v>92644</v>
          </cell>
          <cell r="B3437" t="str">
            <v>Tê, em ferro galvanizado, conexão rosqueada, DN 80 (3"), instalado em rede de alimentação para hidrante - fornecimento e instalação. Af_12/2015</v>
          </cell>
          <cell r="C3437" t="str">
            <v>un</v>
          </cell>
          <cell r="D3437">
            <v>116.55</v>
          </cell>
        </row>
        <row r="3438">
          <cell r="A3438" t="str">
            <v>92657</v>
          </cell>
          <cell r="B3438" t="str">
            <v>Niple, em ferro galvanizado, conexão rosqueada, DN 25 (1"), instalado em rede de alimentação para sprinkler - fornecimento e instalação. Af_12/2015</v>
          </cell>
          <cell r="C3438" t="str">
            <v>un</v>
          </cell>
          <cell r="D3438">
            <v>13.58</v>
          </cell>
        </row>
        <row r="3439">
          <cell r="A3439" t="str">
            <v>92658</v>
          </cell>
          <cell r="B3439" t="str">
            <v>Luva, em ferro galvanizado, conexão rosqueada, DN 25 (1"), instalado em rede de alimentação para sprinkler - fornecimento e instalação. Af_12/2015</v>
          </cell>
          <cell r="C3439" t="str">
            <v>un</v>
          </cell>
          <cell r="D3439">
            <v>14.26</v>
          </cell>
        </row>
        <row r="3440">
          <cell r="A3440" t="str">
            <v>92659</v>
          </cell>
          <cell r="B3440" t="str">
            <v>Niple, em ferro galvanizado, conexão rosqueada, DN 32 (1 1/4"), instalado em rede de alimentação para sprinkler - fornecimento e instalação. Af_12/2015</v>
          </cell>
          <cell r="C3440" t="str">
            <v>un</v>
          </cell>
          <cell r="D3440">
            <v>16.07</v>
          </cell>
        </row>
        <row r="3441">
          <cell r="A3441" t="str">
            <v>92660</v>
          </cell>
          <cell r="B3441" t="str">
            <v>Luva, em ferro galvanizado, conexão rosqueada, DN 32 (1 1/4"), instalado em rede de alimentação para sprinkler - fornecimento e instalação. Af_12/2015</v>
          </cell>
          <cell r="C3441" t="str">
            <v>un</v>
          </cell>
          <cell r="D3441">
            <v>17.13</v>
          </cell>
        </row>
        <row r="3442">
          <cell r="A3442" t="str">
            <v>92661</v>
          </cell>
          <cell r="B3442" t="str">
            <v>Niple, em ferro galvanizado, conexão rosqueada, DN 40 (1 1/2"), instalado em rede de alimentação para sprinkler - fornecimento e instalação. Af_12/2015</v>
          </cell>
          <cell r="C3442" t="str">
            <v>un</v>
          </cell>
          <cell r="D3442">
            <v>17.559999999999999</v>
          </cell>
        </row>
        <row r="3443">
          <cell r="A3443" t="str">
            <v>92662</v>
          </cell>
          <cell r="B3443" t="str">
            <v>Luva, em ferro galvanizado, conexão rosqueada, DN 40 (1 1/2"), instalado em rede de alimentação para sprinkler - fornecimento e instalação. Af_12/2015</v>
          </cell>
          <cell r="C3443" t="str">
            <v>un</v>
          </cell>
          <cell r="D3443">
            <v>20.46</v>
          </cell>
        </row>
        <row r="3444">
          <cell r="A3444" t="str">
            <v>92663</v>
          </cell>
          <cell r="B3444" t="str">
            <v>Niple, em ferro galvanizado, conexão rosqueada, DN 50 (2"), instalado em rede de alimentação para sprinkler - fornecimento e instalação. Af_12/2015</v>
          </cell>
          <cell r="C3444" t="str">
            <v>un</v>
          </cell>
          <cell r="D3444">
            <v>27.53</v>
          </cell>
        </row>
        <row r="3445">
          <cell r="A3445" t="str">
            <v>92664</v>
          </cell>
          <cell r="B3445" t="str">
            <v>Luva, em ferro galvanizado, conexão rosqueada, DN 50 (2"), instalado em rede de alimentação para sprinkler - fornecimento e instalação. Af_12/2015</v>
          </cell>
          <cell r="C3445" t="str">
            <v>un</v>
          </cell>
          <cell r="D3445">
            <v>26.64</v>
          </cell>
        </row>
        <row r="3446">
          <cell r="A3446" t="str">
            <v>92665</v>
          </cell>
          <cell r="B3446" t="str">
            <v>Niple, em ferro galvanizado, conexão rosqueada, DN 65 (2 1/2"), instalado em rede de alimentação para sprinkler - fornecimento e instalação. Af_12/2015</v>
          </cell>
          <cell r="C3446" t="str">
            <v>un</v>
          </cell>
          <cell r="D3446">
            <v>35.909999999999997</v>
          </cell>
        </row>
        <row r="3447">
          <cell r="A3447" t="str">
            <v>92666</v>
          </cell>
          <cell r="B3447" t="str">
            <v>Luva, em ferro galvanizado, conexão rosqueada, DN 65 (2 1/2"), instalado em rede de alimentação para sprinkler - fornecimento e instalação. Af_12/2015</v>
          </cell>
          <cell r="C3447" t="str">
            <v>un</v>
          </cell>
          <cell r="D3447">
            <v>42.49</v>
          </cell>
        </row>
        <row r="3448">
          <cell r="A3448" t="str">
            <v>92667</v>
          </cell>
          <cell r="B3448" t="str">
            <v>Niple, em ferro galvanizado, conexão rosqueada, DN 80 (3"), instalado em rede de alimentação para sprinkler - fornecimento e instalação. Af_12/2015</v>
          </cell>
          <cell r="C3448" t="str">
            <v>un</v>
          </cell>
          <cell r="D3448">
            <v>47.24</v>
          </cell>
        </row>
        <row r="3449">
          <cell r="A3449" t="str">
            <v>92668</v>
          </cell>
          <cell r="B3449" t="str">
            <v>Luva, em ferro galvanizado, conexão rosqueada, DN 80 (3"), instalado em rede de alimentação para sprinkler - fornecimento e instalação. Af_12/2015</v>
          </cell>
          <cell r="C3449" t="str">
            <v>un</v>
          </cell>
          <cell r="D3449">
            <v>58.28</v>
          </cell>
        </row>
        <row r="3450">
          <cell r="A3450" t="str">
            <v>92669</v>
          </cell>
          <cell r="B3450" t="str">
            <v>Joelho 45 graus, em ferro galvanizado, conexão rosqueada, DN 25 (1"), instalado em rede de alimentação para sprinkler - fornecimento e instalação. Af_12/2015</v>
          </cell>
          <cell r="C3450" t="str">
            <v>un</v>
          </cell>
          <cell r="D3450">
            <v>21.41</v>
          </cell>
        </row>
        <row r="3451">
          <cell r="A3451" t="str">
            <v>92670</v>
          </cell>
          <cell r="B3451" t="str">
            <v>Joelho 90 graus, em ferro galvanizado, conexão rosqueada, DN 25 (1"), instalado em rede de alimentação para sprinkler - fornecimento e instalação. Af_12/2015</v>
          </cell>
          <cell r="C3451" t="str">
            <v>un</v>
          </cell>
          <cell r="D3451">
            <v>19.670000000000002</v>
          </cell>
        </row>
        <row r="3452">
          <cell r="A3452" t="str">
            <v>92671</v>
          </cell>
          <cell r="B3452" t="str">
            <v>Joelho 45 graus, em ferro galvanizado, conexão rosqueada, DN 32 (1 1/4"), instalado em rede de alimentação para sprinkler - fornecimento e instalação. Af_12/2015</v>
          </cell>
          <cell r="C3452" t="str">
            <v>un</v>
          </cell>
          <cell r="D3452">
            <v>27.54</v>
          </cell>
        </row>
        <row r="3453">
          <cell r="A3453" t="str">
            <v>92672</v>
          </cell>
          <cell r="B3453" t="str">
            <v>Joelho 90 graus, em ferro galvanizado, conexão rosqueada, DN 32 (1 1/4"), instalado em rede de alimentação para sprinkler - fornecimento e instalação. Af_12/2015</v>
          </cell>
          <cell r="C3453" t="str">
            <v>un</v>
          </cell>
          <cell r="D3453">
            <v>24.1</v>
          </cell>
        </row>
        <row r="3454">
          <cell r="A3454" t="str">
            <v>92673</v>
          </cell>
          <cell r="B3454" t="str">
            <v>Joelho 45 graus, em ferro galvanizado, conexão rosqueada, DN 40 (1 1/2"), instalado em rede de alimentação para sprinkler - fornecimento e instalação. Af_12/2015</v>
          </cell>
          <cell r="C3454" t="str">
            <v>un</v>
          </cell>
          <cell r="D3454">
            <v>31.22</v>
          </cell>
        </row>
        <row r="3455">
          <cell r="A3455" t="str">
            <v>92674</v>
          </cell>
          <cell r="B3455" t="str">
            <v>Joelho 90 graus, em ferro galvanizado, conexão rosqueada, DN 40 (1 1/2"), instalado em rede de alimentação para sprinkler - fornecimento e instalação. Af_12/2015</v>
          </cell>
          <cell r="C3455" t="str">
            <v>un</v>
          </cell>
          <cell r="D3455">
            <v>29.41</v>
          </cell>
        </row>
        <row r="3456">
          <cell r="A3456" t="str">
            <v>92675</v>
          </cell>
          <cell r="B3456" t="str">
            <v>Joelho 45 graus, em ferro galvanizado, conexão rosqueada, DN 50 (2"), instalado em rede de alimentação para sprinkler - fornecimento e instalação. Af_12/2015</v>
          </cell>
          <cell r="C3456" t="str">
            <v>un</v>
          </cell>
          <cell r="D3456">
            <v>36.68</v>
          </cell>
        </row>
        <row r="3457">
          <cell r="A3457" t="str">
            <v>92676</v>
          </cell>
          <cell r="B3457" t="str">
            <v>Joelho 90 graus, em ferro galvanizado, conexão rosqueada, DN 50 (2"), instalado em rede de alimentação para sprinkler - fornecimento e instalação. Af_12/2015</v>
          </cell>
          <cell r="C3457" t="str">
            <v>un</v>
          </cell>
          <cell r="D3457">
            <v>38.520000000000003</v>
          </cell>
        </row>
        <row r="3458">
          <cell r="A3458" t="str">
            <v>92677</v>
          </cell>
          <cell r="B3458" t="str">
            <v>Joelho 45 graus, em ferro galvanizado, conexão rosqueada, DN 65 (2 1/2"), instalado em rede de alimentação para sprinkler - fornecimento e instalação. Af_12/2015</v>
          </cell>
          <cell r="C3458" t="str">
            <v>un</v>
          </cell>
          <cell r="D3458">
            <v>56.85</v>
          </cell>
        </row>
        <row r="3459">
          <cell r="A3459" t="str">
            <v>92678</v>
          </cell>
          <cell r="B3459" t="str">
            <v>Joelho 90 graus, em ferro galvanizado, conexão rosqueada, DN 65 (2 1/2"), instalado em rede de alimentação para sprinkler - fornecimento e instalação. Af_12/2015</v>
          </cell>
          <cell r="C3459" t="str">
            <v>un</v>
          </cell>
          <cell r="D3459">
            <v>61.38</v>
          </cell>
        </row>
        <row r="3460">
          <cell r="A3460" t="str">
            <v>92679</v>
          </cell>
          <cell r="B3460" t="str">
            <v>Joelho 45 graus, em ferro galvanizado, conexão rosqueada, DN 80 (3"), instalado em rede de alimentação para sprinkler - fornecimento e instalação. Af_12/2015</v>
          </cell>
          <cell r="C3460" t="str">
            <v>un</v>
          </cell>
          <cell r="D3460">
            <v>70.28</v>
          </cell>
        </row>
        <row r="3461">
          <cell r="A3461" t="str">
            <v>92680</v>
          </cell>
          <cell r="B3461" t="str">
            <v>Joelho 90 graus, em ferro galvanizado, conexão rosqueada, DN 80 (3"), instalado em rede de alimentação para sprinkler - fornecimento e instalação. Af_12/2015</v>
          </cell>
          <cell r="C3461" t="str">
            <v>un</v>
          </cell>
          <cell r="D3461">
            <v>78.739999999999995</v>
          </cell>
        </row>
        <row r="3462">
          <cell r="A3462" t="str">
            <v>92681</v>
          </cell>
          <cell r="B3462" t="str">
            <v>Tê, em ferro galvanizado, conexão rosqueada, DN 25 (1"), instalado em rede de alimentação para sprinkler - fornecimento e instalação. Af_12/2015</v>
          </cell>
          <cell r="C3462" t="str">
            <v>un</v>
          </cell>
          <cell r="D3462">
            <v>26.64</v>
          </cell>
        </row>
        <row r="3463">
          <cell r="A3463" t="str">
            <v>92682</v>
          </cell>
          <cell r="B3463" t="str">
            <v>Tê, em ferro galvanizado, conexão rosqueada, DN 32 (1 1/4"), instalado em rede de alimentação para sprinkler - fornecimento e instalação. Af_12/2015</v>
          </cell>
          <cell r="C3463" t="str">
            <v>un</v>
          </cell>
          <cell r="D3463">
            <v>32.83</v>
          </cell>
        </row>
        <row r="3464">
          <cell r="A3464" t="str">
            <v>92683</v>
          </cell>
          <cell r="B3464" t="str">
            <v>Tê, em ferro galvanizado, conexão rosqueada, DN 40 (1 1/2"), instalado em rede de alimentação para sprinkler - fornecimento e instalação. Af_12/2015</v>
          </cell>
          <cell r="C3464" t="str">
            <v>un</v>
          </cell>
          <cell r="D3464">
            <v>36.07</v>
          </cell>
        </row>
        <row r="3465">
          <cell r="A3465" t="str">
            <v>92684</v>
          </cell>
          <cell r="B3465" t="str">
            <v>Tê, em ferro galvanizado, conexão rosqueada, DN 50 (2"), instalado em rede de alimentação para sprinkler - fornecimento e instalação. Af_12/2015</v>
          </cell>
          <cell r="C3465" t="str">
            <v>un</v>
          </cell>
          <cell r="D3465">
            <v>51.17</v>
          </cell>
        </row>
        <row r="3466">
          <cell r="A3466" t="str">
            <v>92685</v>
          </cell>
          <cell r="B3466" t="str">
            <v>Tê, em ferro galvanizado, conexão rosqueada, DN 65 (2 1/2"), instalado em rede de alimentação para sprinkler - fornecimento e instalação. Af_12/2015</v>
          </cell>
          <cell r="C3466" t="str">
            <v>un</v>
          </cell>
          <cell r="D3466">
            <v>76.42</v>
          </cell>
        </row>
        <row r="3467">
          <cell r="A3467" t="str">
            <v>92686</v>
          </cell>
          <cell r="B3467" t="str">
            <v>Tê, em ferro galvanizado, conexão rosqueada, DN 80 (3"), instalado em rede de alimentação para sprinkler - fornecimento e instalação. Af_12/2015</v>
          </cell>
          <cell r="C3467" t="str">
            <v>un</v>
          </cell>
          <cell r="D3467">
            <v>94.48</v>
          </cell>
        </row>
        <row r="3468">
          <cell r="A3468" t="str">
            <v>92692</v>
          </cell>
          <cell r="B3468" t="str">
            <v>Niple, em ferro galvanizado, conexão rosqueada, DN 15 (1/2"), instalado em ramais e sub-ramais de gás - fornecimento e instalação. Af_12/2015</v>
          </cell>
          <cell r="C3468" t="str">
            <v>un</v>
          </cell>
          <cell r="D3468">
            <v>7.02</v>
          </cell>
        </row>
        <row r="3469">
          <cell r="A3469" t="str">
            <v>92693</v>
          </cell>
          <cell r="B3469" t="str">
            <v>Luva, em ferro galvanizado, conexão rosqueada, DN 15 (1/2"), instalado em ramais e sub-ramais de gás - fornecimento e instalação. Af_12/2015</v>
          </cell>
          <cell r="C3469" t="str">
            <v>un</v>
          </cell>
          <cell r="D3469">
            <v>7.59</v>
          </cell>
        </row>
        <row r="3470">
          <cell r="A3470" t="str">
            <v>92694</v>
          </cell>
          <cell r="B3470" t="str">
            <v>Niple, em ferro galvanizado, conexão rosqueada, DN 20 (3/4"), instalado em ramais e sub-ramais de gás - fornecimento e instalação. Af_12/2015</v>
          </cell>
          <cell r="C3470" t="str">
            <v>un</v>
          </cell>
          <cell r="D3470">
            <v>11.44</v>
          </cell>
        </row>
        <row r="3471">
          <cell r="A3471" t="str">
            <v>92695</v>
          </cell>
          <cell r="B3471" t="str">
            <v>Luva, em ferro galvanizado, conexão rosqueada, DN 20 (3/4"), instalado em ramais e sub-ramais de gás - fornecimento e instalação. Af_12/2015</v>
          </cell>
          <cell r="C3471" t="str">
            <v>un</v>
          </cell>
          <cell r="D3471">
            <v>12.32</v>
          </cell>
        </row>
        <row r="3472">
          <cell r="A3472" t="str">
            <v>92696</v>
          </cell>
          <cell r="B3472" t="str">
            <v>Niple, em ferro galvanizado, conexão rosqueada, DN 25 (1"), instalado em ramais e sub-ramais de gás - fornecimento e instalação. Af_12/2015</v>
          </cell>
          <cell r="C3472" t="str">
            <v>un</v>
          </cell>
          <cell r="D3472">
            <v>18.670000000000002</v>
          </cell>
        </row>
        <row r="3473">
          <cell r="A3473" t="str">
            <v>92697</v>
          </cell>
          <cell r="B3473" t="str">
            <v>Luva, em ferro galvanizado, conexão rosqueada, DN 25 (1"), instalado em ramais e sub-ramais de gás - fornecimento e instalação. Af_12/2015</v>
          </cell>
          <cell r="C3473" t="str">
            <v>un</v>
          </cell>
          <cell r="D3473">
            <v>19.34</v>
          </cell>
        </row>
        <row r="3474">
          <cell r="A3474" t="str">
            <v>92698</v>
          </cell>
          <cell r="B3474" t="str">
            <v>Joelho 45 graus, em ferro galvanizado, conexão rosqueada, DN 15 (1/2"), instalado em ramais e sub-ramais de gás - fornecimento e instalação. Af_12/2015</v>
          </cell>
          <cell r="C3474" t="str">
            <v>un</v>
          </cell>
          <cell r="D3474">
            <v>11.38</v>
          </cell>
        </row>
        <row r="3475">
          <cell r="A3475" t="str">
            <v>92699</v>
          </cell>
          <cell r="B3475" t="str">
            <v>Joelho 90 graus, em ferro galvanizado, conexão rosqueada, DN 15 (1/2"), instalado em ramais e sub-ramais de gás - fornecimento e instalação. Af_12/2015</v>
          </cell>
          <cell r="C3475" t="str">
            <v>un</v>
          </cell>
          <cell r="D3475">
            <v>10.210000000000001</v>
          </cell>
        </row>
        <row r="3476">
          <cell r="A3476" t="str">
            <v>92700</v>
          </cell>
          <cell r="B3476" t="str">
            <v>Joelho 45 graus, em ferro galvanizado, conexão rosqueada, DN 20 (3/4"), instalado em ramais e sub-ramais de gás - fornecimento e instalação. Af_12/2015</v>
          </cell>
          <cell r="C3476" t="str">
            <v>un</v>
          </cell>
          <cell r="D3476">
            <v>18.670000000000002</v>
          </cell>
        </row>
        <row r="3477">
          <cell r="A3477" t="str">
            <v>92701</v>
          </cell>
          <cell r="B3477" t="str">
            <v>Joelho 90 graus, em ferro galvanizado, conexão rosqueada, DN 20 (3/4"), instalado em ramais e sub-ramais de gás - fornecimento e instalação. Af_12/2015</v>
          </cell>
          <cell r="C3477" t="str">
            <v>un</v>
          </cell>
          <cell r="D3477">
            <v>17.68</v>
          </cell>
        </row>
        <row r="3478">
          <cell r="A3478" t="str">
            <v>92702</v>
          </cell>
          <cell r="B3478" t="str">
            <v>Joelho 45 graus, em ferro galvanizado, conexão rosqueada, DN 25 (1"), instalado em ramais e sub-ramais de gás - fornecimento e instalação. Af_12/2015</v>
          </cell>
          <cell r="C3478" t="str">
            <v>un</v>
          </cell>
          <cell r="D3478">
            <v>29.07</v>
          </cell>
        </row>
        <row r="3479">
          <cell r="A3479" t="str">
            <v>92703</v>
          </cell>
          <cell r="B3479" t="str">
            <v>Joelho 90 graus, em ferro galvanizado, conexão rosqueada, DN 25 (1"), instalado em ramais e sub-ramais de gás - fornecimento e instalação. Af_12/2015</v>
          </cell>
          <cell r="C3479" t="str">
            <v>un</v>
          </cell>
          <cell r="D3479">
            <v>27.34</v>
          </cell>
        </row>
        <row r="3480">
          <cell r="A3480" t="str">
            <v>92704</v>
          </cell>
          <cell r="B3480" t="str">
            <v>Tê, em ferro galvanizado, conexão rosqueada, DN 15 (1/2"), instalado em ramais e sub-ramais de gás - fornecimento e instalação. Af_12/2015</v>
          </cell>
          <cell r="C3480" t="str">
            <v>un</v>
          </cell>
          <cell r="D3480">
            <v>13.61</v>
          </cell>
        </row>
        <row r="3481">
          <cell r="A3481" t="str">
            <v>92705</v>
          </cell>
          <cell r="B3481" t="str">
            <v>Tê, em ferro galvanizado, conexão rosqueada, DN 20 (3/4"), instalado em ramais e sub-ramais de gás - fornecimento e instalação. Af_12/2015</v>
          </cell>
          <cell r="C3481" t="str">
            <v>un</v>
          </cell>
          <cell r="D3481">
            <v>22.5</v>
          </cell>
        </row>
        <row r="3482">
          <cell r="A3482" t="str">
            <v>92706</v>
          </cell>
          <cell r="B3482" t="str">
            <v>Tê, em ferro galvanizado, conexão rosqueada, DN 25 (1"), instalado em ramais e sub-ramais de gás - fornecimento e instalação. Af_12/2015</v>
          </cell>
          <cell r="C3482" t="str">
            <v>un</v>
          </cell>
          <cell r="D3482">
            <v>36.869999999999997</v>
          </cell>
        </row>
        <row r="3483">
          <cell r="A3483" t="str">
            <v>92889</v>
          </cell>
          <cell r="B3483" t="str">
            <v>União, em ferro galvanizado, DN 50 (2"), conexão rosqueada, instalado em prumadas - fornecimento e instalação. Af_12/2015</v>
          </cell>
          <cell r="C3483" t="str">
            <v>un</v>
          </cell>
          <cell r="D3483">
            <v>68.209999999999994</v>
          </cell>
        </row>
        <row r="3484">
          <cell r="A3484" t="str">
            <v>92890</v>
          </cell>
          <cell r="B3484" t="str">
            <v>União, em ferro galvanizado, DN 65 (2 1/2"), conexão rosqueada, instalado em prumadas - fornecimento e instalação. Af_12/2015</v>
          </cell>
          <cell r="C3484" t="str">
            <v>un</v>
          </cell>
          <cell r="D3484">
            <v>97.11</v>
          </cell>
        </row>
        <row r="3485">
          <cell r="A3485" t="str">
            <v>92891</v>
          </cell>
          <cell r="B3485" t="str">
            <v>União, em ferro galvanizado, DN 80 (3"), conexão rosqueada, instalado em prumadas - fornecimento e instalação. Af_12/2015</v>
          </cell>
          <cell r="C3485" t="str">
            <v>un</v>
          </cell>
          <cell r="D3485">
            <v>135.19999999999999</v>
          </cell>
        </row>
        <row r="3486">
          <cell r="A3486" t="str">
            <v>92892</v>
          </cell>
          <cell r="B3486" t="str">
            <v>União, em ferro galvanizado, DN 25 (1"), conexão rosqueada, instalado em rede de alimentação para hidrante - fornecimento e instalação. Af_12/2015</v>
          </cell>
          <cell r="C3486" t="str">
            <v>un</v>
          </cell>
          <cell r="D3486">
            <v>32.159999999999997</v>
          </cell>
        </row>
        <row r="3487">
          <cell r="A3487" t="str">
            <v>92893</v>
          </cell>
          <cell r="B3487" t="str">
            <v>União, em ferro galvanizado, DN 32 (1 1/4"), conexão rosqueada, instalado em rede de alimentação para hidrante - fornecimento e instalação. Af_12/2015</v>
          </cell>
          <cell r="C3487" t="str">
            <v>un</v>
          </cell>
          <cell r="D3487">
            <v>43.2</v>
          </cell>
        </row>
        <row r="3488">
          <cell r="A3488" t="str">
            <v>92894</v>
          </cell>
          <cell r="B3488" t="str">
            <v>União, em ferro galvanizado, DN 40 (1 1/2"), conexão rosqueada, instalado em rede de alimentação para hidrante - fornecimento e instalação. Af_12/2015</v>
          </cell>
          <cell r="C3488" t="str">
            <v>un</v>
          </cell>
          <cell r="D3488">
            <v>49.18</v>
          </cell>
        </row>
        <row r="3489">
          <cell r="A3489" t="str">
            <v>92895</v>
          </cell>
          <cell r="B3489" t="str">
            <v>União, em ferro galvanizado, DN 50 (2"), conexão rosqueada, instalado em rede de alimentação para hidrante - fornecimento e instalação. Af_12/2015</v>
          </cell>
          <cell r="C3489" t="str">
            <v>un</v>
          </cell>
          <cell r="D3489">
            <v>68.180000000000007</v>
          </cell>
        </row>
        <row r="3490">
          <cell r="A3490" t="str">
            <v>92896</v>
          </cell>
          <cell r="B3490" t="str">
            <v>União, em ferro galvanizado, DN 65 (2 1/2"), conexão rosqueada, instalado em rede de alimentação para hidrante - fornecimento e instalação. Af_12/2015</v>
          </cell>
          <cell r="C3490" t="str">
            <v>un</v>
          </cell>
          <cell r="D3490">
            <v>98.06</v>
          </cell>
        </row>
        <row r="3491">
          <cell r="A3491" t="str">
            <v>92897</v>
          </cell>
          <cell r="B3491" t="str">
            <v>União, em ferro galvanizado, DN 80 (3"), conexão rosqueada, instalado em rede de alimentação para hidrante - fornecimento e instalação. Af_12/2015</v>
          </cell>
          <cell r="C3491" t="str">
            <v>un</v>
          </cell>
          <cell r="D3491">
            <v>137.16</v>
          </cell>
        </row>
        <row r="3492">
          <cell r="A3492" t="str">
            <v>92898</v>
          </cell>
          <cell r="B3492" t="str">
            <v>União, em ferro galvanizado, conexão rosqueada, DN 25 (1"), instalado em rede de alimentação para sprinkler - fornecimento e instalação. Af_12/2015</v>
          </cell>
          <cell r="C3492" t="str">
            <v>un</v>
          </cell>
          <cell r="D3492">
            <v>26.86</v>
          </cell>
        </row>
        <row r="3493">
          <cell r="A3493" t="str">
            <v>92899</v>
          </cell>
          <cell r="B3493" t="str">
            <v>União, em ferro galvanizado, conexão rosqueada, DN 32 (1 1/4"), instalado em rede de alimentação para sprinkler - fornecimento e instalação. Af_12/2015</v>
          </cell>
          <cell r="C3493" t="str">
            <v>un</v>
          </cell>
          <cell r="D3493">
            <v>37.159999999999997</v>
          </cell>
        </row>
        <row r="3494">
          <cell r="A3494" t="str">
            <v>92900</v>
          </cell>
          <cell r="B3494" t="str">
            <v>União, em ferro galvanizado, conexão rosqueada, DN 40 (1 1/2"), instalado em rede de alimentação para sprinkler - fornecimento e instalação. Af_12/2015</v>
          </cell>
          <cell r="C3494" t="str">
            <v>un</v>
          </cell>
          <cell r="D3494">
            <v>42.3</v>
          </cell>
        </row>
        <row r="3495">
          <cell r="A3495" t="str">
            <v>92901</v>
          </cell>
          <cell r="B3495" t="str">
            <v>União, em ferro galvanizado, conexão rosqueada, DN 50 (2"), instalado em rede de alimentação para sprinkler - fornecimento e instalação. Af_12/2015</v>
          </cell>
          <cell r="C3495" t="str">
            <v>un</v>
          </cell>
          <cell r="D3495">
            <v>60.27</v>
          </cell>
        </row>
        <row r="3496">
          <cell r="A3496" t="str">
            <v>92902</v>
          </cell>
          <cell r="B3496" t="str">
            <v>União, em ferro galvanizado, conexão rosqueada, DN 65 (2 1/2"), instalado em rede de alimentação para sprinkler - fornecimento e instalação. Af_12/2015</v>
          </cell>
          <cell r="C3496" t="str">
            <v>un</v>
          </cell>
          <cell r="D3496">
            <v>88.57</v>
          </cell>
        </row>
        <row r="3497">
          <cell r="A3497" t="str">
            <v>92903</v>
          </cell>
          <cell r="B3497" t="str">
            <v>União, em ferro galvanizado, conexão rosqueada, DN 80 (3"), instalado em rede de alimentação para sprinkler - fornecimento e instalação. Af_12/2015</v>
          </cell>
          <cell r="C3497" t="str">
            <v>un</v>
          </cell>
          <cell r="D3497">
            <v>126.13</v>
          </cell>
        </row>
        <row r="3498">
          <cell r="A3498" t="str">
            <v>92904</v>
          </cell>
          <cell r="B3498" t="str">
            <v>União, em ferro galvanizado, conexão rosqueada, DN 15 (1/2"), instalado em ramais e sub-ramais de gás - fornecimento e instalação. Af_12/2015</v>
          </cell>
          <cell r="C3498" t="str">
            <v>un</v>
          </cell>
          <cell r="D3498">
            <v>16.61</v>
          </cell>
        </row>
        <row r="3499">
          <cell r="A3499" t="str">
            <v>92905</v>
          </cell>
          <cell r="B3499" t="str">
            <v>União, em ferro galvanizado, conexão rosqueada, DN 20 (3/4"), instalado em ramais e sub-ramais de gás - fornecimento e instalação. Af_12/2015</v>
          </cell>
          <cell r="C3499" t="str">
            <v>un</v>
          </cell>
          <cell r="D3499">
            <v>24.74</v>
          </cell>
        </row>
        <row r="3500">
          <cell r="A3500" t="str">
            <v>92906</v>
          </cell>
          <cell r="B3500" t="str">
            <v>União, em ferro galvanizado, conexão rosqueada, DN 25 (1"), instalado em ramais e sub-ramais de gás - fornecimento e instalação. Af_12/2015</v>
          </cell>
          <cell r="C3500" t="str">
            <v>un</v>
          </cell>
          <cell r="D3500">
            <v>31.94</v>
          </cell>
        </row>
        <row r="3501">
          <cell r="A3501" t="str">
            <v>92907</v>
          </cell>
          <cell r="B3501" t="str">
            <v>Luva de redução, em ferro galvanizado, 2" x 1.1/2", conexão rosqueada, instalado em prumadas - fornecimento e instalação. Af_12/2015</v>
          </cell>
          <cell r="C3501" t="str">
            <v>un</v>
          </cell>
          <cell r="D3501">
            <v>34.700000000000003</v>
          </cell>
        </row>
        <row r="3502">
          <cell r="A3502" t="str">
            <v>92908</v>
          </cell>
          <cell r="B3502" t="str">
            <v>Luva de redução, em ferro galvanizado, 2" x 1.1/4", conexão rosqueada, instalado em prumadas - fornecimento e instalação. Af_12/2015</v>
          </cell>
          <cell r="C3502" t="str">
            <v>un</v>
          </cell>
          <cell r="D3502">
            <v>34.659999999999997</v>
          </cell>
        </row>
        <row r="3503">
          <cell r="A3503" t="str">
            <v>92909</v>
          </cell>
          <cell r="B3503" t="str">
            <v>Luva de redução, em ferro galvanizado, 2" x 1", conexão rosqueada, instalado em prumadas - fornecimento e instalação. Af_12/2015</v>
          </cell>
          <cell r="C3503" t="str">
            <v>un</v>
          </cell>
          <cell r="D3503">
            <v>34.520000000000003</v>
          </cell>
        </row>
        <row r="3504">
          <cell r="A3504" t="str">
            <v>92910</v>
          </cell>
          <cell r="B3504" t="str">
            <v>Luva de redução, em ferro galvanizado, 2.1/2" x 1.1/2", conexão rosqueada, instalado em prumadas - fornecimento e instalação. Af_12/2015</v>
          </cell>
          <cell r="C3504" t="str">
            <v>un</v>
          </cell>
          <cell r="D3504">
            <v>50.39</v>
          </cell>
        </row>
        <row r="3505">
          <cell r="A3505" t="str">
            <v>92911</v>
          </cell>
          <cell r="B3505" t="str">
            <v>Luva de redução, em ferro galvanizado, 2.1/2" x 2", conexão rosqueada, instalado em prumadas - fornecimento e instalação. Af_12/2015</v>
          </cell>
          <cell r="C3505" t="str">
            <v>un</v>
          </cell>
          <cell r="D3505">
            <v>50.39</v>
          </cell>
        </row>
        <row r="3506">
          <cell r="A3506" t="str">
            <v>92912</v>
          </cell>
          <cell r="B3506" t="str">
            <v>Luva de redução, em ferro galvanizado, 3" x 1.1/2", conexão rosqueada, instalado em prumadas - fornecimento e instalação. Af_12/2015</v>
          </cell>
          <cell r="C3506" t="str">
            <v>un</v>
          </cell>
          <cell r="D3506">
            <v>64.23</v>
          </cell>
        </row>
        <row r="3507">
          <cell r="A3507" t="str">
            <v>92913</v>
          </cell>
          <cell r="B3507" t="str">
            <v>Luva de redução, em ferro galvanizado, 3" x 2.1/2", conexão rosqueada, instalado em prumadas - fornecimento e instalação. Af_12/2015</v>
          </cell>
          <cell r="C3507" t="str">
            <v>un</v>
          </cell>
          <cell r="D3507">
            <v>65.87</v>
          </cell>
        </row>
        <row r="3508">
          <cell r="A3508" t="str">
            <v>92914</v>
          </cell>
          <cell r="B3508" t="str">
            <v>Luva de redução, em ferro galvanizado, 3" x 2", conexão rosqueada, instalado em prumadas - fornecimento e instalação. Af_12/2015</v>
          </cell>
          <cell r="C3508" t="str">
            <v>un</v>
          </cell>
          <cell r="D3508">
            <v>65.87</v>
          </cell>
        </row>
        <row r="3509">
          <cell r="A3509" t="str">
            <v>92918</v>
          </cell>
          <cell r="B3509" t="str">
            <v>Luva de redução, em ferro galvanizado, 1" x 1/2", conexão rosqueada, instalado em rede de alimentação para hidrante - fornecimento e instalação. Af_12/2015</v>
          </cell>
          <cell r="C3509" t="str">
            <v>un</v>
          </cell>
          <cell r="D3509">
            <v>19.600000000000001</v>
          </cell>
        </row>
        <row r="3510">
          <cell r="A3510" t="str">
            <v>92920</v>
          </cell>
          <cell r="B3510" t="str">
            <v>Luva de redução, em ferro galvanizado, 1" x 3/4", conexão rosqueada, instalado em rede de alimentação para hidrante - fornecimento e instalação. Af_12/2015</v>
          </cell>
          <cell r="C3510" t="str">
            <v>un</v>
          </cell>
          <cell r="D3510">
            <v>19.670000000000002</v>
          </cell>
        </row>
        <row r="3511">
          <cell r="A3511" t="str">
            <v>92925</v>
          </cell>
          <cell r="B3511" t="str">
            <v>Luva de redução, em ferro galvanizado, 1 1/4" x 1", conexão rosqueada, instalado em rede de alimentação para hidrante - fornecimento e instalação. Af_12/2015</v>
          </cell>
          <cell r="C3511" t="str">
            <v>un</v>
          </cell>
          <cell r="D3511">
            <v>23.09</v>
          </cell>
        </row>
        <row r="3512">
          <cell r="A3512" t="str">
            <v>92926</v>
          </cell>
          <cell r="B3512" t="str">
            <v>Luva de redução, em ferro galvanizado, 1 1/4" x 1/2", conexão rosqueada, instalado em rede de alimentação para hidrante - fornecimento e instalação. Af_12/2015</v>
          </cell>
          <cell r="C3512" t="str">
            <v>un</v>
          </cell>
          <cell r="D3512">
            <v>22.95</v>
          </cell>
        </row>
        <row r="3513">
          <cell r="A3513" t="str">
            <v>92927</v>
          </cell>
          <cell r="B3513" t="str">
            <v>Luva de redução, em ferro galvanizado, 1 1/4" x 3/4", conexão rosqueada, instalado em rede de alimentação para hidrante - fornecimento e instalação. Af_12/2015</v>
          </cell>
          <cell r="C3513" t="str">
            <v>un</v>
          </cell>
          <cell r="D3513">
            <v>22.95</v>
          </cell>
        </row>
        <row r="3514">
          <cell r="A3514" t="str">
            <v>92928</v>
          </cell>
          <cell r="B3514" t="str">
            <v>Luva de redução, em ferro galvanizado, 1.1/2" x 1.1/4", conexão rosqueada, instalado em rede de alimentação para hidrante - fornecimento e instalação. Af_12/2015</v>
          </cell>
          <cell r="C3514" t="str">
            <v>un</v>
          </cell>
          <cell r="D3514">
            <v>27.16</v>
          </cell>
        </row>
        <row r="3515">
          <cell r="A3515" t="str">
            <v>92929</v>
          </cell>
          <cell r="B3515" t="str">
            <v>Luva de redução, em ferro galvanizado, 1.1/2" x 1", conexão rosqueada, instalado em rede de alimentação para hidrante - fornecimento e instalação. Af_12/2015</v>
          </cell>
          <cell r="C3515" t="str">
            <v>un</v>
          </cell>
          <cell r="D3515">
            <v>27.3</v>
          </cell>
        </row>
        <row r="3516">
          <cell r="A3516" t="str">
            <v>92930</v>
          </cell>
          <cell r="B3516" t="str">
            <v>Luva de redução, em ferro galvanizado, 1.1/2" x 3/4", conexão rosqueada, instalado em rede de alimentação para hidrante - fornecimento e instalação. Af_12/2015</v>
          </cell>
          <cell r="C3516" t="str">
            <v>un</v>
          </cell>
          <cell r="D3516">
            <v>26.99</v>
          </cell>
        </row>
        <row r="3517">
          <cell r="A3517" t="str">
            <v>92931</v>
          </cell>
          <cell r="B3517" t="str">
            <v>Luva de redução, em ferro galvanizado, 2" x 1.1/2", conexão rosqueada, instalado em rede de alimentação para hidrante - fornecimento e instalação. Af_12/2015</v>
          </cell>
          <cell r="C3517" t="str">
            <v>un</v>
          </cell>
          <cell r="D3517">
            <v>34.67</v>
          </cell>
        </row>
        <row r="3518">
          <cell r="A3518" t="str">
            <v>92932</v>
          </cell>
          <cell r="B3518" t="str">
            <v>Luva de redução, em ferro galvanizado, 2" x 1.1/4", conexão rosqueada, instalado em rede de alimentação para hidrante - fornecimento e instalação. Af_12/2015</v>
          </cell>
          <cell r="C3518" t="str">
            <v>un</v>
          </cell>
          <cell r="D3518">
            <v>34.630000000000003</v>
          </cell>
        </row>
        <row r="3519">
          <cell r="A3519" t="str">
            <v>92933</v>
          </cell>
          <cell r="B3519" t="str">
            <v>Luva de redução, em ferro galvanizado, 2" x 1", conexão rosqueada, instalado em rede de alimentação para hidrante - fornecimento e instalação. Af_12/2015</v>
          </cell>
          <cell r="C3519" t="str">
            <v>un</v>
          </cell>
          <cell r="D3519">
            <v>34.49</v>
          </cell>
        </row>
        <row r="3520">
          <cell r="A3520" t="str">
            <v>92934</v>
          </cell>
          <cell r="B3520" t="str">
            <v>Luva de redução, em ferro galvanizado, 2.1/2" x 1.1/2", conexão rosqueada, instalado em rede de alimentação para hidrante - fornecimento e instalação. Af_12/2015</v>
          </cell>
          <cell r="C3520" t="str">
            <v>un</v>
          </cell>
          <cell r="D3520">
            <v>51.34</v>
          </cell>
        </row>
        <row r="3521">
          <cell r="A3521" t="str">
            <v>92935</v>
          </cell>
          <cell r="B3521" t="str">
            <v>Luva de redução, em ferro galvanizado, 2.1/2" x 2", conexão rosqueada, instalado em rede de alimentação para hidrante - fornecimento e instalação. Af_12/2015</v>
          </cell>
          <cell r="C3521" t="str">
            <v>un</v>
          </cell>
          <cell r="D3521">
            <v>51.34</v>
          </cell>
        </row>
        <row r="3522">
          <cell r="A3522" t="str">
            <v>92936</v>
          </cell>
          <cell r="B3522" t="str">
            <v>Luva de redução, em ferro galvanizado, 3" x 2.1/2", conexão rosqueada, instalado em rede de alimentação para hidrante - fornecimento e instalação. Af_12/2015</v>
          </cell>
          <cell r="C3522" t="str">
            <v>un</v>
          </cell>
          <cell r="D3522">
            <v>67.83</v>
          </cell>
        </row>
        <row r="3523">
          <cell r="A3523" t="str">
            <v>92937</v>
          </cell>
          <cell r="B3523" t="str">
            <v>Luva de redução, em ferro galvanizado, 3" x 2", conexão rosqueada, instalado em rede de alimentação para hidrante - fornecimento e instalação. Af_12/2015</v>
          </cell>
          <cell r="C3523" t="str">
            <v>un</v>
          </cell>
          <cell r="D3523">
            <v>67.83</v>
          </cell>
        </row>
        <row r="3524">
          <cell r="A3524" t="str">
            <v>92938</v>
          </cell>
          <cell r="B3524" t="str">
            <v>Luva de redução, em ferro galvanizado, 1" x 1/2", conexão rosqueada, instalado em rede de alimentação para sprinkler - fornecimento e instalação. Af_12/2015</v>
          </cell>
          <cell r="C3524" t="str">
            <v>un</v>
          </cell>
          <cell r="D3524">
            <v>14.29</v>
          </cell>
        </row>
        <row r="3525">
          <cell r="A3525" t="str">
            <v>92939</v>
          </cell>
          <cell r="B3525" t="str">
            <v>Luva de redução, em ferro galvanizado, 1" x 3/4", conexão rosqueada, instalado em rede de alimentação para sprinkler - fornecimento e instalação. Af_12/2015</v>
          </cell>
          <cell r="C3525" t="str">
            <v>un</v>
          </cell>
          <cell r="D3525">
            <v>14.36</v>
          </cell>
        </row>
        <row r="3526">
          <cell r="A3526" t="str">
            <v>92940</v>
          </cell>
          <cell r="B3526" t="str">
            <v>Luva de redução, em ferro galvanizado, 1.1/4" x 1", conexão rosqueada, instalado em rede de alimentação para sprinkler - fornecimento e instalação. Af_12/2015</v>
          </cell>
          <cell r="C3526" t="str">
            <v>un</v>
          </cell>
          <cell r="D3526">
            <v>17.059999999999999</v>
          </cell>
        </row>
        <row r="3527">
          <cell r="A3527" t="str">
            <v>92941</v>
          </cell>
          <cell r="B3527" t="str">
            <v>Luva de redução, em ferro galvanizado, 1.1/4" x 1/2", conexão rosqueada, instalado em rede de alimentação para sprinkler - fornecimento e instalação. Af_12/2015</v>
          </cell>
          <cell r="C3527" t="str">
            <v>un</v>
          </cell>
          <cell r="D3527">
            <v>16.91</v>
          </cell>
        </row>
        <row r="3528">
          <cell r="A3528" t="str">
            <v>92942</v>
          </cell>
          <cell r="B3528" t="str">
            <v>Luva de redução, em ferro galvanizado, 1.1/4" x 3/4", conexão rosqueada, instalado em rede de alimentação para sprinkler - fornecimento e instalação. Af_12/2015</v>
          </cell>
          <cell r="C3528" t="str">
            <v>un</v>
          </cell>
          <cell r="D3528">
            <v>16.91</v>
          </cell>
        </row>
        <row r="3529">
          <cell r="A3529" t="str">
            <v>92943</v>
          </cell>
          <cell r="B3529" t="str">
            <v>Luva de redução, em ferro galvanizado, 1.1/2" x 1.1/4", conexão rosqueada, instalado em rede de alimentação para sprinkler - fornecimento e instalação. Af_12/2015</v>
          </cell>
          <cell r="C3529" t="str">
            <v>un</v>
          </cell>
          <cell r="D3529">
            <v>20.28</v>
          </cell>
        </row>
        <row r="3530">
          <cell r="A3530" t="str">
            <v>92944</v>
          </cell>
          <cell r="B3530" t="str">
            <v>Luva de redução, em ferro galvanizado, 1.1/2" x 1", conexão rosqueada, instalado em rede de alimentação para sprinkler - fornecimento e instalação. Af_12/2015</v>
          </cell>
          <cell r="C3530" t="str">
            <v>un</v>
          </cell>
          <cell r="D3530">
            <v>20.43</v>
          </cell>
        </row>
        <row r="3531">
          <cell r="A3531" t="str">
            <v>92945</v>
          </cell>
          <cell r="B3531" t="str">
            <v>Luva de redução, em ferro galvanizado, 1.1/2" x 3/4", conexão rosqueada, instalado em rede de alimentação para sprinkler - fornecimento e instalação. Af_12/2015</v>
          </cell>
          <cell r="C3531" t="str">
            <v>un</v>
          </cell>
          <cell r="D3531">
            <v>20.11</v>
          </cell>
        </row>
        <row r="3532">
          <cell r="A3532" t="str">
            <v>92946</v>
          </cell>
          <cell r="B3532" t="str">
            <v>Luva de redução, em ferro galvanizado, 2" x 1.1/2", conexão rosqueada, instalado em rede de alimentação para sprinkler - fornecimento e instalação. Af_12/2015</v>
          </cell>
          <cell r="C3532" t="str">
            <v>un</v>
          </cell>
          <cell r="D3532">
            <v>26.75</v>
          </cell>
        </row>
        <row r="3533">
          <cell r="A3533" t="str">
            <v>92947</v>
          </cell>
          <cell r="B3533" t="str">
            <v>Luva de redução, em ferro galvanizado, 2" x 1.1/4", conexão rosqueada, instalado em rede de alimentação para sprinkler - fornecimento e instalação. Af_12/2015</v>
          </cell>
          <cell r="C3533" t="str">
            <v>un</v>
          </cell>
          <cell r="D3533">
            <v>26.71</v>
          </cell>
        </row>
        <row r="3534">
          <cell r="A3534" t="str">
            <v>92948</v>
          </cell>
          <cell r="B3534" t="str">
            <v>Luva de redução, em ferro galvanizado, 2" x 1.1/4", conexão rosqueada, instalado em rede de alimentação para sprinkler - fornecimento e instalação. Af_12/2015</v>
          </cell>
          <cell r="C3534" t="str">
            <v>un</v>
          </cell>
          <cell r="D3534">
            <v>26.57</v>
          </cell>
        </row>
        <row r="3535">
          <cell r="A3535" t="str">
            <v>92949</v>
          </cell>
          <cell r="B3535" t="str">
            <v>Luva de redução, em ferro galvanizado, 2 1/2" x 1.1/2", conexão rosqueada, instalado em rede de alimentação para sprinkler - fornecimento e instalação. Af_12/2015</v>
          </cell>
          <cell r="C3535" t="str">
            <v>un</v>
          </cell>
          <cell r="D3535">
            <v>41.85</v>
          </cell>
        </row>
        <row r="3536">
          <cell r="A3536" t="str">
            <v>92950</v>
          </cell>
          <cell r="B3536" t="str">
            <v>Luva de redução, em ferro galvanizado, 2 1/2" x 2", conexão rosqueada, instalado em rede de alimentação para sprinkler - fornecimento e instalação. Af_12/2015</v>
          </cell>
          <cell r="C3536" t="str">
            <v>un</v>
          </cell>
          <cell r="D3536">
            <v>41.85</v>
          </cell>
        </row>
        <row r="3537">
          <cell r="A3537" t="str">
            <v>92951</v>
          </cell>
          <cell r="B3537" t="str">
            <v>Luva de redução, em ferro galvanizado, 3" x 2.1/2", conexão rosqueada, instalado em rede de alimentação para sprinkler - fornecimento e instalação. Af_12/2015</v>
          </cell>
          <cell r="C3537" t="str">
            <v>un</v>
          </cell>
          <cell r="D3537">
            <v>56.8</v>
          </cell>
        </row>
        <row r="3538">
          <cell r="A3538" t="str">
            <v>92952</v>
          </cell>
          <cell r="B3538" t="str">
            <v>Luva de redução, em ferro galvanizado, 3" x 2", conexão rosqueada, instalado em rede de alimentação para sprinkler - fornecimento e instalação. Af_12/2015</v>
          </cell>
          <cell r="C3538" t="str">
            <v>un</v>
          </cell>
          <cell r="D3538">
            <v>56.8</v>
          </cell>
        </row>
        <row r="3539">
          <cell r="A3539" t="str">
            <v>92953</v>
          </cell>
          <cell r="B3539" t="str">
            <v>Luva de redução, em ferro galvanizado, 3/4" x 1/2", conexão rosqueada, instalado em ramais e sub-ramais de gás - fornecimento e instalação. Af_12/2015</v>
          </cell>
          <cell r="C3539" t="str">
            <v>un</v>
          </cell>
          <cell r="D3539">
            <v>12.32</v>
          </cell>
        </row>
        <row r="3540">
          <cell r="A3540" t="str">
            <v>93050</v>
          </cell>
          <cell r="B3540" t="str">
            <v>Luva passante em cobre, sem anel de solda, DN 22mm, instalado em prumada fornecimento e instalação. Af_01/2016_p</v>
          </cell>
          <cell r="C3540" t="str">
            <v>un</v>
          </cell>
          <cell r="D3540">
            <v>5.36</v>
          </cell>
        </row>
        <row r="3541">
          <cell r="A3541" t="str">
            <v>93051</v>
          </cell>
          <cell r="B3541" t="str">
            <v>Bucha de redução em cobre, sem anel de solda, ponta x bolsa, 22x15mm, instalado em prumada fornecimento e instalação. Af_01/2016_p</v>
          </cell>
          <cell r="C3541" t="str">
            <v>un</v>
          </cell>
          <cell r="D3541">
            <v>4.99</v>
          </cell>
        </row>
        <row r="3542">
          <cell r="A3542" t="str">
            <v>93052</v>
          </cell>
          <cell r="B3542" t="str">
            <v>Junta de expansão em cobre, ponta x ponta, DN 22mm, instalado em prumada fornecimento e instalação. Af_01/2016_p</v>
          </cell>
          <cell r="C3542" t="str">
            <v>un</v>
          </cell>
          <cell r="D3542">
            <v>213.4</v>
          </cell>
        </row>
        <row r="3543">
          <cell r="A3543" t="str">
            <v>93054</v>
          </cell>
          <cell r="B3543" t="str">
            <v>Conector em bronze/latão, sem anel de solda, bolsa x rosca F, 22mm x 3/4, instalado em prumada fornecimento e instalação. Af_01/2016_p</v>
          </cell>
          <cell r="C3543" t="str">
            <v>un</v>
          </cell>
          <cell r="D3543">
            <v>9.69</v>
          </cell>
        </row>
        <row r="3544">
          <cell r="A3544" t="str">
            <v>93055</v>
          </cell>
          <cell r="B3544" t="str">
            <v>Curva de transposição em bronze/latão, sem anel de solda, bolsa x bolsa, DN 22mm, instalado em prumada fornecimento e instalação. Af_01/2016_p</v>
          </cell>
          <cell r="C3544" t="str">
            <v>un</v>
          </cell>
          <cell r="D3544">
            <v>19.13</v>
          </cell>
        </row>
        <row r="3545">
          <cell r="A3545" t="str">
            <v>93056</v>
          </cell>
          <cell r="B3545" t="str">
            <v>Luva passante em cobre, sem anel de solda, DN 28mm, instalado em prumada fornecimento e instalação. Af_01/2016_p</v>
          </cell>
          <cell r="C3545" t="str">
            <v>un</v>
          </cell>
          <cell r="D3545">
            <v>7.61</v>
          </cell>
        </row>
        <row r="3546">
          <cell r="A3546" t="str">
            <v>93057</v>
          </cell>
          <cell r="B3546" t="str">
            <v>Bucha de redução em cobre, sem anel de solda, ponta x bolsa, 28x22mm, instalado em prumada fornecimento e instalação. Af_01/2016_p</v>
          </cell>
          <cell r="C3546" t="str">
            <v>un</v>
          </cell>
          <cell r="D3546">
            <v>6.72</v>
          </cell>
        </row>
        <row r="3547">
          <cell r="A3547" t="str">
            <v>93058</v>
          </cell>
          <cell r="B3547" t="str">
            <v>Junta de expansão em cobre, ponta x ponta, DN 28mm, instalado em prumada fornecimento e instalação. Af_01/2016_p</v>
          </cell>
          <cell r="C3547" t="str">
            <v>un</v>
          </cell>
          <cell r="D3547">
            <v>234.66</v>
          </cell>
        </row>
        <row r="3548">
          <cell r="A3548" t="str">
            <v>93059</v>
          </cell>
          <cell r="B3548" t="str">
            <v>Conector em bronze/latão, sem anel de solda, bolsa x rosca F, 28mm x 1/2, instalado em prumada fornecimento e instalação. Af_01/2016_p</v>
          </cell>
          <cell r="C3548" t="str">
            <v>un</v>
          </cell>
          <cell r="D3548">
            <v>13.14</v>
          </cell>
        </row>
        <row r="3549">
          <cell r="A3549" t="str">
            <v>93060</v>
          </cell>
          <cell r="B3549" t="str">
            <v>Curva de transposição em bronze/latão, sem anel de solda, bolsa x bolsa, 28mm, instalado em prumada fornecimento e instalação. Af_01/2016_p</v>
          </cell>
          <cell r="C3549" t="str">
            <v>un</v>
          </cell>
          <cell r="D3549">
            <v>32.94</v>
          </cell>
        </row>
        <row r="3550">
          <cell r="A3550" t="str">
            <v>93061</v>
          </cell>
          <cell r="B3550" t="str">
            <v>Luva passante em cobre, sem anel de solda, DN 35mm, instalado em prumada fornecimento e instalação. Af_01/2016_p</v>
          </cell>
          <cell r="C3550" t="str">
            <v>un</v>
          </cell>
          <cell r="D3550">
            <v>13.72</v>
          </cell>
        </row>
        <row r="3551">
          <cell r="A3551" t="str">
            <v>93062</v>
          </cell>
          <cell r="B3551" t="str">
            <v>Bucha de redução em cobre, sem anel de solda, ponta x bolsa, 35x28mm, instalado em prumada fornecimento e instalação. Af_01/2016_p</v>
          </cell>
          <cell r="C3551" t="str">
            <v>un</v>
          </cell>
          <cell r="D3551">
            <v>12</v>
          </cell>
        </row>
        <row r="3552">
          <cell r="A3552" t="str">
            <v>93063</v>
          </cell>
          <cell r="B3552" t="str">
            <v>Junta de expansão em bronze/latão, ponta x ponta, DN 35mm, instalado em prumada fornecimento e instalação. Af_01/2016_p</v>
          </cell>
          <cell r="C3552" t="str">
            <v>un</v>
          </cell>
          <cell r="D3552">
            <v>268.73</v>
          </cell>
        </row>
        <row r="3553">
          <cell r="A3553" t="str">
            <v>93064</v>
          </cell>
          <cell r="B3553" t="str">
            <v>Luva passante em cobre, sem anel de solda, DN 42mm, instalado em prumada fornecimento e instalação. Af_01/2016_p</v>
          </cell>
          <cell r="C3553" t="str">
            <v>un</v>
          </cell>
          <cell r="D3553">
            <v>20.27</v>
          </cell>
        </row>
        <row r="3554">
          <cell r="A3554" t="str">
            <v>93065</v>
          </cell>
          <cell r="B3554" t="str">
            <v>Bucha de redução em cobre, sem anel de solda, ponta x bolsa, 42x35mm, instalado em prumada fornecimento e instalação. Af_01/2016_p</v>
          </cell>
          <cell r="C3554" t="str">
            <v>un</v>
          </cell>
          <cell r="D3554">
            <v>19</v>
          </cell>
        </row>
        <row r="3555">
          <cell r="A3555" t="str">
            <v>93066</v>
          </cell>
          <cell r="B3555" t="str">
            <v>Junta de expansão em bronze/latão, ponta x ponta, DN 42mm, instalado em prumada fornecimento e instalação. Af_01/2016_p</v>
          </cell>
          <cell r="C3555" t="str">
            <v>un</v>
          </cell>
          <cell r="D3555">
            <v>336.64</v>
          </cell>
        </row>
        <row r="3556">
          <cell r="A3556" t="str">
            <v>93067</v>
          </cell>
          <cell r="B3556" t="str">
            <v>Luva passante em cobre, sem anel de solda, DN 54mm, instalado em prumada fornecimento e instalação. Af_01/2016_p</v>
          </cell>
          <cell r="C3556" t="str">
            <v>un</v>
          </cell>
          <cell r="D3556">
            <v>29.8</v>
          </cell>
        </row>
        <row r="3557">
          <cell r="A3557" t="str">
            <v>93068</v>
          </cell>
          <cell r="B3557" t="str">
            <v>Bucha de redução em cobre, sem anel de solda, ponta x bolsa, 54x42mm, instalado em prumada fornecimento e instalação. Af_01/2016_p</v>
          </cell>
          <cell r="C3557" t="str">
            <v>un</v>
          </cell>
          <cell r="D3557">
            <v>26.09</v>
          </cell>
        </row>
        <row r="3558">
          <cell r="A3558" t="str">
            <v>93069</v>
          </cell>
          <cell r="B3558" t="str">
            <v>Junta de expansão em bronze/latão, ponta x ponta, DN 54mm, instalado em prumada fornecimento e instalação. Af_01/2016_p</v>
          </cell>
          <cell r="C3558" t="str">
            <v>un</v>
          </cell>
          <cell r="D3558">
            <v>466.32</v>
          </cell>
        </row>
        <row r="3559">
          <cell r="A3559" t="str">
            <v>93070</v>
          </cell>
          <cell r="B3559" t="str">
            <v>Luva passante em cobre, sem anel de solda, DN 66mm, instalado em prumada fornecimento e instalação. Af_01/2016_p</v>
          </cell>
          <cell r="C3559" t="str">
            <v>un</v>
          </cell>
          <cell r="D3559">
            <v>74.98</v>
          </cell>
        </row>
        <row r="3560">
          <cell r="A3560" t="str">
            <v>93071</v>
          </cell>
          <cell r="B3560" t="str">
            <v>Bucha de redução em cobre, sem anel de solda, ponta x bolsa, 66x54mm, instalado em prumada fornecimento e instalação. Af_01/2016_p</v>
          </cell>
          <cell r="C3560" t="str">
            <v>un</v>
          </cell>
          <cell r="D3560">
            <v>69.62</v>
          </cell>
        </row>
        <row r="3561">
          <cell r="A3561" t="str">
            <v>93072</v>
          </cell>
          <cell r="B3561" t="str">
            <v>Junta de expansão em bronze/latão, ponta x ponta, DN 66mm, instalado em prumada fornecimento e instalação. Af_01/2016_p</v>
          </cell>
          <cell r="C3561" t="str">
            <v>un</v>
          </cell>
          <cell r="D3561">
            <v>615.13</v>
          </cell>
        </row>
        <row r="3562">
          <cell r="A3562" t="str">
            <v>93073</v>
          </cell>
          <cell r="B3562" t="str">
            <v>Te dupla curva em bronze/latão, sem anel de solda, rosca F x bolsa x rosca F, 3/4 x 22 x 3/4, instalado em prumada fornecimento e instalação. Af_01/2016_p</v>
          </cell>
          <cell r="C3562" t="str">
            <v>un</v>
          </cell>
          <cell r="D3562">
            <v>35.299999999999997</v>
          </cell>
        </row>
        <row r="3563">
          <cell r="A3563" t="str">
            <v>93074</v>
          </cell>
          <cell r="B3563" t="str">
            <v>Curva em cobre, 45 graus, sem anel de solda, bolsa x bolsa, DN 15mm, instalado em ramal de distribuição fornecimento e instalação. Af_01/2016_p</v>
          </cell>
          <cell r="C3563" t="str">
            <v>un</v>
          </cell>
          <cell r="D3563">
            <v>7.06</v>
          </cell>
        </row>
        <row r="3564">
          <cell r="A3564" t="str">
            <v>93075</v>
          </cell>
          <cell r="B3564" t="str">
            <v>Cotovelo em bronze/latão, 90 graus, sem anel de solda, bolsa x rosca F, DN 15mm x 1/2, instalado em ramal de distribuição fornecimento e instalação. Af_01/2016_p</v>
          </cell>
          <cell r="C3564" t="str">
            <v>un</v>
          </cell>
          <cell r="D3564">
            <v>10.6</v>
          </cell>
        </row>
        <row r="3565">
          <cell r="A3565" t="str">
            <v>93076</v>
          </cell>
          <cell r="B3565" t="str">
            <v>Curva em cobre, 45 graus, sem anel de solda, bolsa x bolsa, DN 22mm, instalado em ramal de distribuição fornecimento e instalação. Af_01/2016_p</v>
          </cell>
          <cell r="C3565" t="str">
            <v>un</v>
          </cell>
          <cell r="D3565">
            <v>10.47</v>
          </cell>
        </row>
        <row r="3566">
          <cell r="A3566" t="str">
            <v>93077</v>
          </cell>
          <cell r="B3566" t="str">
            <v>Cotovelo em bronze/latão, 90 graus, sem anel de solda, bolsa x rosca F, DN 22mm x 1/2, instalado em ramal de distribuição fornecimento e instalação. Af_01/2016_p</v>
          </cell>
          <cell r="C3566" t="str">
            <v>un</v>
          </cell>
          <cell r="D3566">
            <v>14.44</v>
          </cell>
        </row>
        <row r="3567">
          <cell r="A3567" t="str">
            <v>93078</v>
          </cell>
          <cell r="B3567" t="str">
            <v>Cotovelo em bronze/latão, 90 graus, sem anel de solda, bolsa x rosca F, DN 22mm x 3/4, instalado em ramal de distribuição fornecimento e instalação. Af_01/2016_p</v>
          </cell>
          <cell r="C3567" t="str">
            <v>un</v>
          </cell>
          <cell r="D3567">
            <v>15.48</v>
          </cell>
        </row>
        <row r="3568">
          <cell r="A3568" t="str">
            <v>93079</v>
          </cell>
          <cell r="B3568" t="str">
            <v>Curva em cobre, 45 graus, sem anel de solda, bolsa x bolsa, DN 28mm, instalado em ramal de distribuição fornecimento e instalação. Af_01/2016_p</v>
          </cell>
          <cell r="C3568" t="str">
            <v>un</v>
          </cell>
          <cell r="D3568">
            <v>14.01</v>
          </cell>
        </row>
        <row r="3569">
          <cell r="A3569" t="str">
            <v>93080</v>
          </cell>
          <cell r="B3569" t="str">
            <v>Luva passante em cobre, sem anel de solda, DN 15mm, instalado em ramal de distribuição fornecimento e instalação. Af_01/2016_p</v>
          </cell>
          <cell r="C3569" t="str">
            <v>un</v>
          </cell>
          <cell r="D3569">
            <v>4.5599999999999996</v>
          </cell>
        </row>
        <row r="3570">
          <cell r="A3570" t="str">
            <v>93081</v>
          </cell>
          <cell r="B3570" t="str">
            <v>Conector em bronze/latão, sem anel de solda, bolsa x rosca F, DN 15mm x 1/2, instalado em ramal de distribuição fornecimento e instalação. Af_01/2016_p</v>
          </cell>
          <cell r="C3570" t="str">
            <v>un</v>
          </cell>
          <cell r="D3570">
            <v>9.0399999999999991</v>
          </cell>
        </row>
        <row r="3571">
          <cell r="A3571" t="str">
            <v>93082</v>
          </cell>
          <cell r="B3571" t="str">
            <v>Curva de transposição em bronze/latão, sem anel de solda, DN 15mm, instalado em ramal de distribuição fornecimento e instalação. Af_01/2016_p</v>
          </cell>
          <cell r="C3571" t="str">
            <v>un</v>
          </cell>
          <cell r="D3571">
            <v>10.83</v>
          </cell>
        </row>
        <row r="3572">
          <cell r="A3572" t="str">
            <v>93083</v>
          </cell>
          <cell r="B3572" t="str">
            <v>Junta de expansão em cobre, ponta x ponta, DN 15mm, instalado em ramal de distribuição fornecimento e instalação. Af_01/2016_p</v>
          </cell>
          <cell r="C3572" t="str">
            <v>un</v>
          </cell>
          <cell r="D3572">
            <v>185.14</v>
          </cell>
        </row>
        <row r="3573">
          <cell r="A3573" t="str">
            <v>93084</v>
          </cell>
          <cell r="B3573" t="str">
            <v>Luva passante em cobre, sem anel de solda, DN 22mm, instalado em ramal de distribuição fornecimento e instalação. Af_01/2016_p</v>
          </cell>
          <cell r="C3573" t="str">
            <v>un</v>
          </cell>
          <cell r="D3573">
            <v>6.82</v>
          </cell>
        </row>
        <row r="3574">
          <cell r="A3574" t="str">
            <v>93085</v>
          </cell>
          <cell r="B3574" t="str">
            <v>Bucha de redução em cobre, sem anel de solda, ponta x bolsa, 22 x 15mm, instalado em ramal de distribuição fornecimento e instalação. Af_01/2016_p</v>
          </cell>
          <cell r="C3574" t="str">
            <v>un</v>
          </cell>
          <cell r="D3574">
            <v>6.45</v>
          </cell>
        </row>
        <row r="3575">
          <cell r="A3575" t="str">
            <v>93086</v>
          </cell>
          <cell r="B3575" t="str">
            <v>Junta de expansão em cobre, ponta x ponta, DN 22mm, instalado em ramal de distribuição fornecimento e instalação. Af_01/2016_p</v>
          </cell>
          <cell r="C3575" t="str">
            <v>un</v>
          </cell>
          <cell r="D3575">
            <v>214.86</v>
          </cell>
        </row>
        <row r="3576">
          <cell r="A3576" t="str">
            <v>93087</v>
          </cell>
          <cell r="B3576" t="str">
            <v>Conector em bronze/latão, sem anel de solda, bolsa x rosca F, DN 22mm x 1/2, instalado em ramal de distribuição fornecimento e instalação. Af_01/2016_p</v>
          </cell>
          <cell r="C3576" t="str">
            <v>un</v>
          </cell>
          <cell r="D3576">
            <v>9.7799999999999994</v>
          </cell>
        </row>
        <row r="3577">
          <cell r="A3577" t="str">
            <v>93088</v>
          </cell>
          <cell r="B3577" t="str">
            <v>Conector em bronze/latão, sem anel de solda, bolsa x rosca F, DN 22mm x 3/4, instalado em ramal de distribuição fornecimento e instalação. Af_01/2016_p</v>
          </cell>
          <cell r="C3577" t="str">
            <v>un</v>
          </cell>
          <cell r="D3577">
            <v>11.16</v>
          </cell>
        </row>
        <row r="3578">
          <cell r="A3578" t="str">
            <v>93089</v>
          </cell>
          <cell r="B3578" t="str">
            <v>Curva de transposição em bronze/latão, sem anel de solda, bolsa x bolsa, DN 22mm, instalado em ramal de distribuição fornecimento e instalação. Af_01/2016_p</v>
          </cell>
          <cell r="C3578" t="str">
            <v>un</v>
          </cell>
          <cell r="D3578">
            <v>20.6</v>
          </cell>
        </row>
        <row r="3579">
          <cell r="A3579" t="str">
            <v>93090</v>
          </cell>
          <cell r="B3579" t="str">
            <v>Luva passante em cobre, sem anel de solda, DN 28mm, instalado em ramal de distribuição fornecimento e instalação. Af_01/2016_p</v>
          </cell>
          <cell r="C3579" t="str">
            <v>un</v>
          </cell>
          <cell r="D3579">
            <v>9.07</v>
          </cell>
        </row>
        <row r="3580">
          <cell r="A3580" t="str">
            <v>93091</v>
          </cell>
          <cell r="B3580" t="str">
            <v>Bucha de redução em cobre, sem anel de solda, ponta x bolsa, 28x22mm, instalado em ramal de distribuição fornecimento e instalação. Af_01/2016_p</v>
          </cell>
          <cell r="C3580" t="str">
            <v>un</v>
          </cell>
          <cell r="D3580">
            <v>8.19</v>
          </cell>
        </row>
        <row r="3581">
          <cell r="A3581" t="str">
            <v>93092</v>
          </cell>
          <cell r="B3581" t="str">
            <v>Junta de expansão em cobre, ponta x ponta, DN 28mm, instalado em ramal de distribuição fornecimento e instalação. Af_01/2016_p</v>
          </cell>
          <cell r="C3581" t="str">
            <v>un</v>
          </cell>
          <cell r="D3581">
            <v>236.13</v>
          </cell>
        </row>
        <row r="3582">
          <cell r="A3582" t="str">
            <v>93093</v>
          </cell>
          <cell r="B3582" t="str">
            <v>Conector em bronze/latão, sem anel de solda, bolsa x rosca F, DN 28mm x 1/2, instalado em ramal de distribuição fornecimento e instalação. Af_01/2016_p</v>
          </cell>
          <cell r="C3582" t="str">
            <v>un</v>
          </cell>
          <cell r="D3582">
            <v>14.6</v>
          </cell>
        </row>
        <row r="3583">
          <cell r="A3583" t="str">
            <v>93094</v>
          </cell>
          <cell r="B3583" t="str">
            <v>Curva de transposição em bronze/latão, sem anel de solda, bolsa x bolsa, DN 28mm, instalado em ramal de distribuição fornecimento e instalação. Af_01/2016_p</v>
          </cell>
          <cell r="C3583" t="str">
            <v>un</v>
          </cell>
          <cell r="D3583">
            <v>34.409999999999997</v>
          </cell>
        </row>
        <row r="3584">
          <cell r="A3584" t="str">
            <v>93095</v>
          </cell>
          <cell r="B3584" t="str">
            <v>Te dupla curva em bronze/latão, sem anel de solda, rosca F x bolsa x rosca F, 1/2 x 15 x 1/2, instalado em ramal de distribuição fornecimento e instalação. Af_01/2016_p</v>
          </cell>
          <cell r="C3584" t="str">
            <v>un</v>
          </cell>
          <cell r="D3584">
            <v>27.37</v>
          </cell>
        </row>
        <row r="3585">
          <cell r="A3585" t="str">
            <v>93096</v>
          </cell>
          <cell r="B3585" t="str">
            <v>Te dupla curva em bronze/latão, sem anel de solda, rosca F x bolsa x rosca F, 3/4 x 22 x 3/4, instalado em ramal de distribuição fornecimento e instalação. Af_01/2016_p</v>
          </cell>
          <cell r="C3585" t="str">
            <v>un</v>
          </cell>
          <cell r="D3585">
            <v>38.17</v>
          </cell>
        </row>
        <row r="3586">
          <cell r="A3586" t="str">
            <v>93097</v>
          </cell>
          <cell r="B3586" t="str">
            <v>Curva em cobre, 45 graus, sem anel de solda, bolsa x bolsa, DN 15mm, instalado em ramal e sub-ramal fornecimento e instalação. Af_01/2016_p</v>
          </cell>
          <cell r="C3586" t="str">
            <v>un</v>
          </cell>
          <cell r="D3586">
            <v>7.22</v>
          </cell>
        </row>
        <row r="3587">
          <cell r="A3587" t="str">
            <v>93098</v>
          </cell>
          <cell r="B3587" t="str">
            <v>Cotovelo em bronze/latão, 90 graus, sem anel de solda, bolsa x rosca F, DN 15mm x 1/2, instalado em ramal e sub-ramal fornecimento e instalação. Af_01/2016_p</v>
          </cell>
          <cell r="C3587" t="str">
            <v>un</v>
          </cell>
          <cell r="D3587">
            <v>10.76</v>
          </cell>
        </row>
        <row r="3588">
          <cell r="A3588" t="str">
            <v>93099</v>
          </cell>
          <cell r="B3588" t="str">
            <v>Curva em cobre, 45 graus, sem anel de solda, bolsa x bolsa, DN 22mm, instalado em ramal e sub-ramal fornecimento e instalação. Af_01/2016_p</v>
          </cell>
          <cell r="C3588" t="str">
            <v>un</v>
          </cell>
          <cell r="D3588">
            <v>12.46</v>
          </cell>
        </row>
        <row r="3589">
          <cell r="A3589" t="str">
            <v>93100</v>
          </cell>
          <cell r="B3589" t="str">
            <v>Cotovelo em bronze/latão, 90 graus, sem anel de solda, bolsa x rosca F, DN 22mm x 1/2, instalado em ramal e sub-ramal fornecimento e instalação. Af_01/2016_p</v>
          </cell>
          <cell r="C3589" t="str">
            <v>un</v>
          </cell>
          <cell r="D3589">
            <v>16.43</v>
          </cell>
        </row>
        <row r="3590">
          <cell r="A3590" t="str">
            <v>93101</v>
          </cell>
          <cell r="B3590" t="str">
            <v>Cotovelo em bronze/latão, 90 graus, sem anel de solda, bolsa x rosca F, DN 22mm x 3/4, instalado em ramal e sub-ramal fornecimento e instalação. Af_01/2016_p</v>
          </cell>
          <cell r="C3590" t="str">
            <v>un</v>
          </cell>
          <cell r="D3590">
            <v>17.47</v>
          </cell>
        </row>
        <row r="3591">
          <cell r="A3591" t="str">
            <v>93102</v>
          </cell>
          <cell r="B3591" t="str">
            <v>Curva em cobre, 45 graus, sem anel de solda, bolsa x bolsa, DN 28mm, instalado em ramal e sub-ramal fornecimento e instalação. Af_01/2016_p</v>
          </cell>
          <cell r="C3591" t="str">
            <v>un</v>
          </cell>
          <cell r="D3591">
            <v>16.12</v>
          </cell>
        </row>
        <row r="3592">
          <cell r="A3592" t="str">
            <v>93103</v>
          </cell>
          <cell r="B3592" t="str">
            <v>Luva passante em cobre, sem anel de solda, DN 15mm, instalado em ramal e sub-ramal fornecimento e instalação. Af_01/2016_p</v>
          </cell>
          <cell r="C3592" t="str">
            <v>un</v>
          </cell>
          <cell r="D3592">
            <v>4.6900000000000004</v>
          </cell>
        </row>
        <row r="3593">
          <cell r="A3593" t="str">
            <v>93104</v>
          </cell>
          <cell r="B3593" t="str">
            <v>Conector em bronze/latão, sem anel de solda, bolsa x rosca F, 15mm x 1/2, instalado em ramal e sub-ramal fornecimento e instalação. Af_01/2016_p</v>
          </cell>
          <cell r="C3593" t="str">
            <v>un</v>
          </cell>
          <cell r="D3593">
            <v>9.18</v>
          </cell>
        </row>
        <row r="3594">
          <cell r="A3594" t="str">
            <v>93105</v>
          </cell>
          <cell r="B3594" t="str">
            <v>Curva de transposição em bronze/latão, sem anel de solda, bolsa x bolsa, DN 15mm, instalado em ramal e sub-ramal fornecimento e instalação. Af_01/2016_p</v>
          </cell>
          <cell r="C3594" t="str">
            <v>un</v>
          </cell>
          <cell r="D3594">
            <v>10.96</v>
          </cell>
        </row>
        <row r="3595">
          <cell r="A3595" t="str">
            <v>93106</v>
          </cell>
          <cell r="B3595" t="str">
            <v>Junta de expansão em cobre, ponta x ponta, DN 15mm, instalado em ramal e sub-ramal fornecimento e instalação. Af_01/2016_p</v>
          </cell>
          <cell r="C3595" t="str">
            <v>un</v>
          </cell>
          <cell r="D3595">
            <v>185.27</v>
          </cell>
        </row>
        <row r="3596">
          <cell r="A3596" t="str">
            <v>93107</v>
          </cell>
          <cell r="B3596" t="str">
            <v>Luva passante em cobre, sem anel de solda, DN 22mm, instalado em ramal e sub-ramal fornecimento e instalação. Af_01/2016_p</v>
          </cell>
          <cell r="C3596" t="str">
            <v>un</v>
          </cell>
          <cell r="D3596">
            <v>8.1199999999999992</v>
          </cell>
        </row>
        <row r="3597">
          <cell r="A3597" t="str">
            <v>93108</v>
          </cell>
          <cell r="B3597" t="str">
            <v>Bucha de redução em cobre, sem anel de solda, ponta x bolsa, 22 x 15mm, instalado em ramal e sub-ramal fornecimento e instalação. Af_01/2016_p</v>
          </cell>
          <cell r="C3597" t="str">
            <v>un</v>
          </cell>
          <cell r="D3597">
            <v>7.75</v>
          </cell>
        </row>
        <row r="3598">
          <cell r="A3598" t="str">
            <v>93109</v>
          </cell>
          <cell r="B3598" t="str">
            <v>Junta de expansão em cobre, ponta x ponta, 22mm, instalado em ramal e sub-ramal fornecimento e instalação. Af_01/2016_p</v>
          </cell>
          <cell r="C3598" t="str">
            <v>un</v>
          </cell>
          <cell r="D3598">
            <v>216.16</v>
          </cell>
        </row>
        <row r="3599">
          <cell r="A3599" t="str">
            <v>93110</v>
          </cell>
          <cell r="B3599" t="str">
            <v>Conector em bronze/latão, sem anel de solda, bolsa x rosca F, 22mm x 1/2, instalado em ramal e sub-ramal fornecimento e instalação. Af_01/2016_p</v>
          </cell>
          <cell r="C3599" t="str">
            <v>un</v>
          </cell>
          <cell r="D3599">
            <v>11.07</v>
          </cell>
        </row>
        <row r="3600">
          <cell r="A3600" t="str">
            <v>93111</v>
          </cell>
          <cell r="B3600" t="str">
            <v>Conector em bronze/latão, sem anel de solda, bolsa x rosca F, 22mm x 3/4, instalado em ramal e sub-ramal fornecimento e instalação. Af_01/2016_p</v>
          </cell>
          <cell r="C3600" t="str">
            <v>un</v>
          </cell>
          <cell r="D3600">
            <v>12.46</v>
          </cell>
        </row>
        <row r="3601">
          <cell r="A3601" t="str">
            <v>93112</v>
          </cell>
          <cell r="B3601" t="str">
            <v>Curva de transposição em bronze/latão, sem anel de solda, bolsa x bolsa, 22mm, instalado em ramal e sub-ramal fornecimento e instalação.af_01/2016_p</v>
          </cell>
          <cell r="C3601" t="str">
            <v>un</v>
          </cell>
          <cell r="D3601">
            <v>21.9</v>
          </cell>
        </row>
        <row r="3602">
          <cell r="A3602" t="str">
            <v>93113</v>
          </cell>
          <cell r="B3602" t="str">
            <v>Luva passante em cobre, sem anel de solda, DN 28mm, instalado em ramal e sub-ramal fornecimento e instalação. Af_01/2016_p</v>
          </cell>
          <cell r="C3602" t="str">
            <v>un</v>
          </cell>
          <cell r="D3602">
            <v>11.41</v>
          </cell>
        </row>
        <row r="3603">
          <cell r="A3603" t="str">
            <v>93114</v>
          </cell>
          <cell r="B3603" t="str">
            <v>Conector em bronze/latão, sem anel de solda, bolsa x rosca F, 28mm x 1/2, instalado em ramal e sub-ramal fornecimento e instalação. Af_01/2016_p</v>
          </cell>
          <cell r="C3603" t="str">
            <v>un</v>
          </cell>
          <cell r="D3603">
            <v>16.940000000000001</v>
          </cell>
        </row>
        <row r="3604">
          <cell r="A3604" t="str">
            <v>93115</v>
          </cell>
          <cell r="B3604" t="str">
            <v>Curva de transposição em bronze/latão, sem anel de solda, bolsa x bolsa, 28mm, instalado em ramal e sub-ramal fornecimento e instalação.af_01/2016_p</v>
          </cell>
          <cell r="C3604" t="str">
            <v>un</v>
          </cell>
          <cell r="D3604">
            <v>36.74</v>
          </cell>
        </row>
        <row r="3605">
          <cell r="A3605" t="str">
            <v>93116</v>
          </cell>
          <cell r="B3605" t="str">
            <v>Junta de expansão em cobre, ponta x ponta, DN 28mm, instalado em ramal e sub-ramal fornecimento e instalação. Af_01/2016_p</v>
          </cell>
          <cell r="C3605" t="str">
            <v>un</v>
          </cell>
          <cell r="D3605">
            <v>238.46</v>
          </cell>
        </row>
        <row r="3606">
          <cell r="A3606" t="str">
            <v>93117</v>
          </cell>
          <cell r="B3606" t="str">
            <v>Te dupla curva em bronze/latão, sem anel de solda, rosca F x bolsa x rosca F, 1/2 x 15 x 1/2, instalado em ramal e sub-ramal fornecimento e instalação. Af_01/2016_p</v>
          </cell>
          <cell r="C3606" t="str">
            <v>un</v>
          </cell>
          <cell r="D3606">
            <v>27.58</v>
          </cell>
        </row>
        <row r="3607">
          <cell r="A3607" t="str">
            <v>93118</v>
          </cell>
          <cell r="B3607" t="str">
            <v>Te dupla curva em bronze/latão, sem anel de solda, rosca F x bolsa, rosca F, 3/4 x 22 x 3/4, instalado em ramal e sub-ramal fornecimento e instalação. Af_01/2016_p</v>
          </cell>
          <cell r="C3607" t="str">
            <v>un</v>
          </cell>
          <cell r="D3607">
            <v>40.79</v>
          </cell>
        </row>
        <row r="3608">
          <cell r="A3608" t="str">
            <v>93119</v>
          </cell>
          <cell r="B3608" t="str">
            <v>Curva em cobre, 45 graus, sem anel de solda, bolsa x bolsa, DN 22mm, instalado em prumada fornecimento e instalação. Af_01/2016_p</v>
          </cell>
          <cell r="C3608" t="str">
            <v>un</v>
          </cell>
          <cell r="D3608">
            <v>8.31</v>
          </cell>
        </row>
        <row r="3609">
          <cell r="A3609" t="str">
            <v>93120</v>
          </cell>
          <cell r="B3609" t="str">
            <v>Cotovelo em bronze/latão, 90 graus, sem anel de solda, bolsa x rosca F, DN 22mm x 1/2, instalado em prumada fornecimento e instalação. Af_01/2016_p</v>
          </cell>
          <cell r="C3609" t="str">
            <v>un</v>
          </cell>
          <cell r="D3609">
            <v>12.28</v>
          </cell>
        </row>
        <row r="3610">
          <cell r="A3610" t="str">
            <v>93121</v>
          </cell>
          <cell r="B3610" t="str">
            <v>Cotovelo em bronze/latão, 90 graus, sem anel de solda, bolsa x rosca F, DN 22mm x 3/4, instalado em prumada fornecimento e instalação. Af_01/2016_p</v>
          </cell>
          <cell r="C3610" t="str">
            <v>un</v>
          </cell>
          <cell r="D3610">
            <v>13.32</v>
          </cell>
        </row>
        <row r="3611">
          <cell r="A3611" t="str">
            <v>93122</v>
          </cell>
          <cell r="B3611" t="str">
            <v>Curva em cobre, 45 graus, sem anel de solda, bolsa x bolsa, DN 28mm, instalado em prumada fornecimento e instalação. Af_01/2016_p</v>
          </cell>
          <cell r="C3611" t="str">
            <v>un</v>
          </cell>
          <cell r="D3611">
            <v>11.86</v>
          </cell>
        </row>
        <row r="3612">
          <cell r="A3612" t="str">
            <v>93123</v>
          </cell>
          <cell r="B3612" t="str">
            <v>Curva em cobre, 45 graus, sem anel de solda, bolsa x bolsa, DN 35mm, instalado em prumada fornecimento e instalação. Af_01/2016_p</v>
          </cell>
          <cell r="C3612" t="str">
            <v>un</v>
          </cell>
          <cell r="D3612">
            <v>24.87</v>
          </cell>
        </row>
        <row r="3613">
          <cell r="A3613" t="str">
            <v>93124</v>
          </cell>
          <cell r="B3613" t="str">
            <v>Curva em cobre, 45 graus, sem anel de solda, DN 42mm, instalado em prumada fornecimento e instalação. Af_01/2016_p</v>
          </cell>
          <cell r="C3613" t="str">
            <v>un</v>
          </cell>
          <cell r="D3613">
            <v>37.93</v>
          </cell>
        </row>
        <row r="3614">
          <cell r="A3614" t="str">
            <v>93125</v>
          </cell>
          <cell r="B3614" t="str">
            <v>Curva em cobre, 45 graus, sem anel de solda, bolsa x bolsa, DN 54mm, instalado em prumada fornecimento e instalação. Af_01/2016_p</v>
          </cell>
          <cell r="C3614" t="str">
            <v>un</v>
          </cell>
          <cell r="D3614">
            <v>54.78</v>
          </cell>
        </row>
        <row r="3615">
          <cell r="A3615" t="str">
            <v>93126</v>
          </cell>
          <cell r="B3615" t="str">
            <v>Curva em cobre, 90 graus, sem anel de solda, bolsa x bolsa, DN 66mm, instalado em prumada fornecimento e instalação. Af_01/2016_p</v>
          </cell>
          <cell r="C3615" t="str">
            <v>un</v>
          </cell>
          <cell r="D3615">
            <v>120.39</v>
          </cell>
        </row>
        <row r="3616">
          <cell r="A3616" t="str">
            <v>93133</v>
          </cell>
          <cell r="B3616" t="str">
            <v>Bucha de redução em cobre, sem anel de solda, ponta x bolsa, 28 x 22mm, instalado em ramal e sub-ramal fornecimento e instalação. Af_01/2016_p</v>
          </cell>
          <cell r="C3616" t="str">
            <v>un</v>
          </cell>
          <cell r="D3616">
            <v>467.14</v>
          </cell>
        </row>
        <row r="3617">
          <cell r="A3617" t="str">
            <v>0181</v>
          </cell>
          <cell r="B3617" t="str">
            <v>Caixas d' água, de inspeção e de gordura</v>
          </cell>
        </row>
        <row r="3618">
          <cell r="A3618" t="str">
            <v>6171</v>
          </cell>
          <cell r="B3618" t="str">
            <v>Tampa de concreto armado 60x60x5cm para caixa</v>
          </cell>
          <cell r="C3618" t="str">
            <v>un</v>
          </cell>
          <cell r="D3618">
            <v>23.63</v>
          </cell>
        </row>
        <row r="3619">
          <cell r="A3619" t="str">
            <v>72289</v>
          </cell>
          <cell r="B3619" t="str">
            <v>Caixa de inspeção 80x80x80cm em alvenaria - execução</v>
          </cell>
          <cell r="C3619" t="str">
            <v>un</v>
          </cell>
          <cell r="D3619">
            <v>292.64</v>
          </cell>
        </row>
        <row r="3620">
          <cell r="A3620" t="str">
            <v>72290</v>
          </cell>
          <cell r="B3620" t="str">
            <v>Caixa de inspeção 90x90x80cm em alvenaria - execução</v>
          </cell>
          <cell r="C3620" t="str">
            <v>un</v>
          </cell>
          <cell r="D3620">
            <v>331.44</v>
          </cell>
        </row>
        <row r="3621">
          <cell r="A3621" t="str">
            <v>74051</v>
          </cell>
          <cell r="B3621" t="str">
            <v>Caixa gordura concreto pré-moldado</v>
          </cell>
        </row>
        <row r="3622">
          <cell r="A3622" t="str">
            <v>74051/001</v>
          </cell>
          <cell r="B3622" t="str">
            <v>Caixa de gordura dupla em concreto pré-moldado DN 60mm com tampa - fornecimento e instalação</v>
          </cell>
          <cell r="C3622" t="str">
            <v>un</v>
          </cell>
          <cell r="D3622">
            <v>115.35</v>
          </cell>
        </row>
        <row r="3623">
          <cell r="A3623" t="str">
            <v>74051/002</v>
          </cell>
          <cell r="B3623" t="str">
            <v>Caixa de gordura simples em concreto pré-moldado DN 40mm com tampa - fornecimento e instalação</v>
          </cell>
          <cell r="C3623" t="str">
            <v>un</v>
          </cell>
          <cell r="D3623">
            <v>82.1</v>
          </cell>
        </row>
        <row r="3624">
          <cell r="A3624" t="str">
            <v>74058</v>
          </cell>
          <cell r="B3624" t="str">
            <v>Torneira boia bruto 1"</v>
          </cell>
        </row>
        <row r="3625">
          <cell r="A3625" t="str">
            <v>74058/001</v>
          </cell>
          <cell r="B3625" t="str">
            <v>Torneira de boia real 1/2" com balão metálico - fornecimento e instalação</v>
          </cell>
          <cell r="C3625" t="str">
            <v>un</v>
          </cell>
          <cell r="D3625">
            <v>40.24</v>
          </cell>
        </row>
        <row r="3626">
          <cell r="A3626" t="str">
            <v>74058/002</v>
          </cell>
          <cell r="B3626" t="str">
            <v>Torneira de boia vazão total 3/4" com balão plástico - fornecimento e instalação</v>
          </cell>
          <cell r="C3626" t="str">
            <v>un</v>
          </cell>
          <cell r="D3626">
            <v>56.17</v>
          </cell>
        </row>
        <row r="3627">
          <cell r="A3627" t="str">
            <v>74058/003</v>
          </cell>
          <cell r="B3627" t="str">
            <v>Torneira de boia real 1" com balão plástico - fornecimento e instalação</v>
          </cell>
          <cell r="C3627" t="str">
            <v>un</v>
          </cell>
          <cell r="D3627">
            <v>56.14</v>
          </cell>
        </row>
        <row r="3628">
          <cell r="A3628" t="str">
            <v>74058/004</v>
          </cell>
          <cell r="B3628" t="str">
            <v>Torneira de boia real 2" com balão plástico - fornecimento e instalação</v>
          </cell>
          <cell r="C3628" t="str">
            <v>un</v>
          </cell>
          <cell r="D3628">
            <v>117.27</v>
          </cell>
        </row>
        <row r="3629">
          <cell r="A3629" t="str">
            <v>74104</v>
          </cell>
          <cell r="B3629" t="str">
            <v>Caixa de inspeção ou passagem 60x60cm tampa de concreto</v>
          </cell>
        </row>
        <row r="3630">
          <cell r="A3630" t="str">
            <v>74104/001</v>
          </cell>
          <cell r="B3630" t="str">
            <v>Caixa de inspeção em alvenaria de tijolo maciço 60x60x60cm, revestida internamento com barra lisa (cimento e areia, traço 1:4) E=2,0cm, com tampa pré-moldada de concreto e fundo de concreto 15MPa tipo C - escavação e confecção</v>
          </cell>
          <cell r="C3630" t="str">
            <v>un</v>
          </cell>
          <cell r="D3630">
            <v>123.17</v>
          </cell>
        </row>
        <row r="3631">
          <cell r="A3631" t="str">
            <v>74166</v>
          </cell>
          <cell r="B3631" t="str">
            <v>Caixa de passagem (inspeção) pré-moldada DN 60cm</v>
          </cell>
        </row>
        <row r="3632">
          <cell r="A3632" t="str">
            <v>74166/001</v>
          </cell>
          <cell r="B3632" t="str">
            <v>Caixa de inspeção em concreto pré-moldado DN 60mm com tampa H=60cm fornecimento e instalação</v>
          </cell>
          <cell r="C3632" t="str">
            <v>un</v>
          </cell>
          <cell r="D3632">
            <v>120.63</v>
          </cell>
        </row>
        <row r="3633">
          <cell r="A3633" t="str">
            <v>74166/002</v>
          </cell>
          <cell r="B3633" t="str">
            <v>Caixa de inspeção em anel de concreto pré-moldado, com 950mm de altura total. Anéis com esp=50mm, diam.=600mm. excl. tampão e escavação- fornecimento e instalação</v>
          </cell>
          <cell r="C3633" t="str">
            <v>un</v>
          </cell>
          <cell r="D3633">
            <v>209.87</v>
          </cell>
        </row>
        <row r="3634">
          <cell r="A3634" t="str">
            <v>83703</v>
          </cell>
          <cell r="B3634" t="str">
            <v>Torneira boia metálica D=32mm (1 1/4")</v>
          </cell>
          <cell r="C3634" t="str">
            <v>un</v>
          </cell>
          <cell r="D3634">
            <v>84.29</v>
          </cell>
        </row>
        <row r="3635">
          <cell r="A3635" t="str">
            <v>83704</v>
          </cell>
          <cell r="B3635" t="str">
            <v>Torneira boia metálica D=40mm (1 1/2")</v>
          </cell>
          <cell r="C3635" t="str">
            <v>un</v>
          </cell>
          <cell r="D3635">
            <v>98.41</v>
          </cell>
        </row>
        <row r="3636">
          <cell r="A3636" t="str">
            <v>88503</v>
          </cell>
          <cell r="B3636" t="str">
            <v>Caixa d'água em polietileno, 1.000 litros, com acessórios</v>
          </cell>
          <cell r="C3636" t="str">
            <v>un</v>
          </cell>
          <cell r="D3636">
            <v>708.89</v>
          </cell>
        </row>
        <row r="3637">
          <cell r="A3637" t="str">
            <v>88504</v>
          </cell>
          <cell r="B3637" t="str">
            <v>Caixa d'água em polietileno, 500 litros, com acessórios</v>
          </cell>
          <cell r="C3637" t="str">
            <v>un</v>
          </cell>
          <cell r="D3637">
            <v>545.83000000000004</v>
          </cell>
        </row>
        <row r="3638">
          <cell r="A3638" t="str">
            <v>0182</v>
          </cell>
          <cell r="B3638" t="str">
            <v>Ralos / caixa sifonada</v>
          </cell>
        </row>
        <row r="3639">
          <cell r="A3639" t="str">
            <v>89482</v>
          </cell>
          <cell r="B3639" t="str">
            <v>Caixa sifonada, PVC, DN 100x100x50mm, fornecida e instalada em ramais de encaminhamento de água pluvial. Af_12/2014_p</v>
          </cell>
          <cell r="C3639" t="str">
            <v>un</v>
          </cell>
          <cell r="D3639">
            <v>16.37</v>
          </cell>
        </row>
        <row r="3640">
          <cell r="A3640" t="str">
            <v>89491</v>
          </cell>
          <cell r="B3640" t="str">
            <v>Caixa sifonada, PVC, DN 150x185x75mm, fornecida e instalada em ramais de encaminhamento de água pluvial. Af_12/2014_p</v>
          </cell>
          <cell r="C3640" t="str">
            <v>un</v>
          </cell>
          <cell r="D3640">
            <v>40.69</v>
          </cell>
        </row>
        <row r="3641">
          <cell r="A3641" t="str">
            <v>89495</v>
          </cell>
          <cell r="B3641" t="str">
            <v>Ralo sifonado, PVC, DN 100x40mm, junta soldável, fornecido e instalado em ramais de encaminhamento de água pluvial. Af_12/2014_p</v>
          </cell>
          <cell r="C3641" t="str">
            <v>un</v>
          </cell>
          <cell r="D3641">
            <v>6.61</v>
          </cell>
        </row>
        <row r="3642">
          <cell r="A3642" t="str">
            <v>89707</v>
          </cell>
          <cell r="B3642" t="str">
            <v>Caixa sifonada, PVC, DN 100x100x50mm, junta elástica, fornecida e instalada em ramal de descarga ou em ramal de esgoto sanitário. Af_12/2014_p</v>
          </cell>
          <cell r="C3642" t="str">
            <v>un</v>
          </cell>
          <cell r="D3642">
            <v>19.72</v>
          </cell>
        </row>
        <row r="3643">
          <cell r="A3643" t="str">
            <v>89708</v>
          </cell>
          <cell r="B3643" t="str">
            <v>Caixa sifonada, PVC, DN 150x185x75mm, junta elástica, fornecida e instalada em ramal de descarga ou em ramal de esgoto sanitário. Af_12/2014_p</v>
          </cell>
          <cell r="C3643" t="str">
            <v>un</v>
          </cell>
          <cell r="D3643">
            <v>45.29</v>
          </cell>
        </row>
        <row r="3644">
          <cell r="A3644" t="str">
            <v>89709</v>
          </cell>
          <cell r="B3644" t="str">
            <v>Ralo sifonado, PVC, DN 100x40mm, junta soldável, fornecido e instalado em ramal de descarga ou em ramal de esgoto sanitário. Af_12/2014_p</v>
          </cell>
          <cell r="C3644" t="str">
            <v>un</v>
          </cell>
          <cell r="D3644">
            <v>7.6</v>
          </cell>
        </row>
        <row r="3645">
          <cell r="A3645" t="str">
            <v>89710</v>
          </cell>
          <cell r="B3645" t="str">
            <v>Ralo seco, PVC, DN 100x40mm, junta soldável, fornecido e instalado em ramal de descarga ou em ramal de esgoto sanitário. Af_12/2014_p</v>
          </cell>
          <cell r="C3645" t="str">
            <v>un</v>
          </cell>
          <cell r="D3645">
            <v>7.44</v>
          </cell>
        </row>
        <row r="3646">
          <cell r="A3646" t="str">
            <v>0183</v>
          </cell>
          <cell r="B3646" t="str">
            <v>Aparelhos sanitários, loucas, metais e outros</v>
          </cell>
        </row>
        <row r="3647">
          <cell r="A3647" t="str">
            <v>6021</v>
          </cell>
          <cell r="B3647" t="str">
            <v>Vaso sanitário sifonado louça branca padrão popular, com conjunto para fixação para vaso sanitário com parafuso, arruela e bucha - fornecimento e instalação</v>
          </cell>
          <cell r="C3647" t="str">
            <v>un</v>
          </cell>
          <cell r="D3647">
            <v>182.96</v>
          </cell>
        </row>
        <row r="3648">
          <cell r="A3648" t="str">
            <v>72739</v>
          </cell>
          <cell r="B3648" t="str">
            <v>Vaso sanitário infantil sifonado, para válvula de descarga, em louca branca, com acessórios, inclusive assento plástico, bolsa de borracha para ligação, tubo PVC ligação - fornecimento e instalação</v>
          </cell>
          <cell r="C3648" t="str">
            <v>un</v>
          </cell>
          <cell r="D3648">
            <v>370.35</v>
          </cell>
        </row>
        <row r="3649">
          <cell r="A3649" t="str">
            <v>74234</v>
          </cell>
          <cell r="B3649" t="str">
            <v>Mictório louca s/ instalação hidráulica / sanitária</v>
          </cell>
        </row>
        <row r="3650">
          <cell r="A3650" t="str">
            <v>74234/001</v>
          </cell>
          <cell r="B3650" t="str">
            <v>Mictório sifonado de louca branca com pertences, com registro de pressão 1/2" com canopla cromada acabamento simples e conjunto para fixação - fornecimento e instalação</v>
          </cell>
          <cell r="C3650" t="str">
            <v>un</v>
          </cell>
          <cell r="D3650">
            <v>391.74</v>
          </cell>
        </row>
        <row r="3651">
          <cell r="A3651" t="str">
            <v>86872</v>
          </cell>
          <cell r="B3651" t="str">
            <v>Tanque de louça branca com coluna, 22L ou equivalente - fornecimento e instalação. Af_12/2013_p</v>
          </cell>
          <cell r="C3651" t="str">
            <v>un</v>
          </cell>
          <cell r="D3651">
            <v>499.84</v>
          </cell>
        </row>
        <row r="3652">
          <cell r="A3652" t="str">
            <v>86874</v>
          </cell>
          <cell r="B3652" t="str">
            <v>Tanque de louça branca suspenso, 18L ou equivalente - fornecimento e instalação. Af_12/2013_p</v>
          </cell>
          <cell r="C3652" t="str">
            <v>un</v>
          </cell>
          <cell r="D3652">
            <v>304.35000000000002</v>
          </cell>
        </row>
        <row r="3653">
          <cell r="A3653" t="str">
            <v>86875</v>
          </cell>
          <cell r="B3653" t="str">
            <v>Tanque de mármore sintético com coluna, 22L ou equivalente fornecimento e instalação. Af_12/2013</v>
          </cell>
          <cell r="C3653" t="str">
            <v>un</v>
          </cell>
          <cell r="D3653">
            <v>283.24</v>
          </cell>
        </row>
        <row r="3654">
          <cell r="A3654" t="str">
            <v>86876</v>
          </cell>
          <cell r="B3654" t="str">
            <v>Tanque de mármore sintético suspenso, 22L ou equivalente - fornecimento e instalação. Af_12/2013_p</v>
          </cell>
          <cell r="C3654" t="str">
            <v>un</v>
          </cell>
          <cell r="D3654">
            <v>156.74</v>
          </cell>
        </row>
        <row r="3655">
          <cell r="A3655" t="str">
            <v>86877</v>
          </cell>
          <cell r="B3655" t="str">
            <v>Válvula em metal cromado 1.1/2" x 1.1/2" para tanque ou lavatório - fornecimento e instalação. Af_12/2013</v>
          </cell>
          <cell r="C3655" t="str">
            <v>un</v>
          </cell>
          <cell r="D3655">
            <v>17.739999999999998</v>
          </cell>
        </row>
        <row r="3656">
          <cell r="A3656" t="str">
            <v>86878</v>
          </cell>
          <cell r="B3656" t="str">
            <v>Válvula em metal cromado tipo americana 3.1/2" x 1.1/2" para pia - fornecimento e instalação. Af_12/2013</v>
          </cell>
          <cell r="C3656" t="str">
            <v>un</v>
          </cell>
          <cell r="D3656">
            <v>36.07</v>
          </cell>
        </row>
        <row r="3657">
          <cell r="A3657" t="str">
            <v>86879</v>
          </cell>
          <cell r="B3657" t="str">
            <v>Válvula em plástico 1" para pia, tanque ou lavatório, com ou sem ladrão - fornecimento e instalação. Af_12/2013</v>
          </cell>
          <cell r="C3657" t="str">
            <v>un</v>
          </cell>
          <cell r="D3657">
            <v>4.47</v>
          </cell>
        </row>
        <row r="3658">
          <cell r="A3658" t="str">
            <v>86880</v>
          </cell>
          <cell r="B3658" t="str">
            <v>Válvula em plástico cromado tipo americana 3.1/2" x 1.1/2" sem adaptador para pia - fornecimento e instalação. Af_12/2013</v>
          </cell>
          <cell r="C3658" t="str">
            <v>un</v>
          </cell>
          <cell r="D3658">
            <v>12.61</v>
          </cell>
        </row>
        <row r="3659">
          <cell r="A3659" t="str">
            <v>86881</v>
          </cell>
          <cell r="B3659" t="str">
            <v>Sifão do tipo garrafa em metal cromado 1" x 1.1/2" - fornecimento e instalação. Af_12/2013</v>
          </cell>
          <cell r="C3659" t="str">
            <v>un</v>
          </cell>
          <cell r="D3659">
            <v>101.29</v>
          </cell>
        </row>
        <row r="3660">
          <cell r="A3660" t="str">
            <v>86882</v>
          </cell>
          <cell r="B3660" t="str">
            <v>Sifão do tipo garrafa em PVC 1.1/4" - fornecimento e instalação. Af_12/2013</v>
          </cell>
          <cell r="C3660" t="str">
            <v>un</v>
          </cell>
          <cell r="D3660">
            <v>13.05</v>
          </cell>
        </row>
        <row r="3661">
          <cell r="A3661" t="str">
            <v>86883</v>
          </cell>
          <cell r="B3661" t="str">
            <v>Sifão do tipo flexível em PVC 3/4" x 1.1/2" - fornecimento e instalação. Af_12/2013</v>
          </cell>
          <cell r="C3661" t="str">
            <v>un</v>
          </cell>
          <cell r="D3661">
            <v>7.44</v>
          </cell>
        </row>
        <row r="3662">
          <cell r="A3662" t="str">
            <v>86884</v>
          </cell>
          <cell r="B3662" t="str">
            <v>Engate flexível em plástico branco, 1/2" x 30cm - fornecimento e instalação. Af_12/2013</v>
          </cell>
          <cell r="C3662" t="str">
            <v>un</v>
          </cell>
          <cell r="D3662">
            <v>5.51</v>
          </cell>
        </row>
        <row r="3663">
          <cell r="A3663" t="str">
            <v>86885</v>
          </cell>
          <cell r="B3663" t="str">
            <v>Engate flexível em plástico branco, 1/2" x 40cm - fornecimento e instalação. Af_12/2013</v>
          </cell>
          <cell r="C3663" t="str">
            <v>un</v>
          </cell>
          <cell r="D3663">
            <v>7.01</v>
          </cell>
        </row>
        <row r="3664">
          <cell r="A3664" t="str">
            <v>86886</v>
          </cell>
          <cell r="B3664" t="str">
            <v>Engate flexível em metal cromado, 1/2" x 30cm - fornecimento e instalação. Af_12/2013</v>
          </cell>
          <cell r="C3664" t="str">
            <v>un</v>
          </cell>
          <cell r="D3664">
            <v>24.93</v>
          </cell>
        </row>
        <row r="3665">
          <cell r="A3665" t="str">
            <v>86887</v>
          </cell>
          <cell r="B3665" t="str">
            <v>Engate flexível em metal cromado, 1/2" x 40cm - fornecimento e instalação. Af_12/2013</v>
          </cell>
          <cell r="C3665" t="str">
            <v>un</v>
          </cell>
          <cell r="D3665">
            <v>27.01</v>
          </cell>
        </row>
        <row r="3666">
          <cell r="A3666" t="str">
            <v>86888</v>
          </cell>
          <cell r="B3666" t="str">
            <v>Vaso sanitário sifonado com caixa acoplada louça branca - padrão médio- fornecimento e instalação. Af_12/2013_p</v>
          </cell>
          <cell r="C3666" t="str">
            <v>un</v>
          </cell>
          <cell r="D3666">
            <v>321.77999999999997</v>
          </cell>
        </row>
        <row r="3667">
          <cell r="A3667" t="str">
            <v>86889</v>
          </cell>
          <cell r="B3667" t="str">
            <v>Bancada de granito cinza polido para pia de cozinha 1,50x0,60m - fornecimento e instalação. Af_12/2013_p</v>
          </cell>
          <cell r="C3667" t="str">
            <v>un</v>
          </cell>
          <cell r="D3667">
            <v>245.25</v>
          </cell>
        </row>
        <row r="3668">
          <cell r="A3668" t="str">
            <v>86890</v>
          </cell>
          <cell r="B3668" t="str">
            <v>Bancada de granito amêndoa polido para pia de cozinha 1,50x0,60m fornecimento e instalação. Af_12/2013_p</v>
          </cell>
          <cell r="C3668" t="str">
            <v>un</v>
          </cell>
          <cell r="D3668">
            <v>278.85000000000002</v>
          </cell>
        </row>
        <row r="3669">
          <cell r="A3669" t="str">
            <v>86891</v>
          </cell>
          <cell r="B3669" t="str">
            <v>Bancada de granito preto tijuca polido para pia de cozinha 1,50x0,60m - fornecimento e instalação. Af_12/2013_p</v>
          </cell>
          <cell r="C3669" t="str">
            <v>un</v>
          </cell>
          <cell r="D3669">
            <v>316.72000000000003</v>
          </cell>
        </row>
        <row r="3670">
          <cell r="A3670" t="str">
            <v>86892</v>
          </cell>
          <cell r="B3670" t="str">
            <v>Bancada de mármore acinzentado polido para pia de cozinha 1,50x0,60m - fornecimento e instalação. Af_12/2013_p</v>
          </cell>
          <cell r="C3670" t="str">
            <v>un</v>
          </cell>
          <cell r="D3670">
            <v>406.03</v>
          </cell>
        </row>
        <row r="3671">
          <cell r="A3671" t="str">
            <v>86893</v>
          </cell>
          <cell r="B3671" t="str">
            <v>Bancada de mármore branco polido para pia de cozinha 1,50x0,60m - fornecimento e instalação. Af_12/2013_p</v>
          </cell>
          <cell r="C3671" t="str">
            <v>un</v>
          </cell>
          <cell r="D3671">
            <v>292.75</v>
          </cell>
        </row>
        <row r="3672">
          <cell r="A3672" t="str">
            <v>86894</v>
          </cell>
          <cell r="B3672" t="str">
            <v>Bancada de mármore sintético 120x60cm, com cuba integrada - fornecimento e instalação. Af_12/2013_p</v>
          </cell>
          <cell r="C3672" t="str">
            <v>un</v>
          </cell>
          <cell r="D3672">
            <v>226.7</v>
          </cell>
        </row>
        <row r="3673">
          <cell r="A3673" t="str">
            <v>86895</v>
          </cell>
          <cell r="B3673" t="str">
            <v>Bancada de granito cinza polido para lavatório 0,50x0,60m - fornecimento e instalação. Af_12/2013_p</v>
          </cell>
          <cell r="C3673" t="str">
            <v>un</v>
          </cell>
          <cell r="D3673">
            <v>143.97</v>
          </cell>
        </row>
        <row r="3674">
          <cell r="A3674" t="str">
            <v>86896</v>
          </cell>
          <cell r="B3674" t="str">
            <v>Bancada de granito amêndoa polido para lavatório 0,50x0,60m - fornecimento e instalação. Af_12/2013_p</v>
          </cell>
          <cell r="C3674" t="str">
            <v>un</v>
          </cell>
          <cell r="D3674">
            <v>156.57</v>
          </cell>
        </row>
        <row r="3675">
          <cell r="A3675" t="str">
            <v>86897</v>
          </cell>
          <cell r="B3675" t="str">
            <v>Bancada de granito preto tijuca polido para lavatório 0,50x0,60m fornecimento e instalação. Af_12/2013_p</v>
          </cell>
          <cell r="C3675" t="str">
            <v>un</v>
          </cell>
          <cell r="D3675">
            <v>170.78</v>
          </cell>
        </row>
        <row r="3676">
          <cell r="A3676" t="str">
            <v>86898</v>
          </cell>
          <cell r="B3676" t="str">
            <v>Bancada de mármore acinzentado polido para lavatório 0,50x0,60m - fornecimento e instalação. Af_12/2013_p</v>
          </cell>
          <cell r="C3676" t="str">
            <v>un</v>
          </cell>
          <cell r="D3676">
            <v>204.28</v>
          </cell>
        </row>
        <row r="3677">
          <cell r="A3677" t="str">
            <v>86899</v>
          </cell>
          <cell r="B3677" t="str">
            <v>Bancada de mármore branco polido para lavatório 0,50x0,60m - fornecimento e instalação. Af_12/2013_p</v>
          </cell>
          <cell r="C3677" t="str">
            <v>un</v>
          </cell>
          <cell r="D3677">
            <v>161.79</v>
          </cell>
        </row>
        <row r="3678">
          <cell r="A3678" t="str">
            <v>86900</v>
          </cell>
          <cell r="B3678" t="str">
            <v>Cuba de embutir de aço inoxidável média - fornecimento e instalação. Af_12/2013</v>
          </cell>
          <cell r="C3678" t="str">
            <v>un</v>
          </cell>
          <cell r="D3678">
            <v>128.13</v>
          </cell>
        </row>
        <row r="3679">
          <cell r="A3679" t="str">
            <v>86901</v>
          </cell>
          <cell r="B3679" t="str">
            <v>Cuba de embutir oval em louça branca, 35x50cm ou equivalente - fornecimento e instalação. Af_12/2013</v>
          </cell>
          <cell r="C3679" t="str">
            <v>un</v>
          </cell>
          <cell r="D3679">
            <v>89.67</v>
          </cell>
        </row>
        <row r="3680">
          <cell r="A3680" t="str">
            <v>86902</v>
          </cell>
          <cell r="B3680" t="str">
            <v>Lavatório louça branca com coluna, 44x35,5cm, padrão popular - fornecimento e instalação. Af_12/2013</v>
          </cell>
          <cell r="C3680" t="str">
            <v>un</v>
          </cell>
          <cell r="D3680">
            <v>145.93</v>
          </cell>
        </row>
        <row r="3681">
          <cell r="A3681" t="str">
            <v>86903</v>
          </cell>
          <cell r="B3681" t="str">
            <v>Lavatório louça branca com coluna, 45x55cm ou equivalente, padrão médio - fornecimento e instalação. Af_12/2013_p</v>
          </cell>
          <cell r="C3681" t="str">
            <v>un</v>
          </cell>
          <cell r="D3681">
            <v>204.37</v>
          </cell>
        </row>
        <row r="3682">
          <cell r="A3682" t="str">
            <v>86904</v>
          </cell>
          <cell r="B3682" t="str">
            <v>Lavatório louça branca suspenso, 29,5x39cm ou equivalente, padrão popular - fornecimento e instalação. Af_12/2013_p</v>
          </cell>
          <cell r="C3682" t="str">
            <v>un</v>
          </cell>
          <cell r="D3682">
            <v>82.69</v>
          </cell>
        </row>
        <row r="3683">
          <cell r="A3683" t="str">
            <v>86905</v>
          </cell>
          <cell r="B3683" t="str">
            <v>Aparelho misturador de mesa para lavatório, padrão médio - fornecimento e instalação. Af_12/2013</v>
          </cell>
          <cell r="C3683" t="str">
            <v>un</v>
          </cell>
          <cell r="D3683">
            <v>145.22999999999999</v>
          </cell>
        </row>
        <row r="3684">
          <cell r="A3684" t="str">
            <v>86906</v>
          </cell>
          <cell r="B3684" t="str">
            <v>Torneira cromada de mesa, 1/2" ou 3/4", para lavatório, padrão popular- fornecimento e instalação. Af_12/2013</v>
          </cell>
          <cell r="C3684" t="str">
            <v>un</v>
          </cell>
          <cell r="D3684">
            <v>33.950000000000003</v>
          </cell>
        </row>
        <row r="3685">
          <cell r="A3685" t="str">
            <v>86908</v>
          </cell>
          <cell r="B3685" t="str">
            <v>Aparelho misturador de mesa para pia de cozinha, padrão médio - fornecimento e instalação. Af_12/2013</v>
          </cell>
          <cell r="C3685" t="str">
            <v>un</v>
          </cell>
          <cell r="D3685">
            <v>173.55</v>
          </cell>
        </row>
        <row r="3686">
          <cell r="A3686" t="str">
            <v>86909</v>
          </cell>
          <cell r="B3686" t="str">
            <v>Torneira cromada tubo móvel, de mesa, 1/2" ou 3/4", para pia de cozinha, padrão alto - fornecimento e instalação. Af_12/2013</v>
          </cell>
          <cell r="C3686" t="str">
            <v>un</v>
          </cell>
          <cell r="D3686">
            <v>67.78</v>
          </cell>
        </row>
        <row r="3687">
          <cell r="A3687" t="str">
            <v>86910</v>
          </cell>
          <cell r="B3687" t="str">
            <v>Torneira cromada tubo móvel, de parede, 1/2" ou 3/4", para pia de cozinha, padrão médio - fornecimento e instalação. Af_12/2013</v>
          </cell>
          <cell r="C3687" t="str">
            <v>un</v>
          </cell>
          <cell r="D3687">
            <v>64.86</v>
          </cell>
        </row>
        <row r="3688">
          <cell r="A3688" t="str">
            <v>86911</v>
          </cell>
          <cell r="B3688" t="str">
            <v>Torneira cromada longa, de parede, 1/2" ou 3/4", para pia de cozinha, padrão popular - fornecimento e instalação. Af_12/2013</v>
          </cell>
          <cell r="C3688" t="str">
            <v>un</v>
          </cell>
          <cell r="D3688">
            <v>28.87</v>
          </cell>
        </row>
        <row r="3689">
          <cell r="A3689" t="str">
            <v>86912</v>
          </cell>
          <cell r="B3689" t="str">
            <v>Torneira cromada longa, de parede, 1/2 ou 3/4, para pia de cozinha, padrão médio - fornecimento e instalação. Af_12/2013</v>
          </cell>
          <cell r="C3689" t="str">
            <v>un</v>
          </cell>
          <cell r="D3689">
            <v>49.31</v>
          </cell>
        </row>
        <row r="3690">
          <cell r="A3690" t="str">
            <v>86913</v>
          </cell>
          <cell r="B3690" t="str">
            <v>Torneira cromada 1/2" ou 3/4" para tanque, padrão popular - fornecimento e instalação. Af_12/2013</v>
          </cell>
          <cell r="C3690" t="str">
            <v>un</v>
          </cell>
          <cell r="D3690">
            <v>13.07</v>
          </cell>
        </row>
        <row r="3691">
          <cell r="A3691" t="str">
            <v>86914</v>
          </cell>
          <cell r="B3691" t="str">
            <v>Torneira cromada 1/2" ou 3/4" para tanque, padrão médio - fornecimento e instalação. Af_12/2013</v>
          </cell>
          <cell r="C3691" t="str">
            <v>un</v>
          </cell>
          <cell r="D3691">
            <v>26.32</v>
          </cell>
        </row>
        <row r="3692">
          <cell r="A3692" t="str">
            <v>86915</v>
          </cell>
          <cell r="B3692" t="str">
            <v>Torneira cromada de mesa, 1/2 ou 3/4, para lavatório, padrão médio fornecimento e instalação. Af_12/2013</v>
          </cell>
          <cell r="C3692" t="str">
            <v>un</v>
          </cell>
          <cell r="D3692">
            <v>57</v>
          </cell>
        </row>
        <row r="3693">
          <cell r="A3693" t="str">
            <v>86916</v>
          </cell>
          <cell r="B3693" t="str">
            <v>Torneira plástica 3/4" para tanque - fornecimento e instalação. Af_12/2013</v>
          </cell>
          <cell r="C3693" t="str">
            <v>un</v>
          </cell>
          <cell r="D3693">
            <v>21.05</v>
          </cell>
        </row>
        <row r="3694">
          <cell r="A3694" t="str">
            <v>86919</v>
          </cell>
          <cell r="B3694" t="str">
            <v>Tanque de louça branca com coluna, 22L ou equivalente, incluso sifão flexível em PVC, válvula metálica e torneira de metal cromado padrão médio - fornecimento e instalação. Af_12/2013</v>
          </cell>
          <cell r="C3694" t="str">
            <v>un</v>
          </cell>
          <cell r="D3694">
            <v>551.36</v>
          </cell>
        </row>
        <row r="3695">
          <cell r="A3695" t="str">
            <v>86920</v>
          </cell>
          <cell r="B3695" t="str">
            <v>Tanque de louça branca com coluna, 22L ou equivalente, incluso sifão flexível em PVC, válvula plástica e torneira de metal cromado padrão popular - fornecimento e instalação. Af_12/2013_p</v>
          </cell>
          <cell r="C3695" t="str">
            <v>un</v>
          </cell>
          <cell r="D3695">
            <v>524.83000000000004</v>
          </cell>
        </row>
        <row r="3696">
          <cell r="A3696" t="str">
            <v>86921</v>
          </cell>
          <cell r="B3696" t="str">
            <v>Tanque de louça branca com coluna, 22L ou equivalente, incluso sifão flexível em PVC, válvula plástica e torneira de plástico - fornecimento e instalação. Af_12/2013_p</v>
          </cell>
          <cell r="C3696" t="str">
            <v>un</v>
          </cell>
          <cell r="D3696">
            <v>532.80999999999995</v>
          </cell>
        </row>
        <row r="3697">
          <cell r="A3697" t="str">
            <v>86922</v>
          </cell>
          <cell r="B3697" t="str">
            <v>Tanque de louça branca suspenso, 18L ou equivalente, incluso sifão tipo garrafa em metal cromado, válvula metálica e torneira de metal cromado padrão médio - fornecimento e instalação. Af_12/2013</v>
          </cell>
          <cell r="C3697" t="str">
            <v>un</v>
          </cell>
          <cell r="D3697">
            <v>449.72</v>
          </cell>
        </row>
        <row r="3698">
          <cell r="A3698" t="str">
            <v>86923</v>
          </cell>
          <cell r="B3698" t="str">
            <v>Tanque de louça branca suspenso, 18L ou equivalente, incluso sifão tipo garrafa em PVC, válvula plástica e torneira de metal cromado padrão popular - fornecimento e instalação. Af_12/2013_p</v>
          </cell>
          <cell r="C3698" t="str">
            <v>un</v>
          </cell>
          <cell r="D3698">
            <v>334.95</v>
          </cell>
        </row>
        <row r="3699">
          <cell r="A3699" t="str">
            <v>86924</v>
          </cell>
          <cell r="B3699" t="str">
            <v>Tanque de louça branca suspenso, 18L ou equivalente, incluso sifão tipo garrafa em PVC, válvula plástica e torneira de plástico - fornecimento e instalação. Af_12/2013_p</v>
          </cell>
          <cell r="C3699" t="str">
            <v>un</v>
          </cell>
          <cell r="D3699">
            <v>342.93</v>
          </cell>
        </row>
        <row r="3700">
          <cell r="A3700" t="str">
            <v>86925</v>
          </cell>
          <cell r="B3700" t="str">
            <v>Tanque de mármore sintético com coluna, 22L ou equivalente, incluso sifão flexível em PVC, válvula plástica e torneira de metal cromado padrão popular - fornecimento e instalação. Af_12/2013</v>
          </cell>
          <cell r="C3700" t="str">
            <v>un</v>
          </cell>
          <cell r="D3700">
            <v>308.23</v>
          </cell>
        </row>
        <row r="3701">
          <cell r="A3701" t="str">
            <v>86926</v>
          </cell>
          <cell r="B3701" t="str">
            <v>Tanque de mármore sintético com coluna, 22L ou equivalente, incluso sifão flexível em PVC, válvula plástica e torneira de plástico - fornecimento e instalação. Af_12/2013</v>
          </cell>
          <cell r="C3701" t="str">
            <v>un</v>
          </cell>
          <cell r="D3701">
            <v>316.20999999999998</v>
          </cell>
        </row>
        <row r="3702">
          <cell r="A3702" t="str">
            <v>86927</v>
          </cell>
          <cell r="B3702" t="str">
            <v>Tanque de mármore sintético suspenso, 22L ou equivalente, incluso sifão tipo garrafa em PVC, válvula plástica e torneira de metal cromado padrão popular - fornecimento e instalação. Af_12/2013_p</v>
          </cell>
          <cell r="C3702" t="str">
            <v>un</v>
          </cell>
          <cell r="D3702">
            <v>187.34</v>
          </cell>
        </row>
        <row r="3703">
          <cell r="A3703" t="str">
            <v>86928</v>
          </cell>
          <cell r="B3703" t="str">
            <v>Tanque de mármore sintético suspenso, 22L ou equivalente, incluso sifão tipo garrafa em PVC, válvula plástica e torneira de plástico - fornecimento e instalação. Af_12/2013_p</v>
          </cell>
          <cell r="C3703" t="str">
            <v>un</v>
          </cell>
          <cell r="D3703">
            <v>195.32</v>
          </cell>
        </row>
        <row r="3704">
          <cell r="A3704" t="str">
            <v>86929</v>
          </cell>
          <cell r="B3704" t="str">
            <v>Tanque de mármore sintético suspenso, 22L ou equivalente, incluso sifão flexível em PVC, válvula plástica e torneira de metal cromado padrão popular - fornecimento e instalação. Af_12/2013_p</v>
          </cell>
          <cell r="C3704" t="str">
            <v>un</v>
          </cell>
          <cell r="D3704">
            <v>181.73</v>
          </cell>
        </row>
        <row r="3705">
          <cell r="A3705" t="str">
            <v>86930</v>
          </cell>
          <cell r="B3705" t="str">
            <v>Tanque de mármore sintético suspenso, 22L ou equivalente, incluso sifão flexível em PVC, válvula plástica e torneira de plástico - fornecimento e instalação. Af_12/2013_p</v>
          </cell>
          <cell r="C3705" t="str">
            <v>un</v>
          </cell>
          <cell r="D3705">
            <v>189.71</v>
          </cell>
        </row>
        <row r="3706">
          <cell r="A3706" t="str">
            <v>86931</v>
          </cell>
          <cell r="B3706" t="str">
            <v>Vaso sanitário sifonado com caixa acoplada louça branca - padrão médio, incluso engate flexível em plástico branco, 1/2" x 40cm - fornecimento e instalação. Af_12/2013_p</v>
          </cell>
          <cell r="C3706" t="str">
            <v>un</v>
          </cell>
          <cell r="D3706">
            <v>328.8</v>
          </cell>
        </row>
        <row r="3707">
          <cell r="A3707" t="str">
            <v>86932</v>
          </cell>
          <cell r="B3707" t="str">
            <v>Vaso sanitário sifonado com caixa acoplada louça branca - padrão médio, incluso engate flexível em metal cromado, 1/2" x 40cm - fornecimento e instalação. Af_12/2013_p</v>
          </cell>
          <cell r="C3707" t="str">
            <v>un</v>
          </cell>
          <cell r="D3707">
            <v>348.8</v>
          </cell>
        </row>
        <row r="3708">
          <cell r="A3708" t="str">
            <v>86933</v>
          </cell>
          <cell r="B3708" t="str">
            <v>Bancada de mármore sintético 120x60cm, com cuba integrada, incluso sifão tipo garrafa em PVC, válvula em plástico cromado tipo americana e torneira cromada longa, de parede, padrão popular - fornecimento e instalação. Af_12/2013_p</v>
          </cell>
          <cell r="C3708" t="str">
            <v>un</v>
          </cell>
          <cell r="D3708">
            <v>281.25</v>
          </cell>
        </row>
        <row r="3709">
          <cell r="A3709" t="str">
            <v>86934</v>
          </cell>
          <cell r="B3709" t="str">
            <v>Bancada de mármore sintético 120x60cm, com cuba integrada, incluso sifão tipo flexível em PVC, válvula em plástico cromado tipo americana e torneira cromada longa, de parede, padrão popular - fornecimento e instalação. Af_12/2013_p</v>
          </cell>
          <cell r="C3709" t="str">
            <v>un</v>
          </cell>
          <cell r="D3709">
            <v>275.64</v>
          </cell>
        </row>
        <row r="3710">
          <cell r="A3710" t="str">
            <v>86935</v>
          </cell>
          <cell r="B3710" t="str">
            <v>Cuba de embutir de aço inoxidável média, incluso válvula tipo americana em metal cromado e sifão flexível em PVC - fornecimento e instalação. Af_12/2013</v>
          </cell>
          <cell r="C3710" t="str">
            <v>un</v>
          </cell>
          <cell r="D3710">
            <v>171.64</v>
          </cell>
        </row>
        <row r="3711">
          <cell r="A3711" t="str">
            <v>86936</v>
          </cell>
          <cell r="B3711" t="str">
            <v>Cuba de embutir de aço inoxidável média, incluso válvula tipo americana e sifão tipo garrafa em metal cromado - fornecimento e instalação. Af_12/2013</v>
          </cell>
          <cell r="C3711" t="str">
            <v>un</v>
          </cell>
          <cell r="D3711">
            <v>265.5</v>
          </cell>
        </row>
        <row r="3712">
          <cell r="A3712" t="str">
            <v>86937</v>
          </cell>
          <cell r="B3712" t="str">
            <v>Cuba de embutir oval em louça branca, 35x50cm ou equivalente, incluso válvula em metal cromado e sifão flexível em PVC - fornecimento e instalação. Af_12/2013</v>
          </cell>
          <cell r="C3712" t="str">
            <v>un</v>
          </cell>
          <cell r="D3712">
            <v>114.86</v>
          </cell>
        </row>
        <row r="3713">
          <cell r="A3713" t="str">
            <v>86938</v>
          </cell>
          <cell r="B3713" t="str">
            <v>Cuba de embutir oval em louça branca, 35x50cm ou equivalente, incluso válvula e sifão tipo garrafa em metal cromado - fornecimento e instalação. Af_12/2013</v>
          </cell>
          <cell r="C3713" t="str">
            <v>un</v>
          </cell>
          <cell r="D3713">
            <v>208.71</v>
          </cell>
        </row>
        <row r="3714">
          <cell r="A3714" t="str">
            <v>86939</v>
          </cell>
          <cell r="B3714" t="str">
            <v>Lavatório louça branca com coluna, 44x35,5cm, padrão popular, incluso sifão flexível em PVC, válvula e engate flexível 30cm em plástico e com torneira cromada padrão popular - fornecimento e instalação. Af_12/2013_p</v>
          </cell>
          <cell r="C3714" t="str">
            <v>un</v>
          </cell>
          <cell r="D3714">
            <v>197.31</v>
          </cell>
        </row>
        <row r="3715">
          <cell r="A3715" t="str">
            <v>86940</v>
          </cell>
          <cell r="B3715" t="str">
            <v>Lavatório louça branca com coluna, 45x55cm ou equivalente, padrão médio, incluso sifão tipo garrafa, válvula e engate flexível de 40cm em metal cromado, com aparelho misturador padrão médio - fornecimento e instalação. Af_12/2013</v>
          </cell>
          <cell r="C3715" t="str">
            <v>un</v>
          </cell>
          <cell r="D3715">
            <v>522.67999999999995</v>
          </cell>
        </row>
        <row r="3716">
          <cell r="A3716" t="str">
            <v>86941</v>
          </cell>
          <cell r="B3716" t="str">
            <v>Lavatório louça branca com coluna, 45 x 55cm ou equivalente, padrão médio, incluso sifão tipo garrafa, válvula e engate flexível de 40cm em metal cromado, com torneira cromada de mesa, padrão médio - fornecimento e instalação. Af_12/2013</v>
          </cell>
          <cell r="C3716" t="str">
            <v>un</v>
          </cell>
          <cell r="D3716">
            <v>407.44</v>
          </cell>
        </row>
        <row r="3717">
          <cell r="A3717" t="str">
            <v>86942</v>
          </cell>
          <cell r="B3717" t="str">
            <v>Lavatório louça branca suspenso, 29,5x39cm ou equivalente, padrão popular, incluso sifão tipo garrafa em PVC, válvula e engate flexível 30cm em plástico e torneira cromada de mesa, padrão popular - fornecimento e instalação. Af_12/2013_p</v>
          </cell>
          <cell r="C3717" t="str">
            <v>un</v>
          </cell>
          <cell r="D3717">
            <v>139.69</v>
          </cell>
        </row>
        <row r="3718">
          <cell r="A3718" t="str">
            <v>86943</v>
          </cell>
          <cell r="B3718" t="str">
            <v>Lavatório louça branca suspenso, 29,5x39cm ou equivalente, padrão popular, incluso sifão flexível em PVC, válvula e engate flexível 30cm em plástico e torneira cromada de mesa, padrão popular - fornecimento e instalação. Af_12/2013_p</v>
          </cell>
          <cell r="C3718" t="str">
            <v>un</v>
          </cell>
          <cell r="D3718">
            <v>134.07</v>
          </cell>
        </row>
        <row r="3719">
          <cell r="A3719" t="str">
            <v>86944</v>
          </cell>
          <cell r="B3719" t="str">
            <v>Bancada de granito cinza polido 150x60cm, com cuba de embutir de aço inoxidável média, válvula americana em metal cromado, sifão flexível em PVC, engate flexível 30cm, torneira de mesa cromada tubo móvel padrão alto - fornec. e instal. Af_12/2013_p</v>
          </cell>
          <cell r="C3719" t="str">
            <v>un</v>
          </cell>
          <cell r="D3719">
            <v>490.19</v>
          </cell>
        </row>
        <row r="3720">
          <cell r="A3720" t="str">
            <v>86945</v>
          </cell>
          <cell r="B3720" t="str">
            <v>Bancada de granito preto tijuca polido 150x60cm, com cuba de embutir de aço inoxidável média, válvula americana, sifão garrafa, engate flexível 40cm em metal cromado, aparelho misturador de mesa padrão médio fornec. e instal. Af_12/2013_p</v>
          </cell>
          <cell r="C3720" t="str">
            <v>un</v>
          </cell>
          <cell r="D3720">
            <v>809.81</v>
          </cell>
        </row>
        <row r="3721">
          <cell r="A3721" t="str">
            <v>86946</v>
          </cell>
          <cell r="B3721" t="str">
            <v>Bancada granito preto tijuca polido 0,50x0,60m, incl. Cuba de embutir oval louça branca 35x50cm, válvula metal cromado, sifão flexível PVC, engate 30cm flexível plástico e torneira cromada de mesa, padrão popular fornec. E instalação. Af_12/2013</v>
          </cell>
          <cell r="C3721" t="str">
            <v>un</v>
          </cell>
          <cell r="D3721">
            <v>325.11</v>
          </cell>
        </row>
        <row r="3722">
          <cell r="A3722" t="str">
            <v>86947</v>
          </cell>
          <cell r="B3722" t="str">
            <v>Bancada mármore branco polido 0,50x0,60m, incluso cuba de embutir oval em louça branca 35x50cm, válvula, sifão tipo garrafa e engate flexível 40cm em metal cromado e aparelho misturador de mesa, padrão médio fornecimento e instalação. Af_12/2013</v>
          </cell>
          <cell r="C3722" t="str">
            <v>un</v>
          </cell>
          <cell r="D3722">
            <v>569.77</v>
          </cell>
        </row>
        <row r="3723">
          <cell r="A3723" t="str">
            <v>88571</v>
          </cell>
          <cell r="B3723" t="str">
            <v>Saboneteira de sobrepor (fixada na parede), tipo concha, em aço inoxidável - fornecimento e instalação</v>
          </cell>
          <cell r="C3723" t="str">
            <v>un</v>
          </cell>
          <cell r="D3723">
            <v>31.29</v>
          </cell>
        </row>
        <row r="3724">
          <cell r="A3724" t="str">
            <v>0184</v>
          </cell>
          <cell r="B3724" t="str">
            <v>Fossas / sumidouros</v>
          </cell>
        </row>
        <row r="3725">
          <cell r="A3725" t="str">
            <v>6087</v>
          </cell>
          <cell r="B3725" t="str">
            <v>Tampa em concreto armado 60x60x5cm p/ cx inspeção / fossa séptica</v>
          </cell>
          <cell r="C3725" t="str">
            <v>un</v>
          </cell>
          <cell r="D3725">
            <v>23.47</v>
          </cell>
        </row>
        <row r="3726">
          <cell r="A3726" t="str">
            <v>74197</v>
          </cell>
          <cell r="B3726" t="str">
            <v>Fossa séptica 1500L / alvenaria tijolo maciço 1/2 vez</v>
          </cell>
        </row>
        <row r="3727">
          <cell r="A3727" t="str">
            <v>74197/001</v>
          </cell>
          <cell r="B3727" t="str">
            <v>Fossa séptica em alvenaria de tijolo cerâmico maciço dimensões externas 1,90x1,10x1,40m, 1.500 litros, revestida internamente com barra lisa, com tampa em concreto armado com espessura 8cm</v>
          </cell>
          <cell r="C3727" t="str">
            <v>un</v>
          </cell>
          <cell r="D3727">
            <v>1215.5</v>
          </cell>
        </row>
        <row r="3728">
          <cell r="A3728" t="str">
            <v>74198</v>
          </cell>
          <cell r="B3728" t="str">
            <v>Sumidouro H=5,0m com tijolos maciços a crivo argamassados</v>
          </cell>
        </row>
        <row r="3729">
          <cell r="A3729" t="str">
            <v>74198/001</v>
          </cell>
          <cell r="B3729" t="str">
            <v>Sumidouro em alvenaria de tijolo cerâmico maciço diâmetro 1,20m e altura 5,00m, com tampa em concreto armado diâmetro 1,40m e espessura 10cm</v>
          </cell>
          <cell r="C3729" t="str">
            <v>un</v>
          </cell>
          <cell r="D3729">
            <v>1092.55</v>
          </cell>
        </row>
        <row r="3730">
          <cell r="A3730" t="str">
            <v>74198/002</v>
          </cell>
          <cell r="B3730" t="str">
            <v>Sumidouro em alvenaria de tijolo cerâmico maciço diâmetro 1,40m e altura 5,00m, com tampa em concreto armado diâmetro 1,60m e espessura 10cm</v>
          </cell>
          <cell r="C3730" t="str">
            <v>un</v>
          </cell>
          <cell r="D3730">
            <v>1354.65</v>
          </cell>
        </row>
        <row r="3731">
          <cell r="A3731" t="str">
            <v>0185</v>
          </cell>
          <cell r="B3731" t="str">
            <v>Pontos de água/esgoto</v>
          </cell>
        </row>
        <row r="3732">
          <cell r="A3732" t="str">
            <v>89957</v>
          </cell>
          <cell r="B3732" t="str">
            <v>Ponto de consumo terminal de água fria (subramal) com tubulação de PVC, DN 25mm, instalado em ramal de água, inclusos rasgo e chumbamento em alvenaria. Af_12/2014</v>
          </cell>
          <cell r="C3732" t="str">
            <v>un</v>
          </cell>
          <cell r="D3732">
            <v>82.56</v>
          </cell>
        </row>
        <row r="3733">
          <cell r="A3733" t="str">
            <v>89959</v>
          </cell>
          <cell r="B3733" t="str">
            <v>Ponto de consumo terminal de água quente (subramal) com tubulação de CPVC, DN 22mm, instalado em ramal de água, inclusos rasgo e chumbamento em alvenaria. Af_12/2014.</v>
          </cell>
          <cell r="C3733" t="str">
            <v>un</v>
          </cell>
          <cell r="D3733">
            <v>125.89</v>
          </cell>
        </row>
        <row r="3734">
          <cell r="A3734" t="str">
            <v>0271</v>
          </cell>
          <cell r="B3734" t="str">
            <v>Registros/válvulas</v>
          </cell>
        </row>
        <row r="3735">
          <cell r="A3735" t="str">
            <v>40729</v>
          </cell>
          <cell r="B3735" t="str">
            <v>Válvula descarga 1.1/2" com registro, acabamento em metal cromado - fornecimento e instalação</v>
          </cell>
          <cell r="C3735" t="str">
            <v>un</v>
          </cell>
          <cell r="D3735">
            <v>161.79</v>
          </cell>
        </row>
        <row r="3736">
          <cell r="A3736" t="str">
            <v>73663</v>
          </cell>
          <cell r="B3736" t="str">
            <v>Registro de gaveta com canopla ø 25mm (1) - fornecimento e instalação</v>
          </cell>
          <cell r="C3736" t="str">
            <v>un</v>
          </cell>
          <cell r="D3736">
            <v>81.430000000000007</v>
          </cell>
        </row>
        <row r="3737">
          <cell r="A3737" t="str">
            <v>73795</v>
          </cell>
          <cell r="B3737" t="str">
            <v>Fornecimento e colocação de válvulas de retenção</v>
          </cell>
        </row>
        <row r="3738">
          <cell r="A3738" t="str">
            <v>73795/001</v>
          </cell>
          <cell r="B3738" t="str">
            <v>Válvula de retenção vertical ø 20mm (3/4") - fornecimento e instalação</v>
          </cell>
          <cell r="C3738" t="str">
            <v>un</v>
          </cell>
          <cell r="D3738">
            <v>53.95</v>
          </cell>
        </row>
        <row r="3739">
          <cell r="A3739" t="str">
            <v>73795/002</v>
          </cell>
          <cell r="B3739" t="str">
            <v>Válvula de retenção vertical ø 25mm (1") - fornecimento e instalação</v>
          </cell>
          <cell r="C3739" t="str">
            <v>un</v>
          </cell>
          <cell r="D3739">
            <v>57.52</v>
          </cell>
        </row>
        <row r="3740">
          <cell r="A3740" t="str">
            <v>73795/003</v>
          </cell>
          <cell r="B3740" t="str">
            <v>Válvula de retenção vertical ø 32mm (1.1/4") - fornecimento e instalação</v>
          </cell>
          <cell r="C3740" t="str">
            <v>un</v>
          </cell>
          <cell r="D3740">
            <v>78.39</v>
          </cell>
        </row>
        <row r="3741">
          <cell r="A3741" t="str">
            <v>73795/004</v>
          </cell>
          <cell r="B3741" t="str">
            <v>Válvula de retenção vertical ø 40mm (1.1/2") - fornecimento e instalação</v>
          </cell>
          <cell r="C3741" t="str">
            <v>un</v>
          </cell>
          <cell r="D3741">
            <v>90.6</v>
          </cell>
        </row>
        <row r="3742">
          <cell r="A3742" t="str">
            <v>73795/005</v>
          </cell>
          <cell r="B3742" t="str">
            <v>Válvula de retenção vertical ø 50mm (2") - fornecimento e instalação</v>
          </cell>
          <cell r="C3742" t="str">
            <v>un</v>
          </cell>
          <cell r="D3742">
            <v>123.49</v>
          </cell>
        </row>
        <row r="3743">
          <cell r="A3743" t="str">
            <v>73795/006</v>
          </cell>
          <cell r="B3743" t="str">
            <v>Válvula de retenção vertical ø 80mm (3") - fornecimento e instalação</v>
          </cell>
          <cell r="C3743" t="str">
            <v>un</v>
          </cell>
          <cell r="D3743">
            <v>250.63</v>
          </cell>
        </row>
        <row r="3744">
          <cell r="A3744" t="str">
            <v>73795/007</v>
          </cell>
          <cell r="B3744" t="str">
            <v>Válvula de retenção vertical ø 100mm (4") - fornecimento e instalação</v>
          </cell>
          <cell r="C3744" t="str">
            <v>un</v>
          </cell>
          <cell r="D3744">
            <v>424.32</v>
          </cell>
        </row>
        <row r="3745">
          <cell r="A3745" t="str">
            <v>73795/008</v>
          </cell>
          <cell r="B3745" t="str">
            <v>Válvula de retenção horizontal ø 20mm (3/4") - fornecimento e instalação</v>
          </cell>
          <cell r="C3745" t="str">
            <v>un</v>
          </cell>
          <cell r="D3745">
            <v>75.22</v>
          </cell>
        </row>
        <row r="3746">
          <cell r="A3746" t="str">
            <v>73795/009</v>
          </cell>
          <cell r="B3746" t="str">
            <v>Válvula de retenção horizontal ø 25mm (1) - fornecimento e instalação</v>
          </cell>
          <cell r="C3746" t="str">
            <v>un</v>
          </cell>
          <cell r="D3746">
            <v>96.64</v>
          </cell>
        </row>
        <row r="3747">
          <cell r="A3747" t="str">
            <v>73795/010</v>
          </cell>
          <cell r="B3747" t="str">
            <v>Válvula de retenção horizontal ø 32mm (1.1/4") - fornecimento e instalação</v>
          </cell>
          <cell r="C3747" t="str">
            <v>un</v>
          </cell>
          <cell r="D3747">
            <v>136.69</v>
          </cell>
        </row>
        <row r="3748">
          <cell r="A3748" t="str">
            <v>73795/011</v>
          </cell>
          <cell r="B3748" t="str">
            <v>Válvula de retenção horizontal ø 40mm (1.1/2") - fornecimento e instalação</v>
          </cell>
          <cell r="C3748" t="str">
            <v>un</v>
          </cell>
          <cell r="D3748">
            <v>153.6</v>
          </cell>
        </row>
        <row r="3749">
          <cell r="A3749" t="str">
            <v>73795/012</v>
          </cell>
          <cell r="B3749" t="str">
            <v>Válvula de retenção horizontal ø 50mm (2") - fornecimento e instalação</v>
          </cell>
          <cell r="C3749" t="str">
            <v>un</v>
          </cell>
          <cell r="D3749">
            <v>207.74</v>
          </cell>
        </row>
        <row r="3750">
          <cell r="A3750" t="str">
            <v>73795/013</v>
          </cell>
          <cell r="B3750" t="str">
            <v>Válvula de retenção horizontal ø 65mm (2.1/2") - fornecimento e instalação</v>
          </cell>
          <cell r="C3750" t="str">
            <v>un</v>
          </cell>
          <cell r="D3750">
            <v>297.92</v>
          </cell>
        </row>
        <row r="3751">
          <cell r="A3751" t="str">
            <v>73795/014</v>
          </cell>
          <cell r="B3751" t="str">
            <v>Válvula de retenção horizontal ø 80mm (3") - fornecimento e instalação</v>
          </cell>
          <cell r="C3751" t="str">
            <v>un</v>
          </cell>
          <cell r="D3751">
            <v>394.77</v>
          </cell>
        </row>
        <row r="3752">
          <cell r="A3752" t="str">
            <v>73795/015</v>
          </cell>
          <cell r="B3752" t="str">
            <v>Válvula de retenção horizontal ø 100mm (4") - fornecimento e instalação</v>
          </cell>
          <cell r="C3752" t="str">
            <v>un</v>
          </cell>
          <cell r="D3752">
            <v>605.67999999999995</v>
          </cell>
        </row>
        <row r="3753">
          <cell r="A3753" t="str">
            <v>73796</v>
          </cell>
          <cell r="B3753" t="str">
            <v>Fornecimento e colocação de válvulas de pé</v>
          </cell>
        </row>
        <row r="3754">
          <cell r="A3754" t="str">
            <v>73796/001</v>
          </cell>
          <cell r="B3754" t="str">
            <v>Válvula de pé com crivo ø 20mm (3/4") - fornecimento e instalação</v>
          </cell>
          <cell r="C3754" t="str">
            <v>un</v>
          </cell>
          <cell r="D3754">
            <v>53.04</v>
          </cell>
        </row>
        <row r="3755">
          <cell r="A3755" t="str">
            <v>73796/002</v>
          </cell>
          <cell r="B3755" t="str">
            <v>Válvula de pé com crivo ø 25mm (1") - fornecimento e instalação</v>
          </cell>
          <cell r="C3755" t="str">
            <v>un</v>
          </cell>
          <cell r="D3755">
            <v>57.01</v>
          </cell>
        </row>
        <row r="3756">
          <cell r="A3756" t="str">
            <v>73796/003</v>
          </cell>
          <cell r="B3756" t="str">
            <v>Válvula de pé com crivo ø 40mm (1.1/2") - fornecimento e instalação</v>
          </cell>
          <cell r="C3756" t="str">
            <v>un</v>
          </cell>
          <cell r="D3756">
            <v>88.31</v>
          </cell>
        </row>
        <row r="3757">
          <cell r="A3757" t="str">
            <v>73796/004</v>
          </cell>
          <cell r="B3757" t="str">
            <v>Válvula de pé com crivo ø 50mm (2") - fornecimento e instalação</v>
          </cell>
          <cell r="C3757" t="str">
            <v>un</v>
          </cell>
          <cell r="D3757">
            <v>124.17</v>
          </cell>
        </row>
        <row r="3758">
          <cell r="A3758" t="str">
            <v>73796/005</v>
          </cell>
          <cell r="B3758" t="str">
            <v>Válvula de pé com crivo ø 65mm (2.1/2") - fornecimento e instalação</v>
          </cell>
          <cell r="C3758" t="str">
            <v>un</v>
          </cell>
          <cell r="D3758">
            <v>215.96</v>
          </cell>
        </row>
        <row r="3759">
          <cell r="A3759" t="str">
            <v>73796/006</v>
          </cell>
          <cell r="B3759" t="str">
            <v>Válvula de pé com crivo ø 80mm (3") - fornecimento e instalação</v>
          </cell>
          <cell r="C3759" t="str">
            <v>un</v>
          </cell>
          <cell r="D3759">
            <v>279.62</v>
          </cell>
        </row>
        <row r="3760">
          <cell r="A3760" t="str">
            <v>73796/007</v>
          </cell>
          <cell r="B3760" t="str">
            <v>Válvula de pé com crivo ø 100mm (4") - fornecimento e instalação</v>
          </cell>
          <cell r="C3760" t="str">
            <v>un</v>
          </cell>
          <cell r="D3760">
            <v>480.92</v>
          </cell>
        </row>
        <row r="3761">
          <cell r="A3761" t="str">
            <v>73797</v>
          </cell>
          <cell r="B3761" t="str">
            <v>Registros de gaveta - fornecimento e colocação</v>
          </cell>
        </row>
        <row r="3762">
          <cell r="A3762" t="str">
            <v>73797/001</v>
          </cell>
          <cell r="B3762" t="str">
            <v>Registro de gaveta com canopla ø 32mm (1.1/4") - fornecimento e instalação</v>
          </cell>
          <cell r="C3762" t="str">
            <v>un</v>
          </cell>
          <cell r="D3762">
            <v>101.23</v>
          </cell>
        </row>
        <row r="3763">
          <cell r="A3763" t="str">
            <v>73870</v>
          </cell>
          <cell r="B3763" t="str">
            <v>Fornecimento e colocação de registros de esfera</v>
          </cell>
        </row>
        <row r="3764">
          <cell r="A3764" t="str">
            <v>73870/001</v>
          </cell>
          <cell r="B3764" t="str">
            <v>Válvula de esfera em bronze ø 1/2" - fornecimento e instalação</v>
          </cell>
          <cell r="C3764" t="str">
            <v>un</v>
          </cell>
          <cell r="D3764">
            <v>45.04</v>
          </cell>
        </row>
        <row r="3765">
          <cell r="A3765" t="str">
            <v>73870/002</v>
          </cell>
          <cell r="B3765" t="str">
            <v>Válvula de esfera em bronze ø 3/4" - fornecimento e instalação</v>
          </cell>
          <cell r="C3765" t="str">
            <v>un</v>
          </cell>
          <cell r="D3765">
            <v>49.59</v>
          </cell>
        </row>
        <row r="3766">
          <cell r="A3766" t="str">
            <v>73870/003</v>
          </cell>
          <cell r="B3766" t="str">
            <v>Válvula de esfera em bronze ø 1" - fornecimento e instalação</v>
          </cell>
          <cell r="C3766" t="str">
            <v>un</v>
          </cell>
          <cell r="D3766">
            <v>61.41</v>
          </cell>
        </row>
        <row r="3767">
          <cell r="A3767" t="str">
            <v>73870/004</v>
          </cell>
          <cell r="B3767" t="str">
            <v>Registro de esfera em bronze ø 1.1/4" fornec e colocação</v>
          </cell>
          <cell r="C3767" t="str">
            <v>un</v>
          </cell>
          <cell r="D3767">
            <v>83.78</v>
          </cell>
        </row>
        <row r="3768">
          <cell r="A3768" t="str">
            <v>73870/005</v>
          </cell>
          <cell r="B3768" t="str">
            <v>Válvula de esfera em bronze ø 1.1/2" - fornecimento e instalação</v>
          </cell>
          <cell r="C3768" t="str">
            <v>un</v>
          </cell>
          <cell r="D3768">
            <v>100.39</v>
          </cell>
        </row>
        <row r="3769">
          <cell r="A3769" t="str">
            <v>73870/006</v>
          </cell>
          <cell r="B3769" t="str">
            <v>Válvula de esfera em bronze ø 2" - fornecimento e instalação</v>
          </cell>
          <cell r="C3769" t="str">
            <v>un</v>
          </cell>
          <cell r="D3769">
            <v>144.69</v>
          </cell>
        </row>
        <row r="3770">
          <cell r="A3770" t="str">
            <v>74091</v>
          </cell>
          <cell r="B3770" t="str">
            <v>Válvula de retenção vertical de 2 1/2" assente c/fio bahia e pasta</v>
          </cell>
        </row>
        <row r="3771">
          <cell r="A3771" t="str">
            <v>74091/001</v>
          </cell>
          <cell r="B3771" t="str">
            <v>Válvula retenção vertical bronze (PN-16) 2.1/2" 200psi - extremidades com rosca - fornecimento e instalação</v>
          </cell>
          <cell r="C3771" t="str">
            <v>un</v>
          </cell>
          <cell r="D3771">
            <v>192.31</v>
          </cell>
        </row>
        <row r="3772">
          <cell r="A3772" t="str">
            <v>74093</v>
          </cell>
          <cell r="B3772" t="str">
            <v>Válvula de retenção de pé com crivo 1 1/4"</v>
          </cell>
        </row>
        <row r="3773">
          <cell r="A3773" t="str">
            <v>74093/001</v>
          </cell>
          <cell r="B3773" t="str">
            <v>Válvula pé com crivo bronze 1.1/4" - fornecimento e instalação</v>
          </cell>
          <cell r="C3773" t="str">
            <v>un</v>
          </cell>
          <cell r="D3773">
            <v>82.11</v>
          </cell>
        </row>
        <row r="3774">
          <cell r="A3774" t="str">
            <v>74169</v>
          </cell>
          <cell r="B3774" t="str">
            <v>Fornecimento / assentamento válvula globo 2 1/2 pol</v>
          </cell>
        </row>
        <row r="3775">
          <cell r="A3775" t="str">
            <v>74169/001</v>
          </cell>
          <cell r="B3775" t="str">
            <v>Registro/válvula globo angular 45 graus em latão para hidrantes de incêndio predial DN 2.1/2" - fornecimento e instalação</v>
          </cell>
          <cell r="C3775" t="str">
            <v>un</v>
          </cell>
          <cell r="D3775">
            <v>152.47</v>
          </cell>
        </row>
        <row r="3776">
          <cell r="A3776" t="str">
            <v>74174</v>
          </cell>
          <cell r="B3776" t="str">
            <v>Fornecimento / assentamento registro gaveta canopla cromada 1 1/2</v>
          </cell>
        </row>
        <row r="3777">
          <cell r="A3777" t="str">
            <v>74174/001</v>
          </cell>
          <cell r="B3777" t="str">
            <v>Registro gaveta 1.1/2" com canopla acabamento cromado simples - fornecimento e instalação</v>
          </cell>
          <cell r="C3777" t="str">
            <v>un</v>
          </cell>
          <cell r="D3777">
            <v>116.15</v>
          </cell>
        </row>
        <row r="3778">
          <cell r="A3778" t="str">
            <v>74175</v>
          </cell>
          <cell r="B3778" t="str">
            <v>Fornecimento / assentamento registro gaveta canopla cromada 1 pol</v>
          </cell>
        </row>
        <row r="3779">
          <cell r="A3779" t="str">
            <v>74175/001</v>
          </cell>
          <cell r="B3779" t="str">
            <v>Registro gaveta 1" com canopla acabamento cromado simples - fornecimento e instalação</v>
          </cell>
          <cell r="C3779" t="str">
            <v>un</v>
          </cell>
          <cell r="D3779">
            <v>78.63</v>
          </cell>
        </row>
        <row r="3780">
          <cell r="A3780" t="str">
            <v>74178</v>
          </cell>
          <cell r="B3780" t="str">
            <v>Fornecimento / assentamento registro gaverta bruto 4 pol</v>
          </cell>
        </row>
        <row r="3781">
          <cell r="A3781" t="str">
            <v>74178/001</v>
          </cell>
          <cell r="B3781" t="str">
            <v>Registro gaveta 4" bruto latão - fornecimento e instalação</v>
          </cell>
          <cell r="C3781" t="str">
            <v>un</v>
          </cell>
          <cell r="D3781">
            <v>549.25</v>
          </cell>
        </row>
        <row r="3782">
          <cell r="A3782" t="str">
            <v>74179</v>
          </cell>
          <cell r="B3782" t="str">
            <v>Fornecimento / assentamento registro gaveta bruto 3 pol</v>
          </cell>
        </row>
        <row r="3783">
          <cell r="A3783" t="str">
            <v>74179/001</v>
          </cell>
          <cell r="B3783" t="str">
            <v>Registro gaveta 3" bruto latão - fornecimento e instalação</v>
          </cell>
          <cell r="C3783" t="str">
            <v>un</v>
          </cell>
          <cell r="D3783">
            <v>330.4</v>
          </cell>
        </row>
        <row r="3784">
          <cell r="A3784" t="str">
            <v>74180</v>
          </cell>
          <cell r="B3784" t="str">
            <v>Fornecimento / assentamento registro gaveta bruto 2 1/2 pol</v>
          </cell>
        </row>
        <row r="3785">
          <cell r="A3785" t="str">
            <v>74180/001</v>
          </cell>
          <cell r="B3785" t="str">
            <v>Registro gaveta 2.1/2" bruto latão - fornecimento e instalação</v>
          </cell>
          <cell r="C3785" t="str">
            <v>un</v>
          </cell>
          <cell r="D3785">
            <v>193.79</v>
          </cell>
        </row>
        <row r="3786">
          <cell r="A3786" t="str">
            <v>74181</v>
          </cell>
          <cell r="B3786" t="str">
            <v>Fornecimento / assentamento registro gaveta bruto 2 pol</v>
          </cell>
        </row>
        <row r="3787">
          <cell r="A3787" t="str">
            <v>74181/001</v>
          </cell>
          <cell r="B3787" t="str">
            <v>Registro gaveta 2" bruto latão - fornecimento e instalação</v>
          </cell>
          <cell r="C3787" t="str">
            <v>un</v>
          </cell>
          <cell r="D3787">
            <v>101.96</v>
          </cell>
        </row>
        <row r="3788">
          <cell r="A3788" t="str">
            <v>74182</v>
          </cell>
          <cell r="B3788" t="str">
            <v>Fornecimento / assentamento registro gaveta bruto 1 1/2 pol</v>
          </cell>
        </row>
        <row r="3789">
          <cell r="A3789" t="str">
            <v>74182/001</v>
          </cell>
          <cell r="B3789" t="str">
            <v>Registro gaveta 1.1/2" bruto latão - fornecimento e instalação</v>
          </cell>
          <cell r="C3789" t="str">
            <v>un</v>
          </cell>
          <cell r="D3789">
            <v>79.989999999999995</v>
          </cell>
        </row>
        <row r="3790">
          <cell r="A3790" t="str">
            <v>74183</v>
          </cell>
          <cell r="B3790" t="str">
            <v>Fornecimento / assentamento registro gaveta bruto 1 1/4 pol</v>
          </cell>
        </row>
        <row r="3791">
          <cell r="A3791" t="str">
            <v>74183/001</v>
          </cell>
          <cell r="B3791" t="str">
            <v>Registro gaveta 1.1/4" bruto latão - fornecimento e instalação</v>
          </cell>
          <cell r="C3791" t="str">
            <v>un</v>
          </cell>
          <cell r="D3791">
            <v>68.33</v>
          </cell>
        </row>
        <row r="3792">
          <cell r="A3792" t="str">
            <v>74184</v>
          </cell>
          <cell r="B3792" t="str">
            <v>Fornecimento / assentamento registro gaveta bruto 1 pol</v>
          </cell>
        </row>
        <row r="3793">
          <cell r="A3793" t="str">
            <v>74184/001</v>
          </cell>
          <cell r="B3793" t="str">
            <v>Registro gaveta 1" bruto latão - fornecimento e instalação</v>
          </cell>
          <cell r="C3793" t="str">
            <v>un</v>
          </cell>
          <cell r="D3793">
            <v>47.81</v>
          </cell>
        </row>
        <row r="3794">
          <cell r="A3794" t="str">
            <v>85117</v>
          </cell>
          <cell r="B3794" t="str">
            <v>Válvula de retenção vertical bronze (PN-16) 1/2" 200psi - extremidade com rosca - fornecimento e instalação</v>
          </cell>
          <cell r="C3794" t="str">
            <v>un</v>
          </cell>
          <cell r="D3794">
            <v>40.56</v>
          </cell>
        </row>
        <row r="3795">
          <cell r="A3795" t="str">
            <v>89349</v>
          </cell>
          <cell r="B3795" t="str">
            <v>Registro de pressão bruto, latão, roscável, 1/2", fornecido e instalado em ramal de água. Af_12/2014</v>
          </cell>
          <cell r="C3795" t="str">
            <v>un</v>
          </cell>
          <cell r="D3795">
            <v>19.5</v>
          </cell>
        </row>
        <row r="3796">
          <cell r="A3796" t="str">
            <v>89351</v>
          </cell>
          <cell r="B3796" t="str">
            <v>Registro de pressão bruto, roscável, 3/4", fornecido e instalado em ramal de água. Af_12/2014</v>
          </cell>
          <cell r="C3796" t="str">
            <v>un</v>
          </cell>
          <cell r="D3796">
            <v>22.17</v>
          </cell>
        </row>
        <row r="3797">
          <cell r="A3797" t="str">
            <v>89352</v>
          </cell>
          <cell r="B3797" t="str">
            <v>Registro de gaveta bruto, latão, roscável, 1/2", fornecido e instalado em ramal de água. Af_12/2014</v>
          </cell>
          <cell r="C3797" t="str">
            <v>un</v>
          </cell>
          <cell r="D3797">
            <v>25.16</v>
          </cell>
        </row>
        <row r="3798">
          <cell r="A3798" t="str">
            <v>89353</v>
          </cell>
          <cell r="B3798" t="str">
            <v>Registro de gaveta bruto, latão, roscável, 3/4", fornecido e instalado em ramal de água. Af_12/2014</v>
          </cell>
          <cell r="C3798" t="str">
            <v>un</v>
          </cell>
          <cell r="D3798">
            <v>26.23</v>
          </cell>
        </row>
        <row r="3799">
          <cell r="A3799" t="str">
            <v>89354</v>
          </cell>
          <cell r="B3799" t="str">
            <v>Misturador monocomando para chuveiro, base bruta e acabamento cromoado, fornecido e instalado em ramal de água. Af_12/2014</v>
          </cell>
          <cell r="C3799" t="str">
            <v>un</v>
          </cell>
          <cell r="D3799">
            <v>67.03</v>
          </cell>
        </row>
        <row r="3800">
          <cell r="A3800" t="str">
            <v>89969</v>
          </cell>
          <cell r="B3800" t="str">
            <v>Kit de registro de pressão bruto de latão 1/2", inclusive conexões, roscável, instalado em ramal de água fria fornecimento e instalação. Af_12/2014</v>
          </cell>
          <cell r="C3800" t="str">
            <v>un</v>
          </cell>
          <cell r="D3800">
            <v>28.13</v>
          </cell>
        </row>
        <row r="3801">
          <cell r="A3801" t="str">
            <v>89970</v>
          </cell>
          <cell r="B3801" t="str">
            <v>Kit de registro de pressão bruto de latão 3/4" com adaptador curto e luva com bucha, roscável, instalado em ramal de água - fornecimento e instalação. Af_12/2014</v>
          </cell>
          <cell r="C3801" t="str">
            <v>un</v>
          </cell>
          <cell r="D3801">
            <v>30.61</v>
          </cell>
        </row>
        <row r="3802">
          <cell r="A3802" t="str">
            <v>89971</v>
          </cell>
          <cell r="B3802" t="str">
            <v>Kit de registro de gaveta bruto de latão 1/2", com 02 adaptadores curtos com bolsa e rosca, roscável, instalado em ramal de água fornecimento e instalação. Af_12/2014</v>
          </cell>
          <cell r="C3802" t="str">
            <v>un</v>
          </cell>
          <cell r="D3802">
            <v>32.21</v>
          </cell>
        </row>
        <row r="3803">
          <cell r="A3803" t="str">
            <v>89972</v>
          </cell>
          <cell r="B3803" t="str">
            <v>Kit de registro de gaveta bruto de latão 3/4", com 02 adaptadores curtos com bolsa e rosca, roscável, instalado em ramal de água - fornecimento e instalação. Af_12/2014</v>
          </cell>
          <cell r="C3803" t="str">
            <v>un</v>
          </cell>
          <cell r="D3803">
            <v>34.450000000000003</v>
          </cell>
        </row>
        <row r="3804">
          <cell r="A3804" t="str">
            <v>89973</v>
          </cell>
          <cell r="B3804" t="str">
            <v>Kit de misturador base bruta de latão 3/4" monocomando para chuveiro, inclusive conexões, instalado em ramal de água fornecimento e instalação. Af_12/2014</v>
          </cell>
          <cell r="C3804" t="str">
            <v>un</v>
          </cell>
          <cell r="D3804">
            <v>167.54</v>
          </cell>
        </row>
        <row r="3805">
          <cell r="A3805" t="str">
            <v>89974</v>
          </cell>
          <cell r="B3805" t="str">
            <v>Kit de tê misturador em CPVC 3/4 com duplo comando para chuveiro, inclusive conexões, instalado em ramal de água fornecimento e instalação. Af_12/2014</v>
          </cell>
          <cell r="C3805" t="str">
            <v>un</v>
          </cell>
          <cell r="D3805">
            <v>152.31</v>
          </cell>
        </row>
        <row r="3806">
          <cell r="A3806" t="str">
            <v>89984</v>
          </cell>
          <cell r="B3806" t="str">
            <v>Registro de pressão bruto, latão, roscável, 1/2", com acabamento e canopla cromados. Fornecido e instalado em ramal de água. Af_12/2014</v>
          </cell>
          <cell r="C3806" t="str">
            <v>un</v>
          </cell>
          <cell r="D3806">
            <v>53.29</v>
          </cell>
        </row>
        <row r="3807">
          <cell r="A3807" t="str">
            <v>89985</v>
          </cell>
          <cell r="B3807" t="str">
            <v>Registro de pressão bruto, latão, roscável, 3/4", com acabamento e canopla cromados. Fornecido e instalado em ramal de água. Af_12/2014</v>
          </cell>
          <cell r="C3807" t="str">
            <v>un</v>
          </cell>
          <cell r="D3807">
            <v>54.82</v>
          </cell>
        </row>
        <row r="3808">
          <cell r="A3808" t="str">
            <v>89986</v>
          </cell>
          <cell r="B3808" t="str">
            <v>Registro de gaveta bruto, latão, roscável, 1/2", com acabamento e canopla cromados. Fornecido e instalado em ramal de água. Af_12/2014</v>
          </cell>
          <cell r="C3808" t="str">
            <v>un</v>
          </cell>
          <cell r="D3808">
            <v>51.99</v>
          </cell>
        </row>
        <row r="3809">
          <cell r="A3809" t="str">
            <v>89987</v>
          </cell>
          <cell r="B3809" t="str">
            <v>Registro de gaveta bruto, latão, roscável, 3/4", com acabamento e canopla cromados. Fornecido e instalado em ramal de água. Af_12/2014</v>
          </cell>
          <cell r="C3809" t="str">
            <v>un</v>
          </cell>
          <cell r="D3809">
            <v>57.66</v>
          </cell>
        </row>
        <row r="3810">
          <cell r="A3810" t="str">
            <v>90371</v>
          </cell>
          <cell r="B3810" t="str">
            <v>Registro de esfera, PVC, roscável, 3/4", fornecido e instalado em ramal de água. Af_03/2015</v>
          </cell>
          <cell r="C3810" t="str">
            <v>un</v>
          </cell>
          <cell r="D3810">
            <v>20.079999999999998</v>
          </cell>
        </row>
        <row r="3811">
          <cell r="A3811" t="str">
            <v>0297</v>
          </cell>
          <cell r="B3811" t="str">
            <v>Serviços diversos</v>
          </cell>
        </row>
        <row r="3812">
          <cell r="A3812" t="str">
            <v>72285</v>
          </cell>
          <cell r="B3812" t="str">
            <v>Caixa de areia 40x40x40cm em alvenaria - execução</v>
          </cell>
          <cell r="C3812" t="str">
            <v>un</v>
          </cell>
          <cell r="D3812">
            <v>67.790000000000006</v>
          </cell>
        </row>
        <row r="3813">
          <cell r="A3813" t="str">
            <v>72286</v>
          </cell>
          <cell r="B3813" t="str">
            <v>Caixa de areia 60x60x60cm em alvenaria - execução</v>
          </cell>
          <cell r="C3813" t="str">
            <v>un</v>
          </cell>
          <cell r="D3813">
            <v>133.02000000000001</v>
          </cell>
        </row>
        <row r="3814">
          <cell r="A3814" t="str">
            <v>90436</v>
          </cell>
          <cell r="B3814" t="str">
            <v>Furo em alvenaria para diâmetros menores ou iguais a 40mm. Af_05/2015</v>
          </cell>
          <cell r="C3814" t="str">
            <v>un</v>
          </cell>
          <cell r="D3814">
            <v>8.65</v>
          </cell>
        </row>
        <row r="3815">
          <cell r="A3815" t="str">
            <v>90437</v>
          </cell>
          <cell r="B3815" t="str">
            <v>Furo em alvenaria para diâmetros maiores que 40mm e menores ou iguais a 75mm. Af_05/2015</v>
          </cell>
          <cell r="C3815" t="str">
            <v>un</v>
          </cell>
          <cell r="D3815">
            <v>21.02</v>
          </cell>
        </row>
        <row r="3816">
          <cell r="A3816" t="str">
            <v>90438</v>
          </cell>
          <cell r="B3816" t="str">
            <v>Furo em alvenaria para diâmetros maiores que 75mm. Af_05/2015</v>
          </cell>
          <cell r="C3816" t="str">
            <v>un</v>
          </cell>
          <cell r="D3816">
            <v>30.12</v>
          </cell>
        </row>
        <row r="3817">
          <cell r="A3817" t="str">
            <v>90439</v>
          </cell>
          <cell r="B3817" t="str">
            <v>Furo em concreto para diâmetros menores ou iguais a 40mm. Af_05/2015</v>
          </cell>
          <cell r="C3817" t="str">
            <v>un</v>
          </cell>
          <cell r="D3817">
            <v>33.090000000000003</v>
          </cell>
        </row>
        <row r="3818">
          <cell r="A3818" t="str">
            <v>90440</v>
          </cell>
          <cell r="B3818" t="str">
            <v>Furo em concreto para diâmetros maiores que 40mm e menores ou iguais a 75mm. Af_05/2015</v>
          </cell>
          <cell r="C3818" t="str">
            <v>un</v>
          </cell>
          <cell r="D3818">
            <v>53</v>
          </cell>
        </row>
        <row r="3819">
          <cell r="A3819" t="str">
            <v>90441</v>
          </cell>
          <cell r="B3819" t="str">
            <v>Furo em concreto para diâmetros maiores que 75mm. Af_05/2015</v>
          </cell>
          <cell r="C3819" t="str">
            <v>un</v>
          </cell>
          <cell r="D3819">
            <v>67.7</v>
          </cell>
        </row>
        <row r="3820">
          <cell r="A3820" t="str">
            <v>90443</v>
          </cell>
          <cell r="B3820" t="str">
            <v>Rasgo em alvenaria para ramais / distribuição com diâmetros menores ou iguais a 40mm. Af_05/2015</v>
          </cell>
          <cell r="C3820" t="str">
            <v>m</v>
          </cell>
          <cell r="D3820">
            <v>7.86</v>
          </cell>
        </row>
        <row r="3821">
          <cell r="A3821" t="str">
            <v>90444</v>
          </cell>
          <cell r="B3821" t="str">
            <v>Rasgo em contrapiso para ramais / distribuição com diâmetros menores ou iguais a 40mm. Af_05/2015</v>
          </cell>
          <cell r="C3821" t="str">
            <v>m</v>
          </cell>
          <cell r="D3821">
            <v>14.21</v>
          </cell>
        </row>
        <row r="3822">
          <cell r="A3822" t="str">
            <v>90445</v>
          </cell>
          <cell r="B3822" t="str">
            <v>Rasgo em contrapiso para ramais / distribuição com diâmetros maiores que 40mm e menores ou iguais a 75mm. Af_05/2015</v>
          </cell>
          <cell r="C3822" t="str">
            <v>m</v>
          </cell>
          <cell r="D3822">
            <v>15.16</v>
          </cell>
        </row>
        <row r="3823">
          <cell r="A3823" t="str">
            <v>90446</v>
          </cell>
          <cell r="B3823" t="str">
            <v>Rasgo em contrapiso para ramais / distribuição com diâmetros maiores que 75mm. Af_05/2015</v>
          </cell>
          <cell r="C3823" t="str">
            <v>m</v>
          </cell>
          <cell r="D3823">
            <v>16.47</v>
          </cell>
        </row>
        <row r="3824">
          <cell r="A3824" t="str">
            <v>90447</v>
          </cell>
          <cell r="B3824" t="str">
            <v>Rasgo em alvenaria para eletrodutos com diâmetros menores ou iguais a 40mm. Af_05/2015</v>
          </cell>
          <cell r="C3824" t="str">
            <v>m</v>
          </cell>
          <cell r="D3824">
            <v>3.81</v>
          </cell>
        </row>
        <row r="3825">
          <cell r="A3825" t="str">
            <v>90453</v>
          </cell>
          <cell r="B3825" t="str">
            <v>Passante tipo tubo de diâmetro menor ou igual a 40mm, fixado em laje. Af_05/2015</v>
          </cell>
          <cell r="C3825" t="str">
            <v>un</v>
          </cell>
          <cell r="D3825">
            <v>1.76</v>
          </cell>
        </row>
        <row r="3826">
          <cell r="A3826" t="str">
            <v>90454</v>
          </cell>
          <cell r="B3826" t="str">
            <v>Passante tipo tubo de diâmetro maiores que 40mm e menores ou iguais a 75mm, fixado em laje. Af_05/2015</v>
          </cell>
          <cell r="C3826" t="str">
            <v>un</v>
          </cell>
          <cell r="D3826">
            <v>3.13</v>
          </cell>
        </row>
        <row r="3827">
          <cell r="A3827" t="str">
            <v>90455</v>
          </cell>
          <cell r="B3827" t="str">
            <v>Passante tipo tubo de diâmetro maior que 75mm, fixado em laje. Af_05/2015</v>
          </cell>
          <cell r="C3827" t="str">
            <v>un</v>
          </cell>
          <cell r="D3827">
            <v>4.12</v>
          </cell>
        </row>
        <row r="3828">
          <cell r="A3828" t="str">
            <v>90456</v>
          </cell>
          <cell r="B3828" t="str">
            <v>Quebra em alvenaria para instalação de caixa de tomada (4x4 ou 4x2). Af_05/2015</v>
          </cell>
          <cell r="C3828" t="str">
            <v>un</v>
          </cell>
          <cell r="D3828">
            <v>2.52</v>
          </cell>
        </row>
        <row r="3829">
          <cell r="A3829" t="str">
            <v>90457</v>
          </cell>
          <cell r="B3829" t="str">
            <v>Quebra em alvenaria para instalação de quadro distribuição pequeno (19x25cm). Af_05/2015</v>
          </cell>
          <cell r="C3829" t="str">
            <v>un</v>
          </cell>
          <cell r="D3829">
            <v>5.76</v>
          </cell>
        </row>
        <row r="3830">
          <cell r="A3830" t="str">
            <v>90458</v>
          </cell>
          <cell r="B3830" t="str">
            <v>Quebra em alvenaria para instalação de quadro distribuição grande (76x40cm). Af_05/2015</v>
          </cell>
          <cell r="C3830" t="str">
            <v>un</v>
          </cell>
          <cell r="D3830">
            <v>16.329999999999998</v>
          </cell>
        </row>
        <row r="3831">
          <cell r="A3831" t="str">
            <v>90459</v>
          </cell>
          <cell r="B3831" t="str">
            <v>Quebra em alvenaria para instalação de abrigo para mangueiras (90x60cm). Af_05/2015</v>
          </cell>
          <cell r="C3831" t="str">
            <v>un</v>
          </cell>
          <cell r="D3831">
            <v>23.03</v>
          </cell>
        </row>
        <row r="3832">
          <cell r="A3832" t="str">
            <v>90466</v>
          </cell>
          <cell r="B3832" t="str">
            <v>Chumbamento linear em alvenaria para ramais / distribuição com diâmetros menores ou iguais a 40mm. Af_05/2015</v>
          </cell>
          <cell r="C3832" t="str">
            <v>m</v>
          </cell>
          <cell r="D3832">
            <v>8</v>
          </cell>
        </row>
        <row r="3833">
          <cell r="A3833" t="str">
            <v>90467</v>
          </cell>
          <cell r="B3833" t="str">
            <v>Chumbamento linear em alvenaria para ramais / distribuição com diâmetros maiores que 40mm e menores ou iguais a 75mm. Af_05/2015</v>
          </cell>
          <cell r="C3833" t="str">
            <v>m</v>
          </cell>
          <cell r="D3833">
            <v>12.67</v>
          </cell>
        </row>
        <row r="3834">
          <cell r="A3834" t="str">
            <v>90468</v>
          </cell>
          <cell r="B3834" t="str">
            <v>Chumbamento linear em contrapiso para ramais / distribuição com diâmetros menores ou iguais a 40mm. Af_05/2015</v>
          </cell>
          <cell r="C3834" t="str">
            <v>m</v>
          </cell>
          <cell r="D3834">
            <v>3.6</v>
          </cell>
        </row>
        <row r="3835">
          <cell r="A3835" t="str">
            <v>90469</v>
          </cell>
          <cell r="B3835" t="str">
            <v>Chumbamento linear em contrapiso para ramais / distribuição com diâmetros maiores que 40mm e menores ou iguais a 75mm. Af_05/2015</v>
          </cell>
          <cell r="C3835" t="str">
            <v>m</v>
          </cell>
          <cell r="D3835">
            <v>5.77</v>
          </cell>
        </row>
        <row r="3836">
          <cell r="A3836" t="str">
            <v>90470</v>
          </cell>
          <cell r="B3836" t="str">
            <v>Chumbamento linear em contrapiso para ramais / distribuição com diâmetros maiores que 75mm. Af_05/2015</v>
          </cell>
          <cell r="C3836" t="str">
            <v>m</v>
          </cell>
          <cell r="D3836">
            <v>7.99</v>
          </cell>
        </row>
        <row r="3837">
          <cell r="A3837" t="str">
            <v>91166</v>
          </cell>
          <cell r="B3837" t="str">
            <v>Fixação de tubos horizontais de PEX diâmetros iguais ou inferiores a 40mm com abraçadeira plástica 390mm, fixada em laje. Af_05/2015</v>
          </cell>
          <cell r="C3837" t="str">
            <v>m</v>
          </cell>
          <cell r="D3837">
            <v>2.68</v>
          </cell>
        </row>
        <row r="3838">
          <cell r="A3838" t="str">
            <v>91167</v>
          </cell>
          <cell r="B3838" t="str">
            <v>Fixação de tubos horizontais de PPR diâmetros menores ou iguais a 40mm com abraçadeira metálica rígida tipo D 1/2", fixada em perfilado em laje. Af_05/2015</v>
          </cell>
          <cell r="C3838" t="str">
            <v>m</v>
          </cell>
          <cell r="D3838">
            <v>6.9</v>
          </cell>
        </row>
        <row r="3839">
          <cell r="A3839" t="str">
            <v>91168</v>
          </cell>
          <cell r="B3839" t="str">
            <v>Fixação de tubos horizontais de PPR diâmetros maiores que 40mm e menores ou iguais a 75mm com abraçadeira metálica rígida tipo D 1 1/2", fixada em perfilado em laje. Af_05/2015</v>
          </cell>
          <cell r="C3839" t="str">
            <v>m</v>
          </cell>
          <cell r="D3839">
            <v>5.22</v>
          </cell>
        </row>
        <row r="3840">
          <cell r="A3840" t="str">
            <v>91169</v>
          </cell>
          <cell r="B3840" t="str">
            <v>Fixação de tubos horizontais de PPR diâmetros maiores que 75mm com abraçadeira metálica rígida tipo D 3", fixada em perfilado em laje. Af_05/2015</v>
          </cell>
          <cell r="C3840" t="str">
            <v>m</v>
          </cell>
          <cell r="D3840">
            <v>6.18</v>
          </cell>
        </row>
        <row r="3841">
          <cell r="A3841" t="str">
            <v>91170</v>
          </cell>
          <cell r="B3841" t="str">
            <v>Fixação de tubos horizontais de PVC, CPVC ou cobre diâmetros menores ou iguais a 40mm com abraçadeira metálica rígida tipo D 1/2", fixada em perfilado em laje. Af_05/2015</v>
          </cell>
          <cell r="C3841" t="str">
            <v>m</v>
          </cell>
          <cell r="D3841">
            <v>1.78</v>
          </cell>
        </row>
        <row r="3842">
          <cell r="A3842" t="str">
            <v>91171</v>
          </cell>
          <cell r="B3842" t="str">
            <v>Fixação de tubos horizontais de PVC, CPVC ou cobre diâmetros maiores que 40mm e menores ou iguais a 75mm com abraçadeira metálica rígida tipo D 1 1/2", fixada em perfilado em laje. Af_05/2015</v>
          </cell>
          <cell r="C3842" t="str">
            <v>m</v>
          </cell>
          <cell r="D3842">
            <v>2.2200000000000002</v>
          </cell>
        </row>
        <row r="3843">
          <cell r="A3843" t="str">
            <v>91172</v>
          </cell>
          <cell r="B3843" t="str">
            <v>Fixação de tubos horizontais de PVC, CPVC ou cobre diâmetros maiores que 75mm com abraçadeira metálica rígida tipo D 3", fixada em perfilado em laje. Af_05/2015</v>
          </cell>
          <cell r="C3843" t="str">
            <v>m</v>
          </cell>
          <cell r="D3843">
            <v>3.27</v>
          </cell>
        </row>
        <row r="3844">
          <cell r="A3844" t="str">
            <v>91173</v>
          </cell>
          <cell r="B3844" t="str">
            <v>Fixação de tubos verticais de PPR diâmetros menores ou iguais a 40mm com abraçadeira metálica rígida tipo D 1/2", fixada em perfilado em alvenaria. Af_05/2015</v>
          </cell>
          <cell r="C3844" t="str">
            <v>m</v>
          </cell>
          <cell r="D3844">
            <v>0.9</v>
          </cell>
        </row>
        <row r="3845">
          <cell r="A3845" t="str">
            <v>91174</v>
          </cell>
          <cell r="B3845" t="str">
            <v>Fixação de tubos verticais de PPR diâmetros maiores que 40mm e menores ou iguais a 75mm com abraçadeira metálica rígida tipo D 1 1/2", fixada em perfilado em alvenaria. Af_05/2015</v>
          </cell>
          <cell r="C3845" t="str">
            <v>m</v>
          </cell>
          <cell r="D3845">
            <v>1.76</v>
          </cell>
        </row>
        <row r="3846">
          <cell r="A3846" t="str">
            <v>91175</v>
          </cell>
          <cell r="B3846" t="str">
            <v>Fixação de tubos verticais de PPR diâmetros maiores que 75mm com abraçadeira metálica rígida tipo D 3", fixada em perfilado em alvenaria. Af_05/2015</v>
          </cell>
          <cell r="C3846" t="str">
            <v>m</v>
          </cell>
          <cell r="D3846">
            <v>2.87</v>
          </cell>
        </row>
        <row r="3847">
          <cell r="A3847" t="str">
            <v>91182</v>
          </cell>
          <cell r="B3847" t="str">
            <v>Fixação de tubos horizontais de PPR diâmetros menores ou iguais a 40mm com abraçadeira metálica flexível 18mm, fixada diretamente na laje. Af_05/2015</v>
          </cell>
          <cell r="C3847" t="str">
            <v>m</v>
          </cell>
          <cell r="D3847">
            <v>16.78</v>
          </cell>
        </row>
        <row r="3848">
          <cell r="A3848" t="str">
            <v>91183</v>
          </cell>
          <cell r="B3848" t="str">
            <v>Fixação de tubos horizontais de PPR diâmetros maiores que 40mm e menores ou iguais a 75mm com abraçadeira metálica flexível 18mm, fixada diretamente na laje. Af_05/2015</v>
          </cell>
          <cell r="C3848" t="str">
            <v>m</v>
          </cell>
          <cell r="D3848">
            <v>8.36</v>
          </cell>
        </row>
        <row r="3849">
          <cell r="A3849" t="str">
            <v>91184</v>
          </cell>
          <cell r="B3849" t="str">
            <v>Fixação de tubos horizontais de PPR diâmetros maiores que 75mm com abraçadeira metálica flexível 18mm, fixada diretamente na laje. Af_05/2015</v>
          </cell>
          <cell r="C3849" t="str">
            <v>m</v>
          </cell>
          <cell r="D3849">
            <v>7.82</v>
          </cell>
        </row>
        <row r="3850">
          <cell r="A3850" t="str">
            <v>91185</v>
          </cell>
          <cell r="B3850" t="str">
            <v>Fixação de tubos horizontais de PVC, CPVC ou cobre diâmetros menores ou iguais a 40mm com abraçadeira metálica flexível 18mm, fixada diretamente na laje. Af_05/2015</v>
          </cell>
          <cell r="C3850" t="str">
            <v>m</v>
          </cell>
          <cell r="D3850">
            <v>4.3099999999999996</v>
          </cell>
        </row>
        <row r="3851">
          <cell r="A3851" t="str">
            <v>91186</v>
          </cell>
          <cell r="B3851" t="str">
            <v>Fixação de tubos horizontais de PVC, CPVC ou cobre diâmetros maiores que 40mm e menores ou iguais a 75mm com abraçadeira metálica flexível18mm, fixada diretamente na laje. Af_05/2015</v>
          </cell>
          <cell r="C3851" t="str">
            <v>m</v>
          </cell>
          <cell r="D3851">
            <v>3.58</v>
          </cell>
        </row>
        <row r="3852">
          <cell r="A3852" t="str">
            <v>91187</v>
          </cell>
          <cell r="B3852" t="str">
            <v>Fixação de tubos horizontais de PVC, CPVC ou cobre diâmetros maiores que 75mm com abraçadeira metálica flexível 18mm, fixada diretamente na laje. Af_05/2015</v>
          </cell>
          <cell r="C3852" t="str">
            <v>m</v>
          </cell>
          <cell r="D3852">
            <v>4.12</v>
          </cell>
        </row>
        <row r="3853">
          <cell r="A3853" t="str">
            <v>91188</v>
          </cell>
          <cell r="B3853" t="str">
            <v>Chumbamento pontual de abertura em laje com passagem de 1 tubo de diâmetro equivalente igual à 50mm. Af_05/2015</v>
          </cell>
          <cell r="C3853" t="str">
            <v>un</v>
          </cell>
          <cell r="D3853">
            <v>4.38</v>
          </cell>
        </row>
        <row r="3854">
          <cell r="A3854" t="str">
            <v>91189</v>
          </cell>
          <cell r="B3854" t="str">
            <v>Chumbamento pontual de abertura em laje com passagem de mais de 1 tubo de diâmetro equivalente igual à 50mm. Af_05/2015</v>
          </cell>
          <cell r="C3854" t="str">
            <v>un</v>
          </cell>
          <cell r="D3854">
            <v>30.85</v>
          </cell>
        </row>
        <row r="3855">
          <cell r="A3855" t="str">
            <v>91190</v>
          </cell>
          <cell r="B3855" t="str">
            <v>Chumbamento pontual em passagem de tubo com diâmetro menor ou igual a 40mm. Af_05/2015</v>
          </cell>
          <cell r="C3855" t="str">
            <v>un</v>
          </cell>
          <cell r="D3855">
            <v>3.09</v>
          </cell>
        </row>
        <row r="3856">
          <cell r="A3856" t="str">
            <v>91191</v>
          </cell>
          <cell r="B3856" t="str">
            <v>Chumbamento pontual em passagem de tubo com diâmetros entre 40mm e 75mm. Af_05/2015</v>
          </cell>
          <cell r="C3856" t="str">
            <v>un</v>
          </cell>
          <cell r="D3856">
            <v>3.28</v>
          </cell>
        </row>
        <row r="3857">
          <cell r="A3857" t="str">
            <v>91192</v>
          </cell>
          <cell r="B3857" t="str">
            <v>Chumbamento pontual em passagem de tubo com diâmetro maior que 75mm. Af_05/2015</v>
          </cell>
          <cell r="C3857" t="str">
            <v>un</v>
          </cell>
          <cell r="D3857">
            <v>3.63</v>
          </cell>
        </row>
        <row r="3858">
          <cell r="A3858" t="str">
            <v>91222</v>
          </cell>
          <cell r="B3858" t="str">
            <v>Rasgo em alvenaria para ramais / distribuição com diâmetros maiores que40mm e menores ou iguais a 75mm. Af_07/2015</v>
          </cell>
          <cell r="C3858" t="str">
            <v>m</v>
          </cell>
          <cell r="D3858">
            <v>8.4700000000000006</v>
          </cell>
        </row>
        <row r="3859">
          <cell r="A3859" t="str">
            <v>INPR</v>
          </cell>
          <cell r="B3859" t="str">
            <v>Instalações de produção</v>
          </cell>
        </row>
        <row r="3860">
          <cell r="A3860" t="str">
            <v>0232</v>
          </cell>
          <cell r="B3860" t="str">
            <v>Instalação de bombas em geral</v>
          </cell>
        </row>
        <row r="3861">
          <cell r="A3861" t="str">
            <v>73826</v>
          </cell>
          <cell r="B3861" t="str">
            <v>Instalação de compressor de ar ou soprador</v>
          </cell>
        </row>
        <row r="3862">
          <cell r="A3862" t="str">
            <v>73826/001</v>
          </cell>
          <cell r="B3862" t="str">
            <v>Instalação de compressor de ar, potência &lt;= 5CV</v>
          </cell>
          <cell r="C3862" t="str">
            <v>un</v>
          </cell>
          <cell r="D3862">
            <v>423.41</v>
          </cell>
        </row>
        <row r="3863">
          <cell r="A3863" t="str">
            <v>73826/002</v>
          </cell>
          <cell r="B3863" t="str">
            <v>Instalação de compressor de ar, potência &gt; 5 e &lt;= 10CV</v>
          </cell>
          <cell r="C3863" t="str">
            <v>un</v>
          </cell>
          <cell r="D3863">
            <v>550.42999999999995</v>
          </cell>
        </row>
        <row r="3864">
          <cell r="A3864" t="str">
            <v>73834</v>
          </cell>
          <cell r="B3864" t="str">
            <v>Instalação de conjunto moto bomba submersível</v>
          </cell>
        </row>
        <row r="3865">
          <cell r="A3865" t="str">
            <v>73834/001</v>
          </cell>
          <cell r="B3865" t="str">
            <v>Instalação de conj. Moto bomba submersível até 10CV</v>
          </cell>
          <cell r="C3865" t="str">
            <v>un</v>
          </cell>
          <cell r="D3865">
            <v>146.08000000000001</v>
          </cell>
        </row>
        <row r="3866">
          <cell r="A3866" t="str">
            <v>73834/002</v>
          </cell>
          <cell r="B3866" t="str">
            <v>Instalação de conj. Moto bomba submersível de 11 a 25CV</v>
          </cell>
          <cell r="C3866" t="str">
            <v>un</v>
          </cell>
          <cell r="D3866">
            <v>233.73</v>
          </cell>
        </row>
        <row r="3867">
          <cell r="A3867" t="str">
            <v>73834/003</v>
          </cell>
          <cell r="B3867" t="str">
            <v>Instalação de conj. Moto bomba submersível de 26 a 50CV</v>
          </cell>
          <cell r="C3867" t="str">
            <v>un</v>
          </cell>
          <cell r="D3867">
            <v>467.47</v>
          </cell>
        </row>
        <row r="3868">
          <cell r="A3868" t="str">
            <v>73834/004</v>
          </cell>
          <cell r="B3868" t="str">
            <v>Instalação de conj. Moto bomba submersível de 51 a 100CV</v>
          </cell>
          <cell r="C3868" t="str">
            <v>un</v>
          </cell>
          <cell r="D3868">
            <v>701.21</v>
          </cell>
        </row>
        <row r="3869">
          <cell r="A3869" t="str">
            <v>73835</v>
          </cell>
          <cell r="B3869" t="str">
            <v>Instalação de conjunto moto bomba vertical</v>
          </cell>
        </row>
        <row r="3870">
          <cell r="A3870" t="str">
            <v>73835/001</v>
          </cell>
          <cell r="B3870" t="str">
            <v>Instalação de conj. Moto bomba vertical potência &lt;= 100CV</v>
          </cell>
          <cell r="C3870" t="str">
            <v>un</v>
          </cell>
          <cell r="D3870">
            <v>991.78</v>
          </cell>
        </row>
        <row r="3871">
          <cell r="A3871" t="str">
            <v>73835/002</v>
          </cell>
          <cell r="B3871" t="str">
            <v>Instalação de conj. Moto bomba vertical 100 &lt; potência &lt;= 200CV</v>
          </cell>
          <cell r="C3871" t="str">
            <v>un</v>
          </cell>
          <cell r="D3871">
            <v>1348.83</v>
          </cell>
        </row>
        <row r="3872">
          <cell r="A3872" t="str">
            <v>73835/003</v>
          </cell>
          <cell r="B3872" t="str">
            <v>Instalação de conj. Moto bomba vertical 200 &lt; potência &lt;= 300CV</v>
          </cell>
          <cell r="C3872" t="str">
            <v>un</v>
          </cell>
          <cell r="D3872">
            <v>1507.52</v>
          </cell>
        </row>
        <row r="3873">
          <cell r="A3873" t="str">
            <v>73836</v>
          </cell>
          <cell r="B3873" t="str">
            <v>Instalação de conjunto moto bomba horizontal</v>
          </cell>
        </row>
        <row r="3874">
          <cell r="A3874" t="str">
            <v>73836/001</v>
          </cell>
          <cell r="B3874" t="str">
            <v>Instalação de conj. Moto bomba horizontal até 10CV</v>
          </cell>
          <cell r="C3874" t="str">
            <v>un</v>
          </cell>
          <cell r="D3874">
            <v>396.71</v>
          </cell>
        </row>
        <row r="3875">
          <cell r="A3875" t="str">
            <v>73836/002</v>
          </cell>
          <cell r="B3875" t="str">
            <v>Instalação de conj. Moto bomba horizontal de 12,5 a 25CV</v>
          </cell>
          <cell r="C3875" t="str">
            <v>un</v>
          </cell>
          <cell r="D3875">
            <v>515.73</v>
          </cell>
        </row>
        <row r="3876">
          <cell r="A3876" t="str">
            <v>73836/003</v>
          </cell>
          <cell r="B3876" t="str">
            <v>Instalação de conj. Moto bomba horizontal de 30 a 75CV</v>
          </cell>
          <cell r="C3876" t="str">
            <v>un</v>
          </cell>
          <cell r="D3876">
            <v>793.43</v>
          </cell>
        </row>
        <row r="3877">
          <cell r="A3877" t="str">
            <v>73836/004</v>
          </cell>
          <cell r="B3877" t="str">
            <v>Instalação de conj. Moto bomba horizontal de 100 a 150CV</v>
          </cell>
          <cell r="C3877" t="str">
            <v>un</v>
          </cell>
          <cell r="D3877">
            <v>1269.49</v>
          </cell>
        </row>
        <row r="3878">
          <cell r="A3878" t="str">
            <v>73837</v>
          </cell>
          <cell r="B3878" t="str">
            <v>Instalação de conjunto moto bomba submerso / posicionamento</v>
          </cell>
        </row>
        <row r="3879">
          <cell r="A3879" t="str">
            <v>73837/001</v>
          </cell>
          <cell r="B3879" t="str">
            <v>Instalação de conj. Moto bomba submerso até 5CV</v>
          </cell>
          <cell r="C3879" t="str">
            <v>un</v>
          </cell>
          <cell r="D3879">
            <v>146.08000000000001</v>
          </cell>
        </row>
        <row r="3880">
          <cell r="A3880" t="str">
            <v>73837/002</v>
          </cell>
          <cell r="B3880" t="str">
            <v>Instalação de conj. Moto bomba submerso de 6 a 25CV</v>
          </cell>
          <cell r="C3880" t="str">
            <v>un</v>
          </cell>
          <cell r="D3880">
            <v>292.17</v>
          </cell>
        </row>
        <row r="3881">
          <cell r="A3881" t="str">
            <v>73837/003</v>
          </cell>
          <cell r="B3881" t="str">
            <v>Instalação de conj. Moto bomba submerso de 26 a 50CV</v>
          </cell>
          <cell r="C3881" t="str">
            <v>un</v>
          </cell>
          <cell r="D3881">
            <v>584.34</v>
          </cell>
        </row>
        <row r="3882">
          <cell r="A3882" t="str">
            <v>0240</v>
          </cell>
          <cell r="B3882" t="str">
            <v>Montagens em geral</v>
          </cell>
        </row>
        <row r="3883">
          <cell r="A3883" t="str">
            <v>73612</v>
          </cell>
          <cell r="B3883" t="str">
            <v>Instalação de clorador</v>
          </cell>
          <cell r="C3883" t="str">
            <v>un</v>
          </cell>
          <cell r="D3883">
            <v>316.91000000000003</v>
          </cell>
        </row>
        <row r="3884">
          <cell r="A3884" t="str">
            <v>73660</v>
          </cell>
          <cell r="B3884" t="str">
            <v>Leito filtrante - assentamento de blocos Leopold</v>
          </cell>
          <cell r="C3884" t="str">
            <v>m²</v>
          </cell>
          <cell r="D3884">
            <v>56.12</v>
          </cell>
        </row>
        <row r="3885">
          <cell r="A3885" t="str">
            <v>73661</v>
          </cell>
          <cell r="B3885" t="str">
            <v>Fornecimento e instalação de talha e troley manual de 1 tonelada</v>
          </cell>
          <cell r="C3885" t="str">
            <v>un</v>
          </cell>
          <cell r="D3885">
            <v>1814.72</v>
          </cell>
        </row>
        <row r="3886">
          <cell r="A3886" t="str">
            <v>73693</v>
          </cell>
          <cell r="B3886" t="str">
            <v>Leito filtrante - colocação de lona plástica</v>
          </cell>
          <cell r="C3886" t="str">
            <v>m²</v>
          </cell>
          <cell r="D3886">
            <v>15.71</v>
          </cell>
        </row>
        <row r="3887">
          <cell r="A3887" t="str">
            <v>73694</v>
          </cell>
          <cell r="B3887" t="str">
            <v>Instalação de bomba dosadora</v>
          </cell>
          <cell r="C3887" t="str">
            <v>un</v>
          </cell>
          <cell r="D3887">
            <v>107.9</v>
          </cell>
        </row>
        <row r="3888">
          <cell r="A3888" t="str">
            <v>73695</v>
          </cell>
          <cell r="B3888" t="str">
            <v>Instalação de agitador</v>
          </cell>
          <cell r="C3888" t="str">
            <v>un</v>
          </cell>
          <cell r="D3888">
            <v>55.49</v>
          </cell>
        </row>
        <row r="3889">
          <cell r="A3889" t="str">
            <v>73824</v>
          </cell>
          <cell r="B3889" t="str">
            <v>Instalação de misturador</v>
          </cell>
        </row>
        <row r="3890">
          <cell r="A3890" t="str">
            <v>73824/001</v>
          </cell>
          <cell r="B3890" t="str">
            <v>Instalação de misturador vertical</v>
          </cell>
          <cell r="C3890" t="str">
            <v>un</v>
          </cell>
          <cell r="D3890">
            <v>316.91000000000003</v>
          </cell>
        </row>
        <row r="3891">
          <cell r="A3891" t="str">
            <v>73825</v>
          </cell>
          <cell r="B3891" t="str">
            <v>Vertedores</v>
          </cell>
        </row>
        <row r="3892">
          <cell r="A3892" t="str">
            <v>73825/002</v>
          </cell>
          <cell r="B3892" t="str">
            <v>Vertedor triangular de alumínio</v>
          </cell>
          <cell r="C3892" t="str">
            <v>m²</v>
          </cell>
          <cell r="D3892">
            <v>772.95</v>
          </cell>
        </row>
        <row r="3893">
          <cell r="A3893" t="str">
            <v>73873</v>
          </cell>
          <cell r="B3893" t="str">
            <v>Leito filtrante</v>
          </cell>
        </row>
        <row r="3894">
          <cell r="A3894" t="str">
            <v>73873/001</v>
          </cell>
          <cell r="B3894" t="str">
            <v>Leito filtrante - colocação e apiloamento de terra no filtro</v>
          </cell>
          <cell r="C3894" t="str">
            <v>m³</v>
          </cell>
          <cell r="D3894">
            <v>52.3</v>
          </cell>
        </row>
        <row r="3895">
          <cell r="A3895" t="str">
            <v>73873/002</v>
          </cell>
          <cell r="B3895" t="str">
            <v>Leito filtrante - fornecimento e enchimento c/ brita n. 4</v>
          </cell>
          <cell r="C3895" t="str">
            <v>m³</v>
          </cell>
          <cell r="D3895">
            <v>151.04</v>
          </cell>
        </row>
        <row r="3896">
          <cell r="A3896" t="str">
            <v>73873/003</v>
          </cell>
          <cell r="B3896" t="str">
            <v>Leito filtrante - colocação de areia nos filtros</v>
          </cell>
          <cell r="C3896" t="str">
            <v>m³</v>
          </cell>
          <cell r="D3896">
            <v>52.3</v>
          </cell>
        </row>
        <row r="3897">
          <cell r="A3897" t="str">
            <v>73873/004</v>
          </cell>
          <cell r="B3897" t="str">
            <v>Leito filtrante - colocação de pedregulhos nos filtros</v>
          </cell>
          <cell r="C3897" t="str">
            <v>m³</v>
          </cell>
          <cell r="D3897">
            <v>57.28</v>
          </cell>
        </row>
        <row r="3898">
          <cell r="A3898" t="str">
            <v>73873/005</v>
          </cell>
          <cell r="B3898" t="str">
            <v>Leito filtrante - colocação de antracito nos filtros</v>
          </cell>
          <cell r="C3898" t="str">
            <v>m³</v>
          </cell>
          <cell r="D3898">
            <v>52.3</v>
          </cell>
        </row>
        <row r="3899">
          <cell r="A3899" t="str">
            <v>LIPR</v>
          </cell>
          <cell r="B3899" t="str">
            <v>Ligações prediais água / esgoto / energia / telefone</v>
          </cell>
        </row>
        <row r="3900">
          <cell r="A3900" t="str">
            <v>0058</v>
          </cell>
          <cell r="B3900" t="str">
            <v>Ligações prediais de água</v>
          </cell>
        </row>
        <row r="3901">
          <cell r="A3901" t="str">
            <v>73827</v>
          </cell>
          <cell r="B3901" t="str">
            <v>Kit cavalete</v>
          </cell>
        </row>
        <row r="3902">
          <cell r="A3902" t="str">
            <v>73827/001</v>
          </cell>
          <cell r="B3902" t="str">
            <v>Kit cavalete PVC com registro 1/2" - fornecimento e instalação</v>
          </cell>
          <cell r="C3902" t="str">
            <v>un</v>
          </cell>
          <cell r="D3902">
            <v>43.54</v>
          </cell>
        </row>
        <row r="3903">
          <cell r="A3903" t="str">
            <v>74102</v>
          </cell>
          <cell r="B3903" t="str">
            <v>Caixa de proteção para hidrômetro</v>
          </cell>
        </row>
        <row r="3904">
          <cell r="A3904" t="str">
            <v>74102/001</v>
          </cell>
          <cell r="B3904" t="str">
            <v>Caixa para hidrômetro concreto pré-moldado - fornecimento e instalação</v>
          </cell>
          <cell r="C3904" t="str">
            <v>un</v>
          </cell>
          <cell r="D3904">
            <v>107.42</v>
          </cell>
        </row>
        <row r="3905">
          <cell r="A3905" t="str">
            <v>74217</v>
          </cell>
          <cell r="B3905" t="str">
            <v>Aquisição e instalação de hidrômetro</v>
          </cell>
        </row>
        <row r="3906">
          <cell r="A3906" t="str">
            <v>74217/001</v>
          </cell>
          <cell r="B3906" t="str">
            <v>Hidrômetro 3,00m³/h, D=1/2" - fornecimento e instalação</v>
          </cell>
          <cell r="C3906" t="str">
            <v>un</v>
          </cell>
          <cell r="D3906">
            <v>81.680000000000007</v>
          </cell>
        </row>
        <row r="3907">
          <cell r="A3907" t="str">
            <v>74217/002</v>
          </cell>
          <cell r="B3907" t="str">
            <v>Hidrômetro 5,00m³/h, D=3/4" - fornecimento e instalação</v>
          </cell>
          <cell r="C3907" t="str">
            <v>un</v>
          </cell>
          <cell r="D3907">
            <v>93.95</v>
          </cell>
        </row>
        <row r="3908">
          <cell r="A3908" t="str">
            <v>74217/003</v>
          </cell>
          <cell r="B3908" t="str">
            <v>Hidrômetro 1,50m³/h, D=1/2" - fornecimento e instalação</v>
          </cell>
          <cell r="C3908" t="str">
            <v>un</v>
          </cell>
          <cell r="D3908">
            <v>78.58</v>
          </cell>
        </row>
        <row r="3909">
          <cell r="A3909" t="str">
            <v>74218</v>
          </cell>
          <cell r="B3909" t="str">
            <v>Montagem e instalação de cavalete</v>
          </cell>
        </row>
        <row r="3910">
          <cell r="A3910" t="str">
            <v>74218/001</v>
          </cell>
          <cell r="B3910" t="str">
            <v>Kit cavalete PVC com registro 3/4" - fornecimento e instalação</v>
          </cell>
          <cell r="C3910" t="str">
            <v>un</v>
          </cell>
          <cell r="D3910">
            <v>44.92</v>
          </cell>
        </row>
        <row r="3911">
          <cell r="A3911" t="str">
            <v>74253</v>
          </cell>
          <cell r="B3911" t="str">
            <v>Ramal predial</v>
          </cell>
        </row>
        <row r="3912">
          <cell r="A3912" t="str">
            <v>74253/001</v>
          </cell>
          <cell r="B3912" t="str">
            <v>Ramal predial em tubo PEAD 20mm - fornecimento, instalação, escavação e reaterro</v>
          </cell>
          <cell r="C3912" t="str">
            <v>m</v>
          </cell>
          <cell r="D3912">
            <v>15.53</v>
          </cell>
        </row>
        <row r="3913">
          <cell r="A3913" t="str">
            <v>83878</v>
          </cell>
          <cell r="B3913" t="str">
            <v>Ligação da rede 50mm ao ramal predial 1/2"</v>
          </cell>
          <cell r="C3913" t="str">
            <v>un</v>
          </cell>
          <cell r="D3913">
            <v>31.4</v>
          </cell>
        </row>
        <row r="3914">
          <cell r="A3914" t="str">
            <v>83879</v>
          </cell>
          <cell r="B3914" t="str">
            <v>Ligação da rede 75mm ao ramal predial 1/2"</v>
          </cell>
          <cell r="C3914" t="str">
            <v>un</v>
          </cell>
          <cell r="D3914">
            <v>37.299999999999997</v>
          </cell>
        </row>
        <row r="3915">
          <cell r="A3915" t="str">
            <v>0059</v>
          </cell>
          <cell r="B3915" t="str">
            <v>Ligações prediais de esgoto</v>
          </cell>
        </row>
        <row r="3916">
          <cell r="A3916" t="str">
            <v>73658</v>
          </cell>
          <cell r="B3916" t="str">
            <v>Ligação domiciliar de esgoto DN 100mm, da casa até a caixa, composto por 10,0m tubo de PVC esgoto predial DN 100mm e caixa de alvenaria com tampa de concreto - fornecimento e instalação</v>
          </cell>
          <cell r="C3916" t="str">
            <v>un</v>
          </cell>
          <cell r="D3916">
            <v>432.83</v>
          </cell>
        </row>
        <row r="3917">
          <cell r="A3917" t="str">
            <v>73784</v>
          </cell>
          <cell r="B3917" t="str">
            <v>Ligações de esgotos em tubos de PVC</v>
          </cell>
        </row>
        <row r="3918">
          <cell r="A3918" t="str">
            <v>73784/001</v>
          </cell>
          <cell r="B3918" t="str">
            <v>Ligação de esgoto em tubo PVC esgoto série R DN 100mm, da caixa até a rede, incluindo escavação e reaterro até 1,00m, composto por 10,50m de tubo PVC série R esgoto DN 100mm, junção simples PVC para esgoto predial DN 100x100mm e curva PVC 90 graus para rede coletora de esgoto DN 100mm - fornecimento e instalação</v>
          </cell>
          <cell r="C3918" t="str">
            <v>un</v>
          </cell>
          <cell r="D3918">
            <v>839.54</v>
          </cell>
        </row>
        <row r="3919">
          <cell r="A3919" t="str">
            <v>73784/002</v>
          </cell>
          <cell r="B3919" t="str">
            <v>Ligação de esgoto em tubo PVC esgoto série R DN 150mm, da caixa até a rede, incluindo escavação e reaterro até 1,00m, composto por 13,65m de tubo PVC série R esgoto DN 150mm - fornecimento e instalação</v>
          </cell>
          <cell r="C3919" t="str">
            <v>un</v>
          </cell>
          <cell r="D3919">
            <v>1205.6500000000001</v>
          </cell>
        </row>
        <row r="3920">
          <cell r="A3920" t="str">
            <v>74216</v>
          </cell>
          <cell r="B3920" t="str">
            <v>Ramal predial de esgoto para rede em implantação (mão de obra e material, incluindo escavação manual até 1,50metros e reaterro)</v>
          </cell>
        </row>
        <row r="3921">
          <cell r="A3921" t="str">
            <v>74216/001</v>
          </cell>
          <cell r="B3921" t="str">
            <v>Ramal predial de esgoto em tubo PVC esgoto DN 100mm - fornecimento, instalação, escavação e reaterro</v>
          </cell>
          <cell r="C3921" t="str">
            <v>m</v>
          </cell>
          <cell r="D3921">
            <v>63.38</v>
          </cell>
        </row>
        <row r="3922">
          <cell r="A3922" t="str">
            <v>MOVT</v>
          </cell>
          <cell r="B3922" t="str">
            <v>Movimento de terra</v>
          </cell>
        </row>
        <row r="3923">
          <cell r="A3923" t="str">
            <v>0017</v>
          </cell>
          <cell r="B3923" t="str">
            <v>Dragagem</v>
          </cell>
        </row>
        <row r="3924">
          <cell r="A3924" t="str">
            <v>76451</v>
          </cell>
          <cell r="B3924" t="str">
            <v>Escavação submersa</v>
          </cell>
        </row>
        <row r="3925">
          <cell r="A3925" t="str">
            <v>76451/001</v>
          </cell>
          <cell r="B3925" t="str">
            <v>Escavação mecanizada submersa (dragagem e carga), utilizando caminhão basculante, escavadeira tipo draga de arraste e retroescavadeira com carregadeira</v>
          </cell>
          <cell r="C3925" t="str">
            <v>m³</v>
          </cell>
          <cell r="D3925">
            <v>28.57</v>
          </cell>
        </row>
        <row r="3926">
          <cell r="A3926" t="str">
            <v>83335</v>
          </cell>
          <cell r="B3926" t="str">
            <v>Escavação submersa com draga de mandíbula</v>
          </cell>
          <cell r="C3926" t="str">
            <v>m³</v>
          </cell>
          <cell r="D3926">
            <v>38.56</v>
          </cell>
        </row>
        <row r="3927">
          <cell r="A3927" t="str">
            <v>88548</v>
          </cell>
          <cell r="B3927" t="str">
            <v>Dragagem (c/ escavadeira Dragline de arraste 140HP)</v>
          </cell>
          <cell r="C3927" t="str">
            <v>m³</v>
          </cell>
          <cell r="D3927">
            <v>25.51</v>
          </cell>
        </row>
        <row r="3928">
          <cell r="A3928" t="str">
            <v>0018</v>
          </cell>
          <cell r="B3928" t="str">
            <v>Corte / escavação em jazidas ou campo aberto</v>
          </cell>
        </row>
        <row r="3929">
          <cell r="A3929" t="str">
            <v>7011</v>
          </cell>
          <cell r="B3929" t="str">
            <v>Escavação e acerto manual na faixa de 0,45m de largura p/ execução de meio-fio e sarjeta conjugados</v>
          </cell>
          <cell r="C3929" t="str">
            <v>m</v>
          </cell>
          <cell r="D3929">
            <v>3.88</v>
          </cell>
        </row>
        <row r="3930">
          <cell r="A3930" t="str">
            <v>73903</v>
          </cell>
          <cell r="B3930" t="str">
            <v>Escavação mecanizada a céu aberto</v>
          </cell>
        </row>
        <row r="3931">
          <cell r="A3931" t="str">
            <v>73903/001</v>
          </cell>
          <cell r="B3931" t="str">
            <v>Limpeza superficial da camada vegetal em jazida</v>
          </cell>
          <cell r="C3931" t="str">
            <v>m²</v>
          </cell>
          <cell r="D3931">
            <v>0.42</v>
          </cell>
        </row>
        <row r="3932">
          <cell r="A3932" t="str">
            <v>73903/002</v>
          </cell>
          <cell r="B3932" t="str">
            <v>Expurgo de jazida (material vegetal, ou inservível, exceto lama)</v>
          </cell>
          <cell r="C3932" t="str">
            <v>m³</v>
          </cell>
          <cell r="D3932">
            <v>2.23</v>
          </cell>
        </row>
        <row r="3933">
          <cell r="A3933" t="str">
            <v>74151</v>
          </cell>
          <cell r="B3933" t="str">
            <v>Escavação e carga material 1ª categoria</v>
          </cell>
        </row>
        <row r="3934">
          <cell r="A3934" t="str">
            <v>74151/001</v>
          </cell>
          <cell r="B3934" t="str">
            <v>Escavação e carga material 1ª categoria, utilizando trator de esteiras de 110 a 160HP com lamina, peso operacional *13T e pá carregadeira com 170HP.</v>
          </cell>
          <cell r="C3934" t="str">
            <v>m³</v>
          </cell>
          <cell r="D3934">
            <v>3.3</v>
          </cell>
        </row>
        <row r="3935">
          <cell r="A3935" t="str">
            <v>74154</v>
          </cell>
          <cell r="B3935" t="str">
            <v>Escavação, carga e transporte DMT 50 a 200m c/ caminhão basculante</v>
          </cell>
        </row>
        <row r="3936">
          <cell r="A3936" t="str">
            <v>74154/001</v>
          </cell>
          <cell r="B3936" t="str">
            <v>Escavação, carga e transporte de material de 1ª categoria com trator sobre esteiras 347HP e caçamba 6m³, DMT 50 a 200m</v>
          </cell>
          <cell r="C3936" t="str">
            <v>m³</v>
          </cell>
          <cell r="D3936">
            <v>4.8899999999999997</v>
          </cell>
        </row>
        <row r="3937">
          <cell r="A3937" t="str">
            <v>74155</v>
          </cell>
          <cell r="B3937" t="str">
            <v>Escavação e transporte DMT 50m c/ trator esteiras cat D8</v>
          </cell>
        </row>
        <row r="3938">
          <cell r="A3938" t="str">
            <v>74155/001</v>
          </cell>
          <cell r="B3938" t="str">
            <v>Escavação e transporte de material de 1ª cat DMT 50m com trator sobre esteiras 347HP com lamina e escarificador</v>
          </cell>
          <cell r="C3938" t="str">
            <v>m³</v>
          </cell>
          <cell r="D3938">
            <v>2.08</v>
          </cell>
        </row>
        <row r="3939">
          <cell r="A3939" t="str">
            <v>74155/002</v>
          </cell>
          <cell r="B3939" t="str">
            <v>Escavação e transporte de material de 2ª cat DMT 50m com trator sobre esteiras 347HP com lamina e escarificador</v>
          </cell>
          <cell r="C3939" t="str">
            <v>m³</v>
          </cell>
          <cell r="D3939">
            <v>4.03</v>
          </cell>
        </row>
        <row r="3940">
          <cell r="A3940" t="str">
            <v>74205</v>
          </cell>
          <cell r="B3940" t="str">
            <v>Escavação de material 1ª categoria (subleito)</v>
          </cell>
        </row>
        <row r="3941">
          <cell r="A3941" t="str">
            <v>74205/001</v>
          </cell>
          <cell r="B3941" t="str">
            <v>Escavação mecânica de material 1ª categoria, proveniente de corte de subleito (c/ trator esteiras 160HP)</v>
          </cell>
          <cell r="C3941" t="str">
            <v>m³</v>
          </cell>
          <cell r="D3941">
            <v>1.87</v>
          </cell>
        </row>
        <row r="3942">
          <cell r="A3942" t="str">
            <v>78018</v>
          </cell>
          <cell r="B3942" t="str">
            <v>Escavação manual a céu aberto em material de 1ª categoria, em profundidade até 0,50m</v>
          </cell>
          <cell r="C3942" t="str">
            <v>m³</v>
          </cell>
          <cell r="D3942">
            <v>25.87</v>
          </cell>
        </row>
        <row r="3943">
          <cell r="A3943" t="str">
            <v>79472</v>
          </cell>
          <cell r="B3943" t="str">
            <v>Regularização de superfícies em terra com motoniveladora</v>
          </cell>
          <cell r="C3943" t="str">
            <v>m²</v>
          </cell>
          <cell r="D3943">
            <v>0.46</v>
          </cell>
        </row>
        <row r="3944">
          <cell r="A3944" t="str">
            <v>79473</v>
          </cell>
          <cell r="B3944" t="str">
            <v>Corte e aterro compensado</v>
          </cell>
          <cell r="C3944" t="str">
            <v>m³</v>
          </cell>
          <cell r="D3944">
            <v>6.89</v>
          </cell>
        </row>
        <row r="3945">
          <cell r="A3945" t="str">
            <v>79474</v>
          </cell>
          <cell r="B3945" t="str">
            <v>Escavação manual, campo aberto, em solo exceto rocha, de 4,00 até 6,00m de profundidade.</v>
          </cell>
          <cell r="C3945" t="str">
            <v>m³</v>
          </cell>
          <cell r="D3945">
            <v>43.67</v>
          </cell>
        </row>
        <row r="3946">
          <cell r="A3946" t="str">
            <v>79477</v>
          </cell>
          <cell r="B3946" t="str">
            <v>Escavação em rocha c/ perfuração manual e explosivo</v>
          </cell>
          <cell r="C3946" t="str">
            <v>m³</v>
          </cell>
          <cell r="D3946">
            <v>264.48</v>
          </cell>
        </row>
        <row r="3947">
          <cell r="A3947" t="str">
            <v>79478</v>
          </cell>
          <cell r="B3947" t="str">
            <v>Escavação manual campo aberto em solo exceto rocha até 2,00m profundidade</v>
          </cell>
          <cell r="C3947" t="str">
            <v>m³</v>
          </cell>
          <cell r="D3947">
            <v>31.59</v>
          </cell>
        </row>
        <row r="3948">
          <cell r="A3948" t="str">
            <v>79479</v>
          </cell>
          <cell r="B3948" t="str">
            <v>Escavação manual, campo aberto, em solo exceto rocha, de 2,00 até 4,00m de profundidade.</v>
          </cell>
          <cell r="C3948" t="str">
            <v>m³</v>
          </cell>
          <cell r="D3948">
            <v>37.630000000000003</v>
          </cell>
        </row>
        <row r="3949">
          <cell r="A3949" t="str">
            <v>79480</v>
          </cell>
          <cell r="B3949" t="str">
            <v>Escavação mecânica campo aberto em solo exceto rocha até 2,00m profundidade</v>
          </cell>
          <cell r="C3949" t="str">
            <v>m³</v>
          </cell>
          <cell r="D3949">
            <v>2.85</v>
          </cell>
        </row>
        <row r="3950">
          <cell r="A3950" t="str">
            <v>79505</v>
          </cell>
          <cell r="B3950" t="str">
            <v>Escavação a fogo a céu aberto</v>
          </cell>
        </row>
        <row r="3951">
          <cell r="A3951" t="str">
            <v>79505/001</v>
          </cell>
          <cell r="B3951" t="str">
            <v>Escavação a fogo em material de 2ª categoria, moledo ou rocha decomposta, a céu aberto, furacão a barra mina</v>
          </cell>
          <cell r="C3951" t="str">
            <v>m³</v>
          </cell>
          <cell r="D3951">
            <v>53.46</v>
          </cell>
        </row>
        <row r="3952">
          <cell r="A3952" t="str">
            <v>79505/002</v>
          </cell>
          <cell r="B3952" t="str">
            <v>Escavação a fogo em material de 3ª categoria, rocha viva, a céu aberto, furacão a barra mina.</v>
          </cell>
          <cell r="C3952" t="str">
            <v>m³</v>
          </cell>
          <cell r="D3952">
            <v>116.01</v>
          </cell>
        </row>
        <row r="3953">
          <cell r="A3953" t="str">
            <v>79517</v>
          </cell>
          <cell r="B3953" t="str">
            <v>Escavação manual em solo</v>
          </cell>
        </row>
        <row r="3954">
          <cell r="A3954" t="str">
            <v>79517/001</v>
          </cell>
          <cell r="B3954" t="str">
            <v>Escavação manual em solo-prof. até 1,50m</v>
          </cell>
          <cell r="C3954" t="str">
            <v>m³</v>
          </cell>
          <cell r="D3954">
            <v>21.56</v>
          </cell>
        </row>
        <row r="3955">
          <cell r="A3955" t="str">
            <v>79517/002</v>
          </cell>
          <cell r="B3955" t="str">
            <v>Escavação manual em solo, prof. maior que 1,5m até 4,00m</v>
          </cell>
          <cell r="C3955" t="str">
            <v>m³</v>
          </cell>
          <cell r="D3955">
            <v>34.5</v>
          </cell>
        </row>
        <row r="3956">
          <cell r="A3956" t="str">
            <v>83336</v>
          </cell>
          <cell r="B3956" t="str">
            <v>Escavação mecânica para acerto de taludes, em material de 1ª categoria, com escavadeira hidráulica</v>
          </cell>
          <cell r="C3956" t="str">
            <v>m³</v>
          </cell>
          <cell r="D3956">
            <v>3.81</v>
          </cell>
        </row>
        <row r="3957">
          <cell r="A3957" t="str">
            <v>83338</v>
          </cell>
          <cell r="B3957" t="str">
            <v>Escavação mecânica, a céu aberto, em material de 1ª categoria, com escavadeira hidráulica, capacidade de 0,78m³</v>
          </cell>
          <cell r="C3957" t="str">
            <v>m³</v>
          </cell>
          <cell r="D3957">
            <v>2.1800000000000002</v>
          </cell>
        </row>
        <row r="3958">
          <cell r="A3958" t="str">
            <v>89885</v>
          </cell>
          <cell r="B3958" t="str">
            <v>Escavação vertical a céu aberto, incluindo carga, descarga e transporte, em solo de 1ª categoria com escavadeira hidráulica (caçamba: 0,8m³ / 111HP), frota de 3 caminhões basculantes de 14m³, DMT de 0,2km e velocidade média 4km/h. Af_12/2013</v>
          </cell>
          <cell r="C3958" t="str">
            <v>m³</v>
          </cell>
          <cell r="D3958">
            <v>6.68</v>
          </cell>
        </row>
        <row r="3959">
          <cell r="A3959" t="str">
            <v>89886</v>
          </cell>
          <cell r="B3959" t="str">
            <v>Escavação vertical a céu aberto, incluindo carga, descarga e transporte, em solo de 1ª categoria com escavadeira hidráulica (caçamba: 0,8m³ / 111HP), frota de 3 caminhões basculantes de 14m³, DMT de 0,3km e velocidade média 5,9km/h. Af_12/2013</v>
          </cell>
          <cell r="C3959" t="str">
            <v>m³</v>
          </cell>
          <cell r="D3959">
            <v>6.71</v>
          </cell>
        </row>
        <row r="3960">
          <cell r="A3960" t="str">
            <v>89887</v>
          </cell>
          <cell r="B3960" t="str">
            <v>Escavação vertical a céu aberto, incluindo carga, descarga e transporte, em solo de 1ª categoria com escavadeira hidráulica (caçamba: 0,8m³ / 111HP), frota de 3 caminhões basculantes de 14m³, DMT de 0,6km e velocidade média 10km/h. Af_12/2013</v>
          </cell>
          <cell r="C3960" t="str">
            <v>m³</v>
          </cell>
          <cell r="D3960">
            <v>6.91</v>
          </cell>
        </row>
        <row r="3961">
          <cell r="A3961" t="str">
            <v>89888</v>
          </cell>
          <cell r="B3961" t="str">
            <v>Escavação vertical a céu aberto, incluindo carga, descarga e transporte, em solo de 1ª categoria com escavadeira hidráulica (caçamba: 0,8m³ / 111HP), frota de 3 caminhões basculantes de 14m³, DMT de 0,8km e velocidade média 14km/h. Af_12/2013</v>
          </cell>
          <cell r="C3961" t="str">
            <v>m³</v>
          </cell>
          <cell r="D3961">
            <v>6.85</v>
          </cell>
        </row>
        <row r="3962">
          <cell r="A3962" t="str">
            <v>89889</v>
          </cell>
          <cell r="B3962" t="str">
            <v>Escavação vertical a céu aberto, incluindo carga, descarga e transporte, em solo de 1ª categoria com escavadeira hidráulica (caçamba: 0,8m³ / 111HP), frota de 3 caminhões basculantes de 14m³, DMT de 1km e velocidade média 15km/h. Af_12/2013</v>
          </cell>
          <cell r="C3962" t="str">
            <v>m³</v>
          </cell>
          <cell r="D3962">
            <v>7.07</v>
          </cell>
        </row>
        <row r="3963">
          <cell r="A3963" t="str">
            <v>89890</v>
          </cell>
          <cell r="B3963" t="str">
            <v>Escavação vertical a céu aberto, incluindo carga, descarga e transporte, em solo de 1ª categoria com escavadeira hidráulica (caçamba: 0,8m³ / 111HP), frota de 4 caminhões basculantes de 14m³, DMT de 1,5km e velocidade média 18km/h. Af_12/2013</v>
          </cell>
          <cell r="C3963" t="str">
            <v>m³</v>
          </cell>
          <cell r="D3963">
            <v>9.67</v>
          </cell>
        </row>
        <row r="3964">
          <cell r="A3964" t="str">
            <v>89891</v>
          </cell>
          <cell r="B3964" t="str">
            <v>Escavação vertical a céu aberto, incluindo carga, descarga e transporte, em solo de 1ª categoria com escavadeira hidráulica (caçamba: 0,8m³ / 111HP), frota de 4 caminhões basculantes de 14m³, DMT de 2km e velocidade média 22km/h. Af_12/2013</v>
          </cell>
          <cell r="C3964" t="str">
            <v>m³</v>
          </cell>
          <cell r="D3964">
            <v>9.86</v>
          </cell>
        </row>
        <row r="3965">
          <cell r="A3965" t="str">
            <v>89892</v>
          </cell>
          <cell r="B3965" t="str">
            <v>Escavação vertical a céu aberto, incluindo carga, descarga e transporte, em solo de 1ª categoria com escavadeira hidráulica (caçamba: 0,8m³ / 111HP), frota de 4 caminhões basculantes de 14m³, DMT de 2km e velocidade média 35km/h. Af_12/2013</v>
          </cell>
          <cell r="C3965" t="str">
            <v>m³</v>
          </cell>
          <cell r="D3965">
            <v>9.06</v>
          </cell>
        </row>
        <row r="3966">
          <cell r="A3966" t="str">
            <v>89893</v>
          </cell>
          <cell r="B3966" t="str">
            <v>Escavação vertical a céu aberto, incluindo carga, descarga e transporte, em solo de 1ª categoria com escavadeira hidráulica (caçamba: 0,8m³ / 111HP), frota de 5 caminhões basculantes de 14m³, DMT de 3km e velocidade média 20km/h. Af_12/2013</v>
          </cell>
          <cell r="C3966" t="str">
            <v>m³</v>
          </cell>
          <cell r="D3966">
            <v>11.84</v>
          </cell>
        </row>
        <row r="3967">
          <cell r="A3967" t="str">
            <v>89894</v>
          </cell>
          <cell r="B3967" t="str">
            <v>Escavação vertical a céu aberto, incluindo carga, descarga e transporte, em solo de 1ª categoria com escavadeira hidráulica (caçamba: 0,8m³ / 111HP), frota de 6 caminhões basculantes de 14m³, DMT de 4km e velocidade média 22km/h. Af_12/2013</v>
          </cell>
          <cell r="C3967" t="str">
            <v>m³</v>
          </cell>
          <cell r="D3967">
            <v>13.2</v>
          </cell>
        </row>
        <row r="3968">
          <cell r="A3968" t="str">
            <v>89895</v>
          </cell>
          <cell r="B3968" t="str">
            <v>Escavação vertical a céu aberto, incluindo carga, descarga e transporte, em solo de 1ª categoria com escavadeira hidráulica (caçamba: 0,8m³ / 111HP), frota de 7 caminhões basculantes de 14m³, DMT de 6km e velocidade média 22km/h. Af_12/2013</v>
          </cell>
          <cell r="C3968" t="str">
            <v>m³</v>
          </cell>
          <cell r="D3968">
            <v>15.92</v>
          </cell>
        </row>
        <row r="3969">
          <cell r="A3969" t="str">
            <v>89896</v>
          </cell>
          <cell r="B3969" t="str">
            <v>Escavação vertical a céu aberto, incluindo carga, descarga e transporte, em solo de 1ª categoria com escavadeira hidráulica (caçamba: 0,8m³ / 111HP), frota de 6 caminhões basculantes de 14m³, DMT de 6km e velocidade média 35km/h. Af_12/2013</v>
          </cell>
          <cell r="C3969" t="str">
            <v>m³</v>
          </cell>
          <cell r="D3969">
            <v>12.98</v>
          </cell>
        </row>
        <row r="3970">
          <cell r="A3970" t="str">
            <v>89897</v>
          </cell>
          <cell r="B3970" t="str">
            <v>Escavação vertical a céu aberto, incluindo carga, descarga e transporte, em solo de 1ª categoria com escavadeira hidráulica (caçamba: 0,8m³ / 111HP), frota de 9 caminhões basculantes de 14m³, DMT de 8km e velocidade média 22km/h. Af_12/2013</v>
          </cell>
          <cell r="C3970" t="str">
            <v>m³</v>
          </cell>
          <cell r="D3970">
            <v>19.29</v>
          </cell>
        </row>
        <row r="3971">
          <cell r="A3971" t="str">
            <v>89898</v>
          </cell>
          <cell r="B3971" t="str">
            <v>Escavação vertical a céu aberto, incluindo carga, descarga e transporte, em solo de 1ª categoria com escavadeira hidráulica (caçamba: 0,8m³ / 111HP), frota de 10 caminhões basculantes de 14m³, DMT de 10km e velocidade média 22km/h. Af_12/2013</v>
          </cell>
          <cell r="C3971" t="str">
            <v>m³</v>
          </cell>
          <cell r="D3971">
            <v>22.01</v>
          </cell>
        </row>
        <row r="3972">
          <cell r="A3972" t="str">
            <v>89899</v>
          </cell>
          <cell r="B3972" t="str">
            <v>Escavação vertical a céu aberto, incluindo carga, descarga e transporte, em solo de 1ª categoria com escavadeira hidráulica (caçamba: 0,8m³ / 111HP), frota de 7 caminhões basculantes de 14m³, DMT de 10km e velocidade média 35km/h. Af_12/2013</v>
          </cell>
          <cell r="C3972" t="str">
            <v>m³</v>
          </cell>
          <cell r="D3972">
            <v>16.239999999999998</v>
          </cell>
        </row>
        <row r="3973">
          <cell r="A3973" t="str">
            <v>89900</v>
          </cell>
          <cell r="B3973" t="str">
            <v>Escavação vertical a céu aberto, incluindo carga, descarga e transporte, em solo de 1ª categoria com escavadeira hidráulica (caçamba: 0,8m³ / 111HP), frota de 13 caminhões basculantes de 14m³, DMT de 15km e velocidade média 24km/h. Af_12/2013</v>
          </cell>
          <cell r="C3973" t="str">
            <v>m³</v>
          </cell>
          <cell r="D3973">
            <v>27.83</v>
          </cell>
        </row>
        <row r="3974">
          <cell r="A3974" t="str">
            <v>89901</v>
          </cell>
          <cell r="B3974" t="str">
            <v>Escavação vertical a céu aberto, incluindo carga, descarga e transporte, em solo de 1ª categoria com escavadeira hidráulica (caçamba: 0,8m³ / 111HP), frota de 8 caminhões basculantes de 14m³, DMT de 15km e velocidade média 45km/h. Af_12/2013</v>
          </cell>
          <cell r="C3974" t="str">
            <v>m³</v>
          </cell>
          <cell r="D3974">
            <v>17.97</v>
          </cell>
        </row>
        <row r="3975">
          <cell r="A3975" t="str">
            <v>89902</v>
          </cell>
          <cell r="B3975" t="str">
            <v>Escavação vertical a céu aberto, incluindo carga, descarga e transporte, em solo de 1ª categoria com escavadeira hidráulica (caçamba: 0,8m³ / 111HP), frota de 16 caminhões basculantes de 14m³, DMT de 20km e velocidade média 24km/h. Af_12/2013</v>
          </cell>
          <cell r="C3975" t="str">
            <v>m³</v>
          </cell>
          <cell r="D3975">
            <v>34.54</v>
          </cell>
        </row>
        <row r="3976">
          <cell r="A3976" t="str">
            <v>89903</v>
          </cell>
          <cell r="B3976" t="str">
            <v>Escavação vertical a céu aberto, incluindo carga, descarga e transporte, em solo de 1ª categoria com escavadeira hidráulica (caçamba: 0,8m³ / 111HP), frota de 2 caminhões basculantes de 18m³, DMT de 0,2km e velocidade média 4km/h. Af_12/2013</v>
          </cell>
          <cell r="C3976" t="str">
            <v>m³</v>
          </cell>
          <cell r="D3976">
            <v>5.82</v>
          </cell>
        </row>
        <row r="3977">
          <cell r="A3977" t="str">
            <v>89904</v>
          </cell>
          <cell r="B3977" t="str">
            <v>Escavação vertical a céu aberto, incluindo carga, descarga e transporte, em solo de 1ª categoria com escavadeira hidráulica (caçamba: 0,8m³ / 111HP), frota de 2 caminhões basculantes de 18m³, DMT de 0,3km e velocidade média 5,9km/h. Af_12/2013</v>
          </cell>
          <cell r="C3977" t="str">
            <v>m³</v>
          </cell>
          <cell r="D3977">
            <v>5.85</v>
          </cell>
        </row>
        <row r="3978">
          <cell r="A3978" t="str">
            <v>89905</v>
          </cell>
          <cell r="B3978" t="str">
            <v>Escavação vertical a céu aberto, incluindo carga, descarga e transporte, em solo de 1ª categoria com escavadeira hidráulica (caçamba: 0,8m³ / 111HP), frota de 2 caminhões basculantes de 18m³, DMT de 0,6km e velocidade média 10km/h. Af_12/2013</v>
          </cell>
          <cell r="C3978" t="str">
            <v>m³</v>
          </cell>
          <cell r="D3978">
            <v>6.02</v>
          </cell>
        </row>
        <row r="3979">
          <cell r="A3979" t="str">
            <v>89906</v>
          </cell>
          <cell r="B3979" t="str">
            <v>Escavação vertical a céu aberto, incluindo carga, descarga e transporte, em solo de 1ª categoria com escavadeira hidráulica (caçamba: 0,8m³ / 111HP), frota de 2 caminhões basculantes de 18m³, DMT de 0,8km e velocidade média 14km/h. Af_12/2013</v>
          </cell>
          <cell r="C3979" t="str">
            <v>m³</v>
          </cell>
          <cell r="D3979">
            <v>5.96</v>
          </cell>
        </row>
        <row r="3980">
          <cell r="A3980" t="str">
            <v>89907</v>
          </cell>
          <cell r="B3980" t="str">
            <v>Escavação vertical a céu aberto, incluindo carga, descarga e transporte, em solo de 1ª categoria com escavadeira hidráulica (caçamba: 0,8m³ / 111HP), frota de 3 caminhões basculantes de 18m³, DMT de 1km e velocidade média 15km/h. Af_12/2013</v>
          </cell>
          <cell r="C3980" t="str">
            <v>m³</v>
          </cell>
          <cell r="D3980">
            <v>6.79</v>
          </cell>
        </row>
        <row r="3981">
          <cell r="A3981" t="str">
            <v>89908</v>
          </cell>
          <cell r="B3981" t="str">
            <v>Escavação vertical a céu aberto, incluindo carga, descarga e transporte, em solo de 1ª categoria com escavadeira hidráulica (caçamba: 0,8m³ / 111HP), frota de 4 caminhões basculantes de 18m³, DMT de 1,5km e velocidade média 18km/h. Af_12/2013</v>
          </cell>
          <cell r="C3981" t="str">
            <v>m³</v>
          </cell>
          <cell r="D3981">
            <v>9.14</v>
          </cell>
        </row>
        <row r="3982">
          <cell r="A3982" t="str">
            <v>89909</v>
          </cell>
          <cell r="B3982" t="str">
            <v>Escavação vertical a céu aberto, incluindo carga, descarga e transporte, em solo de 1ª categoria com escavadeira hidráulica (caçamba: 0,8m³ / 111HP), frota de 4 caminhões basculantes de 18m³, DMT de 2km e velocidade média 22km/h. Af_12/2013</v>
          </cell>
          <cell r="C3982" t="str">
            <v>m³</v>
          </cell>
          <cell r="D3982">
            <v>9.2899999999999991</v>
          </cell>
        </row>
        <row r="3983">
          <cell r="A3983" t="str">
            <v>89910</v>
          </cell>
          <cell r="B3983" t="str">
            <v>Escavação vertical a céu aberto, incluindo carga, descarga e transporte, em solo de 1ª categoria com escavadeira hidráulica (caçamba: 0,8m³ / 111HP), frota de 3 caminhões basculantes de 18m³, DMT de 2km e velocidade média 35km/h. Af_12/2013</v>
          </cell>
          <cell r="C3983" t="str">
            <v>m³</v>
          </cell>
          <cell r="D3983">
            <v>8.01</v>
          </cell>
        </row>
        <row r="3984">
          <cell r="A3984" t="str">
            <v>89911</v>
          </cell>
          <cell r="B3984" t="str">
            <v>Escavação vertical a céu aberto, incluindo carga, descarga e transporte, em solo de 1ª categoria com escavadeira hidráulica (caçamba: 0,8m³ / 111HP), frota de 5 caminhões basculantes de 18m³, DMT de 3km e velocidade média 20km/h. Af_12/2013</v>
          </cell>
          <cell r="C3984" t="str">
            <v>m³</v>
          </cell>
          <cell r="D3984">
            <v>11.1</v>
          </cell>
        </row>
        <row r="3985">
          <cell r="A3985" t="str">
            <v>89912</v>
          </cell>
          <cell r="B3985" t="str">
            <v>Escavação vertical a céu aberto, incluindo carga, descarga e transporte, em solo de 1ª categoria com escavadeira hidráulica (caçamba: 0,8m³ / 111HP), frota de 5 caminhões basculantes de 18m³, DMT de 4km e velocidade média 22km/h. Af_12/2013</v>
          </cell>
          <cell r="C3985" t="str">
            <v>m³</v>
          </cell>
          <cell r="D3985">
            <v>11.77</v>
          </cell>
        </row>
        <row r="3986">
          <cell r="A3986" t="str">
            <v>89913</v>
          </cell>
          <cell r="B3986" t="str">
            <v>Escavação vertical a céu aberto, incluindo carga, descarga e transporte, em solo de 1ª categoria com escavadeira hidráulica (caçamba: 0,8m³ / 111HP), frota de 6 caminhões basculantes de 18m³, DMT de 6km e velocidade média 22km/h. Af_12/2013</v>
          </cell>
          <cell r="C3986" t="str">
            <v>m³</v>
          </cell>
          <cell r="D3986">
            <v>14.23</v>
          </cell>
        </row>
        <row r="3987">
          <cell r="A3987" t="str">
            <v>89914</v>
          </cell>
          <cell r="B3987" t="str">
            <v>Escavação vertical a céu aberto, incluindo carga, descarga e transporte, em solo de 1ª categoria com escavadeira hidráulica (caçamba: 0,8m³ / 111HP), frota de 5 caminhões basculantes de 18m³, DMT de 6km e velocidade média 35km/h. Af_12/2013</v>
          </cell>
          <cell r="C3987" t="str">
            <v>m³</v>
          </cell>
          <cell r="D3987">
            <v>11.55</v>
          </cell>
        </row>
        <row r="3988">
          <cell r="A3988" t="str">
            <v>89915</v>
          </cell>
          <cell r="B3988" t="str">
            <v>Escavação vertical a céu aberto, incluindo carga, descarga e transporte, em solo de 1ª categoria com escavadeira hidráulica (caçamba: 0,8m³ / 111HP), frota de 7 caminhões basculantes de 18m³, DMT de 8km e velocidade média 22km/h. Af_12/2013</v>
          </cell>
          <cell r="C3988" t="str">
            <v>m³</v>
          </cell>
          <cell r="D3988">
            <v>16.690000000000001</v>
          </cell>
        </row>
        <row r="3989">
          <cell r="A3989" t="str">
            <v>89916</v>
          </cell>
          <cell r="B3989" t="str">
            <v>Escavação vertical a céu aberto, incluindo carga, descarga e transporte, em solo de 1ª categoria com escavadeira hidráulica (caçamba: 0,8m³ / 111HP), frota de 9 caminhões basculantes de 18m³, DMT de 10km e velocidade média 22km/h. Af_12/2013</v>
          </cell>
          <cell r="C3989" t="str">
            <v>m³</v>
          </cell>
          <cell r="D3989">
            <v>19.79</v>
          </cell>
        </row>
        <row r="3990">
          <cell r="A3990" t="str">
            <v>89917</v>
          </cell>
          <cell r="B3990" t="str">
            <v>Escavação vertical a céu aberto, incluindo carga, descarga e transporte, em solo de 1ª categoria com escavadeira hidráulica (caçamba: 0,8m³ / 111HP), frota de 6 caminhões basculantes de 18m³, DMT de 10km e velocidade média 35km/h. Af_12/2013</v>
          </cell>
          <cell r="C3990" t="str">
            <v>m³</v>
          </cell>
          <cell r="D3990">
            <v>14.5</v>
          </cell>
        </row>
        <row r="3991">
          <cell r="A3991" t="str">
            <v>89918</v>
          </cell>
          <cell r="B3991" t="str">
            <v>Escavação vertical a céu aberto, incluindo carga, descarga e transporte, em solo de 1ª categoria com escavadeira hidráulica (caçamba: 0,8m³ / 111HP), frota de 11 caminhões basculantes de 18m³, DMT de 15km e velocidade média 24km/h. Af_12/2013</v>
          </cell>
          <cell r="C3991" t="str">
            <v>m³</v>
          </cell>
          <cell r="D3991">
            <v>24.47</v>
          </cell>
        </row>
        <row r="3992">
          <cell r="A3992" t="str">
            <v>89919</v>
          </cell>
          <cell r="B3992" t="str">
            <v>Escavação vertical a céu aberto, incluindo carga, descarga e transporte, em solo de 1ª categoria com escavadeira hidráulica (caçamba: 0,8m³ / 111HP), frota de 7 caminhões basculantes de 18m³, DMT de 15km e velocidade média 45km/h. Af_12/2013</v>
          </cell>
          <cell r="C3992" t="str">
            <v>m³</v>
          </cell>
          <cell r="D3992">
            <v>16.079999999999998</v>
          </cell>
        </row>
        <row r="3993">
          <cell r="A3993" t="str">
            <v>89920</v>
          </cell>
          <cell r="B3993" t="str">
            <v>Escavação vertical a céu aberto, incluindo carga, descarga e transporte, em solo de 1ª categoria com escavadeira hidráulica (caçamba: 0,8m³ / 111HP), frota de 13 caminhões basculantes de 18m³, DMT de 20km e velocidade média 24km/h. Af_12/2013</v>
          </cell>
          <cell r="C3993" t="str">
            <v>m³</v>
          </cell>
          <cell r="D3993">
            <v>29.96</v>
          </cell>
        </row>
        <row r="3994">
          <cell r="A3994" t="str">
            <v>89921</v>
          </cell>
          <cell r="B3994" t="str">
            <v>Escavação vertical a céu aberto, incluindo carga, descarga e transporte, em solo de 1ª categoria com escavadeira hidráulica (caçamba: 1,2m³ / 155HP), frota de 3 caminhões basculantes de 14m³, DMT de 0,2km e velocidade média 4km/h. Af_12/2013</v>
          </cell>
          <cell r="C3994" t="str">
            <v>m³</v>
          </cell>
          <cell r="D3994">
            <v>5.42</v>
          </cell>
        </row>
        <row r="3995">
          <cell r="A3995" t="str">
            <v>89922</v>
          </cell>
          <cell r="B3995" t="str">
            <v>Escavação vertical a céu aberto, incluindo carga, descarga e transporte, em solo de 1ª categoria com escavadeira hidráulica (caçamba: 1,2m³ / 155HP), frota de 3 caminhões basculantes de 14m³, DMT de 0,3km e velocidade média 5,9km/h. Af_12/2013</v>
          </cell>
          <cell r="C3995" t="str">
            <v>m³</v>
          </cell>
          <cell r="D3995">
            <v>5.44</v>
          </cell>
        </row>
        <row r="3996">
          <cell r="A3996" t="str">
            <v>89923</v>
          </cell>
          <cell r="B3996" t="str">
            <v>Escavação vertical a céu aberto, incluindo carga, descarga e transporte, em solo de 1ª categoria com escavadeira hidráulica (caçamba: 1,2m³ / 155HP), frota de 3 caminhões basculantes de 14m³, DMT de 0,6km e velocidade média 10km/h. Af_12/2013</v>
          </cell>
          <cell r="C3996" t="str">
            <v>m³</v>
          </cell>
          <cell r="D3996">
            <v>5.65</v>
          </cell>
        </row>
        <row r="3997">
          <cell r="A3997" t="str">
            <v>89924</v>
          </cell>
          <cell r="B3997" t="str">
            <v>Escavação vertical a céu aberto, incluindo carga, descarga e transporte, em solo de 1ª categoria com escavadeira hidráulica (caçamba: 1,2m³ / 155HP), frota de 3 caminhões basculantes de 14m³, DMT de 0,8km e velocidade média 14km/h. Af_12/2013</v>
          </cell>
          <cell r="C3997" t="str">
            <v>m³</v>
          </cell>
          <cell r="D3997">
            <v>5.59</v>
          </cell>
        </row>
        <row r="3998">
          <cell r="A3998" t="str">
            <v>89925</v>
          </cell>
          <cell r="B3998" t="str">
            <v>Escavação vertical a céu aberto, incluindo carga, descarga e transporte, em solo de 1ª categoria com escavadeira hidráulica (caçamba: 1,2m³ / 155HP), frota de 3 caminhões basculantes de 14m³, DMT de 1km e velocidade média 15km/h. Af_12/2013</v>
          </cell>
          <cell r="C3998" t="str">
            <v>m³</v>
          </cell>
          <cell r="D3998">
            <v>5.81</v>
          </cell>
        </row>
        <row r="3999">
          <cell r="A3999" t="str">
            <v>89926</v>
          </cell>
          <cell r="B3999" t="str">
            <v>Escavação vertical a céu aberto, incluindo carga, descarga e transporte, em solo de 1ª categoria com escavadeira hidráulica (caçamba: 1,2m³ / 155HP), frota de 5 caminhões basculantes de 14m³, DMT de 1,5km e velocidade média 18km/h. Af_12/2013</v>
          </cell>
          <cell r="C3999" t="str">
            <v>m³</v>
          </cell>
          <cell r="D3999">
            <v>8.68</v>
          </cell>
        </row>
        <row r="4000">
          <cell r="A4000" t="str">
            <v>89927</v>
          </cell>
          <cell r="B4000" t="str">
            <v>Escavação vertical a céu aberto, incluindo carga, descarga e transporte, em solo de 1ª categoria com escavadeira hidráulica (caçamba: 1,2m³ / 155HP), frota de 5 caminhões basculantes de 14m³, DMT de 2km e velocidade média 22km/h. Af_12/2013</v>
          </cell>
          <cell r="C4000" t="str">
            <v>m³</v>
          </cell>
          <cell r="D4000">
            <v>8.86</v>
          </cell>
        </row>
        <row r="4001">
          <cell r="A4001" t="str">
            <v>89928</v>
          </cell>
          <cell r="B4001" t="str">
            <v>Escavação vertical a céu aberto, incluindo carga, descarga e transporte, em solo de 1ª categoria com escavadeira hidráulica (caçamba: 1,2m³ / 155HP), frota de 5 caminhões basculantes de 14m³, DMT de 2km e velocidade média 35km/h. Af_12/2013</v>
          </cell>
          <cell r="C4001" t="str">
            <v>m³</v>
          </cell>
          <cell r="D4001">
            <v>8.09</v>
          </cell>
        </row>
        <row r="4002">
          <cell r="A4002" t="str">
            <v>89929</v>
          </cell>
          <cell r="B4002" t="str">
            <v>Escavação vertical a céu aberto, incluindo carga, descarga e transporte, em solo de 1ª categoria com escavadeira hidráulica (caçamba: 1,2m³ / 155HP), frota de 7 caminhões basculantes de 14m³, DMT de 3km e velocidade média 20km/h. Af_12/2013</v>
          </cell>
          <cell r="C4002" t="str">
            <v>m³</v>
          </cell>
          <cell r="D4002">
            <v>11.13</v>
          </cell>
        </row>
        <row r="4003">
          <cell r="A4003" t="str">
            <v>89930</v>
          </cell>
          <cell r="B4003" t="str">
            <v>Escavação vertical a céu aberto, incluindo carga, descarga e transporte, em solo de 1ª categoria com escavadeira hidráulica (caçamba: 1,2m³ / 155HP), frota de 7 caminhões basculantes de 14m³, DMT de 4km e velocidade média 22km/h. Af_12/2013</v>
          </cell>
          <cell r="C4003" t="str">
            <v>m³</v>
          </cell>
          <cell r="D4003">
            <v>11.85</v>
          </cell>
        </row>
        <row r="4004">
          <cell r="A4004" t="str">
            <v>89931</v>
          </cell>
          <cell r="B4004" t="str">
            <v>Escavação vertical a céu aberto, incluindo carga, descarga e transporte, em solo de 1ª categoria com escavadeira hidráulica (caçamba: 1,2m³ / 155HP), frota de 9 caminhões basculantes de 14m³, DMT de 6km e velocidade média 22km/h. Af_12/2013</v>
          </cell>
          <cell r="C4004" t="str">
            <v>m³</v>
          </cell>
          <cell r="D4004">
            <v>14.86</v>
          </cell>
        </row>
        <row r="4005">
          <cell r="A4005" t="str">
            <v>89932</v>
          </cell>
          <cell r="B4005" t="str">
            <v>Escavação vertical a céu aberto, incluindo carga, descarga e transporte, em solo de 1ª categoria com escavadeira hidráulica (caçamba: 1,2m³ / 155HP), frota de 7 caminhões basculantes de 14m³, DMT de 6km e velocidade média 35km/h. Af_12/2013</v>
          </cell>
          <cell r="C4005" t="str">
            <v>m³</v>
          </cell>
          <cell r="D4005">
            <v>11.62</v>
          </cell>
        </row>
        <row r="4006">
          <cell r="A4006" t="str">
            <v>89933</v>
          </cell>
          <cell r="B4006" t="str">
            <v>Escavação vertical a céu aberto, incluindo carga, descarga e transporte, em solo de 1ª categoria com escavadeira hidráulica (caçamba: 1,2m³ / 155HP), frota de 11 caminhões basculantes de 14m³, DMT de 8km e velocidade média 22km/h. Af_12/2013</v>
          </cell>
          <cell r="C4006" t="str">
            <v>m³</v>
          </cell>
          <cell r="D4006">
            <v>17.84</v>
          </cell>
        </row>
        <row r="4007">
          <cell r="A4007" t="str">
            <v>89934</v>
          </cell>
          <cell r="B4007" t="str">
            <v>Escavação vertical a céu aberto, incluindo carga, descarga e transporte, em solo de 1ª categoria com escavadeira hidráulica (caçamba: 1,2m³ / 155HP), frota de 13 caminhões basculantes de 14m³, DMT de 10km e velocidade média 22km/h. Af_12/2013</v>
          </cell>
          <cell r="C4007" t="str">
            <v>m³</v>
          </cell>
          <cell r="D4007">
            <v>20.83</v>
          </cell>
        </row>
        <row r="4008">
          <cell r="A4008" t="str">
            <v>89935</v>
          </cell>
          <cell r="B4008" t="str">
            <v>Escavação vertical a céu aberto, incluindo carga, descarga e transporte, em solo de 1ª categoria com escavadeira hidráulica (caçamba: 1,2m³ / 155HP), frota de 10 caminhões basculantes de 14m³, DMT de 10km e velocidade média 35km/h. Af_12/2013</v>
          </cell>
          <cell r="C4008" t="str">
            <v>m³</v>
          </cell>
          <cell r="D4008">
            <v>15.6</v>
          </cell>
        </row>
        <row r="4009">
          <cell r="A4009" t="str">
            <v>89936</v>
          </cell>
          <cell r="B4009" t="str">
            <v>Escavação vertical a céu aberto, incluindo carga, descarga e transporte, em solo de 1ª categoria com escavadeira hidráulica (caçamba: 1,2m³ / 155HP), frota de 17 caminhões basculantes de 14m³, DMT de 15km e velocidade média 24km/h. Af_12/2013</v>
          </cell>
          <cell r="C4009" t="str">
            <v>m³</v>
          </cell>
          <cell r="D4009">
            <v>26.57</v>
          </cell>
        </row>
        <row r="4010">
          <cell r="A4010" t="str">
            <v>89937</v>
          </cell>
          <cell r="B4010" t="str">
            <v>Escavação vertical a céu aberto, incluindo carga, descarga e transporte, em solo de 1ª categoria com escavadeira hidráulica (caçamba: 1,2m³ / 155HP), frota de 11 caminhões basculantes de 14m³, DMT de 15km e velocidade média 45km/h. Af_12/2013</v>
          </cell>
          <cell r="C4010" t="str">
            <v>m³</v>
          </cell>
          <cell r="D4010">
            <v>17.149999999999999</v>
          </cell>
        </row>
        <row r="4011">
          <cell r="A4011" t="str">
            <v>89938</v>
          </cell>
          <cell r="B4011" t="str">
            <v>Escavação vertical a céu aberto, incluindo carga, descarga e transporte, em solo de 1ª categoria com escavadeira hidráulica (caçamba: 1,2m³ / 155HP), frota de 22 caminhões basculantes de 14m³, DMT de 20km e velocidade média 24km/h. Af_12/2013</v>
          </cell>
          <cell r="C4011" t="str">
            <v>m³</v>
          </cell>
          <cell r="D4011">
            <v>33.61</v>
          </cell>
        </row>
        <row r="4012">
          <cell r="A4012" t="str">
            <v>89939</v>
          </cell>
          <cell r="B4012" t="str">
            <v>Escavação vertical a céu aberto, incluindo carga, descarga e transporte, em solo de 1ª categoria com escavadeira hidráulica (caçamba: 1,2m³ / 155HP), frota de 3 caminhões basculantes de 18m³, DMT de 0,2km e velocidade média 4km/h. Af_12/2013</v>
          </cell>
          <cell r="C4012" t="str">
            <v>m³</v>
          </cell>
          <cell r="D4012">
            <v>5.09</v>
          </cell>
        </row>
        <row r="4013">
          <cell r="A4013" t="str">
            <v>89940</v>
          </cell>
          <cell r="B4013" t="str">
            <v>Escavação vertical a céu aberto, incluindo carga, descarga e transporte, em solo de 1ª categoria com escavadeira hidráulica (caçamba: 1,2m³ / 155HP), frota de 3 caminhões basculantes de 18m³, DMT de 0,3km e velocidade média 5,9km/h. Af_12/2013</v>
          </cell>
          <cell r="C4013" t="str">
            <v>m³</v>
          </cell>
          <cell r="D4013">
            <v>5.1100000000000003</v>
          </cell>
        </row>
        <row r="4014">
          <cell r="A4014" t="str">
            <v>89941</v>
          </cell>
          <cell r="B4014" t="str">
            <v>Escavação vertical a céu aberto, incluindo carga, descarga e transporte, em solo de 1ª categoria com escavadeira hidráulica (caçamba: 1,2m³ / 155HP), frota de 3 caminhões basculantes de 18m³, DMT de 0,6km e velocidade média 10km/h. Af_12/2013</v>
          </cell>
          <cell r="C4014" t="str">
            <v>m³</v>
          </cell>
          <cell r="D4014">
            <v>5.3</v>
          </cell>
        </row>
        <row r="4015">
          <cell r="A4015" t="str">
            <v>89942</v>
          </cell>
          <cell r="B4015" t="str">
            <v>Escavação vertical a céu aberto, incluindo carga, descarga e transporte, em solo de 1ª categoria com escavadeira hidráulica (caçamba: 1,2m³ / 155HP), frota de 3 caminhões basculantes de 18m³, DMT de 0,8km e velocidade média 14km/h. Af_12/2013</v>
          </cell>
          <cell r="C4015" t="str">
            <v>m³</v>
          </cell>
          <cell r="D4015">
            <v>5.24</v>
          </cell>
        </row>
        <row r="4016">
          <cell r="A4016" t="str">
            <v>89943</v>
          </cell>
          <cell r="B4016" t="str">
            <v>Escavação vertical a céu aberto, incluindo carga, descarga e transporte, em solo de 1ª categoria com escavadeira hidráulica (caçamba: 1,2m³ / 155HP), frota de 3 caminhões basculantes de 18m³, DMT de 1km e velocidade média 15km/h. Af_12/2013</v>
          </cell>
          <cell r="C4016" t="str">
            <v>m³</v>
          </cell>
          <cell r="D4016">
            <v>5.43</v>
          </cell>
        </row>
        <row r="4017">
          <cell r="A4017" t="str">
            <v>89944</v>
          </cell>
          <cell r="B4017" t="str">
            <v>Escavação vertical a céu aberto, incluindo carga, descarga e transporte, em solo de 1ª categoria com escavadeira hidráulica (caçamba: 1,2m³ / 155HP), frota de 5 caminhões basculantes de 18m³, DMT de 1,5km e velocidade média 18km/h. Af_12/2013</v>
          </cell>
          <cell r="C4017" t="str">
            <v>m³</v>
          </cell>
          <cell r="D4017">
            <v>8.02</v>
          </cell>
        </row>
        <row r="4018">
          <cell r="A4018" t="str">
            <v>89945</v>
          </cell>
          <cell r="B4018" t="str">
            <v>Escavação vertical a céu aberto, incluindo carga, descarga e transporte, em solo de 1ª categoria com escavadeira hidráulica (caçamba: 1,2m³ / 155HP), frota de 5 caminhões basculantes de 18m³, DMT de 2km e velocidade média 22km/h. Af_12/2013</v>
          </cell>
          <cell r="C4018" t="str">
            <v>m³</v>
          </cell>
          <cell r="D4018">
            <v>8.19</v>
          </cell>
        </row>
        <row r="4019">
          <cell r="A4019" t="str">
            <v>89946</v>
          </cell>
          <cell r="B4019" t="str">
            <v>Escavação vertical a céu aberto, incluindo carga, descarga e transporte, em solo de 1ª categoria com escavadeira hidráulica (caçamba: 1,2m³ / 155HP), frota de 4 caminhões basculantes de 18m³, DMT de 2km e velocidade média 35km/h. Af_12/2013</v>
          </cell>
          <cell r="C4019" t="str">
            <v>m³</v>
          </cell>
          <cell r="D4019">
            <v>7.07</v>
          </cell>
        </row>
        <row r="4020">
          <cell r="A4020" t="str">
            <v>89947</v>
          </cell>
          <cell r="B4020" t="str">
            <v>Escavação vertical a céu aberto, incluindo carga, descarga e transporte, em solo de 1ª categoria com escavadeira hidráulica (caçamba: 1,2m³ / 155HP), frota de 6 caminhões basculantes de 18m³, DMT de 3km e velocidade média 20km/h. Af_12/2013</v>
          </cell>
          <cell r="C4020" t="str">
            <v>m³</v>
          </cell>
          <cell r="D4020">
            <v>9.82</v>
          </cell>
        </row>
        <row r="4021">
          <cell r="A4021" t="str">
            <v>89948</v>
          </cell>
          <cell r="B4021" t="str">
            <v>Escavação vertical a céu aberto, incluindo carga, descarga e transporte, em solo de 1ª categoria com escavadeira hidráulica (caçamba: 1,2m³ / 155HP), frota de 7 caminhões basculantes de 18m³, DMT de 4km e velocidade média 22km/h. Af_12/2013</v>
          </cell>
          <cell r="C4021" t="str">
            <v>m³</v>
          </cell>
          <cell r="D4021">
            <v>10.89</v>
          </cell>
        </row>
        <row r="4022">
          <cell r="A4022" t="str">
            <v>89949</v>
          </cell>
          <cell r="B4022" t="str">
            <v>Escavação vertical a céu aberto, incluindo carga, descarga e transporte, em solo de 1ª categoria com escavadeira hidráulica (caçamba: 1,2m³ / 155HP), frota de 8 caminhões basculantes de 18m³, DMT de 6km e velocidade média 22km/h. Af_12/2013</v>
          </cell>
          <cell r="C4022" t="str">
            <v>m³</v>
          </cell>
          <cell r="D4022">
            <v>13.16</v>
          </cell>
        </row>
        <row r="4023">
          <cell r="A4023" t="str">
            <v>89950</v>
          </cell>
          <cell r="B4023" t="str">
            <v>Escavação vertical a céu aberto, incluindo carga, descarga e transporte, em solo de 1ª categoria com escavadeira hidráulica (caçamba: 1,2m³ / 155HP), frota de 6 caminhões basculantes de 18m³, DMT de 6km e velocidade média 35km/h. Af_12/2013</v>
          </cell>
          <cell r="C4023" t="str">
            <v>m³</v>
          </cell>
          <cell r="D4023">
            <v>10.26</v>
          </cell>
        </row>
        <row r="4024">
          <cell r="A4024" t="str">
            <v>89951</v>
          </cell>
          <cell r="B4024" t="str">
            <v>Escavação vertical a céu aberto, incluindo carga, descarga e transporte, em solo de 1ª categoria com escavadeira hidráulica (caçamba: 1,2m³ / 155HP), frota de 10 caminhões basculantes de 18m³, DMT de 8km e velocidade média 22km/h. Af_12/2013</v>
          </cell>
          <cell r="C4024" t="str">
            <v>m³</v>
          </cell>
          <cell r="D4024">
            <v>15.86</v>
          </cell>
        </row>
        <row r="4025">
          <cell r="A4025" t="str">
            <v>89952</v>
          </cell>
          <cell r="B4025" t="str">
            <v>Escavação vertical a céu aberto, incluindo carga, descarga e transporte, em solo de 1ª categoria com escavadeira hidráulica (caçamba: 1,2m³ / 155HP), frota de 7 caminhões basculantes de 18m³, DMT de 8km e velocidade média 35km/h. Af_12/2013</v>
          </cell>
          <cell r="C4025" t="str">
            <v>m³</v>
          </cell>
          <cell r="D4025">
            <v>11.84</v>
          </cell>
        </row>
        <row r="4026">
          <cell r="A4026" t="str">
            <v>89953</v>
          </cell>
          <cell r="B4026" t="str">
            <v>Escavação vertical a céu aberto, incluindo carga, descarga e transporte, em solo de 1ª categoria com escavadeira hidráulica (caçamba: 1,2m³ / 155HP), frota de 12 caminhões basculantes de 18m³, DMT de 10km e velocidade média 22km/h. Af_12/2013</v>
          </cell>
          <cell r="C4026" t="str">
            <v>m³</v>
          </cell>
          <cell r="D4026">
            <v>18.579999999999998</v>
          </cell>
        </row>
        <row r="4027">
          <cell r="A4027" t="str">
            <v>89954</v>
          </cell>
          <cell r="B4027" t="str">
            <v>Escavação vertical a céu aberto, incluindo carga, descarga e transporte, em solo de 1ª categoria com escavadeira hidráulica (caçamba: 1,2m³ / 155HP), frota de 8 caminhões basculantes de 18m³, DMT de 10km e velocidade média 35km/h. Af_12/2013</v>
          </cell>
          <cell r="C4027" t="str">
            <v>m³</v>
          </cell>
          <cell r="D4027">
            <v>13.42</v>
          </cell>
        </row>
        <row r="4028">
          <cell r="A4028" t="str">
            <v>89955</v>
          </cell>
          <cell r="B4028" t="str">
            <v>Escavação vertical a céu aberto, incluindo carga, descarga e transporte, em solo de 1ª categoria com escavadeira hidráulica (caçamba: 1,2m³ / 155HP), frota de 15 caminhões basculantes de 18m³, DMT de 15km e velocidade média 24km/h. Af_12/2013</v>
          </cell>
          <cell r="C4028" t="str">
            <v>m³</v>
          </cell>
          <cell r="D4028">
            <v>23.31</v>
          </cell>
        </row>
        <row r="4029">
          <cell r="A4029" t="str">
            <v>89956</v>
          </cell>
          <cell r="B4029" t="str">
            <v>Escavação vertical a céu aberto, incluindo carga, descarga e transporte, em solo de 1ª categoria com escavadeira hidráulica (caçamba: 1,2m³ / 155HP), frota de 9 caminhões basculantes de 18m³, DMT de 15km e velocidade média 45km/h. Af_12/2013</v>
          </cell>
          <cell r="C4029" t="str">
            <v>m³</v>
          </cell>
          <cell r="D4029">
            <v>14.82</v>
          </cell>
        </row>
        <row r="4030">
          <cell r="A4030" t="str">
            <v>89958</v>
          </cell>
          <cell r="B4030" t="str">
            <v>Escavação vertical a céu aberto, incluindo carga, descarga e transporte, em solo de 1ª categoria com escavadeira hidráulica (caçamba: 1,2m³ / 155HP), frota de 19 caminhões basculantes de 18m³, DMT de 20km e velocidade média 24km/h. Af_12/2013</v>
          </cell>
          <cell r="C4030" t="str">
            <v>m³</v>
          </cell>
          <cell r="D4030">
            <v>29.28</v>
          </cell>
        </row>
        <row r="4031">
          <cell r="A4031" t="str">
            <v>89960</v>
          </cell>
          <cell r="B4031" t="str">
            <v>Escavação vertical a céu aberto, incluindo carga, descarga e transporte, em solo de 1ª categoria com escavadeira hidráulica (caçamba: 1,2m³ / 155HP), frota de 10 caminhões basculantes de 18m³, DMT de 25km e velocidade média 45km/h. Af_11/2014</v>
          </cell>
          <cell r="C4031" t="str">
            <v>m³</v>
          </cell>
          <cell r="D4031">
            <v>21.23</v>
          </cell>
        </row>
        <row r="4032">
          <cell r="A4032" t="str">
            <v>89961</v>
          </cell>
          <cell r="B4032" t="str">
            <v>Escavação vertical a céu aberto, incluindo carga, descarga e transporte, em solo de 1ª categoria com escavadeira hidráulica (caçamba: 1,2m³ / 155HP), frota de 10 caminhões basculantes de 18m³, DMT de 30km e velocidade média 45km/h. Af_12/2013</v>
          </cell>
          <cell r="C4032" t="str">
            <v>m³</v>
          </cell>
          <cell r="D4032">
            <v>24.49</v>
          </cell>
        </row>
        <row r="4033">
          <cell r="A4033" t="str">
            <v>89962</v>
          </cell>
          <cell r="B4033" t="str">
            <v>Escavação vertical a céu aberto, incluindo carga, descarga e transporte, em solo de 1ª categoria com escavadeira hidráulica (caçamba: 1,2m³ / 155HP), frota de 15 caminhões basculantes de 18m³, DMT de 30km e velocidade média 45km/h. Af_12/2013</v>
          </cell>
          <cell r="C4033" t="str">
            <v>m³</v>
          </cell>
          <cell r="D4033">
            <v>24.2</v>
          </cell>
        </row>
        <row r="4034">
          <cell r="A4034" t="str">
            <v>89963</v>
          </cell>
          <cell r="B4034" t="str">
            <v>Escavação vertical a céu aberto, incluindo carga, descarga e transporte, em solo de 1ª categoria com escavadeira hidráulica (caçamba: 1,2m³ / 155HP), frota de 10 caminhões basculantes de 18m³, DMT de 35km e velocidade média 45km/h. Af_11/2014</v>
          </cell>
          <cell r="C4034" t="str">
            <v>m³</v>
          </cell>
          <cell r="D4034">
            <v>27.76</v>
          </cell>
        </row>
        <row r="4035">
          <cell r="A4035" t="str">
            <v>89964</v>
          </cell>
          <cell r="B4035" t="str">
            <v>Escavação vertical a céu aberto, incluindo carga, descarga e transporte, em solo de 1ª categoria com escavadeira hidráulica (caçamba: 1,2m³ / 155HP), frota de 10 caminhões basculantes de 18m³, DMT de 40km e velocidade média 45km/h. Af_12/2013</v>
          </cell>
          <cell r="C4035" t="str">
            <v>m³</v>
          </cell>
          <cell r="D4035">
            <v>31.04</v>
          </cell>
        </row>
        <row r="4036">
          <cell r="A4036" t="str">
            <v>89965</v>
          </cell>
          <cell r="B4036" t="str">
            <v>Escavação vertical a céu aberto, incluindo carga, descarga e transporte, em solo de 1ª categoria com escavadeira hidráulica (caçamba: 1,2m³ / 155HP), frota de 15 caminhões basculantes de 18m³, DMT de 40km e velocidade média 45km/h. Af_12/2013</v>
          </cell>
          <cell r="C4036" t="str">
            <v>m³</v>
          </cell>
          <cell r="D4036">
            <v>30.67</v>
          </cell>
        </row>
        <row r="4037">
          <cell r="A4037" t="str">
            <v>89966</v>
          </cell>
          <cell r="B4037" t="str">
            <v>Escavação vertical a céu aberto, incluindo carga, descarga e transporte, em solo de 1ª categoria com escavadeira hidráulica (caçamba: 1,2m³ / 155HP), frota de 10 caminhões basculantes de 18m³, DMT de 45km e velocidade média 45km/h. Af_11/2014</v>
          </cell>
          <cell r="C4037" t="str">
            <v>m³</v>
          </cell>
          <cell r="D4037">
            <v>34.29</v>
          </cell>
        </row>
        <row r="4038">
          <cell r="A4038" t="str">
            <v>89967</v>
          </cell>
          <cell r="B4038" t="str">
            <v>Escavação vertical a céu aberto, incluindo carga, descarga e transporte, em solo de 1ª categoria com escavadeira hidráulica (caçamba: 1,2m³ / 155HP), frota de 10 caminhões basculantes de 18m³, DMT de 50km e velocidade média 45km/h. Af_12/2013</v>
          </cell>
          <cell r="C4038" t="str">
            <v>m³</v>
          </cell>
          <cell r="D4038">
            <v>37.58</v>
          </cell>
        </row>
        <row r="4039">
          <cell r="A4039" t="str">
            <v>89968</v>
          </cell>
          <cell r="B4039" t="str">
            <v>Escavação vertical a céu aberto, incluindo carga, descarga e transporte, em solo de 1ª categoria com escavadeira hidráulica (caçamba: 1,2m³ / 155HP), frota de 15 caminhões basculantes de 18m³, DMT de 50km e velocidade média 45km/h. Af_12/2013</v>
          </cell>
          <cell r="C4039" t="str">
            <v>m³</v>
          </cell>
          <cell r="D4039">
            <v>37.14</v>
          </cell>
        </row>
        <row r="4040">
          <cell r="A4040" t="str">
            <v>0019</v>
          </cell>
          <cell r="B4040" t="str">
            <v>Escavação de valas</v>
          </cell>
        </row>
        <row r="4041">
          <cell r="A4041" t="str">
            <v>3061</v>
          </cell>
          <cell r="B4041" t="str">
            <v>Escavação mecânica de vala não escorada mat 1ª cat c/ retroescav até 1,50m excl. esgotamento</v>
          </cell>
          <cell r="C4041" t="str">
            <v>m³</v>
          </cell>
          <cell r="D4041">
            <v>4.82</v>
          </cell>
        </row>
        <row r="4042">
          <cell r="A4042" t="str">
            <v>72915</v>
          </cell>
          <cell r="B4042" t="str">
            <v>Escavação mecânica de vala em material de 2ª categoria até 2m de profundidade com utilização de escavadeira hidráulica</v>
          </cell>
          <cell r="C4042" t="str">
            <v>m³</v>
          </cell>
          <cell r="D4042">
            <v>9.35</v>
          </cell>
        </row>
        <row r="4043">
          <cell r="A4043" t="str">
            <v>72917</v>
          </cell>
          <cell r="B4043" t="str">
            <v>Escavação mecânica de vala em material 2ª categoria de 2,01 até 4,00m de profundidade com utilização de escavadeira hidráulica</v>
          </cell>
          <cell r="C4043" t="str">
            <v>m³</v>
          </cell>
          <cell r="D4043">
            <v>10.68</v>
          </cell>
        </row>
        <row r="4044">
          <cell r="A4044" t="str">
            <v>72918</v>
          </cell>
          <cell r="B4044" t="str">
            <v>Escavação mecânica de vala em material 2ª categoria de 4,01 até 6,00m de profundidade com utilização de escavadeira hidráulica</v>
          </cell>
          <cell r="C4044" t="str">
            <v>m³</v>
          </cell>
          <cell r="D4044">
            <v>12.46</v>
          </cell>
        </row>
        <row r="4045">
          <cell r="A4045" t="str">
            <v>73574</v>
          </cell>
          <cell r="B4045" t="str">
            <v>Escavação mecânica vala não escorada de 4,5 a 6m (escavação hidráulica 0,78m³) mat 1ª cat excl. esgotamento.</v>
          </cell>
          <cell r="C4045" t="str">
            <v>m³</v>
          </cell>
          <cell r="D4045">
            <v>5.94</v>
          </cell>
        </row>
        <row r="4046">
          <cell r="A4046" t="str">
            <v>73575</v>
          </cell>
          <cell r="B4046" t="str">
            <v>Escavação mecânica vala não escorada de 3 a 4,5m (escavação hidráulica 0,78m³) mat 1ª cat excl. esgotamento.</v>
          </cell>
          <cell r="C4046" t="str">
            <v>m³</v>
          </cell>
          <cell r="D4046">
            <v>4.8600000000000003</v>
          </cell>
        </row>
        <row r="4047">
          <cell r="A4047" t="str">
            <v>73576</v>
          </cell>
          <cell r="B4047" t="str">
            <v>Escavação mecânica vala não escorada de1,5 a 3m (escavação hidráulica 0,78m³) mat 1ª cat excl. esgotamento.</v>
          </cell>
          <cell r="C4047" t="str">
            <v>m³</v>
          </cell>
          <cell r="D4047">
            <v>3.87</v>
          </cell>
        </row>
        <row r="4048">
          <cell r="A4048" t="str">
            <v>73577</v>
          </cell>
          <cell r="B4048" t="str">
            <v>Escavação mecânica vala não escorada de 4,5 a 6m (escavação hidráulica 0,78m³) mat 1ª cat c/ redutor (c/ pedras/inst. prediais/outros redutores produt. ou cavas fund) excl. esgotamento</v>
          </cell>
          <cell r="C4048" t="str">
            <v>m³</v>
          </cell>
          <cell r="D4048">
            <v>14.43</v>
          </cell>
        </row>
        <row r="4049">
          <cell r="A4049" t="str">
            <v>73578</v>
          </cell>
          <cell r="B4049" t="str">
            <v>Escavação mecânica vala não escorada de 3 a 4,5m (escavação hidráulica 0,78m³) mat 1ª cat c/ redutor (c/ pedras/inst. prediais/outros redutores produt. ou cavas fund) excl. esgotamento</v>
          </cell>
          <cell r="C4049" t="str">
            <v>m³</v>
          </cell>
          <cell r="D4049">
            <v>11.56</v>
          </cell>
        </row>
        <row r="4050">
          <cell r="A4050" t="str">
            <v>73579</v>
          </cell>
          <cell r="B4050" t="str">
            <v>Escavação mecânica vala não escorada de 1,5 a 3m (escavação hidráulica 0,78m³) mat 1ª cat c/ redutor (c/ pedras/inst. prediais/outros redutores produt. ou cavas fund) excl. esgotamento</v>
          </cell>
          <cell r="C4050" t="str">
            <v>m³</v>
          </cell>
          <cell r="D4050">
            <v>10.11</v>
          </cell>
        </row>
        <row r="4051">
          <cell r="A4051" t="str">
            <v>73580</v>
          </cell>
          <cell r="B4051" t="str">
            <v>Escavação mecânica vala não escorada até 1,5m (escavação hidráulica 0,78m³) mat 1ª c/ redutor (c/ pedras/inst. prediais/outros redutores produt. ou cavas fund) excl. esgotamento</v>
          </cell>
          <cell r="C4051" t="str">
            <v>m³</v>
          </cell>
          <cell r="D4051">
            <v>8.8000000000000007</v>
          </cell>
        </row>
        <row r="4052">
          <cell r="A4052" t="str">
            <v>73962</v>
          </cell>
          <cell r="B4052" t="str">
            <v>Escavação mecânica de valas</v>
          </cell>
        </row>
        <row r="4053">
          <cell r="A4053" t="str">
            <v>73962/004</v>
          </cell>
          <cell r="B4053" t="str">
            <v>Escavação de vala não escorada em material de 1ª categoria com profundidade de 1,5 até 3m com retroescavadeira 75HP, sem esgotamento</v>
          </cell>
          <cell r="C4053" t="str">
            <v>m³</v>
          </cell>
          <cell r="D4053">
            <v>5.84</v>
          </cell>
        </row>
        <row r="4054">
          <cell r="A4054" t="str">
            <v>73962/013</v>
          </cell>
          <cell r="B4054" t="str">
            <v>Escavação de vala não escorada em material 1ª categoria, profundidade até 1,5m com escavadeira hidráulica 105HP (capacidade de 0,78m³), sem esgotamento</v>
          </cell>
          <cell r="C4054" t="str">
            <v>m³</v>
          </cell>
          <cell r="D4054">
            <v>3.42</v>
          </cell>
        </row>
        <row r="4055">
          <cell r="A4055" t="str">
            <v>73965</v>
          </cell>
          <cell r="B4055" t="str">
            <v>Escavação manual de valas</v>
          </cell>
        </row>
        <row r="4056">
          <cell r="A4056" t="str">
            <v>73965/001</v>
          </cell>
          <cell r="B4056" t="str">
            <v>Escavação manual de vala, a frio, em material de 2ª categoria (moledo ou rocha decomposta) até 1,50m</v>
          </cell>
          <cell r="C4056" t="str">
            <v>m³</v>
          </cell>
          <cell r="D4056">
            <v>80.87</v>
          </cell>
        </row>
        <row r="4057">
          <cell r="A4057" t="str">
            <v>73965/002</v>
          </cell>
          <cell r="B4057" t="str">
            <v>Escavação manual de vala, a frio, em material de 2ª categoria (moledo ou rocha decomposta), de 3 até 4,5m, excluindo esgotamento e escoramento.</v>
          </cell>
          <cell r="C4057" t="str">
            <v>m³</v>
          </cell>
          <cell r="D4057">
            <v>118.61</v>
          </cell>
        </row>
        <row r="4058">
          <cell r="A4058" t="str">
            <v>73965/003</v>
          </cell>
          <cell r="B4058" t="str">
            <v>Escavação manual de vala, a frio, em material de 2ª categoria (moledo ou rocha decomposta), de 4,5 até 6m, excluindo esgotamento e escoramento.</v>
          </cell>
          <cell r="C4058" t="str">
            <v>m³</v>
          </cell>
          <cell r="D4058">
            <v>140.16999999999999</v>
          </cell>
        </row>
        <row r="4059">
          <cell r="A4059" t="str">
            <v>73965/004</v>
          </cell>
          <cell r="B4059" t="str">
            <v>Escavação manual de vala em argila ou pedra solta do tamanho médio de pedra de mão, até 1,5m, excluindo esgotamento e escoramento.</v>
          </cell>
          <cell r="C4059" t="str">
            <v>m³</v>
          </cell>
          <cell r="D4059">
            <v>51.75</v>
          </cell>
        </row>
        <row r="4060">
          <cell r="A4060" t="str">
            <v>73965/005</v>
          </cell>
          <cell r="B4060" t="str">
            <v>Escavação manual de vala em argila ou pedra solta do tamanho médio de pedra de mão, de 1,5 até 3m, excluindo esgotamento e escoramento.</v>
          </cell>
          <cell r="C4060" t="str">
            <v>m³</v>
          </cell>
          <cell r="D4060">
            <v>60.38</v>
          </cell>
        </row>
        <row r="4061">
          <cell r="A4061" t="str">
            <v>73965/006</v>
          </cell>
          <cell r="B4061" t="str">
            <v>Escavação manual de vala em argila ou pedra solta do tamanho médio de pedra de mão, de 3 até 4,5m, excluindo esgotamento e escoramento</v>
          </cell>
          <cell r="C4061" t="str">
            <v>m³</v>
          </cell>
          <cell r="D4061">
            <v>97.04</v>
          </cell>
        </row>
        <row r="4062">
          <cell r="A4062" t="str">
            <v>73965/007</v>
          </cell>
          <cell r="B4062" t="str">
            <v>Escavação manual de vala em argila ou pedra solta do tamanho médio de pedra de mão, de 4,5 até 6m, excluindo esgotamento e escoramento.</v>
          </cell>
          <cell r="C4062" t="str">
            <v>m³</v>
          </cell>
          <cell r="D4062">
            <v>118.61</v>
          </cell>
        </row>
        <row r="4063">
          <cell r="A4063" t="str">
            <v>73965/008</v>
          </cell>
          <cell r="B4063" t="str">
            <v>Escavação manual de vala em lodo, até 1,5m, excluindo esgotamento / escoramento</v>
          </cell>
          <cell r="C4063" t="str">
            <v>m³</v>
          </cell>
          <cell r="D4063">
            <v>59.3</v>
          </cell>
        </row>
        <row r="4064">
          <cell r="A4064" t="str">
            <v>73965/009</v>
          </cell>
          <cell r="B4064" t="str">
            <v>Escavação manual de vala em lodo, de 1,5 até 3m, excluindo esgotamento / escoramento.</v>
          </cell>
          <cell r="C4064" t="str">
            <v>m³</v>
          </cell>
          <cell r="D4064">
            <v>107.83</v>
          </cell>
        </row>
        <row r="4065">
          <cell r="A4065" t="str">
            <v>73965/010</v>
          </cell>
          <cell r="B4065" t="str">
            <v>Escavação manual de vala em material de 1ª categoria até 1,5m excluindo esgotamento / escoramento</v>
          </cell>
          <cell r="C4065" t="str">
            <v>m³</v>
          </cell>
          <cell r="D4065">
            <v>37.74</v>
          </cell>
        </row>
        <row r="4066">
          <cell r="A4066" t="str">
            <v>73965/011</v>
          </cell>
          <cell r="B4066" t="str">
            <v>Escavação manual de vala em material de 1ª categoria de 1,5 até 3m excluindo esgotamento / escoramento</v>
          </cell>
          <cell r="C4066" t="str">
            <v>m³</v>
          </cell>
          <cell r="D4066">
            <v>48.52</v>
          </cell>
        </row>
        <row r="4067">
          <cell r="A4067" t="str">
            <v>73965/012</v>
          </cell>
          <cell r="B4067" t="str">
            <v>Escavação manual de vala em material de 1ª categoria de 3 até 4,5m excluindo esgotamento / escoramento</v>
          </cell>
          <cell r="C4067" t="str">
            <v>m³</v>
          </cell>
          <cell r="D4067">
            <v>64.69</v>
          </cell>
        </row>
        <row r="4068">
          <cell r="A4068" t="str">
            <v>76443</v>
          </cell>
          <cell r="B4068" t="str">
            <v>Escavação manual de valas</v>
          </cell>
        </row>
        <row r="4069">
          <cell r="A4069" t="str">
            <v>76443/001</v>
          </cell>
          <cell r="B4069" t="str">
            <v>Escavação manual vala / cava mat 1ª cat até 1,5m excl. esg/escor em beco (larg até 2m) impossibilitando entrada de caminhão ou equipamento motorizado p/retirada material</v>
          </cell>
          <cell r="C4069" t="str">
            <v>m³</v>
          </cell>
          <cell r="D4069">
            <v>45.28</v>
          </cell>
        </row>
        <row r="4070">
          <cell r="A4070" t="str">
            <v>76443/002</v>
          </cell>
          <cell r="B4070" t="str">
            <v>Escavação manual vala / cava mat 1ª cat de 1,5 a 3m excl. esg/escor em beco (larg até 2m) impossibilitando entrada de caminhão ou equipamento motorizado p/retirada do material</v>
          </cell>
          <cell r="C4070" t="str">
            <v>m³</v>
          </cell>
          <cell r="D4070">
            <v>58.22</v>
          </cell>
        </row>
        <row r="4071">
          <cell r="A4071" t="str">
            <v>76443/003</v>
          </cell>
          <cell r="B4071" t="str">
            <v>Escavação manual vala / cava mat 1ª cat de 3,0 a 4,5m excl. esg/escor em beco (larg até 2m) impossibilitando entrada de caminhão ou equipamento motorizado p/retirada do material</v>
          </cell>
          <cell r="C4071" t="str">
            <v>m³</v>
          </cell>
          <cell r="D4071">
            <v>77.63</v>
          </cell>
        </row>
        <row r="4072">
          <cell r="A4072" t="str">
            <v>76443/004</v>
          </cell>
          <cell r="B4072" t="str">
            <v>Escavação manual vala / cava em lodo / lama até 1,5m excl. esg/escor em beco (larg até 2m) em favelas</v>
          </cell>
          <cell r="C4072" t="str">
            <v>m³</v>
          </cell>
          <cell r="D4072">
            <v>68.25</v>
          </cell>
        </row>
        <row r="4073">
          <cell r="A4073" t="str">
            <v>76443/005</v>
          </cell>
          <cell r="B4073" t="str">
            <v>Escavação manual vala / cava em lodo / lama de 1,5m a 3,0m excl. esg/escor em beco (larg até 2m) em favelas</v>
          </cell>
          <cell r="C4073" t="str">
            <v>m³</v>
          </cell>
          <cell r="D4073">
            <v>124</v>
          </cell>
        </row>
        <row r="4074">
          <cell r="A4074" t="str">
            <v>79506</v>
          </cell>
          <cell r="B4074" t="str">
            <v>Escavação manual de valas</v>
          </cell>
        </row>
        <row r="4075">
          <cell r="A4075" t="str">
            <v>79506/001</v>
          </cell>
          <cell r="B4075" t="str">
            <v>Escavação manual de vala / cava, a frio, em material de 2ª categoria, moledo ou rocha decomposta, entre 1,5 e 3m de profundidade</v>
          </cell>
          <cell r="C4075" t="str">
            <v>m³</v>
          </cell>
          <cell r="D4075">
            <v>102.43</v>
          </cell>
        </row>
        <row r="4076">
          <cell r="A4076" t="str">
            <v>79506/002</v>
          </cell>
          <cell r="B4076" t="str">
            <v>Escavação manual de vala / cava em lodo, entre 3 e 4,5m de profundidade</v>
          </cell>
          <cell r="C4076" t="str">
            <v>m³</v>
          </cell>
          <cell r="D4076">
            <v>161.74</v>
          </cell>
        </row>
        <row r="4077">
          <cell r="A4077" t="str">
            <v>79507</v>
          </cell>
          <cell r="B4077" t="str">
            <v>Escavação manual de vala</v>
          </cell>
        </row>
        <row r="4078">
          <cell r="A4078" t="str">
            <v>79507/005</v>
          </cell>
          <cell r="B4078" t="str">
            <v>Escavação manual vala até 1m solo mole</v>
          </cell>
          <cell r="C4078" t="str">
            <v>m³</v>
          </cell>
          <cell r="D4078">
            <v>14.01</v>
          </cell>
        </row>
        <row r="4079">
          <cell r="A4079" t="str">
            <v>79507/006</v>
          </cell>
          <cell r="B4079" t="str">
            <v>Escavação manual vala até 2m em rocha c/ explosivo</v>
          </cell>
          <cell r="C4079" t="str">
            <v>m³</v>
          </cell>
          <cell r="D4079">
            <v>234.59</v>
          </cell>
        </row>
        <row r="4080">
          <cell r="A4080" t="str">
            <v>79518</v>
          </cell>
          <cell r="B4080" t="str">
            <v>Marroamento</v>
          </cell>
        </row>
        <row r="4081">
          <cell r="A4081" t="str">
            <v>79518/001</v>
          </cell>
          <cell r="B4081" t="str">
            <v>Marroamento em material de 3ª categoria, rocha viva para redução a pedra-de-mão</v>
          </cell>
          <cell r="C4081" t="str">
            <v>m³</v>
          </cell>
          <cell r="D4081">
            <v>25.87</v>
          </cell>
        </row>
        <row r="4082">
          <cell r="A4082" t="str">
            <v>79518/002</v>
          </cell>
          <cell r="B4082" t="str">
            <v>Marroamento de material de 2ª categoria, rocha decomposta para redução a pedra-de-mão</v>
          </cell>
          <cell r="C4082" t="str">
            <v>m³</v>
          </cell>
          <cell r="D4082">
            <v>23.29</v>
          </cell>
        </row>
        <row r="4083">
          <cell r="A4083" t="str">
            <v>83339</v>
          </cell>
          <cell r="B4083" t="str">
            <v>Escavação manual de valas (solo com água), profundidade até 1,50m.</v>
          </cell>
          <cell r="C4083" t="str">
            <v>m³</v>
          </cell>
          <cell r="D4083">
            <v>40.43</v>
          </cell>
        </row>
        <row r="4084">
          <cell r="A4084" t="str">
            <v>83340</v>
          </cell>
          <cell r="B4084" t="str">
            <v>Escavação manual de valas (solo com água), profundidade maior que 1,50m até 3,00m</v>
          </cell>
          <cell r="C4084" t="str">
            <v>m³</v>
          </cell>
          <cell r="D4084">
            <v>53.91</v>
          </cell>
        </row>
        <row r="4085">
          <cell r="A4085" t="str">
            <v>83341</v>
          </cell>
          <cell r="B4085" t="str">
            <v>Escavação mecânica de valas (solo com água), profundidade até 1,50m</v>
          </cell>
          <cell r="C4085" t="str">
            <v>m³</v>
          </cell>
          <cell r="D4085">
            <v>9.16</v>
          </cell>
        </row>
        <row r="4086">
          <cell r="A4086" t="str">
            <v>83342</v>
          </cell>
          <cell r="B4086" t="str">
            <v>Escavação mecânica de valas (solo com água), profundidade maior que 1,50m até 4,00m</v>
          </cell>
          <cell r="C4086" t="str">
            <v>m³</v>
          </cell>
          <cell r="D4086">
            <v>7.57</v>
          </cell>
        </row>
        <row r="4087">
          <cell r="A4087" t="str">
            <v>83343</v>
          </cell>
          <cell r="B4087" t="str">
            <v>Escavação mecânica de valas (solo com água), profundidade maior que 4,00m até 6,00m.</v>
          </cell>
          <cell r="C4087" t="str">
            <v>m³</v>
          </cell>
          <cell r="D4087">
            <v>11.36</v>
          </cell>
        </row>
        <row r="4088">
          <cell r="A4088" t="str">
            <v>90082</v>
          </cell>
          <cell r="B4088" t="str">
            <v>Escavação mecanizada de vala com profundidade até 1,5m, com escavadeira hidráulica (capacidade da caçamba: 0,8m³ / potência: 111HP), largura de 1,5m a 2,5m, em solo de 1ª categoria, em vias urbanas. Af_01/2015</v>
          </cell>
          <cell r="C4088" t="str">
            <v>m³</v>
          </cell>
          <cell r="D4088">
            <v>11.33</v>
          </cell>
        </row>
        <row r="4089">
          <cell r="A4089" t="str">
            <v>90084</v>
          </cell>
          <cell r="B4089" t="str">
            <v>Escavação mecanizada de vala com profundidade maior que 1,5m até 3,0m, com escavadeira hidráulica (capacidade da caçamba: 0,8m³ / potência: 111HP), largura até 1,5m, em solo de 1ª categoria, em vias urbanas. Af_01/2015</v>
          </cell>
          <cell r="C4089" t="str">
            <v>m³</v>
          </cell>
          <cell r="D4089">
            <v>9.9700000000000006</v>
          </cell>
        </row>
        <row r="4090">
          <cell r="A4090" t="str">
            <v>90085</v>
          </cell>
          <cell r="B4090" t="str">
            <v>Escavação mecanizada de vala com profundidade maior que 1,5 até 3,0m, com escavadeira hidráulica (capacidade da caçamba: 0,8m³ / potência:111HP), largura de 1,5m a 2,5m, em solo de 1ª categoria, em vias urbanas. Af_01/2015</v>
          </cell>
          <cell r="C4090" t="str">
            <v>m³</v>
          </cell>
          <cell r="D4090">
            <v>7.16</v>
          </cell>
        </row>
        <row r="4091">
          <cell r="A4091" t="str">
            <v>90086</v>
          </cell>
          <cell r="B4091" t="str">
            <v>Escavação mecanizada de vala com profundidade maior que 3,0 até 4,5m, com escavadeira hidráulica (capacidade da caçamba: 0,8m³ / potência: 111HP), largura menor que 1,5m, em solo de 1ª categoria, em vias urbanas. Af_01/2015</v>
          </cell>
          <cell r="C4091" t="str">
            <v>m³</v>
          </cell>
          <cell r="D4091">
            <v>7.7</v>
          </cell>
        </row>
        <row r="4092">
          <cell r="A4092" t="str">
            <v>90087</v>
          </cell>
          <cell r="B4092" t="str">
            <v>Escavação mecanizada de vala com profundidade maior que 3,0m até 4,5m, com escavadeira hidráulica (capacidade da caçamba: 1,2m³ / potência: 155HP), largura de 1,5m a 2,5m, em solo de 1ª categoria, em vias urbanas. Af_01/2015</v>
          </cell>
          <cell r="C4092" t="str">
            <v>m³</v>
          </cell>
          <cell r="D4092">
            <v>4.54</v>
          </cell>
        </row>
        <row r="4093">
          <cell r="A4093" t="str">
            <v>90088</v>
          </cell>
          <cell r="B4093" t="str">
            <v>Escavação mecanizada de vala com profundidade maior que 4,5m até 6,0m, com escavadeira hidráulica (capacidade da caçamba: 1,2m³ / potência: 155HP), largura menor que 1,5m, em solo de 1ª categoria, em vias urbanas. Af_01/2015</v>
          </cell>
          <cell r="C4093" t="str">
            <v>m³</v>
          </cell>
          <cell r="D4093">
            <v>5.26</v>
          </cell>
        </row>
        <row r="4094">
          <cell r="A4094" t="str">
            <v>90090</v>
          </cell>
          <cell r="B4094" t="str">
            <v>Escavação mecanizada de vala com profundidade maior que 4,5m até 6,0m, com escavadeira hidráulica (capacidade da caçamba: 1,2m³ / potência: 155HP), largura de 1,5m a 2,5m, em solo de 1ª categoria, em vias urbanas. Af_01/2015</v>
          </cell>
          <cell r="C4094" t="str">
            <v>m³</v>
          </cell>
          <cell r="D4094">
            <v>3.72</v>
          </cell>
        </row>
        <row r="4095">
          <cell r="A4095" t="str">
            <v>90091</v>
          </cell>
          <cell r="B4095" t="str">
            <v>Escavação mecanizada de vala com profundidade até 1,5m, com escavadeira hidráulica (capacidade da caçamba: 0,8m³ / potência: 111HP), largura de 1,5 a 2,5m, em solo de 1ª categoria, em vias não urbanas. Af_01/2015</v>
          </cell>
          <cell r="C4095" t="str">
            <v>m³</v>
          </cell>
          <cell r="D4095">
            <v>4.87</v>
          </cell>
        </row>
        <row r="4096">
          <cell r="A4096" t="str">
            <v>90092</v>
          </cell>
          <cell r="B4096" t="str">
            <v>Escavação mecanizada de vala com profundidade maior que 1,5 e até 3,0m, com escavadeira hidráulica (capacidade da caçamba: 0,8m³ / potência: 111HP), largura menor que 1,5m, em solo de 1ª categoria, em vias não urbanas. Af_01/2015</v>
          </cell>
          <cell r="C4096" t="str">
            <v>m³</v>
          </cell>
          <cell r="D4096">
            <v>4.32</v>
          </cell>
        </row>
        <row r="4097">
          <cell r="A4097" t="str">
            <v>90093</v>
          </cell>
          <cell r="B4097" t="str">
            <v>Escavação mecanizada de vala com profundidade maior que 1,5 e até 3,0m, com escavadeira hidráulica (capacidade da caçamba: 0,8m³ / potência: 111HP), largura de 1,5 a 2,5m, em solo de 1ª categoria, em vias não urbanas. Af_01/2015</v>
          </cell>
          <cell r="C4097" t="str">
            <v>m³</v>
          </cell>
          <cell r="D4097">
            <v>3.03</v>
          </cell>
        </row>
        <row r="4098">
          <cell r="A4098" t="str">
            <v>90094</v>
          </cell>
          <cell r="B4098" t="str">
            <v>Escavação mecanizada de vala com profundidade maior que 3,0m até 4,5m, com escavadeira hidráulica (capacidade da caçamba: 0,8m³ / potência: 111HP), largura menor que 1,5m, em solo de 1ª categoria, em vias não urbanas. Af_01/2015</v>
          </cell>
          <cell r="C4098" t="str">
            <v>m³</v>
          </cell>
          <cell r="D4098">
            <v>3.23</v>
          </cell>
        </row>
        <row r="4099">
          <cell r="A4099" t="str">
            <v>90095</v>
          </cell>
          <cell r="B4099" t="str">
            <v>Escavação mecanizada de vala com profundidade maior que 3,0m até 4,5m, com escavadeira hidráulica (capacidade da caçamba: 1,2m³ / potência: 155HP), largura de 1,5m a 2,5m, em solo de 1ª categoria, em vias não urbanas. Af_01/2015</v>
          </cell>
          <cell r="C4099" t="str">
            <v>m³</v>
          </cell>
          <cell r="D4099">
            <v>1.97</v>
          </cell>
        </row>
        <row r="4100">
          <cell r="A4100" t="str">
            <v>90096</v>
          </cell>
          <cell r="B4100" t="str">
            <v>Escavação mecanizada de vala com profundidade maior que 4,5m até 6,0m, com escavadeira hidráulica (capacidade da caçamba: 1,2m³ / potência: 155HP), largura menor que 1,5m, em solo de 1ª categoria, em vias não urbanas. Af_01/2015</v>
          </cell>
          <cell r="C4100" t="str">
            <v>m³</v>
          </cell>
          <cell r="D4100">
            <v>2.2200000000000002</v>
          </cell>
        </row>
        <row r="4101">
          <cell r="A4101" t="str">
            <v>90098</v>
          </cell>
          <cell r="B4101" t="str">
            <v>Escavação mecanizada de vala com profundidade maior que 4,5m até 6,0m, com escavadeira hidráulica (capacidade da caçamba: 1,2m³ / potência: 155HP), largura de 1,5m a 2,5m, em solo de 1ª categoria, em vias não urbanas. Af_01/2015</v>
          </cell>
          <cell r="C4101" t="str">
            <v>m³</v>
          </cell>
          <cell r="D4101">
            <v>1.52</v>
          </cell>
        </row>
        <row r="4102">
          <cell r="A4102" t="str">
            <v>90099</v>
          </cell>
          <cell r="B4102" t="str">
            <v>Escavação mecanizada de vala com profundidade até 1,5m, com retroescavadeira (capacidade da caçamba da retro: 0,26m³ / potência: 88HP), largura menor que 0,8m, em solo de 1ª categoria, em vias urbanas. Af_01/2015</v>
          </cell>
          <cell r="C4102" t="str">
            <v>m³</v>
          </cell>
          <cell r="D4102">
            <v>14.05</v>
          </cell>
        </row>
        <row r="4103">
          <cell r="A4103" t="str">
            <v>90100</v>
          </cell>
          <cell r="B4103" t="str">
            <v>Escavação mecanizada de vala com profundidade até 1,5m, com retroescavadeira (capacidade da caçamba da retro: 0,26m³ / potência: 88HP), largura de 0,8m a 1,5m, em solo de 1ª categoria, em vias urbanas. Af_01/2015</v>
          </cell>
          <cell r="C4103" t="str">
            <v>m³</v>
          </cell>
          <cell r="D4103">
            <v>11.98</v>
          </cell>
        </row>
        <row r="4104">
          <cell r="A4104" t="str">
            <v>90101</v>
          </cell>
          <cell r="B4104" t="str">
            <v>Escavação mecanizada de vala com profundidade maior que 1,5m até 3,0m, com retroescavadeira (capacidade da caçamba da retro: 0,26m³ / potência: 88HP), largura menor que 0,8m, em solo de 1ª categoria, em vias urbanas. Af_01/2015</v>
          </cell>
          <cell r="C4104" t="str">
            <v>m³</v>
          </cell>
          <cell r="D4104">
            <v>11.83</v>
          </cell>
        </row>
        <row r="4105">
          <cell r="A4105" t="str">
            <v>90102</v>
          </cell>
          <cell r="B4105" t="str">
            <v>Escavação mecanizada de vala com profundidade maior que 1,5m até 3,0m, com retroescavadeira (capacidade da caçamba da retro: 0,26m³ / potência: 88HP), largura de 0,8m a 1,5m, em solo de 1ª categoria, em vias urbanas. Af_01/2015</v>
          </cell>
          <cell r="C4105" t="str">
            <v>m³</v>
          </cell>
          <cell r="D4105">
            <v>10.86</v>
          </cell>
        </row>
        <row r="4106">
          <cell r="A4106" t="str">
            <v>90105</v>
          </cell>
          <cell r="B4106" t="str">
            <v>Escavação mecanizada de vala com profundidade até 1,5m, com retroescavadeira (capacidade da caçamba da retro: 0,26m³ / potência: 88HP), largura menor que 0,8m, em solo de 1ª categoria, em vias não urbanas. Af_01/2015</v>
          </cell>
          <cell r="C4106" t="str">
            <v>m³</v>
          </cell>
          <cell r="D4106">
            <v>10.71</v>
          </cell>
        </row>
        <row r="4107">
          <cell r="A4107" t="str">
            <v>90106</v>
          </cell>
          <cell r="B4107" t="str">
            <v>Escavação mecanizada de vala com profundidade até 1,5m, com retroescavadeira (capacidade da caçamba da retro: 0,26m³ / potência: 88HP), largura de 0,8m a 1,5m, em solo de 1ª categoria, em vias não urbanas. Af_01/2015</v>
          </cell>
          <cell r="C4107" t="str">
            <v>m³</v>
          </cell>
          <cell r="D4107">
            <v>9.17</v>
          </cell>
        </row>
        <row r="4108">
          <cell r="A4108" t="str">
            <v>90107</v>
          </cell>
          <cell r="B4108" t="str">
            <v>Escavação mecanizada de vala com profundidade maior que 1,5m até 3,0m, com retroescavadeira (capacidade da caçamba da retro: 0,26m³ / potência: 88HP), largura menor que 0,8m, em solo de 1ª categoria, em vias não urbanas. Af_01/2015</v>
          </cell>
          <cell r="C4108" t="str">
            <v>m³</v>
          </cell>
          <cell r="D4108">
            <v>9.0399999999999991</v>
          </cell>
        </row>
        <row r="4109">
          <cell r="A4109" t="str">
            <v>90108</v>
          </cell>
          <cell r="B4109" t="str">
            <v>Escavação mecanizada de vala com profundidade maior que 1,5m até 3,0m, com retroescavadeira (capacidade da caçamba da retro: 0,26m³ / potência: 88HP), largura de 0,8m a 1,5m, em solo de 1ª categoria, em vias não urbanas. Af_01/2015</v>
          </cell>
          <cell r="C4109" t="str">
            <v>m³</v>
          </cell>
          <cell r="D4109">
            <v>8.2200000000000006</v>
          </cell>
        </row>
        <row r="4110">
          <cell r="A4110" t="str">
            <v>0020</v>
          </cell>
          <cell r="B4110" t="str">
            <v>Aterro com ou s/ compactação</v>
          </cell>
        </row>
        <row r="4111">
          <cell r="A4111" t="str">
            <v>5719</v>
          </cell>
          <cell r="B4111" t="str">
            <v>Reaterro apiloado em camadas 0,20m, utilizando material argilo-arenoso adquirido em jazida, já considerando um acréscimo de 25% no volume do material adquirido, não considerando o transporte até o reaterro</v>
          </cell>
          <cell r="C4111" t="str">
            <v>m³</v>
          </cell>
          <cell r="D4111">
            <v>48.75</v>
          </cell>
        </row>
        <row r="4112">
          <cell r="A4112" t="str">
            <v>55835</v>
          </cell>
          <cell r="B4112" t="str">
            <v>Aterro interno (edificações) compactado manualmente</v>
          </cell>
          <cell r="C4112" t="str">
            <v>m³</v>
          </cell>
          <cell r="D4112">
            <v>37.74</v>
          </cell>
        </row>
        <row r="4113">
          <cell r="A4113" t="str">
            <v>73904</v>
          </cell>
          <cell r="B4113" t="str">
            <v>Aterro manual compactado</v>
          </cell>
        </row>
        <row r="4114">
          <cell r="A4114" t="str">
            <v>73904/001</v>
          </cell>
          <cell r="B4114" t="str">
            <v>Aterro apiloado (manual) em camadas de 20cm com material de empréstimo.</v>
          </cell>
          <cell r="C4114" t="str">
            <v>m³</v>
          </cell>
          <cell r="D4114">
            <v>114.84</v>
          </cell>
        </row>
        <row r="4115">
          <cell r="A4115" t="str">
            <v>74153</v>
          </cell>
          <cell r="B4115" t="str">
            <v>Espalhamento mecanizado de material 1ª categoria</v>
          </cell>
        </row>
        <row r="4116">
          <cell r="A4116" t="str">
            <v>74153/001</v>
          </cell>
          <cell r="B4116" t="str">
            <v>Espalhamento mecanizado (com motoniveladora 140HP) material 1ª categoria</v>
          </cell>
          <cell r="C4116" t="str">
            <v>m²</v>
          </cell>
          <cell r="D4116">
            <v>0.2</v>
          </cell>
        </row>
        <row r="4117">
          <cell r="A4117" t="str">
            <v>79481</v>
          </cell>
          <cell r="B4117" t="str">
            <v>Aterro interno sem apiloamento com transporte em carrinho de mão</v>
          </cell>
          <cell r="C4117" t="str">
            <v>m³</v>
          </cell>
          <cell r="D4117">
            <v>21.56</v>
          </cell>
        </row>
        <row r="4118">
          <cell r="A4118" t="str">
            <v>79482</v>
          </cell>
          <cell r="B4118" t="str">
            <v>Aterro com areia com adensamento hidráulico</v>
          </cell>
          <cell r="C4118" t="str">
            <v>m³</v>
          </cell>
          <cell r="D4118">
            <v>70.5</v>
          </cell>
        </row>
        <row r="4119">
          <cell r="A4119" t="str">
            <v>79483</v>
          </cell>
          <cell r="B4119" t="str">
            <v>Apiloamento com maço de 30kg</v>
          </cell>
          <cell r="C4119" t="str">
            <v>m²</v>
          </cell>
          <cell r="D4119">
            <v>16.170000000000002</v>
          </cell>
        </row>
        <row r="4120">
          <cell r="A4120" t="str">
            <v>79484</v>
          </cell>
          <cell r="B4120" t="str">
            <v>Aterro mecanizado compactado com empréstimo de areia</v>
          </cell>
          <cell r="C4120" t="str">
            <v>m³</v>
          </cell>
          <cell r="D4120">
            <v>63.58</v>
          </cell>
        </row>
        <row r="4121">
          <cell r="A4121" t="str">
            <v>79508</v>
          </cell>
          <cell r="B4121" t="str">
            <v>Enchimento de vão sobre abobada de túnel c/ pedra</v>
          </cell>
        </row>
        <row r="4122">
          <cell r="A4122" t="str">
            <v>79508/001</v>
          </cell>
          <cell r="B4122" t="str">
            <v>Fornecimento e enchimento de vão sobre abóbada de túnel, com pedra de mão jogada</v>
          </cell>
          <cell r="C4122" t="str">
            <v>m³</v>
          </cell>
          <cell r="D4122">
            <v>124.16</v>
          </cell>
        </row>
        <row r="4123">
          <cell r="A4123" t="str">
            <v>79508/002</v>
          </cell>
          <cell r="B4123" t="str">
            <v>Fornecimento e enchimento de vão sobre abóbada de túnel, com pedra de mão arrumada</v>
          </cell>
          <cell r="C4123" t="str">
            <v>m³</v>
          </cell>
          <cell r="D4123">
            <v>145.72</v>
          </cell>
        </row>
        <row r="4124">
          <cell r="A4124" t="str">
            <v>0021</v>
          </cell>
          <cell r="B4124" t="str">
            <v>Aterro/reaterro de valas com ou s/ compactação</v>
          </cell>
        </row>
        <row r="4125">
          <cell r="A4125" t="str">
            <v>53527</v>
          </cell>
          <cell r="B4125" t="str">
            <v>Reaterro compactado manualmente (valas de fundações residenciais)</v>
          </cell>
          <cell r="C4125" t="str">
            <v>m³</v>
          </cell>
          <cell r="D4125">
            <v>43.13</v>
          </cell>
        </row>
        <row r="4126">
          <cell r="A4126" t="str">
            <v>72920</v>
          </cell>
          <cell r="B4126" t="str">
            <v>Reaterro de vala com material granular reaproveitado adensado e vibrado</v>
          </cell>
          <cell r="C4126" t="str">
            <v>m³</v>
          </cell>
          <cell r="D4126">
            <v>13.3</v>
          </cell>
        </row>
        <row r="4127">
          <cell r="A4127" t="str">
            <v>72921</v>
          </cell>
          <cell r="B4127" t="str">
            <v>Reaterro de vala com material granular de empréstimo adensado e vibrado</v>
          </cell>
          <cell r="C4127" t="str">
            <v>m³</v>
          </cell>
          <cell r="D4127">
            <v>73.67</v>
          </cell>
        </row>
        <row r="4128">
          <cell r="A4128" t="str">
            <v>73964</v>
          </cell>
          <cell r="B4128" t="str">
            <v>Reaterro de valas</v>
          </cell>
        </row>
        <row r="4129">
          <cell r="A4129" t="str">
            <v>73964/001</v>
          </cell>
          <cell r="B4129" t="str">
            <v>Reaterro de vala / cava compactada a maço em camadas de 20cm (em becos de até 2,50m de largura em favelas)</v>
          </cell>
          <cell r="C4129" t="str">
            <v>m³</v>
          </cell>
          <cell r="D4129">
            <v>32.340000000000003</v>
          </cell>
        </row>
        <row r="4130">
          <cell r="A4130" t="str">
            <v>73964/002</v>
          </cell>
          <cell r="B4130" t="str">
            <v>Reaterro vala / cava compactada a maço camadas 30cm em beco até 2,50m largura em favelas</v>
          </cell>
          <cell r="C4130" t="str">
            <v>m³</v>
          </cell>
          <cell r="D4130">
            <v>27.17</v>
          </cell>
        </row>
        <row r="4131">
          <cell r="A4131" t="str">
            <v>73964/004</v>
          </cell>
          <cell r="B4131" t="str">
            <v>Reaterro de valas / cavas, compactada a maço, em camadas de até 30cm.</v>
          </cell>
          <cell r="C4131" t="str">
            <v>m³</v>
          </cell>
          <cell r="D4131">
            <v>22.64</v>
          </cell>
        </row>
        <row r="4132">
          <cell r="A4132" t="str">
            <v>73964/005</v>
          </cell>
          <cell r="B4132" t="str">
            <v>Reaterro de vala / cava sem controle de compactação, utilizando retro-escavadeira e compactacador vibratório com material reaproveitado</v>
          </cell>
          <cell r="C4132" t="str">
            <v>m³</v>
          </cell>
          <cell r="D4132">
            <v>7.91</v>
          </cell>
        </row>
        <row r="4133">
          <cell r="A4133" t="str">
            <v>73964/006</v>
          </cell>
          <cell r="B4133" t="str">
            <v>Reaterro de vala com compactação manual</v>
          </cell>
          <cell r="C4133" t="str">
            <v>m³</v>
          </cell>
          <cell r="D4133">
            <v>32.340000000000003</v>
          </cell>
        </row>
        <row r="4134">
          <cell r="A4134" t="str">
            <v>74015</v>
          </cell>
          <cell r="B4134" t="str">
            <v>Reaterro compactado de valas</v>
          </cell>
        </row>
        <row r="4135">
          <cell r="A4135" t="str">
            <v>74015/001</v>
          </cell>
          <cell r="B4135" t="str">
            <v>Reaterro e compactação mecânico de vala com compactador manual tipo soquete vibratório</v>
          </cell>
          <cell r="C4135" t="str">
            <v>m³</v>
          </cell>
          <cell r="D4135">
            <v>20.97</v>
          </cell>
        </row>
        <row r="4136">
          <cell r="A4136" t="str">
            <v>76444</v>
          </cell>
          <cell r="B4136" t="str">
            <v>Aterro / reaterro de valas</v>
          </cell>
        </row>
        <row r="4137">
          <cell r="A4137" t="str">
            <v>76444/001</v>
          </cell>
          <cell r="B4137" t="str">
            <v>Compactação mecânica de valas, sem controle de GC (compactador tipo sapo até 35kg)</v>
          </cell>
          <cell r="C4137" t="str">
            <v>m³</v>
          </cell>
          <cell r="D4137">
            <v>10.78</v>
          </cell>
        </row>
        <row r="4138">
          <cell r="A4138" t="str">
            <v>76444/002</v>
          </cell>
          <cell r="B4138" t="str">
            <v>Compactação mecânica de valas, c/ contr.do GC &gt;= 95% do PN (c/ compactador solos c/ placa vibratória motor diesel/gasolina 7 a 10HP)</v>
          </cell>
          <cell r="C4138" t="str">
            <v>m³</v>
          </cell>
          <cell r="D4138">
            <v>17.07</v>
          </cell>
        </row>
        <row r="4139">
          <cell r="A4139" t="str">
            <v>79488</v>
          </cell>
          <cell r="B4139" t="str">
            <v>Reaterro manual com apiloamento mecânico</v>
          </cell>
          <cell r="C4139" t="str">
            <v>m³</v>
          </cell>
          <cell r="D4139">
            <v>6</v>
          </cell>
        </row>
        <row r="4140">
          <cell r="A4140" t="str">
            <v>79489</v>
          </cell>
          <cell r="B4140" t="str">
            <v>Reaterro manual sem apiloamento</v>
          </cell>
          <cell r="C4140" t="str">
            <v>m³</v>
          </cell>
          <cell r="D4140">
            <v>4.8499999999999996</v>
          </cell>
        </row>
        <row r="4141">
          <cell r="A4141" t="str">
            <v>79490</v>
          </cell>
          <cell r="B4141" t="str">
            <v>Compactação mecânica de vala (após reaterro)</v>
          </cell>
          <cell r="C4141" t="str">
            <v>m³</v>
          </cell>
          <cell r="D4141">
            <v>1.64</v>
          </cell>
        </row>
        <row r="4142">
          <cell r="A4142" t="str">
            <v>79510</v>
          </cell>
          <cell r="B4142" t="str">
            <v>Reaterro de valas</v>
          </cell>
        </row>
        <row r="4143">
          <cell r="A4143" t="str">
            <v>79510/001</v>
          </cell>
          <cell r="B4143" t="str">
            <v>Fornecimento e reaterro de vala / cava com pó-de-pedra</v>
          </cell>
          <cell r="C4143" t="str">
            <v>m³</v>
          </cell>
          <cell r="D4143">
            <v>121.65</v>
          </cell>
        </row>
        <row r="4144">
          <cell r="A4144" t="str">
            <v>79510/002</v>
          </cell>
          <cell r="B4144" t="str">
            <v>Reaterro de valas/cavas com pó-de-pedra, inclusive material e compactação, em becos de até 2,5m de largura, em favelas</v>
          </cell>
          <cell r="C4144" t="str">
            <v>m³</v>
          </cell>
          <cell r="D4144">
            <v>128.34</v>
          </cell>
        </row>
        <row r="4145">
          <cell r="A4145" t="str">
            <v>83345</v>
          </cell>
          <cell r="B4145" t="str">
            <v>Reaterro de vala com material granular (pedrisco)</v>
          </cell>
          <cell r="C4145" t="str">
            <v>m³</v>
          </cell>
          <cell r="D4145">
            <v>109.07</v>
          </cell>
        </row>
        <row r="4146">
          <cell r="A4146" t="str">
            <v>83346</v>
          </cell>
          <cell r="B4146" t="str">
            <v>Umedecimento de material para fechamento de valas.</v>
          </cell>
          <cell r="C4146" t="str">
            <v>m³</v>
          </cell>
          <cell r="D4146">
            <v>0.7</v>
          </cell>
        </row>
        <row r="4147">
          <cell r="A4147" t="str">
            <v>83441</v>
          </cell>
          <cell r="B4147" t="str">
            <v>Reaterro apiloado (manual) de vala com deslocamento de material em camadas de 20cm (becos, favelas etc.)</v>
          </cell>
          <cell r="C4147" t="str">
            <v>m³</v>
          </cell>
          <cell r="D4147">
            <v>37.74</v>
          </cell>
        </row>
        <row r="4148">
          <cell r="A4148" t="str">
            <v>0022</v>
          </cell>
          <cell r="B4148" t="str">
            <v>Carga, descarga e/ou transporte de materiais</v>
          </cell>
        </row>
        <row r="4149">
          <cell r="A4149" t="str">
            <v>72838</v>
          </cell>
          <cell r="B4149" t="str">
            <v>Transporte comercial com caminhão carroceria 9T, rodovia em leito natural</v>
          </cell>
          <cell r="C4149" t="str">
            <v>T x km</v>
          </cell>
          <cell r="D4149">
            <v>0.68</v>
          </cell>
        </row>
        <row r="4150">
          <cell r="A4150" t="str">
            <v>72839</v>
          </cell>
          <cell r="B4150" t="str">
            <v>Transporte comercial com caminhão carroceria 9T, rodovia com revestimento primário</v>
          </cell>
          <cell r="C4150" t="str">
            <v>T x km</v>
          </cell>
          <cell r="D4150">
            <v>0.55000000000000004</v>
          </cell>
        </row>
        <row r="4151">
          <cell r="A4151" t="str">
            <v>72840</v>
          </cell>
          <cell r="B4151" t="str">
            <v>Transporte comercial com caminhão carroceria 9T, rodovia pavimentada</v>
          </cell>
          <cell r="C4151" t="str">
            <v>T x km</v>
          </cell>
          <cell r="D4151">
            <v>0.46</v>
          </cell>
        </row>
        <row r="4152">
          <cell r="A4152" t="str">
            <v>72841</v>
          </cell>
          <cell r="B4152" t="str">
            <v>Transporte comercial com caminhão basculante 6m³, rodovia em leito natural</v>
          </cell>
          <cell r="C4152" t="str">
            <v>T x km</v>
          </cell>
          <cell r="D4152">
            <v>0.87</v>
          </cell>
        </row>
        <row r="4153">
          <cell r="A4153" t="str">
            <v>72842</v>
          </cell>
          <cell r="B4153" t="str">
            <v>Transporte comercial com caminhão basculante 6m³, rodovia com revestimento primário</v>
          </cell>
          <cell r="C4153" t="str">
            <v>T x km</v>
          </cell>
          <cell r="D4153">
            <v>0.7</v>
          </cell>
        </row>
        <row r="4154">
          <cell r="A4154" t="str">
            <v>72843</v>
          </cell>
          <cell r="B4154" t="str">
            <v>Transporte comercial com caminhão basculante 6m³, rodovia pavimentada</v>
          </cell>
          <cell r="C4154" t="str">
            <v>T x km</v>
          </cell>
          <cell r="D4154">
            <v>0.57999999999999996</v>
          </cell>
        </row>
        <row r="4155">
          <cell r="A4155" t="str">
            <v>72844</v>
          </cell>
          <cell r="B4155" t="str">
            <v>Carga, manobras e descarga de areia, brita, pedra de mão e solos com caminhão basculante 6m³ (descarga livre)</v>
          </cell>
          <cell r="C4155" t="str">
            <v>T</v>
          </cell>
          <cell r="D4155">
            <v>0.61</v>
          </cell>
        </row>
        <row r="4156">
          <cell r="A4156" t="str">
            <v>72845</v>
          </cell>
          <cell r="B4156" t="str">
            <v>Carga, manobras e descarga de brita para tratamentos superficiais, com caminhão basculante 6m³</v>
          </cell>
          <cell r="C4156" t="str">
            <v>T</v>
          </cell>
          <cell r="D4156">
            <v>3.68</v>
          </cell>
        </row>
        <row r="4157">
          <cell r="A4157" t="str">
            <v>72846</v>
          </cell>
          <cell r="B4157" t="str">
            <v>Carga, manobras e descarga de mistura betuminosa a quente, com caminhão basculante 6m³</v>
          </cell>
          <cell r="C4157" t="str">
            <v>T</v>
          </cell>
          <cell r="D4157">
            <v>3.03</v>
          </cell>
        </row>
        <row r="4158">
          <cell r="A4158" t="str">
            <v>72847</v>
          </cell>
          <cell r="B4158" t="str">
            <v>Carga, manobras e descarga de mistura betuminosa a frio, com caminhão basculante 6m³</v>
          </cell>
          <cell r="C4158" t="str">
            <v>T</v>
          </cell>
          <cell r="D4158">
            <v>6.54</v>
          </cell>
        </row>
        <row r="4159">
          <cell r="A4159" t="str">
            <v>72848</v>
          </cell>
          <cell r="B4159" t="str">
            <v>Carga, manobras e descarga de brita para base de macadame, com caminhão basculante 6m³</v>
          </cell>
          <cell r="C4159" t="str">
            <v>T</v>
          </cell>
          <cell r="D4159">
            <v>1.63</v>
          </cell>
        </row>
        <row r="4160">
          <cell r="A4160" t="str">
            <v>72849</v>
          </cell>
          <cell r="B4160" t="str">
            <v>Carga, manobras e descarga de misturas de solos e agregados (bases estabilizadas em usina) com caminhão basculante 6m³</v>
          </cell>
          <cell r="C4160" t="str">
            <v>T</v>
          </cell>
          <cell r="D4160">
            <v>2.09</v>
          </cell>
        </row>
        <row r="4161">
          <cell r="A4161" t="str">
            <v>72850</v>
          </cell>
          <cell r="B4161" t="str">
            <v>Carga, manobras e descarga de materiais diversos, com caminhão carroceria 9T (carga e descarga manuais)</v>
          </cell>
          <cell r="C4161" t="str">
            <v>T</v>
          </cell>
          <cell r="D4161">
            <v>8.6199999999999992</v>
          </cell>
        </row>
        <row r="4162">
          <cell r="A4162" t="str">
            <v>72851</v>
          </cell>
          <cell r="B4162" t="str">
            <v>Transporte local com caminhão basculante 6m³, rodovia em leito natural, DMT até 200m</v>
          </cell>
          <cell r="C4162" t="str">
            <v>m³</v>
          </cell>
          <cell r="D4162">
            <v>2.98</v>
          </cell>
        </row>
        <row r="4163">
          <cell r="A4163" t="str">
            <v>72852</v>
          </cell>
          <cell r="B4163" t="str">
            <v>Transporte local com caminhão basculante 6m³, rodovia em leito natural, DMT 200 a 400m</v>
          </cell>
          <cell r="C4163" t="str">
            <v>m³</v>
          </cell>
          <cell r="D4163">
            <v>3.06</v>
          </cell>
        </row>
        <row r="4164">
          <cell r="A4164" t="str">
            <v>72853</v>
          </cell>
          <cell r="B4164" t="str">
            <v>Transporte local com caminhão basculante 6m³, rodovia em leito natural, DMT 400 a 600m</v>
          </cell>
          <cell r="C4164" t="str">
            <v>m³</v>
          </cell>
          <cell r="D4164">
            <v>3.14</v>
          </cell>
        </row>
        <row r="4165">
          <cell r="A4165" t="str">
            <v>72854</v>
          </cell>
          <cell r="B4165" t="str">
            <v>Transporte local com caminhão basculante 6m³, rodovia em leito natural, DMT 600 a 800m</v>
          </cell>
          <cell r="C4165" t="str">
            <v>m³</v>
          </cell>
          <cell r="D4165">
            <v>3.23</v>
          </cell>
        </row>
        <row r="4166">
          <cell r="A4166" t="str">
            <v>72855</v>
          </cell>
          <cell r="B4166" t="str">
            <v>Transporte local com caminhão basculante 6m³, rodovia em leito natural, DMT 800 a 1.000m</v>
          </cell>
          <cell r="C4166" t="str">
            <v>m³</v>
          </cell>
          <cell r="D4166">
            <v>3.32</v>
          </cell>
        </row>
        <row r="4167">
          <cell r="A4167" t="str">
            <v>72856</v>
          </cell>
          <cell r="B4167" t="str">
            <v>Transporte local com caminhão basculante 6m³, rodovia em leito natural</v>
          </cell>
          <cell r="C4167" t="str">
            <v>m³ x km</v>
          </cell>
          <cell r="D4167">
            <v>1.45</v>
          </cell>
        </row>
        <row r="4168">
          <cell r="A4168" t="str">
            <v>72857</v>
          </cell>
          <cell r="B4168" t="str">
            <v>Transporte local com caminhão basculante 6m³, rodovia com revestimento primário, DMT até 200m</v>
          </cell>
          <cell r="C4168" t="str">
            <v>m³</v>
          </cell>
          <cell r="D4168">
            <v>2.65</v>
          </cell>
        </row>
        <row r="4169">
          <cell r="A4169" t="str">
            <v>72858</v>
          </cell>
          <cell r="B4169" t="str">
            <v>Transporte local com caminhão basculante 6m³, rodovia com revestimento primário, DMT 200 a 400m</v>
          </cell>
          <cell r="C4169" t="str">
            <v>m³</v>
          </cell>
          <cell r="D4169">
            <v>2.72</v>
          </cell>
        </row>
        <row r="4170">
          <cell r="A4170" t="str">
            <v>72859</v>
          </cell>
          <cell r="B4170" t="str">
            <v>Transporte local com caminhão basculante 6m³, rodovia com revestimento primário, DMT 400 a 600m</v>
          </cell>
          <cell r="C4170" t="str">
            <v>m³</v>
          </cell>
          <cell r="D4170">
            <v>2.8</v>
          </cell>
        </row>
        <row r="4171">
          <cell r="A4171" t="str">
            <v>72860</v>
          </cell>
          <cell r="B4171" t="str">
            <v>Transporte local com caminhão basculante 6m³, rodovia com revestimento primário, DMT 600 a 800m</v>
          </cell>
          <cell r="C4171" t="str">
            <v>m³</v>
          </cell>
          <cell r="D4171">
            <v>2.88</v>
          </cell>
        </row>
        <row r="4172">
          <cell r="A4172" t="str">
            <v>72874</v>
          </cell>
          <cell r="B4172" t="str">
            <v>Transporte local com caminhão basculante 6m³, rodovia com revestimento primário, DMT 800 a 1.000m</v>
          </cell>
          <cell r="C4172" t="str">
            <v>m³</v>
          </cell>
          <cell r="D4172">
            <v>2.95</v>
          </cell>
        </row>
        <row r="4173">
          <cell r="A4173" t="str">
            <v>72875</v>
          </cell>
          <cell r="B4173" t="str">
            <v>Transporte local com caminhão basculante 6m³, rodovia com revestimento primário</v>
          </cell>
          <cell r="C4173" t="str">
            <v>m³ x km</v>
          </cell>
          <cell r="D4173">
            <v>1.29</v>
          </cell>
        </row>
        <row r="4174">
          <cell r="A4174" t="str">
            <v>72876</v>
          </cell>
          <cell r="B4174" t="str">
            <v>Transporte local com caminhão basculante 6m³, rodovia pavimentada, DMT até 200m</v>
          </cell>
          <cell r="C4174" t="str">
            <v>m³</v>
          </cell>
          <cell r="D4174">
            <v>2.38</v>
          </cell>
        </row>
        <row r="4175">
          <cell r="A4175" t="str">
            <v>72877</v>
          </cell>
          <cell r="B4175" t="str">
            <v>Transporte local com caminhão basculante 6m³, rodovia pavimentada, DMT 200 a 400m</v>
          </cell>
          <cell r="C4175" t="str">
            <v>m³</v>
          </cell>
          <cell r="D4175">
            <v>2.44</v>
          </cell>
        </row>
        <row r="4176">
          <cell r="A4176" t="str">
            <v>72878</v>
          </cell>
          <cell r="B4176" t="str">
            <v>Transporte local com caminhão basculante 6m³, rodovia pavimentada, DMT 400 a 600m</v>
          </cell>
          <cell r="C4176" t="str">
            <v>m³</v>
          </cell>
          <cell r="D4176">
            <v>2.5099999999999998</v>
          </cell>
        </row>
        <row r="4177">
          <cell r="A4177" t="str">
            <v>72879</v>
          </cell>
          <cell r="B4177" t="str">
            <v>Transporte local com caminhão basculante 6m³, rodovia pavimentada, DMT 600 a 800m</v>
          </cell>
          <cell r="C4177" t="str">
            <v>m³</v>
          </cell>
          <cell r="D4177">
            <v>2.59</v>
          </cell>
        </row>
        <row r="4178">
          <cell r="A4178" t="str">
            <v>72880</v>
          </cell>
          <cell r="B4178" t="str">
            <v>Transporte local com caminhão basculante 6m³, rodovia pavimentada, DMT 800 a 1.000m</v>
          </cell>
          <cell r="C4178" t="str">
            <v>m³</v>
          </cell>
          <cell r="D4178">
            <v>2.65</v>
          </cell>
        </row>
        <row r="4179">
          <cell r="A4179" t="str">
            <v>72881</v>
          </cell>
          <cell r="B4179" t="str">
            <v>Transporte local com caminhão basculante 6m³, rodovia pavimentada (para distancias superiores a 4km)</v>
          </cell>
          <cell r="C4179" t="str">
            <v>m³ x km</v>
          </cell>
          <cell r="D4179">
            <v>1.1599999999999999</v>
          </cell>
        </row>
        <row r="4180">
          <cell r="A4180" t="str">
            <v>72882</v>
          </cell>
          <cell r="B4180" t="str">
            <v>Transporte comercial com caminhão carroceria 9T, rodovia em leito natural</v>
          </cell>
          <cell r="C4180" t="str">
            <v>m³ x km</v>
          </cell>
          <cell r="D4180">
            <v>1.02</v>
          </cell>
        </row>
        <row r="4181">
          <cell r="A4181" t="str">
            <v>72883</v>
          </cell>
          <cell r="B4181" t="str">
            <v>Transporte comercial com caminhão carroceria 9T, rodovia com revestimento primário</v>
          </cell>
          <cell r="C4181" t="str">
            <v>m³ x km</v>
          </cell>
          <cell r="D4181">
            <v>0.81</v>
          </cell>
        </row>
        <row r="4182">
          <cell r="A4182" t="str">
            <v>72884</v>
          </cell>
          <cell r="B4182" t="str">
            <v>Transporte comercial com caminhão carroceria 9T, rodovia pavimentada</v>
          </cell>
          <cell r="C4182" t="str">
            <v>m³ x km</v>
          </cell>
          <cell r="D4182">
            <v>0.68</v>
          </cell>
        </row>
        <row r="4183">
          <cell r="A4183" t="str">
            <v>72885</v>
          </cell>
          <cell r="B4183" t="str">
            <v>Transporte comercial com caminhão basculante 6m³, rodovia em leito natural</v>
          </cell>
          <cell r="C4183" t="str">
            <v>m³ x km</v>
          </cell>
          <cell r="D4183">
            <v>1.3</v>
          </cell>
        </row>
        <row r="4184">
          <cell r="A4184" t="str">
            <v>72886</v>
          </cell>
          <cell r="B4184" t="str">
            <v>Transporte comercial com caminhão basculante 6m³, rodovia com revestimento primário</v>
          </cell>
          <cell r="C4184" t="str">
            <v>m³ x km</v>
          </cell>
          <cell r="D4184">
            <v>1.04</v>
          </cell>
        </row>
        <row r="4185">
          <cell r="A4185" t="str">
            <v>72887</v>
          </cell>
          <cell r="B4185" t="str">
            <v>Transporte comercial com caminhão basculante 6m³, rodovia pavimentada</v>
          </cell>
          <cell r="C4185" t="str">
            <v>m³ x km</v>
          </cell>
          <cell r="D4185">
            <v>0.87</v>
          </cell>
        </row>
        <row r="4186">
          <cell r="A4186" t="str">
            <v>72888</v>
          </cell>
          <cell r="B4186" t="str">
            <v>Carga, manobras e descarga de areia, brita, pedra de mão e solos com caminhão basculante 6m³ (descarga livre)</v>
          </cell>
          <cell r="C4186" t="str">
            <v>m³</v>
          </cell>
          <cell r="D4186">
            <v>0.91</v>
          </cell>
        </row>
        <row r="4187">
          <cell r="A4187" t="str">
            <v>72890</v>
          </cell>
          <cell r="B4187" t="str">
            <v>Carga, manobras e descarga de brita para tratamentos superficiais, com caminhão basculante 6m³, descarga em distribuidor</v>
          </cell>
          <cell r="C4187" t="str">
            <v>m³</v>
          </cell>
          <cell r="D4187">
            <v>5.52</v>
          </cell>
        </row>
        <row r="4188">
          <cell r="A4188" t="str">
            <v>72891</v>
          </cell>
          <cell r="B4188" t="str">
            <v>Carga, manobras e descarga de mistura betuminosa a quente, com caminhão basculante 6m³, descarga em vibro-acabadora</v>
          </cell>
          <cell r="C4188" t="str">
            <v>m³</v>
          </cell>
          <cell r="D4188">
            <v>4.55</v>
          </cell>
        </row>
        <row r="4189">
          <cell r="A4189" t="str">
            <v>72892</v>
          </cell>
          <cell r="B4189" t="str">
            <v>Carga, manobras e descarga de mistura betuminosa a frio, com caminhão basculante 6m³, descarga em vibro-acabadora</v>
          </cell>
          <cell r="C4189" t="str">
            <v>m³</v>
          </cell>
          <cell r="D4189">
            <v>9.82</v>
          </cell>
        </row>
        <row r="4190">
          <cell r="A4190" t="str">
            <v>72893</v>
          </cell>
          <cell r="B4190" t="str">
            <v>Carga, manobras e descarga de brita para base de macadame, com caminhão basculante 6m³, descarga em distribuidor</v>
          </cell>
          <cell r="C4190" t="str">
            <v>m³</v>
          </cell>
          <cell r="D4190">
            <v>2.44</v>
          </cell>
        </row>
        <row r="4191">
          <cell r="A4191" t="str">
            <v>72894</v>
          </cell>
          <cell r="B4191" t="str">
            <v>Carga, manobras e descarga de misturas de solos e agregados, com caminhão basculante 6m³, descarga em distribuidor</v>
          </cell>
          <cell r="C4191" t="str">
            <v>m³</v>
          </cell>
          <cell r="D4191">
            <v>3.14</v>
          </cell>
        </row>
        <row r="4192">
          <cell r="A4192" t="str">
            <v>72895</v>
          </cell>
          <cell r="B4192" t="str">
            <v>Carga, manobras e descarga de materiais diversos, com caminhão carroceria 9T (carga e descarga manuais)</v>
          </cell>
          <cell r="C4192" t="str">
            <v>m³</v>
          </cell>
          <cell r="D4192">
            <v>16.559999999999999</v>
          </cell>
        </row>
        <row r="4193">
          <cell r="A4193" t="str">
            <v>72896</v>
          </cell>
          <cell r="B4193" t="str">
            <v>Carga manual de terra em caminhão basculante 6m³</v>
          </cell>
          <cell r="C4193" t="str">
            <v>m³</v>
          </cell>
          <cell r="D4193">
            <v>13.04</v>
          </cell>
        </row>
        <row r="4194">
          <cell r="A4194" t="str">
            <v>72897</v>
          </cell>
          <cell r="B4194" t="str">
            <v>Carga manual de entulho em caminhão basculante 6m³</v>
          </cell>
          <cell r="C4194" t="str">
            <v>m³</v>
          </cell>
          <cell r="D4194">
            <v>15.76</v>
          </cell>
        </row>
        <row r="4195">
          <cell r="A4195" t="str">
            <v>72898</v>
          </cell>
          <cell r="B4195" t="str">
            <v>Carga e descarga mecanizadas de entulho em caminhão basculante 6m³</v>
          </cell>
          <cell r="C4195" t="str">
            <v>m³</v>
          </cell>
          <cell r="D4195">
            <v>0.91</v>
          </cell>
        </row>
        <row r="4196">
          <cell r="A4196" t="str">
            <v>72899</v>
          </cell>
          <cell r="B4196" t="str">
            <v>Transporte de entulho com caminhão basculante 6m³, rodovia pavimentada, DMT até 0,5km</v>
          </cell>
          <cell r="C4196" t="str">
            <v>m³</v>
          </cell>
          <cell r="D4196">
            <v>4.28</v>
          </cell>
        </row>
        <row r="4197">
          <cell r="A4197" t="str">
            <v>72900</v>
          </cell>
          <cell r="B4197" t="str">
            <v>Transporte de entulho com caminhão basculante 6m³, rodovia pavimentada, DMT 0,5 a 1,0km</v>
          </cell>
          <cell r="C4197" t="str">
            <v>m³</v>
          </cell>
          <cell r="D4197">
            <v>4.71</v>
          </cell>
        </row>
        <row r="4198">
          <cell r="A4198" t="str">
            <v>74010</v>
          </cell>
          <cell r="B4198" t="str">
            <v>Carga e descarga mecanizada</v>
          </cell>
        </row>
        <row r="4199">
          <cell r="A4199" t="str">
            <v>74010/001</v>
          </cell>
          <cell r="B4199" t="str">
            <v>Carga e descarga mecânica de solo utilizando caminhão basculante 6,0m³ / 16T e pá carregadeira sobre pneus 128HP, capacidade da caçamba 1,7 a 2,8m³, peso operacional 11.632 kg</v>
          </cell>
          <cell r="C4199" t="str">
            <v>m³</v>
          </cell>
          <cell r="D4199">
            <v>1.48</v>
          </cell>
        </row>
        <row r="4200">
          <cell r="A4200" t="str">
            <v>74241</v>
          </cell>
          <cell r="B4200" t="str">
            <v>Empilhamento de solo orgânico</v>
          </cell>
        </row>
        <row r="4201">
          <cell r="A4201" t="str">
            <v>74241/001</v>
          </cell>
          <cell r="B4201" t="str">
            <v>Empilhamento de solo orgânico retirado na área do aterro com trator sobre esteiras D6</v>
          </cell>
          <cell r="C4201" t="str">
            <v>m³</v>
          </cell>
          <cell r="D4201">
            <v>3.28</v>
          </cell>
        </row>
        <row r="4202">
          <cell r="A4202" t="str">
            <v>74255</v>
          </cell>
          <cell r="B4202" t="str">
            <v>Carga manual em caminhão basculante</v>
          </cell>
        </row>
        <row r="4203">
          <cell r="A4203" t="str">
            <v>74255/001</v>
          </cell>
          <cell r="B4203" t="str">
            <v>Carga manual de terra em caminhão basculante (não inclui o custo improdutivo do caminhão basculante)</v>
          </cell>
          <cell r="C4203" t="str">
            <v>m³</v>
          </cell>
          <cell r="D4203">
            <v>6.46</v>
          </cell>
        </row>
        <row r="4204">
          <cell r="A4204" t="str">
            <v>74255/003</v>
          </cell>
          <cell r="B4204" t="str">
            <v>Carga manual de material a granel (2 serventes) em caminhão basculante c/ caçamba de 6,0m³ incluindo descarga mecânica</v>
          </cell>
          <cell r="C4204" t="str">
            <v>m³</v>
          </cell>
          <cell r="D4204">
            <v>20.68</v>
          </cell>
        </row>
        <row r="4205">
          <cell r="A4205" t="str">
            <v>79492</v>
          </cell>
          <cell r="B4205" t="str">
            <v>Carga manual de rocha em caminhão basculante</v>
          </cell>
          <cell r="C4205" t="str">
            <v>m³</v>
          </cell>
          <cell r="D4205">
            <v>40.82</v>
          </cell>
        </row>
        <row r="4206">
          <cell r="A4206" t="str">
            <v>83356</v>
          </cell>
          <cell r="B4206" t="str">
            <v>Transporte comercial de brita</v>
          </cell>
          <cell r="C4206" t="str">
            <v>m³ x km</v>
          </cell>
          <cell r="D4206">
            <v>0.63</v>
          </cell>
        </row>
        <row r="4207">
          <cell r="A4207" t="str">
            <v>83357</v>
          </cell>
          <cell r="B4207" t="str">
            <v>Transporte local de massa asfáltica - pavimentação urbana</v>
          </cell>
          <cell r="C4207" t="str">
            <v>m³ x km</v>
          </cell>
          <cell r="D4207">
            <v>0.8</v>
          </cell>
        </row>
        <row r="4208">
          <cell r="A4208" t="str">
            <v>83358</v>
          </cell>
          <cell r="B4208" t="str">
            <v>Transporte de pavimentação removida (rodovias não urbanas)</v>
          </cell>
          <cell r="C4208" t="str">
            <v>m³ x km</v>
          </cell>
          <cell r="D4208">
            <v>1.3</v>
          </cell>
        </row>
        <row r="4209">
          <cell r="A4209" t="str">
            <v>0282</v>
          </cell>
          <cell r="B4209" t="str">
            <v>Fornecimento de mat. c/ ou s/ carga, desc. e transporte</v>
          </cell>
        </row>
        <row r="4210">
          <cell r="A4210" t="str">
            <v>6514</v>
          </cell>
          <cell r="B4210" t="str">
            <v>Fornecimento e lançamento de brita n.4</v>
          </cell>
          <cell r="C4210" t="str">
            <v>m³</v>
          </cell>
          <cell r="D4210">
            <v>110.34</v>
          </cell>
        </row>
        <row r="4211">
          <cell r="A4211" t="str">
            <v>88549</v>
          </cell>
          <cell r="B4211" t="str">
            <v>Fornecimento e assentamento de brita 2 - drenos e filtros mm</v>
          </cell>
          <cell r="C4211" t="str">
            <v>m³</v>
          </cell>
          <cell r="D4211">
            <v>92.15</v>
          </cell>
        </row>
        <row r="4212">
          <cell r="A4212" t="str">
            <v>0283</v>
          </cell>
          <cell r="B4212" t="str">
            <v>Compactação ou apiloamento</v>
          </cell>
        </row>
        <row r="4213">
          <cell r="A4213" t="str">
            <v>5622</v>
          </cell>
          <cell r="B4213" t="str">
            <v>Regularização e compactação manual de terreno com soquete</v>
          </cell>
          <cell r="C4213" t="str">
            <v>m²</v>
          </cell>
          <cell r="D4213">
            <v>3.55</v>
          </cell>
        </row>
        <row r="4214">
          <cell r="A4214" t="str">
            <v>41721</v>
          </cell>
          <cell r="B4214" t="str">
            <v>Compactação mecânica a 95% do Proctor normal - pavimentação urbana</v>
          </cell>
          <cell r="C4214" t="str">
            <v>m³</v>
          </cell>
          <cell r="D4214">
            <v>2.52</v>
          </cell>
        </row>
        <row r="4215">
          <cell r="A4215" t="str">
            <v>41722</v>
          </cell>
          <cell r="B4215" t="str">
            <v>Compactação mecânica a 100% do Proctor normal - pavimentação urbana</v>
          </cell>
          <cell r="C4215" t="str">
            <v>m³</v>
          </cell>
          <cell r="D4215">
            <v>3.75</v>
          </cell>
        </row>
        <row r="4216">
          <cell r="A4216" t="str">
            <v>74005</v>
          </cell>
          <cell r="B4216" t="str">
            <v>Aterro/reaterro de áreas</v>
          </cell>
        </row>
        <row r="4217">
          <cell r="A4217" t="str">
            <v>74005/001</v>
          </cell>
          <cell r="B4217" t="str">
            <v>Compactação mecânica, sem controle do GC (c/compactador placa 400kg)</v>
          </cell>
          <cell r="C4217" t="str">
            <v>m³</v>
          </cell>
          <cell r="D4217">
            <v>3.41</v>
          </cell>
        </row>
        <row r="4218">
          <cell r="A4218" t="str">
            <v>74005/002</v>
          </cell>
          <cell r="B4218" t="str">
            <v>Compactação mecânica c/ controle do GC&gt;=95% do PN (áreas) (c/ moniveladora 140HP e rolo compressor vibratório 80HP)</v>
          </cell>
          <cell r="C4218" t="str">
            <v>m³</v>
          </cell>
          <cell r="D4218">
            <v>4.5</v>
          </cell>
        </row>
        <row r="4219">
          <cell r="A4219" t="str">
            <v>74034</v>
          </cell>
          <cell r="B4219" t="str">
            <v>Espalhamento e compactação de material</v>
          </cell>
        </row>
        <row r="4220">
          <cell r="A4220" t="str">
            <v>74034/001</v>
          </cell>
          <cell r="B4220" t="str">
            <v>Espalhamento de material de 1ª categoria com trator de esteira com 153HP</v>
          </cell>
          <cell r="C4220" t="str">
            <v>m³</v>
          </cell>
          <cell r="D4220">
            <v>2.39</v>
          </cell>
        </row>
        <row r="4221">
          <cell r="A4221" t="str">
            <v>83344</v>
          </cell>
          <cell r="B4221" t="str">
            <v>Espalhamento de material em bota fora, com utilização de trator de esteiras de 165HP</v>
          </cell>
          <cell r="C4221" t="str">
            <v>m³</v>
          </cell>
          <cell r="D4221">
            <v>0.95</v>
          </cell>
        </row>
        <row r="4222">
          <cell r="A4222" t="str">
            <v>PARE</v>
          </cell>
          <cell r="B4222" t="str">
            <v>Paredes/painéis</v>
          </cell>
        </row>
        <row r="4223">
          <cell r="A4223" t="str">
            <v>0063</v>
          </cell>
          <cell r="B4223" t="str">
            <v>Alvenaria de tijolos cerâmicos</v>
          </cell>
        </row>
        <row r="4224">
          <cell r="A4224" t="str">
            <v>6110</v>
          </cell>
          <cell r="B4224" t="str">
            <v>Alvenaria de embasamento em tijolos cerâmicos maciços 5x10x20cm, assentado com argamassa traço 1:2:8 (cimento, cal e areia)</v>
          </cell>
          <cell r="C4224" t="str">
            <v>m³</v>
          </cell>
          <cell r="D4224">
            <v>557.72</v>
          </cell>
        </row>
        <row r="4225">
          <cell r="A4225" t="str">
            <v>68049</v>
          </cell>
          <cell r="B4225" t="str">
            <v>Cinta e contraverga em tijolo cerâmico maciço 5x10x20cm 1/2 vez</v>
          </cell>
          <cell r="C4225" t="str">
            <v>m²</v>
          </cell>
          <cell r="D4225">
            <v>89.36</v>
          </cell>
        </row>
        <row r="4226">
          <cell r="A4226" t="str">
            <v>72131</v>
          </cell>
          <cell r="B4226" t="str">
            <v>Alvenaria em tijolo cerâmico maciço 5x10x20cm 1 vez (espessura 20cm), assentado com argamassa traço 1:2:8 (cimento, cal e areia)</v>
          </cell>
          <cell r="C4226" t="str">
            <v>m²</v>
          </cell>
          <cell r="D4226">
            <v>104.59</v>
          </cell>
        </row>
        <row r="4227">
          <cell r="A4227" t="str">
            <v>72132</v>
          </cell>
          <cell r="B4227" t="str">
            <v>Alvenaria em tijolo cerâmico maciço 5x10x20cm 1/2 vez (espessura 10cm), assentado com argamassa traço 1:2:8 (cimento, cal e areia)</v>
          </cell>
          <cell r="C4227" t="str">
            <v>m²</v>
          </cell>
          <cell r="D4227">
            <v>53.2</v>
          </cell>
        </row>
        <row r="4228">
          <cell r="A4228" t="str">
            <v>72133</v>
          </cell>
          <cell r="B4228" t="str">
            <v>Alvenaria em tijolo cerâmico maciço 5x10x20cm 1 1/2 vez (espessura 30cm), assentado com argamassa traço 1:2:8 (cimento, cal e areia)</v>
          </cell>
          <cell r="C4228" t="str">
            <v>m²</v>
          </cell>
          <cell r="D4228">
            <v>182.38</v>
          </cell>
        </row>
        <row r="4229">
          <cell r="A4229" t="str">
            <v>73935</v>
          </cell>
          <cell r="B4229" t="str">
            <v>Alvenaria tijolo cerâmico furado</v>
          </cell>
        </row>
        <row r="4230">
          <cell r="A4230" t="str">
            <v>73935/002</v>
          </cell>
          <cell r="B4230" t="str">
            <v>Alvenaria em tijolo cerâmico furado 9x19x19cm, 1 vez (espessura 19cm), assentado em argamassa traço 1:4 (cimento e areia media não peneirada), preparo manual, junta 1cm</v>
          </cell>
          <cell r="C4230" t="str">
            <v>m²</v>
          </cell>
          <cell r="D4230">
            <v>61.31</v>
          </cell>
        </row>
        <row r="4231">
          <cell r="A4231" t="str">
            <v>73988</v>
          </cell>
          <cell r="B4231" t="str">
            <v>Aperto de alvenaria c/ argamassa</v>
          </cell>
        </row>
        <row r="4232">
          <cell r="A4232" t="str">
            <v>73988/001</v>
          </cell>
          <cell r="B4232" t="str">
            <v>Encunhamento (aperto de alvenaria) em tijolos cerâmicos maciço 5,7x9x19cm 1 vez (espessura 19cm) com argamassa traço 1:2:8 (cimento, cal e areia)</v>
          </cell>
          <cell r="C4232" t="str">
            <v>m</v>
          </cell>
          <cell r="D4232">
            <v>12.67</v>
          </cell>
        </row>
        <row r="4233">
          <cell r="A4233" t="str">
            <v>73988/002</v>
          </cell>
          <cell r="B4233" t="str">
            <v>Encunhamento (aperto de alvenaria) em tijolos cerâmicos maciço 5,7x9x19cm 1/2 vez (espessura 9cm) com argamassa traço 1:2:8 (cimento, cal e areia)</v>
          </cell>
          <cell r="C4233" t="str">
            <v>m</v>
          </cell>
          <cell r="D4233">
            <v>7.31</v>
          </cell>
        </row>
        <row r="4234">
          <cell r="A4234" t="str">
            <v>87471</v>
          </cell>
          <cell r="B4234" t="str">
            <v>Alvenaria de vedação de blocos cerâmicos furados na vertical de 9x19x39cm (espessura 9cm) de paredes com área líquida menor que 6m² sem vãos e argamassa de assentamento com preparo em betoneira. Af_06/2014</v>
          </cell>
          <cell r="C4234" t="str">
            <v>m²</v>
          </cell>
          <cell r="D4234">
            <v>34.58</v>
          </cell>
        </row>
        <row r="4235">
          <cell r="A4235" t="str">
            <v>87472</v>
          </cell>
          <cell r="B4235" t="str">
            <v>Alvenaria de vedação de blocos cerâmicos furados na vertical de 9x19x39cm (espessura 9cm) de paredes com área líquida menor que 6m² sem vãos e argamassa de assentamento com preparo manual. Af_06/2014</v>
          </cell>
          <cell r="C4235" t="str">
            <v>m²</v>
          </cell>
          <cell r="D4235">
            <v>35.200000000000003</v>
          </cell>
        </row>
        <row r="4236">
          <cell r="A4236" t="str">
            <v>87473</v>
          </cell>
          <cell r="B4236" t="str">
            <v>Alvenaria de vedação de blocos cerâmicos furados na vertical de 14x19x39cm (espessura 14cm) de paredes com área líquida menor que 6m² sem vãos e argamassa de assentamento com preparo em betoneira. Af_06/2014</v>
          </cell>
          <cell r="C4236" t="str">
            <v>m²</v>
          </cell>
          <cell r="D4236">
            <v>47.35</v>
          </cell>
        </row>
        <row r="4237">
          <cell r="A4237" t="str">
            <v>87474</v>
          </cell>
          <cell r="B4237" t="str">
            <v>Alvenaria de vedação de blocos cerâmicos furados na vertical de 14x19x39cm (espessura 14cm) de paredes com área líquida menor que 6m² sem vãos e argamassa de assentamento com preparo manual. Af_06/2014</v>
          </cell>
          <cell r="C4237" t="str">
            <v>m²</v>
          </cell>
          <cell r="D4237">
            <v>48.06</v>
          </cell>
        </row>
        <row r="4238">
          <cell r="A4238" t="str">
            <v>87475</v>
          </cell>
          <cell r="B4238" t="str">
            <v>Alvenaria de vedação de blocos cerâmicos furados na vertical de 19x19x39cm (espessura 19cm) de paredes com área líquida menor que 6m² sem vãos e argamassa de assentamento com preparo em betoneira. Af_06/2014</v>
          </cell>
          <cell r="C4238" t="str">
            <v>m²</v>
          </cell>
          <cell r="D4238">
            <v>55.92</v>
          </cell>
        </row>
        <row r="4239">
          <cell r="A4239" t="str">
            <v>87476</v>
          </cell>
          <cell r="B4239" t="str">
            <v>Alvenaria de vedação de blocos cerâmicos furados na vertical de 19x19x39cm (espessura 19cm) de paredes com área líquida menor que 6m² sem vãos e argamassa de assentamento com preparo manual. Af_06/2014</v>
          </cell>
          <cell r="C4239" t="str">
            <v>m²</v>
          </cell>
          <cell r="D4239">
            <v>56.74</v>
          </cell>
        </row>
        <row r="4240">
          <cell r="A4240" t="str">
            <v>87477</v>
          </cell>
          <cell r="B4240" t="str">
            <v>Alvenaria de vedação de blocos cerâmicos furados na vertical de 9x19x39cm (espessura 9cm) de paredes com área líquida maior ou igual a 6m² sem vãos e argamassa de assentamento com preparo em betoneira. Af_06/2014</v>
          </cell>
          <cell r="C4240" t="str">
            <v>m²</v>
          </cell>
          <cell r="D4240">
            <v>31.83</v>
          </cell>
        </row>
        <row r="4241">
          <cell r="A4241" t="str">
            <v>87478</v>
          </cell>
          <cell r="B4241" t="str">
            <v>Alvenaria de vedação de blocos cerâmicos furados na vertical de 9x19x39cm (espessura 9cm) de paredes com área líquida maior ou igual a 6m² sem vãos e argamassa de assentamento com preparo manual. Af_06/2014</v>
          </cell>
          <cell r="C4241" t="str">
            <v>m²</v>
          </cell>
          <cell r="D4241">
            <v>32.450000000000003</v>
          </cell>
        </row>
        <row r="4242">
          <cell r="A4242" t="str">
            <v>87479</v>
          </cell>
          <cell r="B4242" t="str">
            <v>Alvenaria de vedação de blocos cerâmicos furados na vertical de 14x19x39cm (espessura 14cm) de paredes com área líquida maior ou igual a 6m² sem vãos e argamassa de assentamento com preparo em betoneira. Af_06/2014</v>
          </cell>
          <cell r="C4242" t="str">
            <v>m²</v>
          </cell>
          <cell r="D4242">
            <v>44.13</v>
          </cell>
        </row>
        <row r="4243">
          <cell r="A4243" t="str">
            <v>87480</v>
          </cell>
          <cell r="B4243" t="str">
            <v>Alvenaria de vedação de blocos cerâmicos furados na vertical de 14x19x39cm (espessura 14cm) de paredes com área líquida maior ou igual a 6m² sem vãos e argamassa de assentamento com preparo manual. Af_06/2014</v>
          </cell>
          <cell r="C4243" t="str">
            <v>m²</v>
          </cell>
          <cell r="D4243">
            <v>44.83</v>
          </cell>
        </row>
        <row r="4244">
          <cell r="A4244" t="str">
            <v>87481</v>
          </cell>
          <cell r="B4244" t="str">
            <v>Alvenaria de vedação de blocos cerâmicos furados na vertical de 19x19x39cm (espessura 19cm) de paredes com área líquida maior ou igual a 6m² sem vãos e argamassa de assentamento com preparo em betoneira. Af_06/2014</v>
          </cell>
          <cell r="C4244" t="str">
            <v>m²</v>
          </cell>
          <cell r="D4244">
            <v>52.71</v>
          </cell>
        </row>
        <row r="4245">
          <cell r="A4245" t="str">
            <v>87482</v>
          </cell>
          <cell r="B4245" t="str">
            <v>Alvenaria de vedação de blocos cerâmicos furados na vertical de 19x19x39cm (espessura 19cm) de paredes com área líquida maior ou igual a 6m² sem vãos e argamassa de assentamento com preparo manual. Af_06/2014</v>
          </cell>
          <cell r="C4245" t="str">
            <v>m²</v>
          </cell>
          <cell r="D4245">
            <v>53.53</v>
          </cell>
        </row>
        <row r="4246">
          <cell r="A4246" t="str">
            <v>87483</v>
          </cell>
          <cell r="B4246" t="str">
            <v>Alvenaria de vedação de blocos cerâmicos furados na vertical de 9x19x39cm (espessura 9cm) de paredes com área líquida menor que 6m² com vãos e argamassa de assentamento com preparo em betoneira. Af_06/2014</v>
          </cell>
          <cell r="C4246" t="str">
            <v>m²</v>
          </cell>
          <cell r="D4246">
            <v>38.82</v>
          </cell>
        </row>
        <row r="4247">
          <cell r="A4247" t="str">
            <v>87484</v>
          </cell>
          <cell r="B4247" t="str">
            <v>Alvenaria de vedação de blocos cerâmicos furados na vertical de 9x19x39cm (espessura 9cm) de paredes com área líquida menor que 6m² com vãos e argamassa de assentamento com preparo manual. Af_06/2014</v>
          </cell>
          <cell r="C4247" t="str">
            <v>m²</v>
          </cell>
          <cell r="D4247">
            <v>39.44</v>
          </cell>
        </row>
        <row r="4248">
          <cell r="A4248" t="str">
            <v>87485</v>
          </cell>
          <cell r="B4248" t="str">
            <v>Alvenaria de vedação de blocos cerâmicos furados na vertical de 14x19x39cm (espessura 14cm) de paredes com área líquida menor que 6m² com vãos e argamassa de assentamento com preparo em betoneira. Af_06/2014</v>
          </cell>
          <cell r="C4248" t="str">
            <v>m²</v>
          </cell>
          <cell r="D4248">
            <v>51.7</v>
          </cell>
        </row>
        <row r="4249">
          <cell r="A4249" t="str">
            <v>87487</v>
          </cell>
          <cell r="B4249" t="str">
            <v>Alvenaria de vedação de blocos cerâmicos furados na vertical de 19x19x39cm (espessura 19cm) de paredes com área líquida menor que 6m² com vãos e argamassa de assentamento com preparo em betoneira. Af_06/2014</v>
          </cell>
          <cell r="C4249" t="str">
            <v>m²</v>
          </cell>
          <cell r="D4249">
            <v>60.17</v>
          </cell>
        </row>
        <row r="4250">
          <cell r="A4250" t="str">
            <v>87488</v>
          </cell>
          <cell r="B4250" t="str">
            <v>Alvenaria de vedação de blocos cerâmicos furados na vertical de 19x19x39cm (espessura 19cm) de paredes com área líquida menor que 6m² com vãos e argamassa de assentamento com preparo manual. Af_06/2014</v>
          </cell>
          <cell r="C4250" t="str">
            <v>m²</v>
          </cell>
          <cell r="D4250">
            <v>60.99</v>
          </cell>
        </row>
        <row r="4251">
          <cell r="A4251" t="str">
            <v>87489</v>
          </cell>
          <cell r="B4251" t="str">
            <v>Alvenaria de vedação de blocos cerâmicos furados na vertical de 9x19x39cm (espessura 9cm) de paredes com área líquida maior ou igual a 6m² com vãos e argamassa de assentamento com preparo em betoneira. Af_06/2014</v>
          </cell>
          <cell r="C4251" t="str">
            <v>m²</v>
          </cell>
          <cell r="D4251">
            <v>34.31</v>
          </cell>
        </row>
        <row r="4252">
          <cell r="A4252" t="str">
            <v>87490</v>
          </cell>
          <cell r="B4252" t="str">
            <v>Alvenaria de vedação de blocos cerâmicos furados na vertical de 9x19x39cm (espessura 9cm) de paredes com área líquida maior ou igual a 6m² com vãos e argamassa de assentamento com preparo manual. Af_06/2014</v>
          </cell>
          <cell r="C4252" t="str">
            <v>m²</v>
          </cell>
          <cell r="D4252">
            <v>34.92</v>
          </cell>
        </row>
        <row r="4253">
          <cell r="A4253" t="str">
            <v>87491</v>
          </cell>
          <cell r="B4253" t="str">
            <v>Alvenaria de vedação de blocos cerâmicos furados na vertical de 14x19x39cm (espessura 14cm) de paredes com área líquida maior ou igual a 6m² com vãos e argamassa de assentamento com preparo em betoneira. Af_06/2014</v>
          </cell>
          <cell r="C4253" t="str">
            <v>m²</v>
          </cell>
          <cell r="D4253">
            <v>46.72</v>
          </cell>
        </row>
        <row r="4254">
          <cell r="A4254" t="str">
            <v>87492</v>
          </cell>
          <cell r="B4254" t="str">
            <v>Alvenaria de vedação de blocos cerâmicos furados na vertical de 14x19x39cm (espessura 14cm) de paredes com área líquida maior ou igual a 6m² com vãos e argamassa de assentamento com preparo manual. Af_06/2014</v>
          </cell>
          <cell r="C4254" t="str">
            <v>m²</v>
          </cell>
          <cell r="D4254">
            <v>47.42</v>
          </cell>
        </row>
        <row r="4255">
          <cell r="A4255" t="str">
            <v>87493</v>
          </cell>
          <cell r="B4255" t="str">
            <v>Alvenaria de vedação de blocos cerâmicos furados na vertical de 19x19x39cm (espessura 19cm) de paredes com área líquida maior ou igual a 6m² com vãos e argamassa de assentamento com preparo em betoneira. Af_06/2014</v>
          </cell>
          <cell r="C4255" t="str">
            <v>m²</v>
          </cell>
          <cell r="D4255">
            <v>55.4</v>
          </cell>
        </row>
        <row r="4256">
          <cell r="A4256" t="str">
            <v>87494</v>
          </cell>
          <cell r="B4256" t="str">
            <v>Alvenaria de vedação de blocos cerâmicos furados na vertical de 19x19x39cm (espessura 19cm) de paredes com área líquida maior ou igual a 6m² com vãos e argamassa de assentamento com preparo manual. Af_06/2014</v>
          </cell>
          <cell r="C4256" t="str">
            <v>m²</v>
          </cell>
          <cell r="D4256">
            <v>56.22</v>
          </cell>
        </row>
        <row r="4257">
          <cell r="A4257" t="str">
            <v>87495</v>
          </cell>
          <cell r="B4257" t="str">
            <v>Alvenaria de vedação de blocos cerâmicos furados na horizontal de 9x19x19cm (espessura 9cm) de paredes com área líquida menor que 6m² sem vãos e argamassa de assentamento com preparo em betoneira. Af_06/2014</v>
          </cell>
          <cell r="C4257" t="str">
            <v>m²</v>
          </cell>
          <cell r="D4257">
            <v>53.24</v>
          </cell>
        </row>
        <row r="4258">
          <cell r="A4258" t="str">
            <v>87496</v>
          </cell>
          <cell r="B4258" t="str">
            <v>Alvenaria de vedação de blocos cerâmicos furados na horizontal de 9x19x19cm (espessura 9cm) de paredes com área líquida menor que 6m² sem vãos e argamassa de assentamento com preparo manual. Af_06/2014</v>
          </cell>
          <cell r="C4258" t="str">
            <v>m²</v>
          </cell>
          <cell r="D4258">
            <v>53.82</v>
          </cell>
        </row>
        <row r="4259">
          <cell r="A4259" t="str">
            <v>87497</v>
          </cell>
          <cell r="B4259" t="str">
            <v>Alvenaria de vedação de blocos cerâmicos furados na horizontal de 11,5x19x19cm (espessura 11,5cm) de paredes com área líquida menor que 6m² sem vãos e argamassa de assentamento com preparo em betoneira. Af_06/2014_p</v>
          </cell>
          <cell r="C4259" t="str">
            <v>m²</v>
          </cell>
          <cell r="D4259">
            <v>53.32</v>
          </cell>
        </row>
        <row r="4260">
          <cell r="A4260" t="str">
            <v>87498</v>
          </cell>
          <cell r="B4260" t="str">
            <v>Alvenaria de vedação de blocos cerâmicos furados na horizontal de 11,5x19x19cm (espessura 11,5cm) de paredes com área líquida menor que 6m² sem vãos e argamassa de assentamento com preparo manual. Af_06/2014_p</v>
          </cell>
          <cell r="C4260" t="str">
            <v>m²</v>
          </cell>
          <cell r="D4260">
            <v>54.06</v>
          </cell>
        </row>
        <row r="4261">
          <cell r="A4261" t="str">
            <v>87499</v>
          </cell>
          <cell r="B4261" t="str">
            <v>Alvenaria de vedação de blocos cerâmicos furados na horizontal de 9x14x19cm (espessura 9cm) de paredes com área líquida menor que 6m² sem vãos e argamassa de assentamento com preparo em betoneira. Af_06/2014</v>
          </cell>
          <cell r="C4261" t="str">
            <v>m²</v>
          </cell>
          <cell r="D4261">
            <v>73.06</v>
          </cell>
        </row>
        <row r="4262">
          <cell r="A4262" t="str">
            <v>87500</v>
          </cell>
          <cell r="B4262" t="str">
            <v>Alvenaria de vedação de blocos cerâmicos furados na horizontal de 9x14x19cm (espessura 9cm) de paredes com área líquida menor que 6m² sem vãos e argamassa de assentamento com preparo manual. Af_06/2014</v>
          </cell>
          <cell r="C4262" t="str">
            <v>m²</v>
          </cell>
          <cell r="D4262">
            <v>73.69</v>
          </cell>
        </row>
        <row r="4263">
          <cell r="A4263" t="str">
            <v>87501</v>
          </cell>
          <cell r="B4263" t="str">
            <v>Alvenaria de vedação de blocos cerâmicos furados na horizontal de 14x9x19cm (espessura 14cm) de paredes com área líquida menor que 6m² sem vãos e argamassa de assentamento com preparo em betoneira. Af_06/2014</v>
          </cell>
          <cell r="C4263" t="str">
            <v>m²</v>
          </cell>
          <cell r="D4263">
            <v>97.29</v>
          </cell>
        </row>
        <row r="4264">
          <cell r="A4264" t="str">
            <v>87502</v>
          </cell>
          <cell r="B4264" t="str">
            <v>Alvenaria de vedação de blocos cerâmicos furados na horizontal de 14x9x19cm (espessura 14cm) de paredes com área líquida menor que 6m² sem vãos e argamassa de assentamento com preparo manual. Af_06/2014</v>
          </cell>
          <cell r="C4264" t="str">
            <v>m²</v>
          </cell>
          <cell r="D4264">
            <v>98.09</v>
          </cell>
        </row>
        <row r="4265">
          <cell r="A4265" t="str">
            <v>87503</v>
          </cell>
          <cell r="B4265" t="str">
            <v>Alvenaria de vedação de blocos cerâmicos furados na horizontal de 9x19x19cm (espessura 9cm) de paredes com área líquida maior ou igual a 6m² sem vãos e argamassa de assentamento com preparo em betoneira. Af_06/2014</v>
          </cell>
          <cell r="C4265" t="str">
            <v>m²</v>
          </cell>
          <cell r="D4265">
            <v>46.39</v>
          </cell>
        </row>
        <row r="4266">
          <cell r="A4266" t="str">
            <v>87504</v>
          </cell>
          <cell r="B4266" t="str">
            <v>Alvenaria de vedação de blocos cerâmicos furados na horizontal de 9x19x19cm (espessura 9cm) de paredes com área líquida maior ou igual a 6m² sem vãos e argamassa de assentamento com preparo manual. Af_06/2014</v>
          </cell>
          <cell r="C4266" t="str">
            <v>m²</v>
          </cell>
          <cell r="D4266">
            <v>46.97</v>
          </cell>
        </row>
        <row r="4267">
          <cell r="A4267" t="str">
            <v>87505</v>
          </cell>
          <cell r="B4267" t="str">
            <v>Alvenaria de vedação de blocos cerâmicos furados na horizontal de 11,5x19x19cm (espessura 11,5m) de paredes com área líquida maior ou iguala 6m² sem vãos e argamassa de assentamento com preparo em betoneira. Af_06/2014_p</v>
          </cell>
          <cell r="C4267" t="str">
            <v>m²</v>
          </cell>
          <cell r="D4267">
            <v>46.42</v>
          </cell>
        </row>
        <row r="4268">
          <cell r="A4268" t="str">
            <v>87506</v>
          </cell>
          <cell r="B4268" t="str">
            <v>Alvenaria de vedação de blocos cerâmicos furados na horizontal de 11,5x19x19cm (espessura 11,5m) de paredes com área líquida maior ou iguala 6m² sem vãos e argamassa de assentamento com preparo manual. Af_06/2014_p</v>
          </cell>
          <cell r="C4268" t="str">
            <v>m²</v>
          </cell>
          <cell r="D4268">
            <v>47.16</v>
          </cell>
        </row>
        <row r="4269">
          <cell r="A4269" t="str">
            <v>87507</v>
          </cell>
          <cell r="B4269" t="str">
            <v>Alvenaria de vedação de blocos cerâmicos furados na horizontal de 9x14x19cm (espessura 9cm) de paredes com área líquida maior ou igual a 6m² sem vãos e argamassa de assentamento com preparo em betoneira. Af_06/2014</v>
          </cell>
          <cell r="C4269" t="str">
            <v>m²</v>
          </cell>
          <cell r="D4269">
            <v>66.16</v>
          </cell>
        </row>
        <row r="4270">
          <cell r="A4270" t="str">
            <v>87508</v>
          </cell>
          <cell r="B4270" t="str">
            <v>Alvenaria de vedação de blocos cerâmicos furados na horizontal de 9x14x19cm (espessura 9cm) de paredes com área líquida maior ou igual a 6m² sem vãos e argamassa de assentamento com preparo manual. Af_06/2014</v>
          </cell>
          <cell r="C4270" t="str">
            <v>m²</v>
          </cell>
          <cell r="D4270">
            <v>66.790000000000006</v>
          </cell>
        </row>
        <row r="4271">
          <cell r="A4271" t="str">
            <v>87509</v>
          </cell>
          <cell r="B4271" t="str">
            <v>Alvenaria de vedação de blocos cerâmicos furados na horizontal de 14x9x19cm (espessura 14cm) de paredes com área líquida maior ou igual a 6m² sem vãos e argamassa de assentamento com preparo em betoneira. Af_06/2014</v>
          </cell>
          <cell r="C4271" t="str">
            <v>m²</v>
          </cell>
          <cell r="D4271">
            <v>89.16</v>
          </cell>
        </row>
        <row r="4272">
          <cell r="A4272" t="str">
            <v>87510</v>
          </cell>
          <cell r="B4272" t="str">
            <v>Alvenaria de vedação de blocos cerâmicos furados na horizontal de 14x9x19cm (espessura 14cm) de paredes com área líquida maior ou igual a 6m² sem vãos e argamassa de assentamento com preparo manual. Af_06/2014</v>
          </cell>
          <cell r="C4272" t="str">
            <v>m²</v>
          </cell>
          <cell r="D4272">
            <v>89.97</v>
          </cell>
        </row>
        <row r="4273">
          <cell r="A4273" t="str">
            <v>87511</v>
          </cell>
          <cell r="B4273" t="str">
            <v>Alvenaria de vedação de blocos cerâmicos furados na horizontal de 9x19x19cm (espessura 9cm) de paredes com área líquida menor que 6m² com vãos e argamassa de assentamento com preparo em betoneira. Af_06/2014</v>
          </cell>
          <cell r="C4273" t="str">
            <v>m²</v>
          </cell>
          <cell r="D4273">
            <v>59.11</v>
          </cell>
        </row>
        <row r="4274">
          <cell r="A4274" t="str">
            <v>87512</v>
          </cell>
          <cell r="B4274" t="str">
            <v>Alvenaria de vedação de blocos cerâmicos furados na horizontal de 9x19x19cm (espessura 9cm) de paredes com área líquida menor que 6m² com vãos e argamassa de assentamento com preparo manual. Af_06/2014</v>
          </cell>
          <cell r="C4274" t="str">
            <v>m²</v>
          </cell>
          <cell r="D4274">
            <v>59.69</v>
          </cell>
        </row>
        <row r="4275">
          <cell r="A4275" t="str">
            <v>87513</v>
          </cell>
          <cell r="B4275" t="str">
            <v>Alvenaria de vedação de blocos cerâmicos furados na horizontal de 11,5x19x19cm (espessura 11,5cm) de paredes com área líquida menor que 6m² com vãos e argamassa de assentamento com preparo em betoneira. Af_06/2014_p</v>
          </cell>
          <cell r="C4275" t="str">
            <v>m²</v>
          </cell>
          <cell r="D4275">
            <v>59.43</v>
          </cell>
        </row>
        <row r="4276">
          <cell r="A4276" t="str">
            <v>87514</v>
          </cell>
          <cell r="B4276" t="str">
            <v>Alvenaria de vedação de blocos cerâmicos furados na horizontal de 11,5x19x19cm (espessura 11,5cm) de paredes com área líquida menor que 6m² com vãos e argamassa de assentamento com preparo manual. Af_06/2014_p</v>
          </cell>
          <cell r="C4276" t="str">
            <v>m²</v>
          </cell>
          <cell r="D4276">
            <v>60.17</v>
          </cell>
        </row>
        <row r="4277">
          <cell r="A4277" t="str">
            <v>87515</v>
          </cell>
          <cell r="B4277" t="str">
            <v>Alvenaria de vedação de blocos cerâmicos furados na horizontal de 9x14x19cm (espessura 9cm) de paredes com área líquida menor que 6m² com vãos e argamassa de assentamento com preparo em betoneira. Af_06/2014</v>
          </cell>
          <cell r="C4277" t="str">
            <v>m²</v>
          </cell>
          <cell r="D4277">
            <v>78.91</v>
          </cell>
        </row>
        <row r="4278">
          <cell r="A4278" t="str">
            <v>87516</v>
          </cell>
          <cell r="B4278" t="str">
            <v>Alvenaria de vedação de blocos cerâmicos furados na horizontal de 9x14x19cm (espessura 9cm) de paredes com área líquida menor que 6m² com vãos e argamassa de assentamento com preparo manual. Af_06/2014</v>
          </cell>
          <cell r="C4278" t="str">
            <v>m²</v>
          </cell>
          <cell r="D4278">
            <v>79.540000000000006</v>
          </cell>
        </row>
        <row r="4279">
          <cell r="A4279" t="str">
            <v>87517</v>
          </cell>
          <cell r="B4279" t="str">
            <v>Alvenaria de vedação de blocos cerâmicos furados na horizontal de 14x9x19cm (espessura 14cm) de paredes com área líquida menor que 6m² com vãos e argamassa de assentamento com preparo em betoneira. Af_06/2014</v>
          </cell>
          <cell r="C4279" t="str">
            <v>m²</v>
          </cell>
          <cell r="D4279">
            <v>103.43</v>
          </cell>
        </row>
        <row r="4280">
          <cell r="A4280" t="str">
            <v>87518</v>
          </cell>
          <cell r="B4280" t="str">
            <v>Alvenaria de vedação de blocos cerâmicos furados na horizontal de 14x9x19cm (espessura 14cm) de paredes com área líquida menor que 6m² com vãos e argamassa de assentamento com preparo manual. Af_06/2014</v>
          </cell>
          <cell r="C4280" t="str">
            <v>m²</v>
          </cell>
          <cell r="D4280">
            <v>104.23</v>
          </cell>
        </row>
        <row r="4281">
          <cell r="A4281" t="str">
            <v>87519</v>
          </cell>
          <cell r="B4281" t="str">
            <v>Alvenaria de vedação de blocos cerâmicos furados na horizontal de 9x19x19cm (espessura 9cm) de paredes com área líquida maior ou igual a 6m² com vãos e argamassa de assentamento com preparo em betoneira. Af_06/2014</v>
          </cell>
          <cell r="C4281" t="str">
            <v>m²</v>
          </cell>
          <cell r="D4281">
            <v>50.1</v>
          </cell>
        </row>
        <row r="4282">
          <cell r="A4282" t="str">
            <v>87520</v>
          </cell>
          <cell r="B4282" t="str">
            <v>Alvenaria de vedação de blocos cerâmicos furados na horizontal de 9x19x19cm (espessura 9cm) de paredes com área líquida maior ou igual a 6m² com vãos e argamassa de assentamento com preparo manual. Af_06/2014</v>
          </cell>
          <cell r="C4282" t="str">
            <v>m²</v>
          </cell>
          <cell r="D4282">
            <v>50.69</v>
          </cell>
        </row>
        <row r="4283">
          <cell r="A4283" t="str">
            <v>87521</v>
          </cell>
          <cell r="B4283" t="str">
            <v>Alvenaria de vedação de blocos cerâmicos furados na horizontal de 11,5x19x19cm (espessura 11,5cm) de paredes com área líquida maior ou iguala 6m² com vãos e argamassa de assentamento com preparo em betoneira.af_06/2014_p</v>
          </cell>
          <cell r="C4283" t="str">
            <v>m²</v>
          </cell>
          <cell r="D4283">
            <v>50.19</v>
          </cell>
        </row>
        <row r="4284">
          <cell r="A4284" t="str">
            <v>87522</v>
          </cell>
          <cell r="B4284" t="str">
            <v>Alvenaria de vedação de blocos cerâmicos furados na horizontal de 11,5x19x19cm (espessura 11,5cm) de paredes com área líquida maior ou iguala 6m² com vãos e argamassa de assentamento com preparo manual. Af_06/2014_p</v>
          </cell>
          <cell r="C4284" t="str">
            <v>m²</v>
          </cell>
          <cell r="D4284">
            <v>50.93</v>
          </cell>
        </row>
        <row r="4285">
          <cell r="A4285" t="str">
            <v>87523</v>
          </cell>
          <cell r="B4285" t="str">
            <v>Alvenaria de vedação de blocos cerâmicos furados na horizontal de 9x14x19cm (espessura 9cm) de paredes com área líquida maior ou igual a 6m² com vãos e argamassa de assentamento com preparo em betoneira. Af_06/2014</v>
          </cell>
          <cell r="C4285" t="str">
            <v>m²</v>
          </cell>
          <cell r="D4285">
            <v>69.66</v>
          </cell>
        </row>
        <row r="4286">
          <cell r="A4286" t="str">
            <v>87524</v>
          </cell>
          <cell r="B4286" t="str">
            <v>Alvenaria de vedação de blocos cerâmicos furados na horizontal de 9x14x19cm (espessura 9cm) de paredes com área líquida maior ou igual a 6m² com vãos e argamassa de assentamento com preparo manual. Af_06/2014</v>
          </cell>
          <cell r="C4286" t="str">
            <v>m²</v>
          </cell>
          <cell r="D4286">
            <v>70.290000000000006</v>
          </cell>
        </row>
        <row r="4287">
          <cell r="A4287" t="str">
            <v>87525</v>
          </cell>
          <cell r="B4287" t="str">
            <v>Alvenaria de vedação de blocos cerâmicos furados na horizontal de 14x9x19cm (espessura 14cm) de paredes com área líquida maior ou igual a 6m² com vãos e argamassa de assentamento com preparo em betoneira. Af_06/2014</v>
          </cell>
          <cell r="C4287" t="str">
            <v>m²</v>
          </cell>
          <cell r="D4287">
            <v>92.97</v>
          </cell>
        </row>
        <row r="4288">
          <cell r="A4288" t="str">
            <v>87526</v>
          </cell>
          <cell r="B4288" t="str">
            <v>Alvenaria de vedação de blocos cerâmicos furados na horizontal de 14x9x19cm (espessura 14cm) de paredes com área líquida maior ou igual a 6m² com vãos e argamassa de assentamento com preparo manual. Af_06/2014</v>
          </cell>
          <cell r="C4288" t="str">
            <v>m²</v>
          </cell>
          <cell r="D4288">
            <v>93.77</v>
          </cell>
        </row>
        <row r="4289">
          <cell r="A4289" t="str">
            <v>89043</v>
          </cell>
          <cell r="B4289" t="str">
            <v>Composição representativa do serviço de alvenaria de vedação de blocos vazados de cerâmica de 9x19x19cm (espessura 9cm), para edificação habitacional multifamiliar (prédio). Af_11/2014</v>
          </cell>
          <cell r="C4289" t="str">
            <v>m²</v>
          </cell>
          <cell r="D4289">
            <v>50.97</v>
          </cell>
        </row>
        <row r="4290">
          <cell r="A4290" t="str">
            <v>89168</v>
          </cell>
          <cell r="B4290" t="str">
            <v>Composição representativa do serviço de alvenaria de vedação de blocos vazados de cerâmica de 9x19x19cm (espessura 9cm), para edificação habitacional unifamiliar (casa) e edificação pública padrão. Af_11/2014</v>
          </cell>
          <cell r="C4290" t="str">
            <v>m²</v>
          </cell>
          <cell r="D4290">
            <v>52.31</v>
          </cell>
        </row>
        <row r="4291">
          <cell r="A4291" t="str">
            <v>89977</v>
          </cell>
          <cell r="B4291" t="str">
            <v>Composição representativa do serviço de alvenaria de vedação de blocos vazados de cerâmica de 14x9x19cm (espessura 14cm), para edificação habitacional unifamiliar (casa) e edificação pública padrão. Af_12/2014</v>
          </cell>
          <cell r="C4291" t="str">
            <v>m²</v>
          </cell>
          <cell r="D4291">
            <v>95.79</v>
          </cell>
        </row>
        <row r="4292">
          <cell r="A4292" t="str">
            <v>90112</v>
          </cell>
          <cell r="B4292" t="str">
            <v>Alvenaria de vedação de blocos cerâmicos furados na vertical de 14x19x39cm (espessura 14cm) de paredes com área líquida menor que 6m² com vãos e argamassa de assentamento com preparo manual. Af_06/2014</v>
          </cell>
          <cell r="C4292" t="str">
            <v>m²</v>
          </cell>
          <cell r="D4292">
            <v>52.4</v>
          </cell>
        </row>
        <row r="4293">
          <cell r="A4293" t="str">
            <v>0064</v>
          </cell>
          <cell r="B4293" t="str">
            <v>Alvenaria de elementos vazados cerâmicos</v>
          </cell>
        </row>
        <row r="4294">
          <cell r="A4294" t="str">
            <v>9875</v>
          </cell>
          <cell r="B4294" t="str">
            <v>Cobogó cerâmico (elemento vazado), 9x20x20cm, assentado com argamassa traço 1:4 de cimento e areia</v>
          </cell>
          <cell r="C4294" t="str">
            <v>m²</v>
          </cell>
          <cell r="D4294">
            <v>120.52</v>
          </cell>
        </row>
        <row r="4295">
          <cell r="A4295" t="str">
            <v>89282</v>
          </cell>
          <cell r="B4295" t="str">
            <v>Alvenaria estrutural de blocos cerâmicos 14x19x39cm, (espessura de 14cm), para paredes com área líquida menor que 6m², sem vãos, utilizando palheta e argamassa de assentamento com preparo em betoneira. Af_12/2014</v>
          </cell>
          <cell r="C4295" t="str">
            <v>m²</v>
          </cell>
          <cell r="D4295">
            <v>44.98</v>
          </cell>
        </row>
        <row r="4296">
          <cell r="A4296" t="str">
            <v>89283</v>
          </cell>
          <cell r="B4296" t="str">
            <v>Alvenaria estrutural de blocos cerâmicos 14x19x39cm, (espessura de 14cm), para paredes com área líquida menor que 6m², sem vãos, utilizando palheta e argamassa de assentamento com preparo manual. Af_12/2014</v>
          </cell>
          <cell r="C4296" t="str">
            <v>m²</v>
          </cell>
          <cell r="D4296">
            <v>46.29</v>
          </cell>
        </row>
        <row r="4297">
          <cell r="A4297" t="str">
            <v>89284</v>
          </cell>
          <cell r="B4297" t="str">
            <v>Alvenaria estrutural de blocos cerâmicos 14x19x39cm, (espessura de 14cm), para paredes com área líquida maior ou igual que 6m², sem vãos, utilizando palheta e argamassa de assentamento com preparo em betoneira. Af_12/2014</v>
          </cell>
          <cell r="C4297" t="str">
            <v>m²</v>
          </cell>
          <cell r="D4297">
            <v>41.76</v>
          </cell>
        </row>
        <row r="4298">
          <cell r="A4298" t="str">
            <v>89285</v>
          </cell>
          <cell r="B4298" t="str">
            <v>Alvenaria estrutural de blocos cerâmicos 14x19x39cm, (espessura de 14cm), para paredes com área líquida maior ou igual que 6m², sem vãos, utilizando palheta e argamassa de assentamento com preparo manual. Af_12/2014</v>
          </cell>
          <cell r="C4298" t="str">
            <v>m²</v>
          </cell>
          <cell r="D4298">
            <v>43.07</v>
          </cell>
        </row>
        <row r="4299">
          <cell r="A4299" t="str">
            <v>89286</v>
          </cell>
          <cell r="B4299" t="str">
            <v>Alvenaria estrutural de blocos cerâmicos 14x19x39cm, (espessura de 14cm), para paredes com área líquida menor que 6m², com vãos, utilizando palheta e argamassa de assentamento com preparo em betoneira. Af_12/2014</v>
          </cell>
          <cell r="C4299" t="str">
            <v>m²</v>
          </cell>
          <cell r="D4299">
            <v>48.38</v>
          </cell>
        </row>
        <row r="4300">
          <cell r="A4300" t="str">
            <v>89287</v>
          </cell>
          <cell r="B4300" t="str">
            <v>Alvenaria estrutural de blocos cerâmicos 14x19x39cm, (espessura de 14cm), para paredes com área líquida menor que 6m², com vãos, utilizando palheta e argamassa de assentamento com preparo manual. Af_12/2014</v>
          </cell>
          <cell r="C4300" t="str">
            <v>m²</v>
          </cell>
          <cell r="D4300">
            <v>49.68</v>
          </cell>
        </row>
        <row r="4301">
          <cell r="A4301" t="str">
            <v>89288</v>
          </cell>
          <cell r="B4301" t="str">
            <v>Alvenaria estrutural de blocos cerâmicos 14x19x39cm, (espessura de 14cm), para paredes com área líquida maior ou igual a 6m², com vãos, utilizando palheta e argamassa de assentamento com preparo em betoneira. Af_12/2014</v>
          </cell>
          <cell r="C4301" t="str">
            <v>m²</v>
          </cell>
          <cell r="D4301">
            <v>43.88</v>
          </cell>
        </row>
        <row r="4302">
          <cell r="A4302" t="str">
            <v>89289</v>
          </cell>
          <cell r="B4302" t="str">
            <v>Alvenaria estrutural de blocos cerâmicos 14x19x39cm, (espessura de 14cm), para paredes com área líquida maior ou igual a 6m², com vãos, utilizando palheta e argamassa de assentamento com preparo manual. Af_12/2014</v>
          </cell>
          <cell r="C4302" t="str">
            <v>m²</v>
          </cell>
          <cell r="D4302">
            <v>45.18</v>
          </cell>
        </row>
        <row r="4303">
          <cell r="A4303" t="str">
            <v>89290</v>
          </cell>
          <cell r="B4303" t="str">
            <v>Alvenaria estrutural de blocos cerâmicos 14x19x29cm, (espessura de 14cm), para paredes com área líquida menor que 6m², sem vãos, utilizando palheta e argamassa de assentamento com preparo em betoneira. Af_12/2014</v>
          </cell>
          <cell r="C4303" t="str">
            <v>m²</v>
          </cell>
          <cell r="D4303">
            <v>51.32</v>
          </cell>
        </row>
        <row r="4304">
          <cell r="A4304" t="str">
            <v>89291</v>
          </cell>
          <cell r="B4304" t="str">
            <v>Alvenaria estrutural de blocos cerâmicos 14x19x29cm, (espessura de 14cm), para paredes com área líquida menor que 6m², sem vãos, utilizando palheta e argamassa de assentamento com preparo manual. Af_12/2014</v>
          </cell>
          <cell r="C4304" t="str">
            <v>m²</v>
          </cell>
          <cell r="D4304">
            <v>52.77</v>
          </cell>
        </row>
        <row r="4305">
          <cell r="A4305" t="str">
            <v>89292</v>
          </cell>
          <cell r="B4305" t="str">
            <v>Alvenaria estrutural de blocos cerâmicos 14x19x29cm, (espessura de 14cm), para paredes com área líquida maior ou igual a 6m², sem vãos, utilizando palheta e argamassa de assentamento com preparo em betoneira. Af_12/2014</v>
          </cell>
          <cell r="C4305" t="str">
            <v>m²</v>
          </cell>
          <cell r="D4305">
            <v>48.16</v>
          </cell>
        </row>
        <row r="4306">
          <cell r="A4306" t="str">
            <v>89293</v>
          </cell>
          <cell r="B4306" t="str">
            <v>Alvenaria estrutural de blocos cerâmicos 14x19x29cm, (espessura de 14cm), para paredes com área líquida maior ou igual a 6m², sem vãos, utilizando palheta e argamassa de assentamento com preparo manual. Af_12/2014</v>
          </cell>
          <cell r="C4306" t="str">
            <v>m²</v>
          </cell>
          <cell r="D4306">
            <v>49.61</v>
          </cell>
        </row>
        <row r="4307">
          <cell r="A4307" t="str">
            <v>89294</v>
          </cell>
          <cell r="B4307" t="str">
            <v>Alvenaria estrutural de blocos cerâmicos 14x19x29cm, (espessura de 14cm), para paredes com área líquida menor que 6m², com vãos, utilizando palheta e argamassa de assentamento com preparo em betoneira. Af_12/2014</v>
          </cell>
          <cell r="C4307" t="str">
            <v>m²</v>
          </cell>
          <cell r="D4307">
            <v>55.78</v>
          </cell>
        </row>
        <row r="4308">
          <cell r="A4308" t="str">
            <v>89295</v>
          </cell>
          <cell r="B4308" t="str">
            <v>Alvenaria estrutural de blocos cerâmicos 14x19x29cm, (espessura de 14cm), para paredes com área líquida menor que 6m², com vãos, utilizando palheta e argamassa de assentamento com preparo manual. Af_12/2014</v>
          </cell>
          <cell r="C4308" t="str">
            <v>m²</v>
          </cell>
          <cell r="D4308">
            <v>57.23</v>
          </cell>
        </row>
        <row r="4309">
          <cell r="A4309" t="str">
            <v>89296</v>
          </cell>
          <cell r="B4309" t="str">
            <v>Alvenaria estrutural de blocos cerâmicos 14x19x29cm, (espessura de 14cm), para paredes com área líquida maior ou igual a 6m², com vãos, utilizando palheta e argamassa de assentamento com preparo em betoneira. Af_12/2014</v>
          </cell>
          <cell r="C4309" t="str">
            <v>m²</v>
          </cell>
          <cell r="D4309">
            <v>50.77</v>
          </cell>
        </row>
        <row r="4310">
          <cell r="A4310" t="str">
            <v>89297</v>
          </cell>
          <cell r="B4310" t="str">
            <v>Alvenaria estrutural de blocos cerâmicos 14x19x29cm, (espessura de 14cm), para paredes com área líquida maior ou igual a 6m², com vãos, utilizando palheta e argamassa de assentamento com preparo manual. Af_12/2014</v>
          </cell>
          <cell r="C4310" t="str">
            <v>m²</v>
          </cell>
          <cell r="D4310">
            <v>52.22</v>
          </cell>
        </row>
        <row r="4311">
          <cell r="A4311" t="str">
            <v>89298</v>
          </cell>
          <cell r="B4311" t="str">
            <v>Alvenaria estrutural de blocos cerâmicos 14x19x39cm, (espessura de 14cm), para paredes com área líquida menor que 6m², sem vãos, utilizando colher de pedreiro e argamassa de assentamento com preparo em betoneira. Af_12/2014</v>
          </cell>
          <cell r="C4311" t="str">
            <v>m²</v>
          </cell>
          <cell r="D4311">
            <v>52.36</v>
          </cell>
        </row>
        <row r="4312">
          <cell r="A4312" t="str">
            <v>89299</v>
          </cell>
          <cell r="B4312" t="str">
            <v>Alvenaria estrutural de blocos cerâmicos 14x19x39cm, (espessura de 14cm), para paredes com área líquida menor que 6m², sem vãos, utilizando colher de pedreiro e argamassa de assentamento com preparo manual. Af_12/2014</v>
          </cell>
          <cell r="C4312" t="str">
            <v>m²</v>
          </cell>
          <cell r="D4312">
            <v>54.21</v>
          </cell>
        </row>
        <row r="4313">
          <cell r="A4313" t="str">
            <v>89300</v>
          </cell>
          <cell r="B4313" t="str">
            <v>Alvenaria estrutural de blocos cerâmicos 14x19x39cm, (espessura de 14cm), para paredes com área líquida maior ou igual a 6m², sem vãos, utilizando colher de pedreiro e argamassa de assentamento com preparo em betoneira. Af_12/2014</v>
          </cell>
          <cell r="C4313" t="str">
            <v>m²</v>
          </cell>
          <cell r="D4313">
            <v>49.14</v>
          </cell>
        </row>
        <row r="4314">
          <cell r="A4314" t="str">
            <v>89301</v>
          </cell>
          <cell r="B4314" t="str">
            <v>Alvenaria estrutural de blocos cerâmicos 14x19x39cm, (espessura de 14cm), para paredes com área líquida maior ou igual a 6m², sem vãos, utilizando colher de pedreiro e argamassa de assentamento com preparo manual. Af_12/2014</v>
          </cell>
          <cell r="C4314" t="str">
            <v>m²</v>
          </cell>
          <cell r="D4314">
            <v>50.99</v>
          </cell>
        </row>
        <row r="4315">
          <cell r="A4315" t="str">
            <v>89302</v>
          </cell>
          <cell r="B4315" t="str">
            <v>Alvenaria estrutural de blocos cerâmicos 14x19x39cm, (espessura de 14cm), para paredes com área líquida menor que 6m², com vãos, utilizando colher de pedreiro e argamassa de assentamento com preparo em betoneira. Af_12/2014</v>
          </cell>
          <cell r="C4315" t="str">
            <v>m²</v>
          </cell>
          <cell r="D4315">
            <v>57.82</v>
          </cell>
        </row>
        <row r="4316">
          <cell r="A4316" t="str">
            <v>89303</v>
          </cell>
          <cell r="B4316" t="str">
            <v>Alvenaria estrutural de blocos cerâmicos 14x19x39cm, (espessura de 14cm), para paredes com área líquida menor que 6m², com vãos, utilizando colher de pedreiro e argamassa de assentamento com preparo manual. Af_12/2014</v>
          </cell>
          <cell r="C4316" t="str">
            <v>m²</v>
          </cell>
          <cell r="D4316">
            <v>59.67</v>
          </cell>
        </row>
        <row r="4317">
          <cell r="A4317" t="str">
            <v>89304</v>
          </cell>
          <cell r="B4317" t="str">
            <v>Alvenaria estrutural de blocos cerâmicos 14x19x39cm, (espessura de 14cm), para paredes com área líquida maior ou igual a 6m², com vãos, utilizando colher de pedreiro e argamassa de assentamento com preparo em betoneira. Af_12/2014</v>
          </cell>
          <cell r="C4317" t="str">
            <v>m²</v>
          </cell>
          <cell r="D4317">
            <v>52.54</v>
          </cell>
        </row>
        <row r="4318">
          <cell r="A4318" t="str">
            <v>89305</v>
          </cell>
          <cell r="B4318" t="str">
            <v>Alvenaria estrutural de blocos cerâmicos 14x19x39cm, (espessura de 14cm), para paredes com área líquida maior ou igual a 6m², com vãos, utilizando colher de pedreiro e argamassa de assentamento com preparo manual. Af_12/2014</v>
          </cell>
          <cell r="C4318" t="str">
            <v>m²</v>
          </cell>
          <cell r="D4318">
            <v>54.39</v>
          </cell>
        </row>
        <row r="4319">
          <cell r="A4319" t="str">
            <v>89306</v>
          </cell>
          <cell r="B4319" t="str">
            <v>Alvenaria estrutural de blocos cerâmicos 14x19x29cm, (espessura de 14cm), para paredes com área líquida menor que 6m², sem vãos, utilizando colher de pedreiro e argamassa de assentamento com preparo em betoneira. Af_12/2014</v>
          </cell>
          <cell r="C4319" t="str">
            <v>m²</v>
          </cell>
          <cell r="D4319">
            <v>58.9</v>
          </cell>
        </row>
        <row r="4320">
          <cell r="A4320" t="str">
            <v>89307</v>
          </cell>
          <cell r="B4320" t="str">
            <v>Alvenaria estrutural de blocos cerâmicos 14x19x29cm, (espessura de 14cm), para paredes com área líquida menor que 6m², sem vãos, utilizando colher de pedreiro e argamassa de assentamento com preparo manual. Af_12/2014</v>
          </cell>
          <cell r="C4320" t="str">
            <v>m²</v>
          </cell>
          <cell r="D4320">
            <v>60.96</v>
          </cell>
        </row>
        <row r="4321">
          <cell r="A4321" t="str">
            <v>89308</v>
          </cell>
          <cell r="B4321" t="str">
            <v>Alvenaria estrutural de blocos cerâmicos 14x19x29cm, (espessura de 14cm), para paredes com área líquida maior ou igual a 6m², sem vãos, utilizando colher de pedreiro e argamassa de assentamento com preparo em betoneira. Af_12/2014</v>
          </cell>
          <cell r="C4321" t="str">
            <v>m²</v>
          </cell>
          <cell r="D4321">
            <v>55.74</v>
          </cell>
        </row>
        <row r="4322">
          <cell r="A4322" t="str">
            <v>89309</v>
          </cell>
          <cell r="B4322" t="str">
            <v>Alvenaria estrutural de blocos cerâmicos 14x19x29cm, (espessura de 14cm), para paredes com área líquida maior ou igual a 6m², sem vãos, utilizando colher de pedreiro e argamassa de assentamento com preparo manual. Af_12/2014</v>
          </cell>
          <cell r="C4322" t="str">
            <v>m²</v>
          </cell>
          <cell r="D4322">
            <v>57.8</v>
          </cell>
        </row>
        <row r="4323">
          <cell r="A4323" t="str">
            <v>89310</v>
          </cell>
          <cell r="B4323" t="str">
            <v>Alvenaria estrutural de blocos cerâmicos 14x19x29cm, (espessura de 14cm), para paredes com área líquida menor que 6m², com vãos, utilizando colher de pedreiro e argamassa de assentamento com preparo em betoneira. Af_12/2014</v>
          </cell>
          <cell r="C4323" t="str">
            <v>m²</v>
          </cell>
          <cell r="D4323">
            <v>65.38</v>
          </cell>
        </row>
        <row r="4324">
          <cell r="A4324" t="str">
            <v>89311</v>
          </cell>
          <cell r="B4324" t="str">
            <v>Alvenaria estrutural de blocos cerâmicos 14x19x29cm, (espessura de 14cm), para paredes com área líquida menor que 6m², com vãos, utilizando colher de pedreiro e argamassa de assentamento com preparo manual. Af_12/2014</v>
          </cell>
          <cell r="C4324" t="str">
            <v>m²</v>
          </cell>
          <cell r="D4324">
            <v>67.44</v>
          </cell>
        </row>
        <row r="4325">
          <cell r="A4325" t="str">
            <v>89312</v>
          </cell>
          <cell r="B4325" t="str">
            <v>Alvenaria estrutural de blocos cerâmicos 14x19x29cm, (espessura de 14cm), para paredes com área líquida maior ou igual a 6m², com vãos, utilizando colher de pedreiro e argamassa de assentamento com preparo em betoneira. Af_12/2014</v>
          </cell>
          <cell r="C4325" t="str">
            <v>m²</v>
          </cell>
          <cell r="D4325">
            <v>59.63</v>
          </cell>
        </row>
        <row r="4326">
          <cell r="A4326" t="str">
            <v>89313</v>
          </cell>
          <cell r="B4326" t="str">
            <v>Alvenaria estrutural de blocos cerâmicos 14x19x29cm, (espessura de 14cm), para paredes com área líquida maior ou igual a 6m², com vãos, utilizando colher de pedreiro e argamassa de assentamento com preparo manual. Af_12/2014</v>
          </cell>
          <cell r="C4326" t="str">
            <v>m²</v>
          </cell>
          <cell r="D4326">
            <v>61.69</v>
          </cell>
        </row>
        <row r="4327">
          <cell r="A4327" t="str">
            <v>0065</v>
          </cell>
          <cell r="B4327" t="str">
            <v>Alvenaria de blocos de concreto</v>
          </cell>
        </row>
        <row r="4328">
          <cell r="A4328" t="str">
            <v>87447</v>
          </cell>
          <cell r="B4328" t="str">
            <v>Alvenaria de vedação de blocos vazados de concreto de 9x19x39cm (espessura 9cm) de paredes com área líquida menor que 6m² sem vãos e argamassa de assentamento com preparo em betoneira. Af_06/2014</v>
          </cell>
          <cell r="C4328" t="str">
            <v>m²</v>
          </cell>
          <cell r="D4328">
            <v>43.33</v>
          </cell>
        </row>
        <row r="4329">
          <cell r="A4329" t="str">
            <v>87448</v>
          </cell>
          <cell r="B4329" t="str">
            <v>Alvenaria de vedação de blocos vazados de concreto de 9x19x39cm (espessura 9cm) de paredes com área líquida menor que 6m² sem vãos e argamassa de assentamento com preparo manual. Af_06/2014</v>
          </cell>
          <cell r="C4329" t="str">
            <v>m²</v>
          </cell>
          <cell r="D4329">
            <v>43.5</v>
          </cell>
        </row>
        <row r="4330">
          <cell r="A4330" t="str">
            <v>87449</v>
          </cell>
          <cell r="B4330" t="str">
            <v>Alvenaria de vedação de blocos vazados de concreto de 14x19x39cm (espessura 14cm) de paredes com área líquida menor que 6m² sem vãos e argamassa de assentamento com preparo em betoneira. Af_06/2014</v>
          </cell>
          <cell r="C4330" t="str">
            <v>m²</v>
          </cell>
          <cell r="D4330">
            <v>54.53</v>
          </cell>
        </row>
        <row r="4331">
          <cell r="A4331" t="str">
            <v>87450</v>
          </cell>
          <cell r="B4331" t="str">
            <v>Alvenaria de vedação de blocos vazados de concreto de 14x19x39cm (espessura 14cm) de paredes com área líquida menor que 6m² sem vãos e argamassa de assentamento com preparo manual. Af_06/2014</v>
          </cell>
          <cell r="C4331" t="str">
            <v>m²</v>
          </cell>
          <cell r="D4331">
            <v>55.14</v>
          </cell>
        </row>
        <row r="4332">
          <cell r="A4332" t="str">
            <v>87451</v>
          </cell>
          <cell r="B4332" t="str">
            <v>Alvenaria de vedação de blocos vazados de concreto de 19x19x39cm (espessura 19cm) de paredes com área líquida menor que 6m² sem vãos e argamassa de assentamento com preparo em betoneira. Af_06/2014</v>
          </cell>
          <cell r="C4332" t="str">
            <v>m²</v>
          </cell>
          <cell r="D4332">
            <v>66.78</v>
          </cell>
        </row>
        <row r="4333">
          <cell r="A4333" t="str">
            <v>87452</v>
          </cell>
          <cell r="B4333" t="str">
            <v>Alvenaria de vedação de blocos vazados de concreto de 19x19x39cm (espessura 19cm) de paredes com área líquida menor que 6m² sem vãos e argamassa de assentamento com preparo manual. Af_06/2014</v>
          </cell>
          <cell r="C4333" t="str">
            <v>m²</v>
          </cell>
          <cell r="D4333">
            <v>67.19</v>
          </cell>
        </row>
        <row r="4334">
          <cell r="A4334" t="str">
            <v>87453</v>
          </cell>
          <cell r="B4334" t="str">
            <v>Alvenaria de vedação de blocos vazados de concreto de 9x19x39cm (espessura 9cm) de paredes com área líquida maior ou igual a 6m² sem vãos e argamassa de assentamento com preparo em betoneira. Af_06/2014</v>
          </cell>
          <cell r="C4334" t="str">
            <v>m²</v>
          </cell>
          <cell r="D4334">
            <v>40.770000000000003</v>
          </cell>
        </row>
        <row r="4335">
          <cell r="A4335" t="str">
            <v>87454</v>
          </cell>
          <cell r="B4335" t="str">
            <v>Alvenaria de vedação de blocos vazados de concreto de 9x19x39cm (espessura 9cm) de paredes com área líquida maior ou igual a 6m² sem vãos e argamassa de assentamento com preparo manual. Af_06/2014</v>
          </cell>
          <cell r="C4335" t="str">
            <v>m²</v>
          </cell>
          <cell r="D4335">
            <v>41.29</v>
          </cell>
        </row>
        <row r="4336">
          <cell r="A4336" t="str">
            <v>87455</v>
          </cell>
          <cell r="B4336" t="str">
            <v>Alvenaria de vedação de blocos vazados de concreto de 14x19x39cm (espessura 14cm) de paredes com área líquida maior ou igual a 6m² sem vãos e argamassa de assentamento com preparo em betoneira. Af_06/2014</v>
          </cell>
          <cell r="C4336" t="str">
            <v>m²</v>
          </cell>
          <cell r="D4336">
            <v>51.18</v>
          </cell>
        </row>
        <row r="4337">
          <cell r="A4337" t="str">
            <v>87456</v>
          </cell>
          <cell r="B4337" t="str">
            <v>Alvenaria de vedação de blocos vazados de concreto de 14x19x39cm (espessura 14cm) de paredes com área líquida maior ou igual a 6m² sem vãos e argamassa de assentamento com preparo manual. Af_06/2014</v>
          </cell>
          <cell r="C4337" t="str">
            <v>m²</v>
          </cell>
          <cell r="D4337">
            <v>52.12</v>
          </cell>
        </row>
        <row r="4338">
          <cell r="A4338" t="str">
            <v>87457</v>
          </cell>
          <cell r="B4338" t="str">
            <v>Alvenaria de vedação de blocos vazados de concreto de 19x19x39cm (espessura 19cm) de paredes com área líquida maior ou igual a 6m² sem vãos e argamassa de assentamento com preparo em betoneira. Af_06/2014</v>
          </cell>
          <cell r="C4338" t="str">
            <v>m²</v>
          </cell>
          <cell r="D4338">
            <v>63</v>
          </cell>
        </row>
        <row r="4339">
          <cell r="A4339" t="str">
            <v>87458</v>
          </cell>
          <cell r="B4339" t="str">
            <v>Alvenaria de vedação de blocos vazados de concreto de 19x19x39cm (espessura 19cm) de paredes com área líquida maior ou igual a 6m² sem vãos e argamassa de assentamento com preparo manual. Af_06/2014</v>
          </cell>
          <cell r="C4339" t="str">
            <v>m²</v>
          </cell>
          <cell r="D4339">
            <v>63.76</v>
          </cell>
        </row>
        <row r="4340">
          <cell r="A4340" t="str">
            <v>87459</v>
          </cell>
          <cell r="B4340" t="str">
            <v>Alvenaria de vedação de blocos vazados de concreto de 9x19x39cm (espessura 9cm) de paredes com área líquida menor que 6m² com vãos e argamassa de assentamento com preparo em betoneira. Af_06/2014</v>
          </cell>
          <cell r="C4340" t="str">
            <v>m²</v>
          </cell>
          <cell r="D4340">
            <v>47.42</v>
          </cell>
        </row>
        <row r="4341">
          <cell r="A4341" t="str">
            <v>87460</v>
          </cell>
          <cell r="B4341" t="str">
            <v>Alvenaria de vedação de blocos vazados de concreto de 9x19x39cm (espessura 9cm) de paredes com área líquida menor que 6m² com vãos e argamassa de assentamento com preparo manual. Af_06/2014</v>
          </cell>
          <cell r="C4341" t="str">
            <v>m²</v>
          </cell>
          <cell r="D4341">
            <v>47.94</v>
          </cell>
        </row>
        <row r="4342">
          <cell r="A4342" t="str">
            <v>87461</v>
          </cell>
          <cell r="B4342" t="str">
            <v>Alvenaria de vedação de blocos vazados de concreto de 14x19x39cm (espessura 14cm) de paredes com área líquida menor que 6m² com vãos e argamassa de assentamento com preparo em betoneira. Af_06/2014</v>
          </cell>
          <cell r="C4342" t="str">
            <v>m²</v>
          </cell>
          <cell r="D4342">
            <v>58.65</v>
          </cell>
        </row>
        <row r="4343">
          <cell r="A4343" t="str">
            <v>87462</v>
          </cell>
          <cell r="B4343" t="str">
            <v>Alvenaria de vedação de blocos vazados de concreto de 14x19x39cm (espessura 14cm) de paredes com área líquida menor que 6m² com vãos e argamassa de assentamento com preparo manual. Af_06/2014</v>
          </cell>
          <cell r="C4343" t="str">
            <v>m²</v>
          </cell>
          <cell r="D4343">
            <v>59.26</v>
          </cell>
        </row>
        <row r="4344">
          <cell r="A4344" t="str">
            <v>87463</v>
          </cell>
          <cell r="B4344" t="str">
            <v>Alvenaria de vedação de blocos vazados de concreto de 19x19x39cm (espessura 19cm) de paredes com área líquida menor que 6m² com vãos e argamassa de assentamento com preparo em betoneira. Af_06/2014</v>
          </cell>
          <cell r="C4344" t="str">
            <v>m²</v>
          </cell>
          <cell r="D4344">
            <v>70.599999999999994</v>
          </cell>
        </row>
        <row r="4345">
          <cell r="A4345" t="str">
            <v>87464</v>
          </cell>
          <cell r="B4345" t="str">
            <v>Alvenaria de vedação de blocos vazados de concreto de 19x19x39cm (espessura 19cm) de paredes com área líquida menor que 6m² com vãos e argamassa de assentamento com preparo manual. Af_06/2014</v>
          </cell>
          <cell r="C4345" t="str">
            <v>m²</v>
          </cell>
          <cell r="D4345">
            <v>71.37</v>
          </cell>
        </row>
        <row r="4346">
          <cell r="A4346" t="str">
            <v>87465</v>
          </cell>
          <cell r="B4346" t="str">
            <v>Alvenaria de vedação de blocos vazados de concreto de 9x19x39cm (espessura 9cm) de paredes com área líquida maior ou igual a 6m² com vãos e argamassa de assentamento com preparo em betoneira. Af_06/2014</v>
          </cell>
          <cell r="C4346" t="str">
            <v>m²</v>
          </cell>
          <cell r="D4346">
            <v>43.1</v>
          </cell>
        </row>
        <row r="4347">
          <cell r="A4347" t="str">
            <v>87466</v>
          </cell>
          <cell r="B4347" t="str">
            <v>Alvenaria de vedação de blocos vazados de concreto de 9x19x39cm (espessura 9cm) de paredes com área líquida maior ou igual a 6m² com vãos e argamassa de assentamento com preparo manual. Af_06/2014</v>
          </cell>
          <cell r="C4347" t="str">
            <v>m²</v>
          </cell>
          <cell r="D4347">
            <v>43.62</v>
          </cell>
        </row>
        <row r="4348">
          <cell r="A4348" t="str">
            <v>87467</v>
          </cell>
          <cell r="B4348" t="str">
            <v>Alvenaria de vedação de blocos vazados de concreto de 14x19x39cm (espessura 14cm) de paredes com área líquida maior ou igual a 6m² com vão se argamassa de assentamento com preparo em betoneira. Af_06/2014</v>
          </cell>
          <cell r="C4348" t="str">
            <v>m²</v>
          </cell>
          <cell r="D4348">
            <v>53.86</v>
          </cell>
        </row>
        <row r="4349">
          <cell r="A4349" t="str">
            <v>87468</v>
          </cell>
          <cell r="B4349" t="str">
            <v>Alvenaria de vedação de blocos vazados de concreto de 14x19x39cm (espessura 14cm) de paredes com área líquida maior ou igual a 6m² com vão se argamassa de assentamento com preparo manual. Af_06/2014</v>
          </cell>
          <cell r="C4349" t="str">
            <v>m²</v>
          </cell>
          <cell r="D4349">
            <v>54.48</v>
          </cell>
        </row>
        <row r="4350">
          <cell r="A4350" t="str">
            <v>87469</v>
          </cell>
          <cell r="B4350" t="str">
            <v>Alvenaria de vedação de blocos vazados de concreto de 19x19x39cm (espessura 19cm) de paredes com área líquida maior ou igual a 6m² com vãos e argamassa de assentamento com preparo em betoneira. Af_06/2014</v>
          </cell>
          <cell r="C4350" t="str">
            <v>m²</v>
          </cell>
          <cell r="D4350">
            <v>65.83</v>
          </cell>
        </row>
        <row r="4351">
          <cell r="A4351" t="str">
            <v>87470</v>
          </cell>
          <cell r="B4351" t="str">
            <v>Alvenaria de vedação de blocos vazados de concreto de 19x19x39cm (espessura 19cm) de paredes com área líquida maior ou igual a 6m² com vãos e argamassa de assentamento com preparo manual. Af_06/2014</v>
          </cell>
          <cell r="C4351" t="str">
            <v>m²</v>
          </cell>
          <cell r="D4351">
            <v>66.599999999999994</v>
          </cell>
        </row>
        <row r="4352">
          <cell r="A4352" t="str">
            <v>89044</v>
          </cell>
          <cell r="B4352" t="str">
            <v>Composição representativa do serviço de alvenaria de vedação de blocos vazados de concreto de 9x19x39cm (espessura 9cm), para edificação habitacional multifamiliar (prédio). Af_11/2014</v>
          </cell>
          <cell r="C4352" t="str">
            <v>m²</v>
          </cell>
          <cell r="D4352">
            <v>43.19</v>
          </cell>
        </row>
        <row r="4353">
          <cell r="A4353" t="str">
            <v>89169</v>
          </cell>
          <cell r="B4353" t="str">
            <v>Composição representativa do serviço de alvenaria de vedação de blocos vazados de concreto de 9x19x39cm (espessura 9cm), para edificação habitacional unifamiliar (casa) e edificação pública padrão. Af_11/2014</v>
          </cell>
          <cell r="C4353" t="str">
            <v>m²</v>
          </cell>
          <cell r="D4353">
            <v>43.75</v>
          </cell>
        </row>
        <row r="4354">
          <cell r="A4354" t="str">
            <v>89978</v>
          </cell>
          <cell r="B4354" t="str">
            <v>Composição representativa do serviço de alvenaria de vedação de blocos vazados de concreto de 14x19x39cm (espessura 14cm), para edificação habitacional unifamiliar (casa) e edificação pública padrão. Af_12/2014</v>
          </cell>
          <cell r="C4354" t="str">
            <v>m²</v>
          </cell>
          <cell r="D4354">
            <v>54.66</v>
          </cell>
        </row>
        <row r="4355">
          <cell r="A4355" t="str">
            <v>0066</v>
          </cell>
          <cell r="B4355" t="str">
            <v>Alvenaria de elementos vazados de concreto</v>
          </cell>
        </row>
        <row r="4356">
          <cell r="A4356" t="str">
            <v>73937</v>
          </cell>
          <cell r="B4356" t="str">
            <v>Alvenaria elemento vazado concreto (cobogó)</v>
          </cell>
        </row>
        <row r="4357">
          <cell r="A4357" t="str">
            <v>73937/001</v>
          </cell>
          <cell r="B4357" t="str">
            <v>Cobogó de concreto (elemento vazado), 7x50x50cm, assentado com argamassa traço 1:4 (cimento e areia)</v>
          </cell>
          <cell r="C4357" t="str">
            <v>m²</v>
          </cell>
          <cell r="D4357">
            <v>105.05</v>
          </cell>
        </row>
        <row r="4358">
          <cell r="A4358" t="str">
            <v>73937/003</v>
          </cell>
          <cell r="B4358" t="str">
            <v>Cobogó de concreto (elemento vazado), 7x50x50cm, assentado com argamassa traço 1:3 (cimento e areia)</v>
          </cell>
          <cell r="C4358" t="str">
            <v>m²</v>
          </cell>
          <cell r="D4358">
            <v>105.24</v>
          </cell>
        </row>
        <row r="4359">
          <cell r="A4359" t="str">
            <v>73937/004</v>
          </cell>
          <cell r="B4359" t="str">
            <v>Cobogó de concreto (elemento vazado), 6x29x29cm, assentado com argamassa traço 1:7 (cimento e areia)</v>
          </cell>
          <cell r="C4359" t="str">
            <v>m²</v>
          </cell>
          <cell r="D4359">
            <v>98.09</v>
          </cell>
        </row>
        <row r="4360">
          <cell r="A4360" t="str">
            <v>73937/005</v>
          </cell>
          <cell r="B4360" t="str">
            <v>Cobogó de concreto (elemento vazado), 10x29x39cm abertura com vidro, assentado com argamassa traço 1:4 (cimento e areia media não peneirada)</v>
          </cell>
          <cell r="C4360" t="str">
            <v>m²</v>
          </cell>
          <cell r="D4360">
            <v>189.5</v>
          </cell>
        </row>
        <row r="4361">
          <cell r="A4361" t="str">
            <v>74196</v>
          </cell>
          <cell r="B4361" t="str">
            <v>Cobogó concreto</v>
          </cell>
        </row>
        <row r="4362">
          <cell r="A4362" t="str">
            <v>74196/001</v>
          </cell>
          <cell r="B4362" t="str">
            <v>Cobogó de concreto (elemento vazado), 5x50x50cm, assentado com argamassa de cimento e areia com aço ca-25</v>
          </cell>
          <cell r="C4362" t="str">
            <v>m²</v>
          </cell>
          <cell r="D4362">
            <v>105.02</v>
          </cell>
        </row>
        <row r="4363">
          <cell r="A4363" t="str">
            <v>89453</v>
          </cell>
          <cell r="B4363" t="str">
            <v>Alvenaria de blocos de concreto estrutural 14x19x39cm, (espessura 14cm), Fbk=4,5MPa, para paredes com área líquida menor que 6m², sem vãos, utilizando palheta. Af_12/2014</v>
          </cell>
          <cell r="C4363" t="str">
            <v>m²</v>
          </cell>
          <cell r="D4363">
            <v>51.47</v>
          </cell>
        </row>
        <row r="4364">
          <cell r="A4364" t="str">
            <v>89454</v>
          </cell>
          <cell r="B4364" t="str">
            <v>Alvenaria de blocos de concreto estrutural 14x19x39cm, (espessura 14cm), Fbk=4,5MPa, para paredes com área líquida maior ou igual a 6m², sem vãos, utilizando palheta. Af_12/2014</v>
          </cell>
          <cell r="C4364" t="str">
            <v>m²</v>
          </cell>
          <cell r="D4364">
            <v>49.48</v>
          </cell>
        </row>
        <row r="4365">
          <cell r="A4365" t="str">
            <v>89455</v>
          </cell>
          <cell r="B4365" t="str">
            <v>Alvenaria de blocos de concreto estrutural 14x19x39cm, (espessura 14cm) Fbk=14,0MPa, para paredes com área líquida menor que 6m², sem vãos, utilizando palheta. Af_12/2014</v>
          </cell>
          <cell r="C4365" t="str">
            <v>m²</v>
          </cell>
          <cell r="D4365">
            <v>63.68</v>
          </cell>
        </row>
        <row r="4366">
          <cell r="A4366" t="str">
            <v>89456</v>
          </cell>
          <cell r="B4366" t="str">
            <v>Alvenaria de blocos de concreto estrutural 14x19x39cm, (espessura 14cm) Fbk=14,0MPa, para paredes com área líquida maior ou igual a 6m², sem vãos, utilizando palheta. Af_12/2014</v>
          </cell>
          <cell r="C4366" t="str">
            <v>m²</v>
          </cell>
          <cell r="D4366">
            <v>61.23</v>
          </cell>
        </row>
        <row r="4367">
          <cell r="A4367" t="str">
            <v>89457</v>
          </cell>
          <cell r="B4367" t="str">
            <v>Alvenaria de blocos de concreto estrutural 14x19x39cm, (espessura 14cm), Fbk=4,5MPa, para paredes com área líquida menor que 6m², com vãos, utilizando palheta. Af_12/2014</v>
          </cell>
          <cell r="C4367" t="str">
            <v>m²</v>
          </cell>
          <cell r="D4367">
            <v>54.43</v>
          </cell>
        </row>
        <row r="4368">
          <cell r="A4368" t="str">
            <v>89458</v>
          </cell>
          <cell r="B4368" t="str">
            <v>Alvenaria de blocos de concreto estrutural 14x19x39cm, (espessura 14cm), Fbk=4,5MPa, para paredes com área líquida maior ou igual a 6m², com vãos, utilizando palheta. Af_12/2014</v>
          </cell>
          <cell r="C4368" t="str">
            <v>m²</v>
          </cell>
          <cell r="D4368">
            <v>51.12</v>
          </cell>
        </row>
        <row r="4369">
          <cell r="A4369" t="str">
            <v>89459</v>
          </cell>
          <cell r="B4369" t="str">
            <v>Alvenaria de blocos de concreto estrutural 14x19x39cm, (espessura 14cm) Fbk=14,0MPa, para paredes com área líquida menor que 6m², com vãos, utilizando palheta. Af_12/2014</v>
          </cell>
          <cell r="C4369" t="str">
            <v>m²</v>
          </cell>
          <cell r="D4369">
            <v>67.930000000000007</v>
          </cell>
        </row>
        <row r="4370">
          <cell r="A4370" t="str">
            <v>89460</v>
          </cell>
          <cell r="B4370" t="str">
            <v>Alvenaria de blocos de concreto estrutural 14x19x39cm, (espessura 14cm) Fbk=14,0MPa, para paredes com área líquida maior ou igual a 6m², com vãos, utilizando palheta. Af_12/2014</v>
          </cell>
          <cell r="C4370" t="str">
            <v>m²</v>
          </cell>
          <cell r="D4370">
            <v>63.78</v>
          </cell>
        </row>
        <row r="4371">
          <cell r="A4371" t="str">
            <v>89462</v>
          </cell>
          <cell r="B4371" t="str">
            <v>Alvenaria de blocos de concreto estrutural 14x19x29cm, (espessura 14cm), Fbk=4,5MPa, para paredes com área líquida menor que 6m², sem vãos, utilizando palheta. Af_12/2014</v>
          </cell>
          <cell r="C4371" t="str">
            <v>m²</v>
          </cell>
          <cell r="D4371">
            <v>59.17</v>
          </cell>
        </row>
        <row r="4372">
          <cell r="A4372" t="str">
            <v>89463</v>
          </cell>
          <cell r="B4372" t="str">
            <v>Alvenaria de blocos de concreto estrutural 14x19x29cm, (espessura 14cm), Fbk=4,5MPa, para paredes com área líquida maior ou igual a 6m², sem vãos, utilizando palheta. Af_12/2014</v>
          </cell>
          <cell r="C4372" t="str">
            <v>m²</v>
          </cell>
          <cell r="D4372">
            <v>57.43</v>
          </cell>
        </row>
        <row r="4373">
          <cell r="A4373" t="str">
            <v>89464</v>
          </cell>
          <cell r="B4373" t="str">
            <v>Alvenaria de blocos de concreto estrutural 14x19x29cm, (espessura 14cm) Fbk=14,0MPa, para paredes com área líquida menor que 6m², sem vãos, utilizando palheta. Af_12/2014</v>
          </cell>
          <cell r="C4373" t="str">
            <v>m²</v>
          </cell>
          <cell r="D4373">
            <v>79.63</v>
          </cell>
        </row>
        <row r="4374">
          <cell r="A4374" t="str">
            <v>89465</v>
          </cell>
          <cell r="B4374" t="str">
            <v>Alvenaria de blocos de concreto estrutural 14x19x29cm, (espessura 14cm) Fbk=14,0MPa, para paredes com área líquida maior ou igual a 6m², sem vãos, utilizando palheta. Af_12/2014</v>
          </cell>
          <cell r="C4374" t="str">
            <v>m²</v>
          </cell>
          <cell r="D4374">
            <v>77.5</v>
          </cell>
        </row>
        <row r="4375">
          <cell r="A4375" t="str">
            <v>89466</v>
          </cell>
          <cell r="B4375" t="str">
            <v>Alvenaria de blocos de concreto estrutural 14x19x29cm, (espessura 14cm), Fbk=4,5MPa, para paredes com área líquida menor que 6m², com vãos, utilizando palheta. Af_12/2014</v>
          </cell>
          <cell r="C4375" t="str">
            <v>m²</v>
          </cell>
          <cell r="D4375">
            <v>62.12</v>
          </cell>
        </row>
        <row r="4376">
          <cell r="A4376" t="str">
            <v>89467</v>
          </cell>
          <cell r="B4376" t="str">
            <v>Alvenaria de blocos de concreto estrutural 14x19x29cm, (espessura 14cm), Fbk=4,5MPa, para paredes com área líquida maior ou igual a 6m², com vãos, utilizando palheta. Af_12/2014</v>
          </cell>
          <cell r="C4376" t="str">
            <v>m²</v>
          </cell>
          <cell r="D4376">
            <v>58.99</v>
          </cell>
        </row>
        <row r="4377">
          <cell r="A4377" t="str">
            <v>89468</v>
          </cell>
          <cell r="B4377" t="str">
            <v>Alvenaria de blocos de concreto estrutural 14x19x29cm, (espessura 14cm) Fbk=14,0MPa, para paredes com área líquida menor que 6m², com vãos, utilizando palheta. Af_12/2014</v>
          </cell>
          <cell r="C4377" t="str">
            <v>m²</v>
          </cell>
          <cell r="D4377">
            <v>83.34</v>
          </cell>
        </row>
        <row r="4378">
          <cell r="A4378" t="str">
            <v>89469</v>
          </cell>
          <cell r="B4378" t="str">
            <v>Alvenaria de blocos de concreto estrutural 14x19x29cm, (espessura 14cm) Fbk=14,0MPa, para paredes com área líquida maior ou igual a 6m², com vãos, utilizando palheta. Af_12/2014</v>
          </cell>
          <cell r="C4378" t="str">
            <v>m²</v>
          </cell>
          <cell r="D4378">
            <v>79.42</v>
          </cell>
        </row>
        <row r="4379">
          <cell r="A4379" t="str">
            <v>89470</v>
          </cell>
          <cell r="B4379" t="str">
            <v>Alvenaria de blocos de concreto estrutural 14x19x39cm, (espessura 14cm), Fbk=4,5MPa, para paredes com área líquida menor que 6m², sem vãos, utilizando colher de pedreiro. Af_12/2014</v>
          </cell>
          <cell r="C4379" t="str">
            <v>m²</v>
          </cell>
          <cell r="D4379">
            <v>60.28</v>
          </cell>
        </row>
        <row r="4380">
          <cell r="A4380" t="str">
            <v>89471</v>
          </cell>
          <cell r="B4380" t="str">
            <v>Alvenaria de blocos de concreto estrutural 14x19x39cm, (espessura 14cm), Fbk=4,5MPa, para paredes com área líquida maior ou igual a 6m², sem vãos, utilizando colher de pedreiro. Af_12/2014</v>
          </cell>
          <cell r="C4380" t="str">
            <v>m²</v>
          </cell>
          <cell r="D4380">
            <v>58.29</v>
          </cell>
        </row>
        <row r="4381">
          <cell r="A4381" t="str">
            <v>89472</v>
          </cell>
          <cell r="B4381" t="str">
            <v>Alvenaria de blocos de concreto estrutural 14x19x39cm, (espessura 14cm) Fbk=14,0MPa, para paredes com área líquida menor que 6m², sem vãos, utilizando colher de pedreiro. Af_12/2014</v>
          </cell>
          <cell r="C4381" t="str">
            <v>m²</v>
          </cell>
          <cell r="D4381">
            <v>72.260000000000005</v>
          </cell>
        </row>
        <row r="4382">
          <cell r="A4382" t="str">
            <v>89473</v>
          </cell>
          <cell r="B4382" t="str">
            <v>Alvenaria de blocos de concreto estrutural 14x19x39cm, (espessura 14cm) Fbk=14,0MPa, para paredes com área líquida maior ou igual a 6m², sem vãos, utilizando colher de pedreiro. Af_12/2014</v>
          </cell>
          <cell r="C4382" t="str">
            <v>m²</v>
          </cell>
          <cell r="D4382">
            <v>69.95</v>
          </cell>
        </row>
        <row r="4383">
          <cell r="A4383" t="str">
            <v>89474</v>
          </cell>
          <cell r="B4383" t="str">
            <v>Alvenaria de blocos de concreto estrutural 14x19x39cm, (espessura 14cm), Fbk=4,5MPa, para paredes com área líquida menor que 6m², com vãos, utilizando colher de pedreiro. Af_12/2014</v>
          </cell>
          <cell r="C4383" t="str">
            <v>m²</v>
          </cell>
          <cell r="D4383">
            <v>65.510000000000005</v>
          </cell>
        </row>
        <row r="4384">
          <cell r="A4384" t="str">
            <v>89475</v>
          </cell>
          <cell r="B4384" t="str">
            <v>Alvenaria de blocos de concreto estrutural 14x19x39cm, (espessura 14cm), Fbk=4,5MPa, para paredes com área líquida maior ou igual a 6m², com vãos, utilizando colher de pedreiro. Af_12/2014</v>
          </cell>
          <cell r="C4384" t="str">
            <v>m²</v>
          </cell>
          <cell r="D4384">
            <v>61.17</v>
          </cell>
        </row>
        <row r="4385">
          <cell r="A4385" t="str">
            <v>89476</v>
          </cell>
          <cell r="B4385" t="str">
            <v>Alvenaria de blocos de concreto estrutural 14x19x39cm, (espessura 14cm) Fbk=14,0MPa, para paredes com área líquida menor que 6m², com vãos, utilizando colher de pedreiro. Af_12/2014</v>
          </cell>
          <cell r="C4385" t="str">
            <v>m²</v>
          </cell>
          <cell r="D4385">
            <v>78.930000000000007</v>
          </cell>
        </row>
        <row r="4386">
          <cell r="A4386" t="str">
            <v>89477</v>
          </cell>
          <cell r="B4386" t="str">
            <v>Alvenaria de blocos de concreto estrutural 14x19x39cm, (espessura 14cm) Fbk=14,0MPa, para paredes com área líquida maior ou igual a 6m², com vãos, utilizando colher de pedreiro. Af_12/2014</v>
          </cell>
          <cell r="C4386" t="str">
            <v>m²</v>
          </cell>
          <cell r="D4386">
            <v>73.89</v>
          </cell>
        </row>
        <row r="4387">
          <cell r="A4387" t="str">
            <v>89478</v>
          </cell>
          <cell r="B4387" t="str">
            <v>Alvenaria de blocos de concreto estrutural 14x19x29cm, (espessura 14cm), Fbk=4,5MPa, para paredes com área líquida menor que 6m², sem vãos, utilizando colher de pedreiro. Af_12/2014</v>
          </cell>
          <cell r="C4387" t="str">
            <v>m²</v>
          </cell>
          <cell r="D4387">
            <v>68.2</v>
          </cell>
        </row>
        <row r="4388">
          <cell r="A4388" t="str">
            <v>89479</v>
          </cell>
          <cell r="B4388" t="str">
            <v>Alvenaria de blocos de concreto estrutural 14x19x29cm, (espessura 14cm), Fbk=4,5MPa, para paredes com área líquida maior ou igual a 6m², sem vãos, utilizando colher de pedreiro. Af_12/2014</v>
          </cell>
          <cell r="C4388" t="str">
            <v>m²</v>
          </cell>
          <cell r="D4388">
            <v>66.459999999999994</v>
          </cell>
        </row>
        <row r="4389">
          <cell r="A4389" t="str">
            <v>89480</v>
          </cell>
          <cell r="B4389" t="str">
            <v>Alvenaria de blocos de concreto estrutural 14x19x29cm, (espessura 14cm) Fbk=14,0MPa, para paredes com área líquida menor que 6m², sem vãos, utilizando colher de pedreiro. Af_12/2014</v>
          </cell>
          <cell r="C4389" t="str">
            <v>m²</v>
          </cell>
          <cell r="D4389">
            <v>88.43</v>
          </cell>
        </row>
        <row r="4390">
          <cell r="A4390" t="str">
            <v>89483</v>
          </cell>
          <cell r="B4390" t="str">
            <v>Alvenaria de blocos de concreto estrutural 14x19x29cm, (espessura 14cm) Fbk=14,0MPa, para paredes com área líquida maior ou igual a 6m², sem vãos, utilizando colher de pedreiro. Af_12/2014</v>
          </cell>
          <cell r="C4390" t="str">
            <v>m²</v>
          </cell>
          <cell r="D4390">
            <v>86.44</v>
          </cell>
        </row>
        <row r="4391">
          <cell r="A4391" t="str">
            <v>89484</v>
          </cell>
          <cell r="B4391" t="str">
            <v>Alvenaria de blocos de concreto estrutural 14x19x29cm, (espessura 14cm), Fbk=4,5MPa, para paredes com área líquida menor que 6m², com vãos, utilizando colher de pedreiro. Af_12/2014</v>
          </cell>
          <cell r="C4391" t="str">
            <v>m²</v>
          </cell>
          <cell r="D4391">
            <v>73.430000000000007</v>
          </cell>
        </row>
        <row r="4392">
          <cell r="A4392" t="str">
            <v>89486</v>
          </cell>
          <cell r="B4392" t="str">
            <v>Alvenaria de blocos de concreto estrutural 14x19x29cm, (espessura 14cm), Fbk=4,5MPa, para paredes com área líquida maior ou igual a 6m², com vãos, utilizando colher de pedreiro. Af_12/2014</v>
          </cell>
          <cell r="C4392" t="str">
            <v>m²</v>
          </cell>
          <cell r="D4392">
            <v>69.41</v>
          </cell>
        </row>
        <row r="4393">
          <cell r="A4393" t="str">
            <v>89487</v>
          </cell>
          <cell r="B4393" t="str">
            <v>Alvenaria de blocos de concreto estrutural 14x19x29cm, (espessura 14cm) Fbk=14,0MPa, para paredes com área líquida menor que 6m², com vãos, utilizando colher de pedreiro. Af_12/2014</v>
          </cell>
          <cell r="C4393" t="str">
            <v>m²</v>
          </cell>
          <cell r="D4393">
            <v>94.56</v>
          </cell>
        </row>
        <row r="4394">
          <cell r="A4394" t="str">
            <v>89488</v>
          </cell>
          <cell r="B4394" t="str">
            <v>Alvenaria de blocos de concreto estrutural 14x19x29cm, (espessura 14cm) Fbk=14,0MPa, para paredes com área líquida maior ou igual a 6m², com vãos, utilizando colher de pedreiro. Af_12/2014</v>
          </cell>
          <cell r="C4394" t="str">
            <v>m²</v>
          </cell>
          <cell r="D4394">
            <v>89.74</v>
          </cell>
        </row>
        <row r="4395">
          <cell r="A4395" t="str">
            <v>91815</v>
          </cell>
          <cell r="B4395" t="str">
            <v>Composição representativa de alvenaria de blocos de concreto estrutural 14x19x39cm, (espessura 14cm), Fbk = 4,5MPa, utilizando palheta, para edificação habitacional. Af_10/2015</v>
          </cell>
          <cell r="C4395" t="str">
            <v>m²</v>
          </cell>
          <cell r="D4395">
            <v>51.54</v>
          </cell>
        </row>
        <row r="4396">
          <cell r="A4396" t="str">
            <v>91816</v>
          </cell>
          <cell r="B4396" t="str">
            <v>Composição representativa de serviços de alvenaria de blocos de concreto estrutural 14x19x29cm, (espessura 14cm), Fbk = 4,5MPa, utilizando palheta, para edificação habitacional. Af_10/2015</v>
          </cell>
          <cell r="C4396" t="str">
            <v>m²</v>
          </cell>
          <cell r="D4396">
            <v>59.35</v>
          </cell>
        </row>
        <row r="4397">
          <cell r="A4397" t="str">
            <v>0067</v>
          </cell>
          <cell r="B4397" t="str">
            <v>Alvenaria de blocos de vidro</v>
          </cell>
        </row>
        <row r="4398">
          <cell r="A4398" t="str">
            <v>72139</v>
          </cell>
          <cell r="B4398" t="str">
            <v>Blocos de vidro tipo canelado 19x19x8cm, assentado com argamassa traço 1:3 (cimento e areia grossa) preparo mecânico, com rejuntamento em cimento branco e barras de aço</v>
          </cell>
          <cell r="C4398" t="str">
            <v>m²</v>
          </cell>
          <cell r="D4398">
            <v>508.25</v>
          </cell>
        </row>
        <row r="4399">
          <cell r="A4399" t="str">
            <v>72175</v>
          </cell>
          <cell r="B4399" t="str">
            <v>Blocos de vidro tipo xadrez 20x20x10cm, assentado com argamassa traço 1:3 (cimento e areia grossa) preparo mecânico, com rejuntamento em cimento branco e barras de aço</v>
          </cell>
          <cell r="C4399" t="str">
            <v>m²</v>
          </cell>
          <cell r="D4399">
            <v>512.72</v>
          </cell>
        </row>
        <row r="4400">
          <cell r="A4400" t="str">
            <v>72176</v>
          </cell>
          <cell r="B4400" t="str">
            <v>Blocos de vidro tipo xadrez 20x10x8cm, assentado com argamassa traço 1:3 (cimento e areia grossa) preparo mecânico, com rejuntamento em cimento branco e barras de aço</v>
          </cell>
          <cell r="C4400" t="str">
            <v>m²</v>
          </cell>
          <cell r="D4400">
            <v>516.98</v>
          </cell>
        </row>
        <row r="4401">
          <cell r="A4401" t="str">
            <v>0068</v>
          </cell>
          <cell r="B4401" t="str">
            <v>Alvenaria de blocos de pedra com junta argamassada</v>
          </cell>
        </row>
        <row r="4402">
          <cell r="A4402" t="str">
            <v>74053</v>
          </cell>
          <cell r="B4402" t="str">
            <v>Alvenaria em pedra rachão</v>
          </cell>
        </row>
        <row r="4403">
          <cell r="A4403" t="str">
            <v>74053/001</v>
          </cell>
          <cell r="B4403" t="str">
            <v>Alvenaria em pedra rachão ou pedra de mão, assentada com argamassa traço 1:6 (cimento e areia)</v>
          </cell>
          <cell r="C4403" t="str">
            <v>m³</v>
          </cell>
          <cell r="D4403">
            <v>363.95</v>
          </cell>
        </row>
        <row r="4404">
          <cell r="A4404" t="str">
            <v>0070</v>
          </cell>
          <cell r="B4404" t="str">
            <v>Divisórias / mármore / granito / marmorite / concreto / mad. aglom.</v>
          </cell>
        </row>
        <row r="4405">
          <cell r="A4405" t="str">
            <v>72178</v>
          </cell>
          <cell r="B4405" t="str">
            <v>Retirada de divisórias em chapas de madeira, com montantes metálicos</v>
          </cell>
          <cell r="C4405" t="str">
            <v>m²</v>
          </cell>
          <cell r="D4405">
            <v>16.75</v>
          </cell>
        </row>
        <row r="4406">
          <cell r="A4406" t="str">
            <v>72179</v>
          </cell>
          <cell r="B4406" t="str">
            <v>Recolocação de placas divisórias de granilite, considerando reaproveitamento do material</v>
          </cell>
          <cell r="C4406" t="str">
            <v>m²</v>
          </cell>
          <cell r="D4406">
            <v>35.299999999999997</v>
          </cell>
        </row>
        <row r="4407">
          <cell r="A4407" t="str">
            <v>72180</v>
          </cell>
          <cell r="B4407" t="str">
            <v>Recolocação de divisórias tipo chapas ou tábuas, excl. entarugamento, considerando reaproveitamento do material</v>
          </cell>
          <cell r="C4407" t="str">
            <v>m²</v>
          </cell>
          <cell r="D4407">
            <v>10.61</v>
          </cell>
        </row>
        <row r="4408">
          <cell r="A4408" t="str">
            <v>72181</v>
          </cell>
          <cell r="B4408" t="str">
            <v>Recolocação de divisórias tipo chapas ou tábuas, inclusive entarugamento, considerando reaproveitamento do material</v>
          </cell>
          <cell r="C4408" t="str">
            <v>m²</v>
          </cell>
          <cell r="D4408">
            <v>21.59</v>
          </cell>
        </row>
        <row r="4409">
          <cell r="A4409" t="str">
            <v>73774</v>
          </cell>
          <cell r="B4409" t="str">
            <v>Parede divisória para sanitários e banheiros</v>
          </cell>
        </row>
        <row r="4410">
          <cell r="A4410" t="str">
            <v>73774/001</v>
          </cell>
          <cell r="B4410" t="str">
            <v>Divisória em marmorite espessura 35mm, chumbamento no piso e parede com argamassa de cimento e areia, polimento manual, excl. ferragens</v>
          </cell>
          <cell r="C4410" t="str">
            <v>m²</v>
          </cell>
          <cell r="D4410">
            <v>211.36</v>
          </cell>
        </row>
        <row r="4411">
          <cell r="A4411" t="str">
            <v>73909</v>
          </cell>
          <cell r="B4411" t="str">
            <v>Painel divisório madeira</v>
          </cell>
        </row>
        <row r="4412">
          <cell r="A4412" t="str">
            <v>73909/001</v>
          </cell>
          <cell r="B4412" t="str">
            <v>Divisória em madeira compensada resinada espessura 6mm, estruturada em madeira de lei 3" x 3"</v>
          </cell>
          <cell r="C4412" t="str">
            <v>m²</v>
          </cell>
          <cell r="D4412">
            <v>168.72</v>
          </cell>
        </row>
        <row r="4413">
          <cell r="A4413" t="str">
            <v>74229</v>
          </cell>
          <cell r="B4413" t="str">
            <v>Painel divisório mármore/granito</v>
          </cell>
        </row>
        <row r="4414">
          <cell r="A4414" t="str">
            <v>74229/001</v>
          </cell>
          <cell r="B4414" t="str">
            <v>Divisória em mármore branco polido, espessura 3cm, assentado com argamassa traço 1:4 (cimento e areia), arremate com cimento branco, excl. ferragens</v>
          </cell>
          <cell r="C4414" t="str">
            <v>m²</v>
          </cell>
          <cell r="D4414">
            <v>329.28</v>
          </cell>
        </row>
        <row r="4415">
          <cell r="A4415" t="str">
            <v>79627</v>
          </cell>
          <cell r="B4415" t="str">
            <v>Divisória em granito branco polido, esp = 3cm, assentado com argamassa traço 1:4, arremate em cimento branco, excl. ferragens</v>
          </cell>
          <cell r="C4415" t="str">
            <v>m²</v>
          </cell>
          <cell r="D4415">
            <v>345.36</v>
          </cell>
        </row>
        <row r="4416">
          <cell r="A4416" t="str">
            <v>0251</v>
          </cell>
          <cell r="B4416" t="str">
            <v>Alvenaria de bloco-concreto celular</v>
          </cell>
        </row>
        <row r="4417">
          <cell r="A4417" t="str">
            <v>73863</v>
          </cell>
          <cell r="B4417" t="str">
            <v>Alvenaria de blocos de concreto celular</v>
          </cell>
        </row>
        <row r="4418">
          <cell r="A4418" t="str">
            <v>73863/001</v>
          </cell>
          <cell r="B4418" t="str">
            <v>Alvenaria com blocos de concreto celular 10x30x60cm, espessura 10cm, assentados com argamassa traço 1:2:9 (cimento, cal e areia) preparo manual</v>
          </cell>
          <cell r="C4418" t="str">
            <v>m²</v>
          </cell>
          <cell r="D4418">
            <v>54.14</v>
          </cell>
        </row>
        <row r="4419">
          <cell r="A4419" t="str">
            <v>73863/002</v>
          </cell>
          <cell r="B4419" t="str">
            <v>Alvenaria com blocos de concreto celular 20x30x60cm, espessura 20cm, assentados com argamassa traço 1:2:9 (cimento, cal e areia) preparo manual</v>
          </cell>
          <cell r="C4419" t="str">
            <v>m²</v>
          </cell>
          <cell r="D4419">
            <v>111</v>
          </cell>
        </row>
        <row r="4420">
          <cell r="A4420" t="str">
            <v>0322</v>
          </cell>
          <cell r="B4420" t="str">
            <v>Parede de adobe</v>
          </cell>
        </row>
        <row r="4421">
          <cell r="A4421" t="str">
            <v>68079</v>
          </cell>
          <cell r="B4421" t="str">
            <v>Parede de adobe para fornos</v>
          </cell>
          <cell r="C4421" t="str">
            <v>m³</v>
          </cell>
          <cell r="D4421">
            <v>572.63</v>
          </cell>
        </row>
        <row r="4422">
          <cell r="A4422" t="str">
            <v>PAVI</v>
          </cell>
          <cell r="B4422" t="str">
            <v>Pavimentação</v>
          </cell>
        </row>
        <row r="4423">
          <cell r="A4423" t="str">
            <v>0054</v>
          </cell>
          <cell r="B4423" t="str">
            <v>Recomposição de pavimentação</v>
          </cell>
        </row>
        <row r="4424">
          <cell r="A4424" t="str">
            <v>72948</v>
          </cell>
          <cell r="B4424" t="str">
            <v>Colchão de areia para pavimentação em paralelepípedo ou blocos de concreto intertravados</v>
          </cell>
          <cell r="C4424" t="str">
            <v>m³</v>
          </cell>
          <cell r="D4424">
            <v>84.81</v>
          </cell>
        </row>
        <row r="4425">
          <cell r="A4425" t="str">
            <v>73790</v>
          </cell>
          <cell r="B4425" t="str">
            <v>Reforma conservação logradouros em paralelepípedo</v>
          </cell>
        </row>
        <row r="4426">
          <cell r="A4426" t="str">
            <v>73790/001</v>
          </cell>
          <cell r="B4426" t="str">
            <v>Retirada, limpeza e reassentamento de paralelepípedo sobre colchão de pó de pedra espessura 10cm, rejuntado com betume e pedrisco, considerando aproveitamento do paralelepípedo</v>
          </cell>
          <cell r="C4426" t="str">
            <v>m²</v>
          </cell>
          <cell r="D4426">
            <v>51.31</v>
          </cell>
        </row>
        <row r="4427">
          <cell r="A4427" t="str">
            <v>73790/002</v>
          </cell>
          <cell r="B4427" t="str">
            <v>Reassentamento de paralelepípedo sobre colchão de pó de pedra espessura 10cm, rejuntado com betume e pedrisco, considerando aproveitamento do paralelepípedo</v>
          </cell>
          <cell r="C4427" t="str">
            <v>m²</v>
          </cell>
          <cell r="D4427">
            <v>37.299999999999997</v>
          </cell>
        </row>
        <row r="4428">
          <cell r="A4428" t="str">
            <v>73790/003</v>
          </cell>
          <cell r="B4428" t="str">
            <v>Retirada, limpeza e reassentamento de paralelepípedo sobre colchão de pó de pedra espessura 10cm, rejuntado com argamassa traço 1:3 (cimento e areia), considerando aproveitamento do paralelepípedo</v>
          </cell>
          <cell r="C4428" t="str">
            <v>m²</v>
          </cell>
          <cell r="D4428">
            <v>47.91</v>
          </cell>
        </row>
        <row r="4429">
          <cell r="A4429" t="str">
            <v>73790/004</v>
          </cell>
          <cell r="B4429" t="str">
            <v>Reassentamento de paralelepípedo sobre colchão de pó de pedra espessura 10cm, rejuntado com argamassa traço 1:3 (cimento e areia), considerando aproveitamento do paralelepípedo</v>
          </cell>
          <cell r="C4429" t="str">
            <v>m²</v>
          </cell>
          <cell r="D4429">
            <v>33.78</v>
          </cell>
        </row>
        <row r="4430">
          <cell r="A4430" t="str">
            <v>83694</v>
          </cell>
          <cell r="B4430" t="str">
            <v>Recomposição de pavimentação tipo Blokret sobre colchão de areia com reaproveitamento de material</v>
          </cell>
          <cell r="C4430" t="str">
            <v>m²</v>
          </cell>
          <cell r="D4430">
            <v>12.79</v>
          </cell>
        </row>
        <row r="4431">
          <cell r="A4431" t="str">
            <v>83695</v>
          </cell>
          <cell r="B4431" t="str">
            <v>Reforma conservação logradouros em paralelepípedo</v>
          </cell>
        </row>
        <row r="4432">
          <cell r="A4432" t="str">
            <v>83695/001</v>
          </cell>
          <cell r="B4432" t="str">
            <v>Rejuntamento pavimentação paralelepípedo betume cascalho incl. materiais</v>
          </cell>
          <cell r="C4432" t="str">
            <v>m²</v>
          </cell>
          <cell r="D4432">
            <v>15.96</v>
          </cell>
        </row>
        <row r="4433">
          <cell r="A4433" t="str">
            <v>83771</v>
          </cell>
          <cell r="B4433" t="str">
            <v>Recomposição de revestimento primário medido p/ volume compactado</v>
          </cell>
          <cell r="C4433" t="str">
            <v>m³</v>
          </cell>
          <cell r="D4433">
            <v>6.19</v>
          </cell>
        </row>
        <row r="4434">
          <cell r="A4434" t="str">
            <v>92970</v>
          </cell>
          <cell r="B4434" t="str">
            <v>Demolição de pavimentação asfáltica com utilização de martelo perfurador, espessura até 15cm, exclusive carga e transporte</v>
          </cell>
          <cell r="C4434" t="str">
            <v>m²</v>
          </cell>
          <cell r="D4434">
            <v>8.61</v>
          </cell>
        </row>
        <row r="4435">
          <cell r="A4435" t="str">
            <v>0055</v>
          </cell>
          <cell r="B4435" t="str">
            <v>Regularização/reforço de subleito</v>
          </cell>
        </row>
        <row r="4436">
          <cell r="A4436" t="str">
            <v>41879</v>
          </cell>
          <cell r="B4436" t="str">
            <v>Conformação geométrica de plataforma para execução de revestimento primário em rodovias vicinais</v>
          </cell>
          <cell r="C4436" t="str">
            <v>m²</v>
          </cell>
          <cell r="D4436">
            <v>0.12</v>
          </cell>
        </row>
        <row r="4437">
          <cell r="A4437" t="str">
            <v>0056</v>
          </cell>
          <cell r="B4437" t="str">
            <v>Execução de subleito, leito, subbase, base etc.</v>
          </cell>
        </row>
        <row r="4438">
          <cell r="A4438" t="str">
            <v>72910</v>
          </cell>
          <cell r="B4438" t="str">
            <v>Base de solo arenoso fino, compactação 100% Proctor modificado</v>
          </cell>
          <cell r="C4438" t="str">
            <v>m³</v>
          </cell>
          <cell r="D4438">
            <v>10.54</v>
          </cell>
        </row>
        <row r="4439">
          <cell r="A4439" t="str">
            <v>72911</v>
          </cell>
          <cell r="B4439" t="str">
            <v>Base de solo estabilizado sem mistura, compactação 100% Proctor normal, excl. escavação, carga e transporte do solo</v>
          </cell>
          <cell r="C4439" t="str">
            <v>m³</v>
          </cell>
          <cell r="D4439">
            <v>8.7799999999999994</v>
          </cell>
        </row>
        <row r="4440">
          <cell r="A4440" t="str">
            <v>72912</v>
          </cell>
          <cell r="B4440" t="str">
            <v>Base de solo cimento 2% mistura em pista, compactação 100% Proctor intermediário, excl. escavação, carga e transporte do solo</v>
          </cell>
          <cell r="C4440" t="str">
            <v>m³</v>
          </cell>
          <cell r="D4440">
            <v>29.99</v>
          </cell>
        </row>
        <row r="4441">
          <cell r="A4441" t="str">
            <v>72913</v>
          </cell>
          <cell r="B4441" t="str">
            <v>Base de solo cimento 4% mistura em pista, compactação 100% Proctor normal, excl. transporte do solo</v>
          </cell>
          <cell r="C4441" t="str">
            <v>m³</v>
          </cell>
          <cell r="D4441">
            <v>47.29</v>
          </cell>
        </row>
        <row r="4442">
          <cell r="A4442" t="str">
            <v>72914</v>
          </cell>
          <cell r="B4442" t="str">
            <v>Base de solo cimento 6% mistura em pista, compactação 100% Proctor normal, excl. escavação, carga e transporte do solo</v>
          </cell>
          <cell r="C4442" t="str">
            <v>m³</v>
          </cell>
          <cell r="D4442">
            <v>67.23</v>
          </cell>
        </row>
        <row r="4443">
          <cell r="A4443" t="str">
            <v>72916</v>
          </cell>
          <cell r="B4443" t="str">
            <v>Base de solo cimento 2% mistura em usina, compactação 100% Proctor intermediário, excl. escavação, carga e transporte do solo</v>
          </cell>
          <cell r="C4443" t="str">
            <v>m³</v>
          </cell>
          <cell r="D4443">
            <v>32.619999999999997</v>
          </cell>
        </row>
        <row r="4444">
          <cell r="A4444" t="str">
            <v>72919</v>
          </cell>
          <cell r="B4444" t="str">
            <v>Base de solo cimento 4% mistura em usina, compactação 100% Proctor normal, excl. escavação, carga e transporte do solo</v>
          </cell>
          <cell r="C4444" t="str">
            <v>m³</v>
          </cell>
          <cell r="D4444">
            <v>48.18</v>
          </cell>
        </row>
        <row r="4445">
          <cell r="A4445" t="str">
            <v>72922</v>
          </cell>
          <cell r="B4445" t="str">
            <v>Base de solo cimento 6% com mistura em usina, compactação 100% Proctor normal, excl. escavação, carga e transporte do solo</v>
          </cell>
          <cell r="C4445" t="str">
            <v>m³</v>
          </cell>
          <cell r="D4445">
            <v>66.55</v>
          </cell>
        </row>
        <row r="4446">
          <cell r="A4446" t="str">
            <v>72923</v>
          </cell>
          <cell r="B4446" t="str">
            <v>Base de solo - brita (40/60), mistura em usina, compactação 100% Proctor modificado, excl. escavação, carga e transporte</v>
          </cell>
          <cell r="C4446" t="str">
            <v>m³</v>
          </cell>
          <cell r="D4446">
            <v>77.91</v>
          </cell>
        </row>
        <row r="4447">
          <cell r="A4447" t="str">
            <v>72924</v>
          </cell>
          <cell r="B4447" t="str">
            <v>Base de solo - brita (50/50), mistura em usina, compactação 100% Proctor modificado, excl. escavação, carga e transporte</v>
          </cell>
          <cell r="C4447" t="str">
            <v>m³</v>
          </cell>
          <cell r="D4447">
            <v>66.489999999999995</v>
          </cell>
        </row>
        <row r="4448">
          <cell r="A4448" t="str">
            <v>72961</v>
          </cell>
          <cell r="B4448" t="str">
            <v>Regularização e compactação de subleito até 20cm de espessura</v>
          </cell>
          <cell r="C4448" t="str">
            <v>m²</v>
          </cell>
          <cell r="D4448">
            <v>1.1399999999999999</v>
          </cell>
        </row>
        <row r="4449">
          <cell r="A4449" t="str">
            <v>73710</v>
          </cell>
          <cell r="B4449" t="str">
            <v>Base para pavimentação com brita graduada, inclusive compactação</v>
          </cell>
          <cell r="C4449" t="str">
            <v>m³</v>
          </cell>
          <cell r="D4449">
            <v>129.75</v>
          </cell>
        </row>
        <row r="4450">
          <cell r="A4450" t="str">
            <v>73711</v>
          </cell>
          <cell r="B4450" t="str">
            <v>Base para pavimentação com brita corrida, inclusive compactação</v>
          </cell>
          <cell r="C4450" t="str">
            <v>m³</v>
          </cell>
          <cell r="D4450">
            <v>115.76</v>
          </cell>
        </row>
        <row r="4451">
          <cell r="A4451" t="str">
            <v>73766</v>
          </cell>
          <cell r="B4451" t="str">
            <v>Base e subbase</v>
          </cell>
        </row>
        <row r="4452">
          <cell r="A4452" t="str">
            <v>73766/001</v>
          </cell>
          <cell r="B4452" t="str">
            <v>Base para pavimentação com macadame hidráulico, inclusive compactação</v>
          </cell>
          <cell r="C4452" t="str">
            <v>m³</v>
          </cell>
          <cell r="D4452">
            <v>150.44</v>
          </cell>
        </row>
        <row r="4453">
          <cell r="A4453" t="str">
            <v>83772</v>
          </cell>
          <cell r="B4453" t="str">
            <v>Base solo estabil c/ materiais misturados na usina / transp água excl. escav., carga e transporte dos solos utilizados e brita</v>
          </cell>
          <cell r="C4453" t="str">
            <v>m³</v>
          </cell>
          <cell r="D4453">
            <v>12.14</v>
          </cell>
        </row>
        <row r="4454">
          <cell r="A4454" t="str">
            <v>0057</v>
          </cell>
          <cell r="B4454" t="str">
            <v>Execução de pavimentações diversas</v>
          </cell>
        </row>
        <row r="4455">
          <cell r="A4455" t="str">
            <v>72799</v>
          </cell>
          <cell r="B4455" t="str">
            <v>Pavimento em paralelepípedo sobre colchão de areia rejuntado com argamassa de cimento e areia no traço 1:3 (pedras pequenas 30 a 35 peças por m²)</v>
          </cell>
          <cell r="C4455" t="str">
            <v>m²</v>
          </cell>
          <cell r="D4455">
            <v>79.900000000000006</v>
          </cell>
        </row>
        <row r="4456">
          <cell r="A4456" t="str">
            <v>72942</v>
          </cell>
          <cell r="B4456" t="str">
            <v>Pintura de ligação com emulsão RR-1C</v>
          </cell>
          <cell r="C4456" t="str">
            <v>m²</v>
          </cell>
          <cell r="D4456">
            <v>1.2</v>
          </cell>
        </row>
        <row r="4457">
          <cell r="A4457" t="str">
            <v>72943</v>
          </cell>
          <cell r="B4457" t="str">
            <v>Pintura de ligação com emulsão RR-2C</v>
          </cell>
          <cell r="C4457" t="str">
            <v>m²</v>
          </cell>
          <cell r="D4457">
            <v>1.28</v>
          </cell>
        </row>
        <row r="4458">
          <cell r="A4458" t="str">
            <v>72944</v>
          </cell>
          <cell r="B4458" t="str">
            <v>Pavimentação em paralelepípedo sobre colchão de areia 10cm, rejuntado com areia</v>
          </cell>
          <cell r="C4458" t="str">
            <v>m²</v>
          </cell>
          <cell r="D4458">
            <v>65.66</v>
          </cell>
        </row>
        <row r="4459">
          <cell r="A4459" t="str">
            <v>72945</v>
          </cell>
          <cell r="B4459" t="str">
            <v>Imprimação de base de pavimentação com emulsão CM-30</v>
          </cell>
          <cell r="C4459" t="str">
            <v>m²</v>
          </cell>
          <cell r="D4459">
            <v>4.34</v>
          </cell>
        </row>
        <row r="4460">
          <cell r="A4460" t="str">
            <v>72956</v>
          </cell>
          <cell r="B4460" t="str">
            <v>Tratamento Superficial Simples - TSS, com emulsão RR-2c</v>
          </cell>
          <cell r="C4460" t="str">
            <v>m²</v>
          </cell>
          <cell r="D4460">
            <v>4.9400000000000004</v>
          </cell>
        </row>
        <row r="4461">
          <cell r="A4461" t="str">
            <v>72958</v>
          </cell>
          <cell r="B4461" t="str">
            <v>Tratamento Superficial Duplo - TSD, com emulsão RR-2c</v>
          </cell>
          <cell r="C4461" t="str">
            <v>m²</v>
          </cell>
          <cell r="D4461">
            <v>9.15</v>
          </cell>
        </row>
        <row r="4462">
          <cell r="A4462" t="str">
            <v>72960</v>
          </cell>
          <cell r="B4462" t="str">
            <v>Tratamento Superficial Triplo - TST, com emulsão RR-2c</v>
          </cell>
          <cell r="C4462" t="str">
            <v>m²</v>
          </cell>
          <cell r="D4462">
            <v>11.82</v>
          </cell>
        </row>
        <row r="4463">
          <cell r="A4463" t="str">
            <v>72966</v>
          </cell>
          <cell r="B4463" t="str">
            <v>Meio-fio granítico 100x50x15cm, sobre base de concreto simples e rejuntado com argamassa traço 1:3 (cimento e areia)</v>
          </cell>
          <cell r="C4463" t="str">
            <v>m</v>
          </cell>
          <cell r="D4463">
            <v>63.27</v>
          </cell>
        </row>
        <row r="4464">
          <cell r="A4464" t="str">
            <v>72967</v>
          </cell>
          <cell r="B4464" t="str">
            <v>Meio-fio de concreto pré-moldado 12x30cm, sobre base de concreto simples e rejuntado com argamassa traço 1:3 (cimento e areia)</v>
          </cell>
          <cell r="C4464" t="str">
            <v>m</v>
          </cell>
          <cell r="D4464">
            <v>22.81</v>
          </cell>
        </row>
        <row r="4465">
          <cell r="A4465" t="str">
            <v>72969</v>
          </cell>
          <cell r="B4465" t="str">
            <v>Carga de pedra para pavimento poliédrico</v>
          </cell>
          <cell r="C4465" t="str">
            <v>m²</v>
          </cell>
          <cell r="D4465">
            <v>0.71</v>
          </cell>
        </row>
        <row r="4466">
          <cell r="A4466" t="str">
            <v>72971</v>
          </cell>
          <cell r="B4466" t="str">
            <v>Compactação de pavimento poliédrico</v>
          </cell>
          <cell r="C4466" t="str">
            <v>m²</v>
          </cell>
          <cell r="D4466">
            <v>0.32</v>
          </cell>
        </row>
        <row r="4467">
          <cell r="A4467" t="str">
            <v>72972</v>
          </cell>
          <cell r="B4467" t="str">
            <v>Contenção lateral com solo local para pavimento poliédrico</v>
          </cell>
          <cell r="C4467" t="str">
            <v>m²</v>
          </cell>
          <cell r="D4467">
            <v>0.56999999999999995</v>
          </cell>
        </row>
        <row r="4468">
          <cell r="A4468" t="str">
            <v>72973</v>
          </cell>
          <cell r="B4468" t="str">
            <v>Corte e preparo de cordão de pedra para pavimento poliédrico</v>
          </cell>
          <cell r="C4468" t="str">
            <v>m</v>
          </cell>
          <cell r="D4468">
            <v>1.07</v>
          </cell>
        </row>
        <row r="4469">
          <cell r="A4469" t="str">
            <v>72974</v>
          </cell>
          <cell r="B4469" t="str">
            <v>Corte e preparo de pedra para pavimento poliédrico</v>
          </cell>
          <cell r="C4469" t="str">
            <v>m²</v>
          </cell>
          <cell r="D4469">
            <v>3.59</v>
          </cell>
        </row>
        <row r="4470">
          <cell r="A4470" t="str">
            <v>72975</v>
          </cell>
          <cell r="B4470" t="str">
            <v>Desmonte manual de pedra para pavimento poliédrico</v>
          </cell>
          <cell r="C4470" t="str">
            <v>m²</v>
          </cell>
          <cell r="D4470">
            <v>0.4</v>
          </cell>
        </row>
        <row r="4471">
          <cell r="A4471" t="str">
            <v>72976</v>
          </cell>
          <cell r="B4471" t="str">
            <v>Carga de cordão de pedra para pavimento poliédrico</v>
          </cell>
          <cell r="C4471" t="str">
            <v>m</v>
          </cell>
          <cell r="D4471">
            <v>0.35</v>
          </cell>
        </row>
        <row r="4472">
          <cell r="A4472" t="str">
            <v>72978</v>
          </cell>
          <cell r="B4472" t="str">
            <v>Extração, carga e assentamento de cordão de pedra para pavimento poliédrico, excl. transporte de pedra e indenização pedreira</v>
          </cell>
          <cell r="C4472" t="str">
            <v>m</v>
          </cell>
          <cell r="D4472">
            <v>3.59</v>
          </cell>
        </row>
        <row r="4473">
          <cell r="A4473" t="str">
            <v>72979</v>
          </cell>
          <cell r="B4473" t="str">
            <v>Extração, carga, preparo e assentamento de pedras poliédricas, excl. transporte de pedra e pedreira</v>
          </cell>
          <cell r="C4473" t="str">
            <v>m²</v>
          </cell>
          <cell r="D4473">
            <v>6.87</v>
          </cell>
        </row>
        <row r="4474">
          <cell r="A4474" t="str">
            <v>73760</v>
          </cell>
          <cell r="B4474" t="str">
            <v>Revestimento betuminoso</v>
          </cell>
        </row>
        <row r="4475">
          <cell r="A4475" t="str">
            <v>73760/001</v>
          </cell>
          <cell r="B4475" t="str">
            <v>Capa selante compreendendo aplicação de asfalto na proporção de 0,7 a 1,5L/m², distribuição de agregados de 5 a 15kg/m² e compactação com rolo - com uso da emulsão RR-2C, incluso aplicação e compactação</v>
          </cell>
          <cell r="C4475" t="str">
            <v>m²</v>
          </cell>
          <cell r="D4475">
            <v>2.86</v>
          </cell>
        </row>
        <row r="4476">
          <cell r="A4476" t="str">
            <v>73765</v>
          </cell>
          <cell r="B4476" t="str">
            <v>Pavimentação c/ paralelepípedo</v>
          </cell>
        </row>
        <row r="4477">
          <cell r="A4477" t="str">
            <v>73765/001</v>
          </cell>
          <cell r="B4477" t="str">
            <v>Pavimentação em paralelepípedo sobre colchão de pó de pedra espessura 10cm, rejuntado com argamassa de cimento e areia traço 1:3 (cimento e areia)</v>
          </cell>
          <cell r="C4477" t="str">
            <v>m²</v>
          </cell>
          <cell r="D4477">
            <v>88.23</v>
          </cell>
        </row>
        <row r="4478">
          <cell r="A4478" t="str">
            <v>73765/002</v>
          </cell>
          <cell r="B4478" t="str">
            <v>Pavimentação em paralelepípedo sobre colchão de pó de pedra espessura 10cm, rejuntado com betume e pedrisco</v>
          </cell>
          <cell r="C4478" t="str">
            <v>m²</v>
          </cell>
          <cell r="D4478">
            <v>90.16</v>
          </cell>
        </row>
        <row r="4479">
          <cell r="A4479" t="str">
            <v>73849</v>
          </cell>
          <cell r="B4479" t="str">
            <v>Fornecimento areia-asfalto</v>
          </cell>
        </row>
        <row r="4480">
          <cell r="A4480" t="str">
            <v>73849/001</v>
          </cell>
          <cell r="B4480" t="str">
            <v>Areia asfalto a quente (AAUQ) com CAP 50/70, incluso usinagem e aplicação, excl. transporte</v>
          </cell>
          <cell r="C4480" t="str">
            <v>m³</v>
          </cell>
          <cell r="D4480">
            <v>580.14</v>
          </cell>
        </row>
        <row r="4481">
          <cell r="A4481" t="str">
            <v>73849/002</v>
          </cell>
          <cell r="B4481" t="str">
            <v>Areia asfalto a frio (AAUF), com emulsão RR-2C incluso usinagem e aplicação, excl. transporte</v>
          </cell>
          <cell r="C4481" t="str">
            <v>m³</v>
          </cell>
          <cell r="D4481">
            <v>452.84</v>
          </cell>
        </row>
        <row r="4482">
          <cell r="A4482" t="str">
            <v>92391</v>
          </cell>
          <cell r="B4482" t="str">
            <v>Execução de pavimento em piso intertravado, com bloco pisograma de 35x25cm, espessura 6cm. Af_08/2015</v>
          </cell>
          <cell r="C4482" t="str">
            <v>m²</v>
          </cell>
          <cell r="D4482">
            <v>43.03</v>
          </cell>
        </row>
        <row r="4483">
          <cell r="A4483" t="str">
            <v>92392</v>
          </cell>
          <cell r="B4483" t="str">
            <v>Execução de pavimento em piso intertravado, com bloco pisograma de 35x25cm, espessura 8cm. Af_08/2015</v>
          </cell>
          <cell r="C4483" t="str">
            <v>m²</v>
          </cell>
          <cell r="D4483">
            <v>47.94</v>
          </cell>
        </row>
        <row r="4484">
          <cell r="A4484" t="str">
            <v>92393</v>
          </cell>
          <cell r="B4484" t="str">
            <v>Execução de pavimento em piso intertravado, com bloco sextavado de 25x25cm, espessura 6cm. Af_08/2015</v>
          </cell>
          <cell r="C4484" t="str">
            <v>m²</v>
          </cell>
          <cell r="D4484">
            <v>55.84</v>
          </cell>
        </row>
        <row r="4485">
          <cell r="A4485" t="str">
            <v>92394</v>
          </cell>
          <cell r="B4485" t="str">
            <v>Execução de pavimento em piso intertravado, com bloco sextavado de 25x25cm, espessura 8cm. Af_08/2015</v>
          </cell>
          <cell r="C4485" t="str">
            <v>m²</v>
          </cell>
          <cell r="D4485">
            <v>58.41</v>
          </cell>
        </row>
        <row r="4486">
          <cell r="A4486" t="str">
            <v>92395</v>
          </cell>
          <cell r="B4486" t="str">
            <v>Execução de pavimento em piso intertravado, com bloco sextavado de 25x25cm, espessura 10cm. Af_08/2015</v>
          </cell>
          <cell r="C4486" t="str">
            <v>m²</v>
          </cell>
          <cell r="D4486">
            <v>73.27</v>
          </cell>
        </row>
        <row r="4487">
          <cell r="A4487" t="str">
            <v>92396</v>
          </cell>
          <cell r="B4487" t="str">
            <v>Execução de passeio em piso intertravado, com bloco retangular de 20x10cm, espessura 6cm. Af_08/2015</v>
          </cell>
          <cell r="C4487" t="str">
            <v>m²</v>
          </cell>
          <cell r="D4487">
            <v>55.74</v>
          </cell>
        </row>
        <row r="4488">
          <cell r="A4488" t="str">
            <v>92397</v>
          </cell>
          <cell r="B4488" t="str">
            <v>Execução de pátio/estacionamento em piso intertravado, com bloco retangular de 20x10cm, espessura 6cm. Af_08/2015</v>
          </cell>
          <cell r="C4488" t="str">
            <v>m²</v>
          </cell>
          <cell r="D4488">
            <v>47.54</v>
          </cell>
        </row>
        <row r="4489">
          <cell r="A4489" t="str">
            <v>92398</v>
          </cell>
          <cell r="B4489" t="str">
            <v>Execução de pátio/estacionamento em piso intertravado, com bloco retangular de 20x10cm, espessura 8cm. Af_08/2015</v>
          </cell>
          <cell r="C4489" t="str">
            <v>m²</v>
          </cell>
          <cell r="D4489">
            <v>57.35</v>
          </cell>
        </row>
        <row r="4490">
          <cell r="A4490" t="str">
            <v>92399</v>
          </cell>
          <cell r="B4490" t="str">
            <v>Execução de via em piso intertravado, com bloco retangular de 20x10cm, espessura 8cm. Af_08/2015</v>
          </cell>
          <cell r="C4490" t="str">
            <v>m²</v>
          </cell>
          <cell r="D4490">
            <v>58.36</v>
          </cell>
        </row>
        <row r="4491">
          <cell r="A4491" t="str">
            <v>92400</v>
          </cell>
          <cell r="B4491" t="str">
            <v>Execução de pátio/estacionamento em piso intertravado, com bloco retangular de 20x10cm, espessura 10cm. Af_08/2015</v>
          </cell>
          <cell r="C4491" t="str">
            <v>m²</v>
          </cell>
          <cell r="D4491">
            <v>63.33</v>
          </cell>
        </row>
        <row r="4492">
          <cell r="A4492" t="str">
            <v>92401</v>
          </cell>
          <cell r="B4492" t="str">
            <v>Execução de via em piso intertravado, com bloco retangular de 20x10cm, espessura 10cm. Af_08/2015</v>
          </cell>
          <cell r="C4492" t="str">
            <v>m²</v>
          </cell>
          <cell r="D4492">
            <v>64.37</v>
          </cell>
        </row>
        <row r="4493">
          <cell r="A4493" t="str">
            <v>92402</v>
          </cell>
          <cell r="B4493" t="str">
            <v>Execução de passeio em piso intertravado, com bloco 16 faces de 22x11cm, espessura 6cm. Af_08/2015</v>
          </cell>
          <cell r="C4493" t="str">
            <v>m²</v>
          </cell>
          <cell r="D4493">
            <v>56.85</v>
          </cell>
        </row>
        <row r="4494">
          <cell r="A4494" t="str">
            <v>92403</v>
          </cell>
          <cell r="B4494" t="str">
            <v>Execução de pátio/estacionamento em piso intertravado, com bloco 16 faces de 22x11cm, espessura 6cm. Af_08/2015</v>
          </cell>
          <cell r="C4494" t="str">
            <v>m²</v>
          </cell>
          <cell r="D4494">
            <v>48.54</v>
          </cell>
        </row>
        <row r="4495">
          <cell r="A4495" t="str">
            <v>92404</v>
          </cell>
          <cell r="B4495" t="str">
            <v>Execução de pátio/estacionamento em piso intertravado, com bloco 16 faces de 22x11cm, espessura 8cm. Af_08/2015</v>
          </cell>
          <cell r="C4495" t="str">
            <v>m²</v>
          </cell>
          <cell r="D4495">
            <v>59.58</v>
          </cell>
        </row>
        <row r="4496">
          <cell r="A4496" t="str">
            <v>92405</v>
          </cell>
          <cell r="B4496" t="str">
            <v>Execução de via em piso intertravado, com bloco 16 faces de 22x11cm, espessura 8cm. Af_08/2015</v>
          </cell>
          <cell r="C4496" t="str">
            <v>m²</v>
          </cell>
          <cell r="D4496">
            <v>60.57</v>
          </cell>
        </row>
        <row r="4497">
          <cell r="A4497" t="str">
            <v>92406</v>
          </cell>
          <cell r="B4497" t="str">
            <v>Execução de pátio/estacionamento em piso intertravado, com bloco 16 faces de 22x11cm, espessura 10cm. Af_08/2015</v>
          </cell>
          <cell r="C4497" t="str">
            <v>m²</v>
          </cell>
          <cell r="D4497">
            <v>66.319999999999993</v>
          </cell>
        </row>
        <row r="4498">
          <cell r="A4498" t="str">
            <v>92407</v>
          </cell>
          <cell r="B4498" t="str">
            <v>Execução de via em piso intertravado, com bloco 16 faces de 22x11cm, espessura 10cm. Af_08/2015</v>
          </cell>
          <cell r="C4498" t="str">
            <v>m²</v>
          </cell>
          <cell r="D4498">
            <v>67.349999999999994</v>
          </cell>
        </row>
        <row r="4499">
          <cell r="A4499" t="str">
            <v>0249</v>
          </cell>
          <cell r="B4499" t="str">
            <v>Sinalização horizontal/vertical</v>
          </cell>
        </row>
        <row r="4500">
          <cell r="A4500" t="str">
            <v>72947</v>
          </cell>
          <cell r="B4500" t="str">
            <v>Sinalização horizontal com tinta retrorrefletiva a base de resina acrílica com microesferas de vidro</v>
          </cell>
          <cell r="C4500" t="str">
            <v>m²</v>
          </cell>
          <cell r="D4500">
            <v>16.489999999999998</v>
          </cell>
        </row>
        <row r="4501">
          <cell r="A4501" t="str">
            <v>83693</v>
          </cell>
          <cell r="B4501" t="str">
            <v>Caiação em meio fio</v>
          </cell>
          <cell r="C4501" t="str">
            <v>m²</v>
          </cell>
          <cell r="D4501">
            <v>2.66</v>
          </cell>
        </row>
        <row r="4502">
          <cell r="A4502" t="str">
            <v>0250</v>
          </cell>
          <cell r="B4502" t="str">
            <v>Mureta divisória e/ou de proteção</v>
          </cell>
        </row>
        <row r="4503">
          <cell r="A4503" t="str">
            <v>73770</v>
          </cell>
          <cell r="B4503" t="str">
            <v>Barreira pré-moldada concr. Armado/mureta divisória de trafego</v>
          </cell>
        </row>
        <row r="4504">
          <cell r="A4504" t="str">
            <v>73770/001</v>
          </cell>
          <cell r="B4504" t="str">
            <v>Barreira pré-moldada externa concreto armado 0,25x0,40x1,14m Fck=25MPa aço CA-50 incl. vigota horizontal montante a cada 1,00m ferros de ligação e materiais.</v>
          </cell>
          <cell r="C4504" t="str">
            <v>m</v>
          </cell>
          <cell r="D4504">
            <v>450.06</v>
          </cell>
        </row>
        <row r="4505">
          <cell r="A4505" t="str">
            <v>73770/002</v>
          </cell>
          <cell r="B4505" t="str">
            <v>Barreira dupla pré-moldada interna concreto armado 0,15x0,65x0,77m Fck=25MPa aço CA-50 incl. ferros de ligação e materiais.</v>
          </cell>
          <cell r="C4505" t="str">
            <v>m</v>
          </cell>
          <cell r="D4505">
            <v>391.62</v>
          </cell>
        </row>
        <row r="4506">
          <cell r="A4506" t="str">
            <v>83696</v>
          </cell>
          <cell r="B4506" t="str">
            <v>Pintura guarda-corpo guarda-roda e mureta proteção</v>
          </cell>
        </row>
        <row r="4507">
          <cell r="A4507" t="str">
            <v>83696/001</v>
          </cell>
          <cell r="B4507" t="str">
            <v>Pintura guarda-corpo guarda-roda e mureta proteção com cal em pontes e viadutos medida pelo dobro da área total (largura x altura).</v>
          </cell>
          <cell r="C4507" t="str">
            <v>m²</v>
          </cell>
          <cell r="D4507">
            <v>3.79</v>
          </cell>
        </row>
        <row r="4508">
          <cell r="A4508" t="str">
            <v>0287</v>
          </cell>
          <cell r="B4508" t="str">
            <v>Fabricação/execução de CBUQ pré-misturados</v>
          </cell>
        </row>
        <row r="4509">
          <cell r="A4509" t="str">
            <v>72962</v>
          </cell>
          <cell r="B4509" t="str">
            <v>Usinagem de CBUQ com CAP 50/70, para capa de rolamento</v>
          </cell>
          <cell r="C4509" t="str">
            <v>T</v>
          </cell>
          <cell r="D4509">
            <v>211.94</v>
          </cell>
        </row>
        <row r="4510">
          <cell r="A4510" t="str">
            <v>72963</v>
          </cell>
          <cell r="B4510" t="str">
            <v>Usinagem de CBUQ com CAP 50/70, para binder</v>
          </cell>
          <cell r="C4510" t="str">
            <v>T</v>
          </cell>
          <cell r="D4510">
            <v>178.02</v>
          </cell>
        </row>
        <row r="4511">
          <cell r="A4511" t="str">
            <v>72964</v>
          </cell>
          <cell r="B4511" t="str">
            <v>Concreto betuminoso usinado a quente com CAP 50/70, binder, incluso usinagem e aplicação, excl. transporte</v>
          </cell>
          <cell r="C4511" t="str">
            <v>T</v>
          </cell>
          <cell r="D4511">
            <v>186.13</v>
          </cell>
        </row>
        <row r="4512">
          <cell r="A4512" t="str">
            <v>72965</v>
          </cell>
          <cell r="B4512" t="str">
            <v>Fabricação e aplicação de concreto betuminoso usinado a quente (CBUQ), CAP 50/70, excl. transporte</v>
          </cell>
          <cell r="C4512" t="str">
            <v>T</v>
          </cell>
          <cell r="D4512">
            <v>222.09</v>
          </cell>
        </row>
        <row r="4513">
          <cell r="A4513" t="str">
            <v>73759</v>
          </cell>
          <cell r="B4513" t="str">
            <v>Revestimento betuminoso</v>
          </cell>
        </row>
        <row r="4514">
          <cell r="A4514" t="str">
            <v>73759/002</v>
          </cell>
          <cell r="B4514" t="str">
            <v>Pré-misturado a frio com emulsão RM-1C, incluso usinagem e aplicação, excl. transporte</v>
          </cell>
          <cell r="C4514" t="str">
            <v>m³</v>
          </cell>
          <cell r="D4514">
            <v>373.5</v>
          </cell>
        </row>
        <row r="4515">
          <cell r="A4515" t="str">
            <v>PINT</v>
          </cell>
          <cell r="B4515" t="str">
            <v>Pinturas</v>
          </cell>
        </row>
        <row r="4516">
          <cell r="A4516" t="str">
            <v>0155</v>
          </cell>
          <cell r="B4516" t="str">
            <v>Pintura de parede</v>
          </cell>
        </row>
        <row r="4517">
          <cell r="A4517" t="str">
            <v>72125</v>
          </cell>
          <cell r="B4517" t="str">
            <v>Remoção de pintura PVA / acrílica</v>
          </cell>
          <cell r="C4517" t="str">
            <v>m²</v>
          </cell>
          <cell r="D4517">
            <v>5.73</v>
          </cell>
        </row>
        <row r="4518">
          <cell r="A4518" t="str">
            <v>73446</v>
          </cell>
          <cell r="B4518" t="str">
            <v>Pintura de superfície c/ tinta grafite</v>
          </cell>
          <cell r="C4518" t="str">
            <v>m²</v>
          </cell>
          <cell r="D4518">
            <v>14.81</v>
          </cell>
        </row>
        <row r="4519">
          <cell r="A4519" t="str">
            <v>73791</v>
          </cell>
          <cell r="B4519" t="str">
            <v>Pintura com tinta em pó</v>
          </cell>
        </row>
        <row r="4520">
          <cell r="A4520" t="str">
            <v>73791/001</v>
          </cell>
          <cell r="B4520" t="str">
            <v>Pintura com tinta em pó industrializada a base de cal, duas demãos</v>
          </cell>
          <cell r="C4520" t="str">
            <v>m²</v>
          </cell>
          <cell r="D4520">
            <v>6.09</v>
          </cell>
        </row>
        <row r="4521">
          <cell r="A4521" t="str">
            <v>73999</v>
          </cell>
          <cell r="B4521" t="str">
            <v>Caiação</v>
          </cell>
        </row>
        <row r="4522">
          <cell r="A4522" t="str">
            <v>73999/001</v>
          </cell>
          <cell r="B4522" t="str">
            <v>Pintura a base de cal e fixador a base de óleo de linhaça, três demãos</v>
          </cell>
          <cell r="C4522" t="str">
            <v>m²</v>
          </cell>
          <cell r="D4522">
            <v>5.97</v>
          </cell>
        </row>
        <row r="4523">
          <cell r="A4523" t="str">
            <v>74133</v>
          </cell>
          <cell r="B4523" t="str">
            <v>Emassamento p/ pintura óleo / esmalte</v>
          </cell>
        </row>
        <row r="4524">
          <cell r="A4524" t="str">
            <v>74133/001</v>
          </cell>
          <cell r="B4524" t="str">
            <v>Emassamento com massa a óleo, uma demão</v>
          </cell>
          <cell r="C4524" t="str">
            <v>m²</v>
          </cell>
          <cell r="D4524">
            <v>14.32</v>
          </cell>
        </row>
        <row r="4525">
          <cell r="A4525" t="str">
            <v>74133/002</v>
          </cell>
          <cell r="B4525" t="str">
            <v>Emassamento com massa a óleo, duas demãos</v>
          </cell>
          <cell r="C4525" t="str">
            <v>m²</v>
          </cell>
          <cell r="D4525">
            <v>18.12</v>
          </cell>
        </row>
        <row r="4526">
          <cell r="A4526" t="str">
            <v>79334</v>
          </cell>
          <cell r="B4526" t="str">
            <v>Pintura de parede - superfícies externas</v>
          </cell>
        </row>
        <row r="4527">
          <cell r="A4527" t="str">
            <v>79334/001</v>
          </cell>
          <cell r="B4527" t="str">
            <v>Pintura a base de cal e fixador a base de cola, duas demãos</v>
          </cell>
          <cell r="C4527" t="str">
            <v>m²</v>
          </cell>
          <cell r="D4527">
            <v>5.32</v>
          </cell>
        </row>
        <row r="4528">
          <cell r="A4528" t="str">
            <v>79461</v>
          </cell>
          <cell r="B4528" t="str">
            <v>Pintura com liquido para brilho, uma demão</v>
          </cell>
          <cell r="C4528" t="str">
            <v>m²</v>
          </cell>
          <cell r="D4528">
            <v>5.63</v>
          </cell>
        </row>
        <row r="4529">
          <cell r="A4529" t="str">
            <v>79462</v>
          </cell>
          <cell r="B4529" t="str">
            <v>Emassamento com massa epóxi, 2 demãos</v>
          </cell>
          <cell r="C4529" t="str">
            <v>m²</v>
          </cell>
          <cell r="D4529">
            <v>51.17</v>
          </cell>
        </row>
        <row r="4530">
          <cell r="A4530" t="str">
            <v>79494</v>
          </cell>
          <cell r="B4530" t="str">
            <v>Pinturas a óleo e alquídicos sobre paredes e tetos</v>
          </cell>
        </row>
        <row r="4531">
          <cell r="A4531" t="str">
            <v>79494/001</v>
          </cell>
          <cell r="B4531" t="str">
            <v>Pintura de quadro escolar com tinta esmalte acabamento fosco, duas demãos sobre massa acrílica</v>
          </cell>
          <cell r="C4531" t="str">
            <v>m²</v>
          </cell>
          <cell r="D4531">
            <v>9.9</v>
          </cell>
        </row>
        <row r="4532">
          <cell r="A4532" t="str">
            <v>79495</v>
          </cell>
          <cell r="B4532" t="str">
            <v>Pintura a base de PVA e acrílico p/paredes e teto</v>
          </cell>
        </row>
        <row r="4533">
          <cell r="A4533" t="str">
            <v>79495/003</v>
          </cell>
          <cell r="B4533" t="str">
            <v>Pintura c/ regulador de brilho em uma demão adicionado ao PVA</v>
          </cell>
          <cell r="C4533" t="str">
            <v>m²</v>
          </cell>
          <cell r="D4533">
            <v>4.58</v>
          </cell>
        </row>
        <row r="4534">
          <cell r="A4534" t="str">
            <v>84649</v>
          </cell>
          <cell r="B4534" t="str">
            <v>Pintura com tinta em pó industrializada a base de cal, três demãos</v>
          </cell>
          <cell r="C4534" t="str">
            <v>m²</v>
          </cell>
          <cell r="D4534">
            <v>6.57</v>
          </cell>
        </row>
        <row r="4535">
          <cell r="A4535" t="str">
            <v>84651</v>
          </cell>
          <cell r="B4535" t="str">
            <v>Pintura com tinta impermeável mineral em pó, duas demãos</v>
          </cell>
          <cell r="C4535" t="str">
            <v>m²</v>
          </cell>
          <cell r="D4535">
            <v>7</v>
          </cell>
        </row>
        <row r="4536">
          <cell r="A4536" t="str">
            <v>84652</v>
          </cell>
          <cell r="B4536" t="str">
            <v>Pintura a base de cal com pigmento e fixador a base de óleo de linhaça, três demãos</v>
          </cell>
          <cell r="C4536" t="str">
            <v>m²</v>
          </cell>
          <cell r="D4536">
            <v>5.97</v>
          </cell>
        </row>
        <row r="4537">
          <cell r="A4537" t="str">
            <v>88411</v>
          </cell>
          <cell r="B4537" t="str">
            <v>Aplicação manual de fundo selador acrílico em panos com presença de vãos de edifícios de múltiplos pavimentos. Af_06/2014</v>
          </cell>
          <cell r="C4537" t="str">
            <v>m²</v>
          </cell>
          <cell r="D4537">
            <v>2.7</v>
          </cell>
        </row>
        <row r="4538">
          <cell r="A4538" t="str">
            <v>88412</v>
          </cell>
          <cell r="B4538" t="str">
            <v>Aplicação manual de fundo selador acrílico em panos cegos de fachada (sem presença de vãos) de edifícios de múltiplos pavimentos. Af_06/2014</v>
          </cell>
          <cell r="C4538" t="str">
            <v>m²</v>
          </cell>
          <cell r="D4538">
            <v>2.2999999999999998</v>
          </cell>
        </row>
        <row r="4539">
          <cell r="A4539" t="str">
            <v>88413</v>
          </cell>
          <cell r="B4539" t="str">
            <v>Aplicação manual de fundo selador acrílico em superfícies externas de sacada de edifícios de múltiplos pavimentos. Af_06/2014</v>
          </cell>
          <cell r="C4539" t="str">
            <v>m²</v>
          </cell>
          <cell r="D4539">
            <v>3.52</v>
          </cell>
        </row>
        <row r="4540">
          <cell r="A4540" t="str">
            <v>88414</v>
          </cell>
          <cell r="B4540" t="str">
            <v>Aplicação manual de fundo selador acrílico em superfícies internas da sacada de edifícios de múltiplos pavimentos. Af_06/2014</v>
          </cell>
          <cell r="C4540" t="str">
            <v>m²</v>
          </cell>
          <cell r="D4540">
            <v>3.78</v>
          </cell>
        </row>
        <row r="4541">
          <cell r="A4541" t="str">
            <v>88415</v>
          </cell>
          <cell r="B4541" t="str">
            <v>Aplicação manual de fundo selador acrílico em paredes externas de casas. Af_06/2014</v>
          </cell>
          <cell r="C4541" t="str">
            <v>m²</v>
          </cell>
          <cell r="D4541">
            <v>2.83</v>
          </cell>
        </row>
        <row r="4542">
          <cell r="A4542" t="str">
            <v>88416</v>
          </cell>
          <cell r="B4542" t="str">
            <v>Aplicação manual de pintura com tinta texturizada acrílica em panos com presença de vãos de edifícios de múltiplos pavimentos, uma cor. Af_06/2014</v>
          </cell>
          <cell r="C4542" t="str">
            <v>m²</v>
          </cell>
          <cell r="D4542">
            <v>13.99</v>
          </cell>
        </row>
        <row r="4543">
          <cell r="A4543" t="str">
            <v>88417</v>
          </cell>
          <cell r="B4543" t="str">
            <v>Aplicação manual de pintura com tinta texturizada acrílica em panos cegos de fachada (sem presença de vãos) de edifícios de múltiplos pavimentos, uma cor. Af_06/2014</v>
          </cell>
          <cell r="C4543" t="str">
            <v>m²</v>
          </cell>
          <cell r="D4543">
            <v>12.54</v>
          </cell>
        </row>
        <row r="4544">
          <cell r="A4544" t="str">
            <v>88420</v>
          </cell>
          <cell r="B4544" t="str">
            <v>Aplicação manual de pintura com tinta texturizada acrílica em superfícies externas de sacada de edifícios de múltiplos pavimentos, uma cor. Af_06/2014</v>
          </cell>
          <cell r="C4544" t="str">
            <v>m²</v>
          </cell>
          <cell r="D4544">
            <v>16.91</v>
          </cell>
        </row>
        <row r="4545">
          <cell r="A4545" t="str">
            <v>88421</v>
          </cell>
          <cell r="B4545" t="str">
            <v>Aplicação manual de pintura com tinta texturizada acrílica em superfícies internas da sacada de edifícios de múltiplos pavimentos, uma cor. Af_06/2014</v>
          </cell>
          <cell r="C4545" t="str">
            <v>m²</v>
          </cell>
          <cell r="D4545">
            <v>17.829999999999998</v>
          </cell>
        </row>
        <row r="4546">
          <cell r="A4546" t="str">
            <v>88423</v>
          </cell>
          <cell r="B4546" t="str">
            <v>Aplicação manual de pintura com tinta texturizada acrílica em paredes externas de casas, uma cor. Af_06/2014</v>
          </cell>
          <cell r="C4546" t="str">
            <v>m²</v>
          </cell>
          <cell r="D4546">
            <v>14.44</v>
          </cell>
        </row>
        <row r="4547">
          <cell r="A4547" t="str">
            <v>88424</v>
          </cell>
          <cell r="B4547" t="str">
            <v>Aplicação manual de pintura com tinta texturizada acrílica em panos com presença de vãos de edifícios de múltiplos pavimentos, duas cores. Af_06/2014</v>
          </cell>
          <cell r="C4547" t="str">
            <v>m²</v>
          </cell>
          <cell r="D4547">
            <v>15.97</v>
          </cell>
        </row>
        <row r="4548">
          <cell r="A4548" t="str">
            <v>88426</v>
          </cell>
          <cell r="B4548" t="str">
            <v>Aplicação manual de pintura com tinta texturizada acrílica em panos cegos de fachada (sem presença de vãos) de edifícios de múltiplos pavimentos, duas cores. Af_06/2014</v>
          </cell>
          <cell r="C4548" t="str">
            <v>m²</v>
          </cell>
          <cell r="D4548">
            <v>13.47</v>
          </cell>
        </row>
        <row r="4549">
          <cell r="A4549" t="str">
            <v>88428</v>
          </cell>
          <cell r="B4549" t="str">
            <v>Aplicação manual de pintura com tinta texturizada acrílica em superfícies externas de sacada de edifícios de múltiplos pavimentos, duas cores. Af_06/2014</v>
          </cell>
          <cell r="C4549" t="str">
            <v>m²</v>
          </cell>
          <cell r="D4549">
            <v>21</v>
          </cell>
        </row>
        <row r="4550">
          <cell r="A4550" t="str">
            <v>88429</v>
          </cell>
          <cell r="B4550" t="str">
            <v>Aplicação manual de pintura com tinta texturizada acrílica em superfícies internas da sacada de edifícios de múltiplos pavimentos, duas cores. Af_06/2014</v>
          </cell>
          <cell r="C4550" t="str">
            <v>m²</v>
          </cell>
          <cell r="D4550">
            <v>22.61</v>
          </cell>
        </row>
        <row r="4551">
          <cell r="A4551" t="str">
            <v>88431</v>
          </cell>
          <cell r="B4551" t="str">
            <v>Aplicação manual de pintura com tinta texturizada acrílica em paredes externas de casas, duas cores. Af_06/2014</v>
          </cell>
          <cell r="C4551" t="str">
            <v>m²</v>
          </cell>
          <cell r="D4551">
            <v>16.760000000000002</v>
          </cell>
        </row>
        <row r="4552">
          <cell r="A4552" t="str">
            <v>88432</v>
          </cell>
          <cell r="B4552" t="str">
            <v>Aplicação manual de pintura com tinta texturizada acrílica em molduras de EPS, pré-fabricados ou outros. Af_06/2014</v>
          </cell>
          <cell r="C4552" t="str">
            <v>m²</v>
          </cell>
          <cell r="D4552">
            <v>11.35</v>
          </cell>
        </row>
        <row r="4553">
          <cell r="A4553" t="str">
            <v>88482</v>
          </cell>
          <cell r="B4553" t="str">
            <v>Aplicação de fundo selador látex PVA em teto, uma demão. Af_06/2014</v>
          </cell>
          <cell r="C4553" t="str">
            <v>m²</v>
          </cell>
          <cell r="D4553">
            <v>2.85</v>
          </cell>
        </row>
        <row r="4554">
          <cell r="A4554" t="str">
            <v>88483</v>
          </cell>
          <cell r="B4554" t="str">
            <v>Aplicação de fundo selador látex PVA em paredes, uma demão. Af_06/2014</v>
          </cell>
          <cell r="C4554" t="str">
            <v>m²</v>
          </cell>
          <cell r="D4554">
            <v>2.68</v>
          </cell>
        </row>
        <row r="4555">
          <cell r="A4555" t="str">
            <v>88484</v>
          </cell>
          <cell r="B4555" t="str">
            <v>Aplicação de fundo selador acrílico em teto, uma demão. Af_06/2014</v>
          </cell>
          <cell r="C4555" t="str">
            <v>m²</v>
          </cell>
          <cell r="D4555">
            <v>2.84</v>
          </cell>
        </row>
        <row r="4556">
          <cell r="A4556" t="str">
            <v>88485</v>
          </cell>
          <cell r="B4556" t="str">
            <v>Aplicação de fundo selador acrílico em paredes, uma demão. Af_06/2014</v>
          </cell>
          <cell r="C4556" t="str">
            <v>m²</v>
          </cell>
          <cell r="D4556">
            <v>2.6</v>
          </cell>
        </row>
        <row r="4557">
          <cell r="A4557" t="str">
            <v>88486</v>
          </cell>
          <cell r="B4557" t="str">
            <v>Aplicação manual de pintura com tinta látex PVA em teto, duas demãos. Af_06/2014</v>
          </cell>
          <cell r="C4557" t="str">
            <v>m²</v>
          </cell>
          <cell r="D4557">
            <v>8.68</v>
          </cell>
        </row>
        <row r="4558">
          <cell r="A4558" t="str">
            <v>88487</v>
          </cell>
          <cell r="B4558" t="str">
            <v>Aplicação manual de pintura com tinta látex PVA em paredes, duas demãos. Af_06/2014</v>
          </cell>
          <cell r="C4558" t="str">
            <v>m²</v>
          </cell>
          <cell r="D4558">
            <v>7.9</v>
          </cell>
        </row>
        <row r="4559">
          <cell r="A4559" t="str">
            <v>88488</v>
          </cell>
          <cell r="B4559" t="str">
            <v>Aplicação manual de pintura com tinta látex acrílica em teto, duas demãos. Af_06/2014</v>
          </cell>
          <cell r="C4559" t="str">
            <v>m²</v>
          </cell>
          <cell r="D4559">
            <v>10.96</v>
          </cell>
        </row>
        <row r="4560">
          <cell r="A4560" t="str">
            <v>88489</v>
          </cell>
          <cell r="B4560" t="str">
            <v>Aplicação manual de pintura com tinta látex acrílica em paredes, duas demãos. Af_06/2014</v>
          </cell>
          <cell r="C4560" t="str">
            <v>m²</v>
          </cell>
          <cell r="D4560">
            <v>9.86</v>
          </cell>
        </row>
        <row r="4561">
          <cell r="A4561" t="str">
            <v>88494</v>
          </cell>
          <cell r="B4561" t="str">
            <v>Aplicação e lixamento de massa látex em teto, uma demão. Af_06/2014</v>
          </cell>
          <cell r="C4561" t="str">
            <v>m²</v>
          </cell>
          <cell r="D4561">
            <v>12.47</v>
          </cell>
        </row>
        <row r="4562">
          <cell r="A4562" t="str">
            <v>88495</v>
          </cell>
          <cell r="B4562" t="str">
            <v>Aplicação e lixamento de massa látex em paredes, uma demão. Af_06/2014</v>
          </cell>
          <cell r="C4562" t="str">
            <v>m²</v>
          </cell>
          <cell r="D4562">
            <v>7.2</v>
          </cell>
        </row>
        <row r="4563">
          <cell r="A4563" t="str">
            <v>88496</v>
          </cell>
          <cell r="B4563" t="str">
            <v>Aplicação e lixamento de massa látex em teto, duas demãos. Af_06/2014</v>
          </cell>
          <cell r="C4563" t="str">
            <v>m²</v>
          </cell>
          <cell r="D4563">
            <v>17.03</v>
          </cell>
        </row>
        <row r="4564">
          <cell r="A4564" t="str">
            <v>88497</v>
          </cell>
          <cell r="B4564" t="str">
            <v>Aplicação e lixamento de massa látex em paredes, duas demãos. Af_06/2014</v>
          </cell>
          <cell r="C4564" t="str">
            <v>m²</v>
          </cell>
          <cell r="D4564">
            <v>9.99</v>
          </cell>
        </row>
        <row r="4565">
          <cell r="A4565" t="str">
            <v>92236</v>
          </cell>
          <cell r="B4565" t="str">
            <v>Aplicação manual de pintura com tinta látex acrílica em paredes, duas demãos</v>
          </cell>
          <cell r="C4565" t="str">
            <v>m²</v>
          </cell>
          <cell r="D4565">
            <v>6.5</v>
          </cell>
        </row>
        <row r="4566">
          <cell r="A4566" t="str">
            <v>0156</v>
          </cell>
          <cell r="B4566" t="str">
            <v>Pintura em concreto aparente</v>
          </cell>
        </row>
        <row r="4567">
          <cell r="A4567" t="str">
            <v>79460</v>
          </cell>
          <cell r="B4567" t="str">
            <v>Pintura epóxi, duas demãos</v>
          </cell>
          <cell r="C4567" t="str">
            <v>m²</v>
          </cell>
          <cell r="D4567">
            <v>36.950000000000003</v>
          </cell>
        </row>
        <row r="4568">
          <cell r="A4568" t="str">
            <v>79465</v>
          </cell>
          <cell r="B4568" t="str">
            <v>Pintura com tinta à base de borracha clorada, 2 demãos</v>
          </cell>
          <cell r="C4568" t="str">
            <v>m²</v>
          </cell>
          <cell r="D4568">
            <v>34.56</v>
          </cell>
        </row>
        <row r="4569">
          <cell r="A4569" t="str">
            <v>79514</v>
          </cell>
          <cell r="B4569" t="str">
            <v>Acabamento epóxi</v>
          </cell>
        </row>
        <row r="4570">
          <cell r="A4570" t="str">
            <v>79514/001</v>
          </cell>
          <cell r="B4570" t="str">
            <v>Pintura epóxi, três demãos</v>
          </cell>
          <cell r="C4570" t="str">
            <v>m²</v>
          </cell>
          <cell r="D4570">
            <v>52.35</v>
          </cell>
        </row>
        <row r="4571">
          <cell r="A4571" t="str">
            <v>84647</v>
          </cell>
          <cell r="B4571" t="str">
            <v>Pintura epóxi incluso emassamento e fundo preparador</v>
          </cell>
          <cell r="C4571" t="str">
            <v>m²</v>
          </cell>
          <cell r="D4571">
            <v>113.18</v>
          </cell>
        </row>
        <row r="4572">
          <cell r="A4572" t="str">
            <v>84656</v>
          </cell>
          <cell r="B4572" t="str">
            <v>Tratamento em concreto com estuque e lixamento</v>
          </cell>
          <cell r="C4572" t="str">
            <v>m²</v>
          </cell>
          <cell r="D4572">
            <v>21.97</v>
          </cell>
        </row>
        <row r="4573">
          <cell r="A4573" t="str">
            <v>84671</v>
          </cell>
          <cell r="B4573" t="str">
            <v>Pintura de nata de cimento, 3 demãos</v>
          </cell>
          <cell r="C4573" t="str">
            <v>m²</v>
          </cell>
          <cell r="D4573">
            <v>7.36</v>
          </cell>
        </row>
        <row r="4574">
          <cell r="A4574" t="str">
            <v>84677</v>
          </cell>
          <cell r="B4574" t="str">
            <v>Verniz sintético brilhante em concreto ou tijolo, duas demãos</v>
          </cell>
          <cell r="C4574" t="str">
            <v>m²</v>
          </cell>
          <cell r="D4574">
            <v>7.7</v>
          </cell>
        </row>
        <row r="4575">
          <cell r="A4575" t="str">
            <v>84678</v>
          </cell>
          <cell r="B4575" t="str">
            <v>Verniz poliuretano brilhante em concreto ou tijolo, três demãos</v>
          </cell>
          <cell r="C4575" t="str">
            <v>m²</v>
          </cell>
          <cell r="D4575">
            <v>13.4</v>
          </cell>
        </row>
        <row r="4576">
          <cell r="A4576" t="str">
            <v>0157</v>
          </cell>
          <cell r="B4576" t="str">
            <v>Pintura em madeira</v>
          </cell>
        </row>
        <row r="4577">
          <cell r="A4577" t="str">
            <v>6081</v>
          </cell>
          <cell r="B4577" t="str">
            <v>Pintura verniz poliuretano brilhante em madeira, três demãos</v>
          </cell>
          <cell r="C4577" t="str">
            <v>m²</v>
          </cell>
          <cell r="D4577">
            <v>14.88</v>
          </cell>
        </row>
        <row r="4578">
          <cell r="A4578" t="str">
            <v>6082</v>
          </cell>
          <cell r="B4578" t="str">
            <v>Pintura em verniz sintético brilhante em madeira, três demãos</v>
          </cell>
          <cell r="C4578" t="str">
            <v>m²</v>
          </cell>
          <cell r="D4578">
            <v>11.99</v>
          </cell>
        </row>
        <row r="4579">
          <cell r="A4579" t="str">
            <v>40905</v>
          </cell>
          <cell r="B4579" t="str">
            <v>Verniz sintético em madeira, duas demãos</v>
          </cell>
          <cell r="C4579" t="str">
            <v>m²</v>
          </cell>
          <cell r="D4579">
            <v>14.81</v>
          </cell>
        </row>
        <row r="4580">
          <cell r="A4580" t="str">
            <v>73739</v>
          </cell>
          <cell r="B4580" t="str">
            <v>Pintura esmalte</v>
          </cell>
        </row>
        <row r="4581">
          <cell r="A4581" t="str">
            <v>73739/001</v>
          </cell>
          <cell r="B4581" t="str">
            <v>Pintura esmalte acetinado em madeira, duas demãos</v>
          </cell>
          <cell r="C4581" t="str">
            <v>m²</v>
          </cell>
          <cell r="D4581">
            <v>12.9</v>
          </cell>
        </row>
        <row r="4582">
          <cell r="A4582" t="str">
            <v>74065</v>
          </cell>
          <cell r="B4582" t="str">
            <v>Pintura esmalte acetinado 2 demãos aparelhada p/ madeira</v>
          </cell>
        </row>
        <row r="4583">
          <cell r="A4583" t="str">
            <v>74065/001</v>
          </cell>
          <cell r="B4583" t="str">
            <v>Pintura esmalte fosco para madeira, duas demãos, sobre fundo nivelador branco</v>
          </cell>
          <cell r="C4583" t="str">
            <v>m²</v>
          </cell>
          <cell r="D4583">
            <v>18.98</v>
          </cell>
        </row>
        <row r="4584">
          <cell r="A4584" t="str">
            <v>74065/002</v>
          </cell>
          <cell r="B4584" t="str">
            <v>Pintura esmalte acetinado para madeira, duas demãos, sobre fundo nivelador branco</v>
          </cell>
          <cell r="C4584" t="str">
            <v>m²</v>
          </cell>
          <cell r="D4584">
            <v>18.89</v>
          </cell>
        </row>
        <row r="4585">
          <cell r="A4585" t="str">
            <v>74065/003</v>
          </cell>
          <cell r="B4585" t="str">
            <v>Pintura esmalte brilhante para madeira, duas demãos, sobre fundo nivelador branco</v>
          </cell>
          <cell r="C4585" t="str">
            <v>m²</v>
          </cell>
          <cell r="D4585">
            <v>18.68</v>
          </cell>
        </row>
        <row r="4586">
          <cell r="A4586" t="str">
            <v>79463</v>
          </cell>
          <cell r="B4586" t="str">
            <v>Pintura a óleo, 1 demão</v>
          </cell>
          <cell r="C4586" t="str">
            <v>m²</v>
          </cell>
          <cell r="D4586">
            <v>10.06</v>
          </cell>
        </row>
        <row r="4587">
          <cell r="A4587" t="str">
            <v>79464</v>
          </cell>
          <cell r="B4587" t="str">
            <v>Pintura a óleo, 2 demãos</v>
          </cell>
          <cell r="C4587" t="str">
            <v>m²</v>
          </cell>
          <cell r="D4587">
            <v>13.48</v>
          </cell>
        </row>
        <row r="4588">
          <cell r="A4588" t="str">
            <v>79466</v>
          </cell>
          <cell r="B4588" t="str">
            <v>Pintura com verniz poliuretano, 2 demãos</v>
          </cell>
          <cell r="C4588" t="str">
            <v>m²</v>
          </cell>
          <cell r="D4588">
            <v>13.38</v>
          </cell>
        </row>
        <row r="4589">
          <cell r="A4589" t="str">
            <v>79497</v>
          </cell>
          <cell r="B4589" t="str">
            <v>Pintura em esquadrias de madeira</v>
          </cell>
        </row>
        <row r="4590">
          <cell r="A4590" t="str">
            <v>79497/001</v>
          </cell>
          <cell r="B4590" t="str">
            <v>Pintura a óleo, 3 demãos</v>
          </cell>
          <cell r="C4590" t="str">
            <v>m²</v>
          </cell>
          <cell r="D4590">
            <v>16.68</v>
          </cell>
        </row>
        <row r="4591">
          <cell r="A4591" t="str">
            <v>84645</v>
          </cell>
          <cell r="B4591" t="str">
            <v>Verniz sintético brilhante, 2 demãos</v>
          </cell>
          <cell r="C4591" t="str">
            <v>m²</v>
          </cell>
          <cell r="D4591">
            <v>12.45</v>
          </cell>
        </row>
        <row r="4592">
          <cell r="A4592" t="str">
            <v>84657</v>
          </cell>
          <cell r="B4592" t="str">
            <v>Fundo sintético nivelador branco</v>
          </cell>
          <cell r="C4592" t="str">
            <v>m²</v>
          </cell>
          <cell r="D4592">
            <v>8.26</v>
          </cell>
        </row>
        <row r="4593">
          <cell r="A4593" t="str">
            <v>84658</v>
          </cell>
          <cell r="B4593" t="str">
            <v>Remoção de verniz sobre madeira</v>
          </cell>
          <cell r="C4593" t="str">
            <v>m²</v>
          </cell>
          <cell r="D4593">
            <v>3.58</v>
          </cell>
        </row>
        <row r="4594">
          <cell r="A4594" t="str">
            <v>84659</v>
          </cell>
          <cell r="B4594" t="str">
            <v>Pintura esmalte fosco em madeira, duas demãos</v>
          </cell>
          <cell r="C4594" t="str">
            <v>m²</v>
          </cell>
          <cell r="D4594">
            <v>11.69</v>
          </cell>
        </row>
        <row r="4595">
          <cell r="A4595" t="str">
            <v>84664</v>
          </cell>
          <cell r="B4595" t="str">
            <v>Pintura imunizante fungicida a base de carbolineum, duas demãos</v>
          </cell>
          <cell r="C4595" t="str">
            <v>m²</v>
          </cell>
          <cell r="D4595">
            <v>2.85</v>
          </cell>
        </row>
        <row r="4596">
          <cell r="A4596" t="str">
            <v>84679</v>
          </cell>
          <cell r="B4596" t="str">
            <v>Pintura imunizante para madeira, duas demãos</v>
          </cell>
          <cell r="C4596" t="str">
            <v>m²</v>
          </cell>
          <cell r="D4596">
            <v>13.56</v>
          </cell>
        </row>
        <row r="4597">
          <cell r="A4597" t="str">
            <v>0158</v>
          </cell>
          <cell r="B4597" t="str">
            <v>Pintura para metal</v>
          </cell>
        </row>
        <row r="4598">
          <cell r="A4598" t="str">
            <v>6067</v>
          </cell>
          <cell r="B4598" t="str">
            <v>Pintura esmalte brilhante (2 demãos) sobre superfície metálica, inclusive proteção com zarcão (1 demão)</v>
          </cell>
          <cell r="C4598" t="str">
            <v>m²</v>
          </cell>
          <cell r="D4598">
            <v>27.99</v>
          </cell>
        </row>
        <row r="4599">
          <cell r="A4599" t="str">
            <v>73656</v>
          </cell>
          <cell r="B4599" t="str">
            <v>Jateamento com areia em estrutura metálica</v>
          </cell>
          <cell r="C4599" t="str">
            <v>m²</v>
          </cell>
          <cell r="D4599">
            <v>9.9700000000000006</v>
          </cell>
        </row>
        <row r="4600">
          <cell r="A4600" t="str">
            <v>73794</v>
          </cell>
          <cell r="B4600" t="str">
            <v>Pintura em ferro, sobre base anti-corrosiva, em duas demãos</v>
          </cell>
        </row>
        <row r="4601">
          <cell r="A4601" t="str">
            <v>73794/001</v>
          </cell>
          <cell r="B4601" t="str">
            <v>Pintura com tinta protetora acabamento grafite esmalte sobre superfície metálica, 2 demãos</v>
          </cell>
          <cell r="C4601" t="str">
            <v>m²</v>
          </cell>
          <cell r="D4601">
            <v>25.29</v>
          </cell>
        </row>
        <row r="4602">
          <cell r="A4602" t="str">
            <v>73865</v>
          </cell>
          <cell r="B4602" t="str">
            <v>Primer epóxi</v>
          </cell>
        </row>
        <row r="4603">
          <cell r="A4603" t="str">
            <v>73865/001</v>
          </cell>
          <cell r="B4603" t="str">
            <v>Fundo preparador primer a base de epóxi, para estrutura metálica, uma demão, espessura de 25 micra.</v>
          </cell>
          <cell r="C4603" t="str">
            <v>m²</v>
          </cell>
          <cell r="D4603">
            <v>8.36</v>
          </cell>
        </row>
        <row r="4604">
          <cell r="A4604" t="str">
            <v>73924</v>
          </cell>
          <cell r="B4604" t="str">
            <v>Pintura esmalte</v>
          </cell>
        </row>
        <row r="4605">
          <cell r="A4605" t="str">
            <v>73924/001</v>
          </cell>
          <cell r="B4605" t="str">
            <v>Pintura esmalte alto brilho, duas demãos, sobre superfície metálica</v>
          </cell>
          <cell r="C4605" t="str">
            <v>m²</v>
          </cell>
          <cell r="D4605">
            <v>19.3</v>
          </cell>
        </row>
        <row r="4606">
          <cell r="A4606" t="str">
            <v>73924/002</v>
          </cell>
          <cell r="B4606" t="str">
            <v>Pintura esmalte acetinado, duas demãos, sobre superfície metálica</v>
          </cell>
          <cell r="C4606" t="str">
            <v>m²</v>
          </cell>
          <cell r="D4606">
            <v>19.52</v>
          </cell>
        </row>
        <row r="4607">
          <cell r="A4607" t="str">
            <v>73924/003</v>
          </cell>
          <cell r="B4607" t="str">
            <v>Pintura esmalte fosco, duas demãos, sobre superfície metálica</v>
          </cell>
          <cell r="C4607" t="str">
            <v>m²</v>
          </cell>
          <cell r="D4607">
            <v>19.600000000000001</v>
          </cell>
        </row>
        <row r="4608">
          <cell r="A4608" t="str">
            <v>74064</v>
          </cell>
          <cell r="B4608" t="str">
            <v>Pintura fundo oxido ferro / zarcão 1 demão p/ ferro</v>
          </cell>
        </row>
        <row r="4609">
          <cell r="A4609" t="str">
            <v>74064/001</v>
          </cell>
          <cell r="B4609" t="str">
            <v>Fundo anticorrosivo a base de oxido de ferro (zarcão), duas demãos</v>
          </cell>
          <cell r="C4609" t="str">
            <v>m²</v>
          </cell>
          <cell r="D4609">
            <v>14.43</v>
          </cell>
        </row>
        <row r="4610">
          <cell r="A4610" t="str">
            <v>74064/002</v>
          </cell>
          <cell r="B4610" t="str">
            <v>Fundo anticorrosivo a base de oxido de ferro (zarcão), uma demão</v>
          </cell>
          <cell r="C4610" t="str">
            <v>m²</v>
          </cell>
          <cell r="D4610">
            <v>9.31</v>
          </cell>
        </row>
        <row r="4611">
          <cell r="A4611" t="str">
            <v>74145</v>
          </cell>
          <cell r="B4611" t="str">
            <v>Pintura de peças metálicas com pistola de ar comprimido</v>
          </cell>
        </row>
        <row r="4612">
          <cell r="A4612" t="str">
            <v>74145/001</v>
          </cell>
          <cell r="B4612" t="str">
            <v>Pintura esmalte fosco, duas demãos, sobre superfície metálica, incluso uma demão de fundo anticorrosivo com pistola de ar comprimido</v>
          </cell>
          <cell r="C4612" t="str">
            <v>m²</v>
          </cell>
          <cell r="D4612">
            <v>14.44</v>
          </cell>
        </row>
        <row r="4613">
          <cell r="A4613" t="str">
            <v>79498</v>
          </cell>
          <cell r="B4613" t="str">
            <v>Pintura a óleo e alquídicos sobre ferro</v>
          </cell>
        </row>
        <row r="4614">
          <cell r="A4614" t="str">
            <v>79498/001</v>
          </cell>
          <cell r="B4614" t="str">
            <v>Pintura a óleo brilhante sobre superfície metálica, uma demão incluso uma demão de fundo anticorrosivo</v>
          </cell>
          <cell r="C4614" t="str">
            <v>m²</v>
          </cell>
          <cell r="D4614">
            <v>12.21</v>
          </cell>
        </row>
        <row r="4615">
          <cell r="A4615" t="str">
            <v>79499</v>
          </cell>
          <cell r="B4615" t="str">
            <v>Pintura de postes</v>
          </cell>
        </row>
        <row r="4616">
          <cell r="A4616" t="str">
            <v>79499/001</v>
          </cell>
          <cell r="B4616" t="str">
            <v>Pintura poste reto de aço 3,5 a 6m c/ 1 demão de tinta grafite c/ propriedades de primer e acabamento - obs: c/alto teor de zarcão</v>
          </cell>
          <cell r="C4616" t="str">
            <v>un</v>
          </cell>
          <cell r="D4616">
            <v>16.57</v>
          </cell>
        </row>
        <row r="4617">
          <cell r="A4617" t="str">
            <v>79515</v>
          </cell>
          <cell r="B4617" t="str">
            <v>Acabamento alumínio</v>
          </cell>
        </row>
        <row r="4618">
          <cell r="A4618" t="str">
            <v>79515/001</v>
          </cell>
          <cell r="B4618" t="str">
            <v>Pintura com tinta protetora acabamento alumínio, três demãos</v>
          </cell>
          <cell r="C4618" t="str">
            <v>m²</v>
          </cell>
          <cell r="D4618">
            <v>25.01</v>
          </cell>
        </row>
        <row r="4619">
          <cell r="A4619" t="str">
            <v>79516</v>
          </cell>
          <cell r="B4619" t="str">
            <v>Lixamento metal</v>
          </cell>
        </row>
        <row r="4620">
          <cell r="A4620" t="str">
            <v>79516/001</v>
          </cell>
          <cell r="B4620" t="str">
            <v>Remoção de pintura a óleo / esmalte sobre superfície metálica</v>
          </cell>
          <cell r="C4620" t="str">
            <v>m²</v>
          </cell>
          <cell r="D4620">
            <v>10.07</v>
          </cell>
        </row>
        <row r="4621">
          <cell r="A4621" t="str">
            <v>84660</v>
          </cell>
          <cell r="B4621" t="str">
            <v>Fundo preparador primer sintético, para estrutura metálica, uma demão, espessura de 25 micra</v>
          </cell>
          <cell r="C4621" t="str">
            <v>m²</v>
          </cell>
          <cell r="D4621">
            <v>5.75</v>
          </cell>
        </row>
        <row r="4622">
          <cell r="A4622" t="str">
            <v>84661</v>
          </cell>
          <cell r="B4622" t="str">
            <v>Pintura com tinta protetora acabamento alumínio, uma demão sobre superfície metálica</v>
          </cell>
          <cell r="C4622" t="str">
            <v>m²</v>
          </cell>
          <cell r="D4622">
            <v>12.69</v>
          </cell>
        </row>
        <row r="4623">
          <cell r="A4623" t="str">
            <v>84662</v>
          </cell>
          <cell r="B4623" t="str">
            <v>Pintura com tinta protetora acabamento alumínio, duas demãos sobre superfície metálica</v>
          </cell>
          <cell r="C4623" t="str">
            <v>m²</v>
          </cell>
          <cell r="D4623">
            <v>19.760000000000002</v>
          </cell>
        </row>
        <row r="4624">
          <cell r="A4624" t="str">
            <v>0159</v>
          </cell>
          <cell r="B4624" t="str">
            <v>Verniz</v>
          </cell>
        </row>
        <row r="4625">
          <cell r="A4625" t="str">
            <v>73715</v>
          </cell>
          <cell r="B4625" t="str">
            <v>Pintura verniz tipo goma laca dissolvido em álcool</v>
          </cell>
          <cell r="C4625" t="str">
            <v>m²</v>
          </cell>
          <cell r="D4625">
            <v>49.7</v>
          </cell>
        </row>
        <row r="4626">
          <cell r="A4626" t="str">
            <v>0161</v>
          </cell>
          <cell r="B4626" t="str">
            <v>Pintura para piso</v>
          </cell>
        </row>
        <row r="4627">
          <cell r="A4627" t="str">
            <v>41595</v>
          </cell>
          <cell r="B4627" t="str">
            <v>Pintura acrílica de faixas de demarcação em quadra poliesportiva, 5cm de largura</v>
          </cell>
          <cell r="C4627" t="str">
            <v>m</v>
          </cell>
          <cell r="D4627">
            <v>7.45</v>
          </cell>
        </row>
        <row r="4628">
          <cell r="A4628" t="str">
            <v>73978</v>
          </cell>
          <cell r="B4628" t="str">
            <v>Pinturas impermeabilizantes</v>
          </cell>
        </row>
        <row r="4629">
          <cell r="A4629" t="str">
            <v>73978/001</v>
          </cell>
          <cell r="B4629" t="str">
            <v>Pintura hidrofugante com silicone sobre piso cimentado, uma demão</v>
          </cell>
          <cell r="C4629" t="str">
            <v>m²</v>
          </cell>
          <cell r="D4629">
            <v>13.31</v>
          </cell>
        </row>
        <row r="4630">
          <cell r="A4630" t="str">
            <v>74245</v>
          </cell>
          <cell r="B4630" t="str">
            <v>Pintura acrílica em piso cimentado duas demãos</v>
          </cell>
        </row>
        <row r="4631">
          <cell r="A4631" t="str">
            <v>74245/001</v>
          </cell>
          <cell r="B4631" t="str">
            <v>Pintura acrílica em piso cimentado duas demãos</v>
          </cell>
          <cell r="C4631" t="str">
            <v>m²</v>
          </cell>
          <cell r="D4631">
            <v>10.27</v>
          </cell>
        </row>
        <row r="4632">
          <cell r="A4632" t="str">
            <v>79467</v>
          </cell>
          <cell r="B4632" t="str">
            <v>Pintura com tinta à base de borracha clorada, de faixas de demarcação, em quadra poliesportiva, 5cm de largura.</v>
          </cell>
          <cell r="C4632" t="str">
            <v>ml</v>
          </cell>
          <cell r="D4632">
            <v>9.82</v>
          </cell>
        </row>
        <row r="4633">
          <cell r="A4633" t="str">
            <v>79500</v>
          </cell>
          <cell r="B4633" t="str">
            <v>Marcação de quadras e pinturas de pisos</v>
          </cell>
        </row>
        <row r="4634">
          <cell r="A4634" t="str">
            <v>79500/002</v>
          </cell>
          <cell r="B4634" t="str">
            <v>Pintura acrílica em piso cimentado, três demãos</v>
          </cell>
          <cell r="C4634" t="str">
            <v>m²</v>
          </cell>
          <cell r="D4634">
            <v>14.52</v>
          </cell>
        </row>
        <row r="4635">
          <cell r="A4635" t="str">
            <v>84663</v>
          </cell>
          <cell r="B4635" t="str">
            <v>Aplicação de verniz poliuretano fosco sobre piso de pedras decorativas, 3 demãos</v>
          </cell>
          <cell r="C4635" t="str">
            <v>m²</v>
          </cell>
          <cell r="D4635">
            <v>15.95</v>
          </cell>
        </row>
        <row r="4636">
          <cell r="A4636" t="str">
            <v>84665</v>
          </cell>
          <cell r="B4636" t="str">
            <v>Pintura acrílica para sinalização horizontal em piso cimentado</v>
          </cell>
          <cell r="C4636" t="str">
            <v>m²</v>
          </cell>
          <cell r="D4636">
            <v>21.54</v>
          </cell>
        </row>
        <row r="4637">
          <cell r="A4637" t="str">
            <v>84666</v>
          </cell>
          <cell r="B4637" t="str">
            <v>Polimento e enceramento de piso em madeira</v>
          </cell>
          <cell r="C4637" t="str">
            <v>m²</v>
          </cell>
          <cell r="D4637">
            <v>15.26</v>
          </cell>
        </row>
        <row r="4638">
          <cell r="A4638" t="str">
            <v>0261</v>
          </cell>
          <cell r="B4638" t="str">
            <v>Pintura em telha</v>
          </cell>
        </row>
        <row r="4639">
          <cell r="A4639" t="str">
            <v>75889</v>
          </cell>
          <cell r="B4639" t="str">
            <v>Pintura para telhas de alumínio com tinta esmalte automotiva</v>
          </cell>
          <cell r="C4639" t="str">
            <v>m²</v>
          </cell>
          <cell r="D4639">
            <v>14.79</v>
          </cell>
        </row>
        <row r="4640">
          <cell r="A4640" t="str">
            <v>PISO</v>
          </cell>
          <cell r="B4640" t="str">
            <v>Pisos</v>
          </cell>
        </row>
        <row r="4641">
          <cell r="A4641" t="str">
            <v>0111</v>
          </cell>
          <cell r="B4641" t="str">
            <v>Piso cimentado</v>
          </cell>
        </row>
        <row r="4642">
          <cell r="A4642" t="str">
            <v>73465</v>
          </cell>
          <cell r="B4642" t="str">
            <v>Piso cimentado E=1,5cm c/ argamassa 1:3 cimento areia alisado colher sobre base existente.</v>
          </cell>
          <cell r="C4642" t="str">
            <v>m²</v>
          </cell>
          <cell r="D4642">
            <v>25.33</v>
          </cell>
        </row>
        <row r="4643">
          <cell r="A4643" t="str">
            <v>73675</v>
          </cell>
          <cell r="B4643" t="str">
            <v>Piso de concreto acabamento rústico espessura 7cm com juntas em madeira</v>
          </cell>
          <cell r="C4643" t="str">
            <v>m²</v>
          </cell>
          <cell r="D4643">
            <v>58.54</v>
          </cell>
        </row>
        <row r="4644">
          <cell r="A4644" t="str">
            <v>73676</v>
          </cell>
          <cell r="B4644" t="str">
            <v>Piso cimentado traço 1:3 (cimento e areia) acabamento liso pigmentado espessura 1,5cm com juntas plásticas de dilatação e argamassa em preparo manual</v>
          </cell>
          <cell r="C4644" t="str">
            <v>m²</v>
          </cell>
          <cell r="D4644">
            <v>43.09</v>
          </cell>
        </row>
        <row r="4645">
          <cell r="A4645" t="str">
            <v>73922</v>
          </cell>
          <cell r="B4645" t="str">
            <v>Cimentado liso desempenado</v>
          </cell>
        </row>
        <row r="4646">
          <cell r="A4646" t="str">
            <v>73922/001</v>
          </cell>
          <cell r="B4646" t="str">
            <v>Piso cimentado traço 1:3 (cimento e areia) acabamento liso espessura 3,5cm, preparo manual da argamassa</v>
          </cell>
          <cell r="C4646" t="str">
            <v>m²</v>
          </cell>
          <cell r="D4646">
            <v>39.270000000000003</v>
          </cell>
        </row>
        <row r="4647">
          <cell r="A4647" t="str">
            <v>73922/002</v>
          </cell>
          <cell r="B4647" t="str">
            <v>Piso cimentado traço 1:4 (cimento e areia) acabamento liso espessura 2,5cm preparo manual da argamassa</v>
          </cell>
          <cell r="C4647" t="str">
            <v>m²</v>
          </cell>
          <cell r="D4647">
            <v>34.17</v>
          </cell>
        </row>
        <row r="4648">
          <cell r="A4648" t="str">
            <v>73922/003</v>
          </cell>
          <cell r="B4648" t="str">
            <v>Piso cimentado traço 1:3 (cimento e areia) acabamento liso espessura 2,0cm, preparo manual da argamassa</v>
          </cell>
          <cell r="C4648" t="str">
            <v>m²</v>
          </cell>
          <cell r="D4648">
            <v>33.11</v>
          </cell>
        </row>
        <row r="4649">
          <cell r="A4649" t="str">
            <v>73922/004</v>
          </cell>
          <cell r="B4649" t="str">
            <v>Piso cimentado traço 1:4 (cimento e areia) acabamento liso espessura 2,0cm, preparo manual da argamassa</v>
          </cell>
          <cell r="C4649" t="str">
            <v>m²</v>
          </cell>
          <cell r="D4649">
            <v>32.31</v>
          </cell>
        </row>
        <row r="4650">
          <cell r="A4650" t="str">
            <v>73922/005</v>
          </cell>
          <cell r="B4650" t="str">
            <v>Piso cimentado traço 1:3 (cimento e areia) acabamento liso espessura 3,0cm, preparo manual da argamassa</v>
          </cell>
          <cell r="C4650" t="str">
            <v>m²</v>
          </cell>
          <cell r="D4650">
            <v>37.22</v>
          </cell>
        </row>
        <row r="4651">
          <cell r="A4651" t="str">
            <v>73923</v>
          </cell>
          <cell r="B4651" t="str">
            <v>Cimentado rustico E=1,5cm cimento / areia 1:4</v>
          </cell>
        </row>
        <row r="4652">
          <cell r="A4652" t="str">
            <v>73923/001</v>
          </cell>
          <cell r="B4652" t="str">
            <v>Piso cimentado traço 1:4 (cimento e areia) acabamento rustico espessura 2cm, argamassa com preparo manual</v>
          </cell>
          <cell r="C4652" t="str">
            <v>m²</v>
          </cell>
          <cell r="D4652">
            <v>28.58</v>
          </cell>
        </row>
        <row r="4653">
          <cell r="A4653" t="str">
            <v>73923/002</v>
          </cell>
          <cell r="B4653" t="str">
            <v>Piso cimentado traço 1:4 (cimento e areia), com acabamento rustico espessura 3cm, preparo manual</v>
          </cell>
          <cell r="C4653" t="str">
            <v>m²</v>
          </cell>
          <cell r="D4653">
            <v>46.22</v>
          </cell>
        </row>
        <row r="4654">
          <cell r="A4654" t="str">
            <v>73923/003</v>
          </cell>
          <cell r="B4654" t="str">
            <v>Piso cimentado traço 1:3 (cimento e areia), com acabamento rustico e frisado espessura 2cm, preparo manual</v>
          </cell>
          <cell r="C4654" t="str">
            <v>m²</v>
          </cell>
          <cell r="D4654">
            <v>33.11</v>
          </cell>
        </row>
        <row r="4655">
          <cell r="A4655" t="str">
            <v>73974</v>
          </cell>
          <cell r="B4655" t="str">
            <v>Piso cimentado rustico</v>
          </cell>
        </row>
        <row r="4656">
          <cell r="A4656" t="str">
            <v>73974/001</v>
          </cell>
          <cell r="B4656" t="str">
            <v>Piso cimentado traço 1:3 (cimento e areia) acabamento rustico espessura 2cm, preparo mecânico da argamassa</v>
          </cell>
          <cell r="C4656" t="str">
            <v>m²</v>
          </cell>
          <cell r="D4656">
            <v>28.34</v>
          </cell>
        </row>
        <row r="4657">
          <cell r="A4657" t="str">
            <v>73991</v>
          </cell>
          <cell r="B4657" t="str">
            <v>Piso cimentado liso c/ impermeabilizante</v>
          </cell>
        </row>
        <row r="4658">
          <cell r="A4658" t="str">
            <v>73991/001</v>
          </cell>
          <cell r="B4658" t="str">
            <v>Piso cimentado traço 1:4 (cimento e areia) com acabamento liso espessura 1,5cm, preparo manual da argamassa incluso aditivo impermeabilizante</v>
          </cell>
          <cell r="C4658" t="str">
            <v>m²</v>
          </cell>
          <cell r="D4658">
            <v>31.76</v>
          </cell>
        </row>
        <row r="4659">
          <cell r="A4659" t="str">
            <v>73991/002</v>
          </cell>
          <cell r="B4659" t="str">
            <v>Piso cimentado traço 1:3 (cimento e areia) com acabamento liso espessura 1,5cm preparo manual da argamassa</v>
          </cell>
          <cell r="C4659" t="str">
            <v>m²</v>
          </cell>
          <cell r="D4659">
            <v>31.06</v>
          </cell>
        </row>
        <row r="4660">
          <cell r="A4660" t="str">
            <v>73991/003</v>
          </cell>
          <cell r="B4660" t="str">
            <v>Piso cimentado traço 1:3 (cimento e areia) com acabamento liso espessura 3cm preparo mecânico argamassa incluso aditivo impermeabilizante</v>
          </cell>
          <cell r="C4660" t="str">
            <v>m²</v>
          </cell>
          <cell r="D4660">
            <v>38.11</v>
          </cell>
        </row>
        <row r="4661">
          <cell r="A4661" t="str">
            <v>73991/004</v>
          </cell>
          <cell r="B4661" t="str">
            <v>Piso cimentado traço 1:3 (cimento e areia) com acabamento liso espessura 1,5cm, preparo manual da argamassa incluso aditivo impermeabilizante</v>
          </cell>
          <cell r="C4661" t="str">
            <v>m²</v>
          </cell>
          <cell r="D4661">
            <v>32.29</v>
          </cell>
        </row>
        <row r="4662">
          <cell r="A4662" t="str">
            <v>74079</v>
          </cell>
          <cell r="B4662" t="str">
            <v>Cimentado liso queimado E=2cm c/ junta batida cimento/areia 1:3</v>
          </cell>
        </row>
        <row r="4663">
          <cell r="A4663" t="str">
            <v>74079/001</v>
          </cell>
          <cell r="B4663" t="str">
            <v>Piso cimentado traço 1:4 (cimento e areia) com acabamento liso espessura 2,0cm com juntas plásticas de dilatação e preparo manual da argamassa</v>
          </cell>
          <cell r="C4663" t="str">
            <v>m²</v>
          </cell>
          <cell r="D4663">
            <v>43.53</v>
          </cell>
        </row>
        <row r="4664">
          <cell r="A4664" t="str">
            <v>74079/002</v>
          </cell>
          <cell r="B4664" t="str">
            <v>Piso cimentado traço 1:3 (cimento e areia) acabamento liso espessura 2cm com junta batida e preparo manual da argamassa</v>
          </cell>
          <cell r="C4664" t="str">
            <v>m²</v>
          </cell>
          <cell r="D4664">
            <v>41.83</v>
          </cell>
        </row>
        <row r="4665">
          <cell r="A4665" t="str">
            <v>76447</v>
          </cell>
          <cell r="B4665" t="str">
            <v>Piso cimentado liso</v>
          </cell>
        </row>
        <row r="4666">
          <cell r="A4666" t="str">
            <v>76447/001</v>
          </cell>
          <cell r="B4666" t="str">
            <v>Piso cimentado traço 1:3 (cimento e areia) acabamento liso espessura 2,5cm preparo mecânico da argamassa</v>
          </cell>
          <cell r="C4666" t="str">
            <v>m²</v>
          </cell>
          <cell r="D4666">
            <v>33.869999999999997</v>
          </cell>
        </row>
        <row r="4667">
          <cell r="A4667" t="str">
            <v>76448</v>
          </cell>
          <cell r="B4667" t="str">
            <v>Cimentado rustico E=1,5cm cimento/areia 1:4</v>
          </cell>
        </row>
        <row r="4668">
          <cell r="A4668" t="str">
            <v>76448/001</v>
          </cell>
          <cell r="B4668" t="str">
            <v>Piso cimentado traço 1:4 (cimento e areia) acabamento rustico espessura 1,5cm preparo manual da argamassa</v>
          </cell>
          <cell r="C4668" t="str">
            <v>m²</v>
          </cell>
          <cell r="D4668">
            <v>26.72</v>
          </cell>
        </row>
        <row r="4669">
          <cell r="A4669" t="str">
            <v>76448/002</v>
          </cell>
          <cell r="B4669" t="str">
            <v>Piso cimentado traço 1:4 (cimento e areia) acabamento rustico espessura 3,5cm preparo manual da argamassa</v>
          </cell>
          <cell r="C4669" t="str">
            <v>m²</v>
          </cell>
          <cell r="D4669">
            <v>34.14</v>
          </cell>
        </row>
        <row r="4670">
          <cell r="A4670" t="str">
            <v>76448/003</v>
          </cell>
          <cell r="B4670" t="str">
            <v>Piso cimentado traço 1:4 (cimento e areia) acabamento rustico espessura 2,5cm preparo manual da argamassa</v>
          </cell>
          <cell r="C4670" t="str">
            <v>m²</v>
          </cell>
          <cell r="D4670">
            <v>30.43</v>
          </cell>
        </row>
        <row r="4671">
          <cell r="A4671" t="str">
            <v>84172</v>
          </cell>
          <cell r="B4671" t="str">
            <v>Piso cimentado traço 1:3 (cimento e areia) acabamento rustico espessura 2cm com juntas plásticas de dilatação, preparo manual da argamassa</v>
          </cell>
          <cell r="C4671" t="str">
            <v>m²</v>
          </cell>
          <cell r="D4671">
            <v>41.05</v>
          </cell>
        </row>
        <row r="4672">
          <cell r="A4672" t="str">
            <v>84173</v>
          </cell>
          <cell r="B4672" t="str">
            <v>Piso cimentado traço 1:3 (cimento/areia) acabamento liso preparo manual da argamassa incluso aditivo impermeabilizante</v>
          </cell>
          <cell r="C4672" t="str">
            <v>m²</v>
          </cell>
          <cell r="D4672">
            <v>34.840000000000003</v>
          </cell>
        </row>
        <row r="4673">
          <cell r="A4673" t="str">
            <v>84174</v>
          </cell>
          <cell r="B4673" t="str">
            <v>Piso cimentado traço 1:3 (cimento e areia) com acabamento liso espessura 3cm com juntas de madeira, preparo manual da argamassa incluso aditivo impermeabilizante</v>
          </cell>
          <cell r="C4673" t="str">
            <v>m²</v>
          </cell>
          <cell r="D4673">
            <v>50.21</v>
          </cell>
        </row>
        <row r="4674">
          <cell r="A4674" t="str">
            <v>0112</v>
          </cell>
          <cell r="B4674" t="str">
            <v>Piso de madeira</v>
          </cell>
        </row>
        <row r="4675">
          <cell r="A4675" t="str">
            <v>72191</v>
          </cell>
          <cell r="B4675" t="str">
            <v>Recolocação de tacos de madeira com reaproveitamento de material e assentamento com argamassa 1:4 (cimento e areia)</v>
          </cell>
          <cell r="C4675" t="str">
            <v>m²</v>
          </cell>
          <cell r="D4675">
            <v>56.53</v>
          </cell>
        </row>
        <row r="4676">
          <cell r="A4676" t="str">
            <v>72192</v>
          </cell>
          <cell r="B4676" t="str">
            <v>Recolocação de piso de tábuas de madeira, considerando reaproveitamento do material</v>
          </cell>
          <cell r="C4676" t="str">
            <v>m²</v>
          </cell>
          <cell r="D4676">
            <v>14.71</v>
          </cell>
        </row>
        <row r="4677">
          <cell r="A4677" t="str">
            <v>72193</v>
          </cell>
          <cell r="B4677" t="str">
            <v>Recolocação de piso de tábuas de madeira, considerando reaproveitamento do material</v>
          </cell>
          <cell r="C4677" t="str">
            <v>m²</v>
          </cell>
          <cell r="D4677">
            <v>39.46</v>
          </cell>
        </row>
        <row r="4678">
          <cell r="A4678" t="str">
            <v>73655</v>
          </cell>
          <cell r="B4678" t="str">
            <v>Piso em tábua corrida de madeira espessura 2,5cm fixado em peças de madeira e assentado em argamassa traço 1:4 (cimento/areia)</v>
          </cell>
          <cell r="C4678" t="str">
            <v>m²</v>
          </cell>
          <cell r="D4678">
            <v>131.97</v>
          </cell>
        </row>
        <row r="4679">
          <cell r="A4679" t="str">
            <v>73734</v>
          </cell>
          <cell r="B4679" t="str">
            <v>Piso em madeira</v>
          </cell>
        </row>
        <row r="4680">
          <cell r="A4680" t="str">
            <v>73734/001</v>
          </cell>
          <cell r="B4680" t="str">
            <v>Piso em taco de madeira 7x21cm, assentado com argamassa traço 1:4 (cimento e areia media)</v>
          </cell>
          <cell r="C4680" t="str">
            <v>m²</v>
          </cell>
          <cell r="D4680">
            <v>93.53</v>
          </cell>
        </row>
        <row r="4681">
          <cell r="A4681" t="str">
            <v>84181</v>
          </cell>
          <cell r="B4681" t="str">
            <v>Piso em taco de madeira 7x21cm, fixado com cola base de PVA</v>
          </cell>
          <cell r="C4681" t="str">
            <v>m²</v>
          </cell>
          <cell r="D4681">
            <v>68.84</v>
          </cell>
        </row>
        <row r="4682">
          <cell r="A4682" t="str">
            <v>84182</v>
          </cell>
          <cell r="B4682" t="str">
            <v>Piso parquet de madeira de lei fixado com cola base de PVA</v>
          </cell>
          <cell r="C4682" t="str">
            <v>m²</v>
          </cell>
          <cell r="D4682">
            <v>77.27</v>
          </cell>
        </row>
        <row r="4683">
          <cell r="A4683" t="str">
            <v>0113</v>
          </cell>
          <cell r="B4683" t="str">
            <v>Piso cerâmico</v>
          </cell>
        </row>
        <row r="4684">
          <cell r="A4684" t="str">
            <v>87246</v>
          </cell>
          <cell r="B4684" t="str">
            <v>Revestimento cerâmico para piso com placas tipo grês de dimensões 35x35cm aplicada em ambientes de área menor que 5m². Af_06/2014</v>
          </cell>
          <cell r="C4684" t="str">
            <v>m²</v>
          </cell>
          <cell r="D4684">
            <v>36.61</v>
          </cell>
        </row>
        <row r="4685">
          <cell r="A4685" t="str">
            <v>87247</v>
          </cell>
          <cell r="B4685" t="str">
            <v>Revestimento cerâmico para piso com placas tipo grês de dimensões 35x35cm aplicada em ambientes de área entre 5m² e 10m². Af_06/2014</v>
          </cell>
          <cell r="C4685" t="str">
            <v>m²</v>
          </cell>
          <cell r="D4685">
            <v>32.869999999999997</v>
          </cell>
        </row>
        <row r="4686">
          <cell r="A4686" t="str">
            <v>87248</v>
          </cell>
          <cell r="B4686" t="str">
            <v>Revestimento cerâmico para piso com placas tipo grês de dimensões 35x35cm aplicada em ambientes de área maior que 10m². Af_06/2014</v>
          </cell>
          <cell r="C4686" t="str">
            <v>m²</v>
          </cell>
          <cell r="D4686">
            <v>29.83</v>
          </cell>
        </row>
        <row r="4687">
          <cell r="A4687" t="str">
            <v>87249</v>
          </cell>
          <cell r="B4687" t="str">
            <v>Revestimento cerâmico para piso com placas tipo grês de dimensões 45x45cm aplicada em ambientes de área menor que 5m². Af_06/2014</v>
          </cell>
          <cell r="C4687" t="str">
            <v>m²</v>
          </cell>
          <cell r="D4687">
            <v>40.92</v>
          </cell>
        </row>
        <row r="4688">
          <cell r="A4688" t="str">
            <v>87250</v>
          </cell>
          <cell r="B4688" t="str">
            <v>Revestimento cerâmico para piso com placas tipo grês de dimensões 45x45cm aplicada em ambientes de área entre 5m² e 10m². Af_06/2014</v>
          </cell>
          <cell r="C4688" t="str">
            <v>m²</v>
          </cell>
          <cell r="D4688">
            <v>35</v>
          </cell>
        </row>
        <row r="4689">
          <cell r="A4689" t="str">
            <v>87251</v>
          </cell>
          <cell r="B4689" t="str">
            <v>Revestimento cerâmico para piso com placas tipo grês de dimensões 45x45cm aplicada em ambientes de área maior que 10m². Af_06/2014</v>
          </cell>
          <cell r="C4689" t="str">
            <v>m²</v>
          </cell>
          <cell r="D4689">
            <v>31.16</v>
          </cell>
        </row>
        <row r="4690">
          <cell r="A4690" t="str">
            <v>87255</v>
          </cell>
          <cell r="B4690" t="str">
            <v>Revestimento cerâmico para piso com placas tipo grês de dimensões 60x60cm aplicada em ambientes de área menor que 5m². Af_06/2014</v>
          </cell>
          <cell r="C4690" t="str">
            <v>m²</v>
          </cell>
          <cell r="D4690">
            <v>65.150000000000006</v>
          </cell>
        </row>
        <row r="4691">
          <cell r="A4691" t="str">
            <v>87256</v>
          </cell>
          <cell r="B4691" t="str">
            <v>Revestimento cerâmico para piso com placas tipo grês de dimensões 60x60cm aplicada em ambientes de área entre 5m² e 10m². Af_06/2014</v>
          </cell>
          <cell r="C4691" t="str">
            <v>m²</v>
          </cell>
          <cell r="D4691">
            <v>57.96</v>
          </cell>
        </row>
        <row r="4692">
          <cell r="A4692" t="str">
            <v>87257</v>
          </cell>
          <cell r="B4692" t="str">
            <v>Revestimento cerâmico para piso com placas tipo grês de dimensões 60x60cm aplicada em ambientes de área maior que 10m². Af_06/2014</v>
          </cell>
          <cell r="C4692" t="str">
            <v>m²</v>
          </cell>
          <cell r="D4692">
            <v>53.44</v>
          </cell>
        </row>
        <row r="4693">
          <cell r="A4693" t="str">
            <v>87258</v>
          </cell>
          <cell r="B4693" t="str">
            <v>Revestimento cerâmico para piso com placas tipo porcelanato de dimensões 45x45cm aplicada em ambientes de área menor que 5m². Af_06/2014</v>
          </cell>
          <cell r="C4693" t="str">
            <v>m²</v>
          </cell>
          <cell r="D4693">
            <v>97.5</v>
          </cell>
        </row>
        <row r="4694">
          <cell r="A4694" t="str">
            <v>87259</v>
          </cell>
          <cell r="B4694" t="str">
            <v>Revestimento cerâmico para piso com placas tipo porcelanato de dimensões 45x45cm aplicada em ambientes de área entre 5m² e 10m². Af_06/2014</v>
          </cell>
          <cell r="C4694" t="str">
            <v>m²</v>
          </cell>
          <cell r="D4694">
            <v>90.68</v>
          </cell>
        </row>
        <row r="4695">
          <cell r="A4695" t="str">
            <v>87260</v>
          </cell>
          <cell r="B4695" t="str">
            <v>Revestimento cerâmico para piso com placas tipo porcelanato de dimensões 45x45cm aplicada em ambientes de área maior que 10m². Af_06/2014</v>
          </cell>
          <cell r="C4695" t="str">
            <v>m²</v>
          </cell>
          <cell r="D4695">
            <v>86.69</v>
          </cell>
        </row>
        <row r="4696">
          <cell r="A4696" t="str">
            <v>87261</v>
          </cell>
          <cell r="B4696" t="str">
            <v>Revestimento cerâmico para piso com placas tipo porcelanato de dimensões 60x60cm aplicada em ambientes de área menor que 5m². Af_06/2014</v>
          </cell>
          <cell r="C4696" t="str">
            <v>m²</v>
          </cell>
          <cell r="D4696">
            <v>108.83</v>
          </cell>
        </row>
        <row r="4697">
          <cell r="A4697" t="str">
            <v>87262</v>
          </cell>
          <cell r="B4697" t="str">
            <v>Revestimento cerâmico para piso com placas tipo porcelanato de dimensões 60x60cm aplicada em ambientes de área entre 5m² e 10m². Af_06/2014</v>
          </cell>
          <cell r="C4697" t="str">
            <v>m²</v>
          </cell>
          <cell r="D4697">
            <v>100.84</v>
          </cell>
        </row>
        <row r="4698">
          <cell r="A4698" t="str">
            <v>87263</v>
          </cell>
          <cell r="B4698" t="str">
            <v>Revestimento cerâmico para piso com placas tipo porcelanato de dimensões 60x60cm aplicada em ambientes de área maior que 10m². Af_06/2014</v>
          </cell>
          <cell r="C4698" t="str">
            <v>m²</v>
          </cell>
          <cell r="D4698">
            <v>96.13</v>
          </cell>
        </row>
        <row r="4699">
          <cell r="A4699" t="str">
            <v>89046</v>
          </cell>
          <cell r="B4699" t="str">
            <v>Composição representativa do serviço de revestimento cerâmico para piso com placas tipo grés de dimensões 35x35cm, para edificação habitacional multifamiliar (prédio). Af_11/2014</v>
          </cell>
          <cell r="C4699" t="str">
            <v>m²</v>
          </cell>
          <cell r="D4699">
            <v>32.71</v>
          </cell>
        </row>
        <row r="4700">
          <cell r="A4700" t="str">
            <v>89171</v>
          </cell>
          <cell r="B4700" t="str">
            <v>Composição representativa do serviço de revestimento cerâmico para piso com placas tipo grés de dimensões 35x35cm, para edificação habitacional unifamiliar (casa) e edificação pública padrão. Af_11/2014</v>
          </cell>
          <cell r="C4700" t="str">
            <v>m²</v>
          </cell>
          <cell r="D4700">
            <v>31.22</v>
          </cell>
        </row>
        <row r="4701">
          <cell r="A4701" t="str">
            <v>0115</v>
          </cell>
          <cell r="B4701" t="str">
            <v>Piso de pedra</v>
          </cell>
        </row>
        <row r="4702">
          <cell r="A4702" t="str">
            <v>73743</v>
          </cell>
          <cell r="B4702" t="str">
            <v>Piso em pedra</v>
          </cell>
        </row>
        <row r="4703">
          <cell r="A4703" t="str">
            <v>73743/001</v>
          </cell>
          <cell r="B4703" t="str">
            <v>Piso em pedra são tome assentado sobre argamassa 1:3 (cimento e areia) rejuntado com cimento branco</v>
          </cell>
          <cell r="C4703" t="str">
            <v>m²</v>
          </cell>
          <cell r="D4703">
            <v>128.09</v>
          </cell>
        </row>
        <row r="4704">
          <cell r="A4704" t="str">
            <v>73818</v>
          </cell>
          <cell r="B4704" t="str">
            <v>Pavimentação c/ pedrisco s/ compactação E=5cm - 11209</v>
          </cell>
        </row>
        <row r="4705">
          <cell r="A4705" t="str">
            <v>73818/001</v>
          </cell>
          <cell r="B4705" t="str">
            <v>Pavimentação em pedrisco, espessura 5cm</v>
          </cell>
          <cell r="C4705" t="str">
            <v>m²</v>
          </cell>
          <cell r="D4705">
            <v>7.1</v>
          </cell>
        </row>
        <row r="4706">
          <cell r="A4706" t="str">
            <v>73921</v>
          </cell>
          <cell r="B4706" t="str">
            <v>Piso pedra</v>
          </cell>
        </row>
        <row r="4707">
          <cell r="A4707" t="str">
            <v>73921/001</v>
          </cell>
          <cell r="B4707" t="str">
            <v>Piso em pedra portuguesa assentado sobre base de saibro, rejuntado com cimento branco</v>
          </cell>
          <cell r="C4707" t="str">
            <v>m²</v>
          </cell>
          <cell r="D4707">
            <v>98.71</v>
          </cell>
        </row>
        <row r="4708">
          <cell r="A4708" t="str">
            <v>73921/002</v>
          </cell>
          <cell r="B4708" t="str">
            <v>Piso em pedra ardósia assentado sobre argamassa colante rejuntado com cimento comum</v>
          </cell>
          <cell r="C4708" t="str">
            <v>m²</v>
          </cell>
          <cell r="D4708">
            <v>30.35</v>
          </cell>
        </row>
        <row r="4709">
          <cell r="A4709" t="str">
            <v>73957</v>
          </cell>
          <cell r="B4709" t="str">
            <v>Pisos de pedra portuguesa, arenito e ardósia</v>
          </cell>
        </row>
        <row r="4710">
          <cell r="A4710" t="str">
            <v>73957/001</v>
          </cell>
          <cell r="B4710" t="str">
            <v>Recomposição de piso em pedra portuguesa, assentada sobre argamassa traço 1:5 (cimento e saibro), rejuntado com cimento comum, com aproveitamento da pedra</v>
          </cell>
          <cell r="C4710" t="str">
            <v>m²</v>
          </cell>
          <cell r="D4710">
            <v>43.32</v>
          </cell>
        </row>
        <row r="4711">
          <cell r="A4711" t="str">
            <v>74160</v>
          </cell>
          <cell r="B4711" t="str">
            <v>Piso em pedra ardósia, E=1,0cm</v>
          </cell>
        </row>
        <row r="4712">
          <cell r="A4712" t="str">
            <v>74160/001</v>
          </cell>
          <cell r="B4712" t="str">
            <v>Piso em pedra ardósia irregular assentado sobre argamassa traço 1:0,5:5 (cimento, cal e areia), rejuntado com cimento branco</v>
          </cell>
          <cell r="C4712" t="str">
            <v>m²</v>
          </cell>
          <cell r="D4712">
            <v>30.16</v>
          </cell>
        </row>
        <row r="4713">
          <cell r="A4713" t="str">
            <v>74235</v>
          </cell>
          <cell r="B4713" t="str">
            <v>Pisos de pedra portuguesa arenito e ardósia</v>
          </cell>
        </row>
        <row r="4714">
          <cell r="A4714" t="str">
            <v>74235/001</v>
          </cell>
          <cell r="B4714" t="str">
            <v>Piso em pedra portuguesa assentado sobre argamassa traço 1:5 (cimento e saibro), rejuntado com cimento comum</v>
          </cell>
          <cell r="C4714" t="str">
            <v>m²</v>
          </cell>
          <cell r="D4714">
            <v>104.24</v>
          </cell>
        </row>
        <row r="4715">
          <cell r="A4715" t="str">
            <v>84183</v>
          </cell>
          <cell r="B4715" t="str">
            <v>Piso em pedra portuguesa assentado sobre base de areia, rejuntado com cimento comum</v>
          </cell>
          <cell r="C4715" t="str">
            <v>m²</v>
          </cell>
          <cell r="D4715">
            <v>90.4</v>
          </cell>
        </row>
        <row r="4716">
          <cell r="A4716" t="str">
            <v>0116</v>
          </cell>
          <cell r="B4716" t="str">
            <v>Piso vinílico/borracha</v>
          </cell>
        </row>
        <row r="4717">
          <cell r="A4717" t="str">
            <v>72185</v>
          </cell>
          <cell r="B4717" t="str">
            <v>Piso vinílico semiflexível padrão liso, espessura 2mm, fixado com cola</v>
          </cell>
          <cell r="C4717" t="str">
            <v>m²</v>
          </cell>
          <cell r="D4717">
            <v>60.58</v>
          </cell>
        </row>
        <row r="4718">
          <cell r="A4718" t="str">
            <v>72186</v>
          </cell>
          <cell r="B4718" t="str">
            <v>Piso vinílico semiflexível padrão liso, espessura 3,2mm, fixado com cola</v>
          </cell>
          <cell r="C4718" t="str">
            <v>m²</v>
          </cell>
          <cell r="D4718">
            <v>97.54</v>
          </cell>
        </row>
        <row r="4719">
          <cell r="A4719" t="str">
            <v>72187</v>
          </cell>
          <cell r="B4719" t="str">
            <v>Piso de borracha frisado, espessura 7mm, assentado com argamassa traco 1:3 (cimento e areia)</v>
          </cell>
          <cell r="C4719" t="str">
            <v>m²</v>
          </cell>
          <cell r="D4719">
            <v>172.55</v>
          </cell>
        </row>
        <row r="4720">
          <cell r="A4720" t="str">
            <v>72188</v>
          </cell>
          <cell r="B4720" t="str">
            <v>Piso de borracha pastilhado, espessura 7mm, assentado com argamassa traço 1:3 (cimento e areia)</v>
          </cell>
          <cell r="C4720" t="str">
            <v>m²</v>
          </cell>
          <cell r="D4720">
            <v>171.91</v>
          </cell>
        </row>
        <row r="4721">
          <cell r="A4721" t="str">
            <v>73876</v>
          </cell>
          <cell r="B4721" t="str">
            <v>Plurigoma</v>
          </cell>
        </row>
        <row r="4722">
          <cell r="A4722" t="str">
            <v>73876/001</v>
          </cell>
          <cell r="B4722" t="str">
            <v>Piso de borracha pastilhado, espessura 7mm, fixado com cola</v>
          </cell>
          <cell r="C4722" t="str">
            <v>m²</v>
          </cell>
          <cell r="D4722">
            <v>162.08000000000001</v>
          </cell>
        </row>
        <row r="4723">
          <cell r="A4723" t="str">
            <v>84186</v>
          </cell>
          <cell r="B4723" t="str">
            <v>Piso de borracha canelada, espessura 3,5mm, fixado com cola</v>
          </cell>
          <cell r="C4723" t="str">
            <v>m²</v>
          </cell>
          <cell r="D4723">
            <v>84.56</v>
          </cell>
        </row>
        <row r="4724">
          <cell r="A4724" t="str">
            <v>84187</v>
          </cell>
          <cell r="B4724" t="str">
            <v>Assentamento de piso de borracha pastilhada fixado com cola</v>
          </cell>
          <cell r="C4724" t="str">
            <v>m²</v>
          </cell>
          <cell r="D4724">
            <v>15.24</v>
          </cell>
        </row>
        <row r="4725">
          <cell r="A4725" t="str">
            <v>84188</v>
          </cell>
          <cell r="B4725" t="str">
            <v>Testeira ou rodapé vinílico 6cm fixado com cola</v>
          </cell>
          <cell r="C4725" t="str">
            <v>m</v>
          </cell>
          <cell r="D4725">
            <v>22.6</v>
          </cell>
        </row>
        <row r="4726">
          <cell r="A4726" t="str">
            <v>0117</v>
          </cell>
          <cell r="B4726" t="str">
            <v>Piso de alta resistência</v>
          </cell>
        </row>
        <row r="4727">
          <cell r="A4727" t="str">
            <v>72136</v>
          </cell>
          <cell r="B4727" t="str">
            <v>Piso industrial de alta resistência, espessura 8mm, incluso juntas de dilatação plásticas e polimento mecanizado</v>
          </cell>
          <cell r="C4727" t="str">
            <v>m²</v>
          </cell>
          <cell r="D4727">
            <v>67.95</v>
          </cell>
        </row>
        <row r="4728">
          <cell r="A4728" t="str">
            <v>72137</v>
          </cell>
          <cell r="B4728" t="str">
            <v>Piso industrial alta resistência, espessura 12mm, incluso juntas de dilatação plásticas e polimento mecanizado</v>
          </cell>
          <cell r="C4728" t="str">
            <v>m²</v>
          </cell>
          <cell r="D4728">
            <v>82.48</v>
          </cell>
        </row>
        <row r="4729">
          <cell r="A4729" t="str">
            <v>72815</v>
          </cell>
          <cell r="B4729" t="str">
            <v>Aplicação de tinta à base de epóxi sobre piso</v>
          </cell>
          <cell r="C4729" t="str">
            <v>m²</v>
          </cell>
          <cell r="D4729">
            <v>33.36</v>
          </cell>
        </row>
        <row r="4730">
          <cell r="A4730" t="str">
            <v>0118</v>
          </cell>
          <cell r="B4730" t="str">
            <v>Piso granilite / marmorite</v>
          </cell>
        </row>
        <row r="4731">
          <cell r="A4731" t="str">
            <v>84191</v>
          </cell>
          <cell r="B4731" t="str">
            <v>Piso em granilite, marmorite ou granitina espessura 8mm, incluso juntas de dilatação plásticas</v>
          </cell>
          <cell r="C4731" t="str">
            <v>m²</v>
          </cell>
          <cell r="D4731">
            <v>70.34</v>
          </cell>
        </row>
        <row r="4732">
          <cell r="A4732" t="str">
            <v>0119</v>
          </cell>
          <cell r="B4732" t="str">
            <v>Piso de mármore/granito</v>
          </cell>
        </row>
        <row r="4733">
          <cell r="A4733" t="str">
            <v>72138</v>
          </cell>
          <cell r="B4733" t="str">
            <v>Piso em granito branco 50x50cm levigado espessura 2cm, assentado com argamassa colante dupla colagem, com rejuntamento em cimento branco</v>
          </cell>
          <cell r="C4733" t="str">
            <v>m²</v>
          </cell>
          <cell r="D4733">
            <v>180.67</v>
          </cell>
        </row>
        <row r="4734">
          <cell r="A4734" t="str">
            <v>84190</v>
          </cell>
          <cell r="B4734" t="str">
            <v>Piso granito assentado sobre argamassa cimento / cal / areia traço 1:0,25:3 inclusive rejunte em cimento</v>
          </cell>
          <cell r="C4734" t="str">
            <v>m²</v>
          </cell>
          <cell r="D4734">
            <v>139.13999999999999</v>
          </cell>
        </row>
        <row r="4735">
          <cell r="A4735" t="str">
            <v>84193</v>
          </cell>
          <cell r="B4735" t="str">
            <v>Assentamento de piso granito/mármore sobre argamassa traço 1:2:2 (cimento/areia/saibro)</v>
          </cell>
          <cell r="C4735" t="str">
            <v>m²</v>
          </cell>
          <cell r="D4735">
            <v>18.91</v>
          </cell>
        </row>
        <row r="4736">
          <cell r="A4736" t="str">
            <v>84195</v>
          </cell>
          <cell r="B4736" t="str">
            <v>Piso mármore branco assentado sobre argamassa traço 1:4 (cimento/areia)</v>
          </cell>
          <cell r="C4736" t="str">
            <v>m²</v>
          </cell>
          <cell r="D4736">
            <v>198.75</v>
          </cell>
        </row>
        <row r="4737">
          <cell r="A4737" t="str">
            <v>0120</v>
          </cell>
          <cell r="B4737" t="str">
            <v>Soleira cerâmica</v>
          </cell>
        </row>
        <row r="4738">
          <cell r="A4738" t="str">
            <v>84192</v>
          </cell>
          <cell r="B4738" t="str">
            <v>Soleira cerâmica PEI-4 largura 15cm assentada sobre argamassa cimento e areia traço 1:4</v>
          </cell>
          <cell r="C4738" t="str">
            <v>m</v>
          </cell>
          <cell r="D4738">
            <v>11.04</v>
          </cell>
        </row>
        <row r="4739">
          <cell r="A4739" t="str">
            <v>0121</v>
          </cell>
          <cell r="B4739" t="str">
            <v>Soleira de granilite, marmorite e outros</v>
          </cell>
        </row>
        <row r="4740">
          <cell r="A4740" t="str">
            <v>74159</v>
          </cell>
          <cell r="B4740" t="str">
            <v>Soleira de ardósia</v>
          </cell>
        </row>
        <row r="4741">
          <cell r="A4741" t="str">
            <v>74159/001</v>
          </cell>
          <cell r="B4741" t="str">
            <v>Soleira em ardósia largura 15cm assentada com argamassa de cimento e areia traço 1:4 rejunte em cimento branco</v>
          </cell>
          <cell r="C4741" t="str">
            <v>m</v>
          </cell>
          <cell r="D4741">
            <v>10.96</v>
          </cell>
        </row>
        <row r="4742">
          <cell r="A4742" t="str">
            <v>74192</v>
          </cell>
          <cell r="B4742" t="str">
            <v>Soleira de marmorite</v>
          </cell>
        </row>
        <row r="4743">
          <cell r="A4743" t="str">
            <v>74192/001</v>
          </cell>
          <cell r="B4743" t="str">
            <v>Soleira em marmorite largura 15cm sobre argamassa traço 1:4 (cimento e areia)</v>
          </cell>
          <cell r="C4743" t="str">
            <v>m</v>
          </cell>
          <cell r="D4743">
            <v>54.63</v>
          </cell>
        </row>
        <row r="4744">
          <cell r="A4744" t="str">
            <v>84194</v>
          </cell>
          <cell r="B4744" t="str">
            <v>Soleira de cimentado liso largura 15cm executada com argamassa traço 1:3 (cimento e areia)</v>
          </cell>
          <cell r="C4744" t="str">
            <v>m</v>
          </cell>
          <cell r="D4744">
            <v>9.35</v>
          </cell>
        </row>
        <row r="4745">
          <cell r="A4745" t="str">
            <v>0122</v>
          </cell>
          <cell r="B4745" t="str">
            <v>Soleira de mármore / granito</v>
          </cell>
        </row>
        <row r="4746">
          <cell r="A4746" t="str">
            <v>74111</v>
          </cell>
          <cell r="B4746" t="str">
            <v>Soleira mármore branco</v>
          </cell>
        </row>
        <row r="4747">
          <cell r="A4747" t="str">
            <v>74111/001</v>
          </cell>
          <cell r="B4747" t="str">
            <v>Soleira de mármore branco, largura 5cm, espessura 3cm, assentada com argamassa colante</v>
          </cell>
          <cell r="C4747" t="str">
            <v>m</v>
          </cell>
          <cell r="D4747">
            <v>44.48</v>
          </cell>
        </row>
        <row r="4748">
          <cell r="A4748" t="str">
            <v>84161</v>
          </cell>
          <cell r="B4748" t="str">
            <v>Soleira de mármore branco, largura 15cm, espessura 3cm, assentada sobre argamassa traço 1:4 (cimento e areia)</v>
          </cell>
          <cell r="C4748" t="str">
            <v>m</v>
          </cell>
          <cell r="D4748">
            <v>36.49</v>
          </cell>
        </row>
        <row r="4749">
          <cell r="A4749" t="str">
            <v>0130</v>
          </cell>
          <cell r="B4749" t="str">
            <v>Rodapé de madeira</v>
          </cell>
        </row>
        <row r="4750">
          <cell r="A4750" t="str">
            <v>72194</v>
          </cell>
          <cell r="B4750" t="str">
            <v>Recolocação de rodapé de madeira e cordão, considerando reaproveitamento do material</v>
          </cell>
          <cell r="C4750" t="str">
            <v>m</v>
          </cell>
          <cell r="D4750">
            <v>3.81</v>
          </cell>
        </row>
        <row r="4751">
          <cell r="A4751" t="str">
            <v>73886</v>
          </cell>
          <cell r="B4751" t="str">
            <v>Rodapés de madeira</v>
          </cell>
        </row>
        <row r="4752">
          <cell r="A4752" t="str">
            <v>73886/001</v>
          </cell>
          <cell r="B4752" t="str">
            <v>Rodapé em madeira, altura 7cm, fixado em peças de madeira</v>
          </cell>
          <cell r="C4752" t="str">
            <v>m</v>
          </cell>
          <cell r="D4752">
            <v>9.7899999999999991</v>
          </cell>
        </row>
        <row r="4753">
          <cell r="A4753" t="str">
            <v>84162</v>
          </cell>
          <cell r="B4753" t="str">
            <v>Rodapé em madeira, altura 7cm, fixado com cola</v>
          </cell>
          <cell r="C4753" t="str">
            <v>m</v>
          </cell>
          <cell r="D4753">
            <v>9.66</v>
          </cell>
        </row>
        <row r="4754">
          <cell r="A4754" t="str">
            <v>0131</v>
          </cell>
          <cell r="B4754" t="str">
            <v>Rodapé cerâmico</v>
          </cell>
        </row>
        <row r="4755">
          <cell r="A4755" t="str">
            <v>88648</v>
          </cell>
          <cell r="B4755" t="str">
            <v>Rodapé cerâmico de 7cm de altura com placas tipo grês de dimensões 35x35cm. Af_06/2014</v>
          </cell>
          <cell r="C4755" t="str">
            <v>m</v>
          </cell>
          <cell r="D4755">
            <v>4.6100000000000003</v>
          </cell>
        </row>
        <row r="4756">
          <cell r="A4756" t="str">
            <v>88649</v>
          </cell>
          <cell r="B4756" t="str">
            <v>Rodapé cerâmico de 7cm de altura com placas tipo grês de dimensões 45x45cm. Af_06/2014</v>
          </cell>
          <cell r="C4756" t="str">
            <v>m</v>
          </cell>
          <cell r="D4756">
            <v>5.1100000000000003</v>
          </cell>
        </row>
        <row r="4757">
          <cell r="A4757" t="str">
            <v>88650</v>
          </cell>
          <cell r="B4757" t="str">
            <v>Rodapé cerâmico de 7cm de altura com placas tipo grês de dimensões 60x60cm. Af_06/2014</v>
          </cell>
          <cell r="C4757" t="str">
            <v>m</v>
          </cell>
          <cell r="D4757">
            <v>9.2100000000000009</v>
          </cell>
        </row>
        <row r="4758">
          <cell r="A4758" t="str">
            <v>0164</v>
          </cell>
          <cell r="B4758" t="str">
            <v>Rodapé de mármore, granito, marmorite, granilite e outros</v>
          </cell>
        </row>
        <row r="4759">
          <cell r="A4759" t="str">
            <v>40904</v>
          </cell>
          <cell r="B4759" t="str">
            <v>Rodapé em ardósia altura 8cm assentado com argamassa traço 1:2:8 (cimento, cal e areia) rejunte em cimento branco</v>
          </cell>
          <cell r="C4759" t="str">
            <v>ml</v>
          </cell>
          <cell r="D4759">
            <v>6.28</v>
          </cell>
        </row>
        <row r="4760">
          <cell r="A4760" t="str">
            <v>73742</v>
          </cell>
          <cell r="B4760" t="str">
            <v>Rodapé de granito</v>
          </cell>
        </row>
        <row r="4761">
          <cell r="A4761" t="str">
            <v>73742/001</v>
          </cell>
          <cell r="B4761" t="str">
            <v>Rodapé em mármore branco assentado com argamassa traço 1:2:8 (cimento, cal e areia) altura 7cm</v>
          </cell>
          <cell r="C4761" t="str">
            <v>m</v>
          </cell>
          <cell r="D4761">
            <v>23.55</v>
          </cell>
        </row>
        <row r="4762">
          <cell r="A4762" t="str">
            <v>73850</v>
          </cell>
          <cell r="B4762" t="str">
            <v>Rodapé de marmorite</v>
          </cell>
        </row>
        <row r="4763">
          <cell r="A4763" t="str">
            <v>73850/001</v>
          </cell>
          <cell r="B4763" t="str">
            <v>Rodapé em marmorite, altura 10cm</v>
          </cell>
          <cell r="C4763" t="str">
            <v>m</v>
          </cell>
          <cell r="D4763">
            <v>19.11</v>
          </cell>
        </row>
        <row r="4764">
          <cell r="A4764" t="str">
            <v>84165</v>
          </cell>
          <cell r="B4764" t="str">
            <v>Rodapé em argamassa traço 1:3 (cimento e areia) altura 8cm</v>
          </cell>
          <cell r="C4764" t="str">
            <v>m</v>
          </cell>
          <cell r="D4764">
            <v>8.2899999999999991</v>
          </cell>
        </row>
        <row r="4765">
          <cell r="A4765" t="str">
            <v>84167</v>
          </cell>
          <cell r="B4765" t="str">
            <v>Rodapé em mármore branco assentado com argamassa traço 1:4 (cimento e areia) altura 7cm</v>
          </cell>
          <cell r="C4765" t="str">
            <v>m</v>
          </cell>
          <cell r="D4765">
            <v>25.62</v>
          </cell>
        </row>
        <row r="4766">
          <cell r="A4766" t="str">
            <v>84168</v>
          </cell>
          <cell r="B4766" t="str">
            <v>Rodapé em ardósia assentado com argamassa traço 1:4 (cimento e areia) altura 10cm</v>
          </cell>
          <cell r="C4766" t="str">
            <v>m</v>
          </cell>
          <cell r="D4766">
            <v>12.2</v>
          </cell>
        </row>
        <row r="4767">
          <cell r="A4767" t="str">
            <v>0258</v>
          </cell>
          <cell r="B4767" t="str">
            <v>Piso concreto</v>
          </cell>
        </row>
        <row r="4768">
          <cell r="A4768" t="str">
            <v>68325</v>
          </cell>
          <cell r="B4768" t="str">
            <v>Piso em concreto 20MPa preparo mecânico, espessura 7cm, incluso selante elástico a base de poliuretano</v>
          </cell>
          <cell r="C4768" t="str">
            <v>m²</v>
          </cell>
          <cell r="D4768">
            <v>42.49</v>
          </cell>
        </row>
        <row r="4769">
          <cell r="A4769" t="str">
            <v>68333</v>
          </cell>
          <cell r="B4769" t="str">
            <v>Piso em concreto 20MPa preparo mecânico, espessura 7cm, incluso juntas de dilatação em madeira</v>
          </cell>
          <cell r="C4769" t="str">
            <v>m²</v>
          </cell>
          <cell r="D4769">
            <v>43.48</v>
          </cell>
        </row>
        <row r="4770">
          <cell r="A4770" t="str">
            <v>72182</v>
          </cell>
          <cell r="B4770" t="str">
            <v>Piso em concreto 20MPa preparo mecânico, espessura 7cm, incluso juntas de dilatação em poliuretano 2x2m</v>
          </cell>
          <cell r="C4770" t="str">
            <v>m²</v>
          </cell>
          <cell r="D4770">
            <v>44.4</v>
          </cell>
        </row>
        <row r="4771">
          <cell r="A4771" t="str">
            <v>72183</v>
          </cell>
          <cell r="B4771" t="str">
            <v>Piso em concreto 20MPa preparo mecânico, espessura 7cm, com armação em tela soldada</v>
          </cell>
          <cell r="C4771" t="str">
            <v>m²</v>
          </cell>
          <cell r="D4771">
            <v>65.37</v>
          </cell>
        </row>
        <row r="4772">
          <cell r="A4772" t="str">
            <v>72195</v>
          </cell>
          <cell r="B4772" t="str">
            <v>Piso em concreto espessura 7cm, com junta em grama</v>
          </cell>
          <cell r="C4772" t="str">
            <v>m²</v>
          </cell>
          <cell r="D4772">
            <v>48.31</v>
          </cell>
        </row>
        <row r="4773">
          <cell r="A4773" t="str">
            <v>73892</v>
          </cell>
          <cell r="B4773" t="str">
            <v>Calcada em concreto</v>
          </cell>
        </row>
        <row r="4774">
          <cell r="A4774" t="str">
            <v>73892/001</v>
          </cell>
          <cell r="B4774" t="str">
            <v>Execução de passeio (calçada) em concreto (cimento/areia/seixo rolado), preparo mecânico, espessura 7cm, com junta de dilatação em madeira, incluso lançamento e adensamento</v>
          </cell>
          <cell r="C4774" t="str">
            <v>m²</v>
          </cell>
          <cell r="D4774">
            <v>36.03</v>
          </cell>
        </row>
        <row r="4775">
          <cell r="A4775" t="str">
            <v>73892/002</v>
          </cell>
          <cell r="B4775" t="str">
            <v>Execução de passeio (calçada) em concreto 12MPa, traço 1:3:5 (cimento/areia/brita), preparo mecânico, espessura 7cm, com junta de dilatação em madeira, incluso lançamento e adensamento</v>
          </cell>
          <cell r="C4775" t="str">
            <v>m²</v>
          </cell>
          <cell r="D4775">
            <v>34.93</v>
          </cell>
        </row>
        <row r="4776">
          <cell r="A4776" t="str">
            <v>74147</v>
          </cell>
          <cell r="B4776" t="str">
            <v>Piso c/ Blokret H=8cm pré-fabricado, inclusive colchão areia H=6,0cm</v>
          </cell>
        </row>
        <row r="4777">
          <cell r="A4777" t="str">
            <v>74147/001</v>
          </cell>
          <cell r="B4777" t="str">
            <v>Piso em bloco sextavado 30x30cm, espessura 8cm, assentado sobre colchão de areia espessura 6cm</v>
          </cell>
          <cell r="C4777" t="str">
            <v>m²</v>
          </cell>
          <cell r="D4777">
            <v>45.06</v>
          </cell>
        </row>
        <row r="4778">
          <cell r="A4778" t="str">
            <v>84175</v>
          </cell>
          <cell r="B4778" t="str">
            <v>Junta 5x5cm com argamassa traço 1:3 (cimento e areia) para piso em placas</v>
          </cell>
          <cell r="C4778" t="str">
            <v>m</v>
          </cell>
          <cell r="D4778">
            <v>8.61</v>
          </cell>
        </row>
        <row r="4779">
          <cell r="A4779" t="str">
            <v>84176</v>
          </cell>
          <cell r="B4779" t="str">
            <v>Junta 2,5x2,5cm com argamassa 1:1:3 impermeabilizante de hidro-asfalto cimento e areia para piso em placas</v>
          </cell>
          <cell r="C4779" t="str">
            <v>m</v>
          </cell>
          <cell r="D4779">
            <v>14.91</v>
          </cell>
        </row>
        <row r="4780">
          <cell r="A4780" t="str">
            <v>84177</v>
          </cell>
          <cell r="B4780" t="str">
            <v>Junta gramada 5cm de largura</v>
          </cell>
          <cell r="C4780" t="str">
            <v>m</v>
          </cell>
          <cell r="D4780">
            <v>9.59</v>
          </cell>
        </row>
        <row r="4781">
          <cell r="A4781" t="str">
            <v>84184</v>
          </cell>
          <cell r="B4781" t="str">
            <v>Reposição de blocos de concreto hexagonal, tipo Blokret, sobre coxim areia</v>
          </cell>
          <cell r="C4781" t="str">
            <v>m²</v>
          </cell>
          <cell r="D4781">
            <v>15.3</v>
          </cell>
        </row>
        <row r="4782">
          <cell r="A4782" t="str">
            <v>84212</v>
          </cell>
          <cell r="B4782" t="str">
            <v>Piso em concreto 20MPa usinado, espessura 7cm e juntas serradas 2x2m, incluso polimento com desempenadeira elétrica</v>
          </cell>
          <cell r="C4782" t="str">
            <v>m²</v>
          </cell>
          <cell r="D4782">
            <v>41.99</v>
          </cell>
        </row>
        <row r="4783">
          <cell r="A4783" t="str">
            <v>0260</v>
          </cell>
          <cell r="B4783" t="str">
            <v>Carpete</v>
          </cell>
        </row>
        <row r="4784">
          <cell r="A4784" t="str">
            <v>84179</v>
          </cell>
          <cell r="B4784" t="str">
            <v>Carpete nylon espessura 6mm, colocado sobre argamassa traço 1:4 (cimento e areia)</v>
          </cell>
          <cell r="C4784" t="str">
            <v>m²</v>
          </cell>
          <cell r="D4784">
            <v>80.33</v>
          </cell>
        </row>
        <row r="4785">
          <cell r="A4785" t="str">
            <v>0264</v>
          </cell>
          <cell r="B4785" t="str">
            <v>Regularização de contrapisos e outras superfícies</v>
          </cell>
        </row>
        <row r="4786">
          <cell r="A4786" t="str">
            <v>87620</v>
          </cell>
          <cell r="B4786" t="str">
            <v>Contrapiso em argamassa traço 1:4 (cimento e areia), preparo mecânico com betoneira 400L, aplicado em áreas secas menores que 10m² sobre laje, aderido, espessura 2cm, acabamento não reforçado. Af_06/2014</v>
          </cell>
          <cell r="C4786" t="str">
            <v>m²</v>
          </cell>
          <cell r="D4786">
            <v>21.94</v>
          </cell>
        </row>
        <row r="4787">
          <cell r="A4787" t="str">
            <v>87622</v>
          </cell>
          <cell r="B4787" t="str">
            <v>Contrapiso em argamassa traço 1:4 (cimento e areia), preparo manual, aplicado em áreas secas menores que 10m² sobre laje, aderido, espessura 2cm, acabamento não reforçado. Af_06/2014</v>
          </cell>
          <cell r="C4787" t="str">
            <v>m²</v>
          </cell>
          <cell r="D4787">
            <v>23.79</v>
          </cell>
        </row>
        <row r="4788">
          <cell r="A4788" t="str">
            <v>87623</v>
          </cell>
          <cell r="B4788" t="str">
            <v>Contrapiso em argamassa pronta, preparo mecânico com misturador 300kg, aplicado em áreas secas menores que 10m² sobre laje, aderido, espessura 2cm, acabamento não reforçado. Af_06/2014</v>
          </cell>
          <cell r="C4788" t="str">
            <v>m²</v>
          </cell>
          <cell r="D4788">
            <v>86.83</v>
          </cell>
        </row>
        <row r="4789">
          <cell r="A4789" t="str">
            <v>87624</v>
          </cell>
          <cell r="B4789" t="str">
            <v>Contrapiso em argamassa pronta, preparo manual, aplicado em áreas secas menores que 10m² sobre laje, aderido, espessura 2cm, acabamento não reforçado. Af_06/2014</v>
          </cell>
          <cell r="C4789" t="str">
            <v>m²</v>
          </cell>
          <cell r="D4789">
            <v>91.05</v>
          </cell>
        </row>
        <row r="4790">
          <cell r="A4790" t="str">
            <v>87630</v>
          </cell>
          <cell r="B4790" t="str">
            <v>Contrapiso em argamassa traço 1:4 (cimento e areia), preparo mecânico com betoneira 400L, aplicado em áreas secas menores que 10m² sobre laje, aderido, espessura 3cm, acabamento não reforçado. Af_06/2014</v>
          </cell>
          <cell r="C4790" t="str">
            <v>m²</v>
          </cell>
          <cell r="D4790">
            <v>27.63</v>
          </cell>
        </row>
        <row r="4791">
          <cell r="A4791" t="str">
            <v>87632</v>
          </cell>
          <cell r="B4791" t="str">
            <v>Contrapiso em argamassa traço 1:4 (cimento e areia), preparo manual, aplicado em áreas secas menores que 10m² sobre laje, aderido, espessura 3cm, acabamento não reforçado. Af_06/2014</v>
          </cell>
          <cell r="C4791" t="str">
            <v>m²</v>
          </cell>
          <cell r="D4791">
            <v>30.2</v>
          </cell>
        </row>
        <row r="4792">
          <cell r="A4792" t="str">
            <v>87633</v>
          </cell>
          <cell r="B4792" t="str">
            <v>Contrapiso em argamassa pronta, preparo mecânico com misturador 300kg, aplicado em áreas secas menores que 10m² sobre laje, aderido, espessura 3cm, acabamento não reforçado. Af_06/2014</v>
          </cell>
          <cell r="C4792" t="str">
            <v>m²</v>
          </cell>
          <cell r="D4792">
            <v>117.84</v>
          </cell>
        </row>
        <row r="4793">
          <cell r="A4793" t="str">
            <v>87634</v>
          </cell>
          <cell r="B4793" t="str">
            <v>Contrapiso em argamassa pronta, preparo manual, aplicado em áreas secas menores que 10m² sobre laje, aderido, espessura 3cm, acabamento não reforçado. Af_06/2014</v>
          </cell>
          <cell r="C4793" t="str">
            <v>m²</v>
          </cell>
          <cell r="D4793">
            <v>123.71</v>
          </cell>
        </row>
        <row r="4794">
          <cell r="A4794" t="str">
            <v>87640</v>
          </cell>
          <cell r="B4794" t="str">
            <v>Contrapiso em argamassa traço 1:4 (cimento e areia), preparo mecânico com betoneira 400L, aplicado em áreas secas menores que 10m² sobre laje, aderido, espessura 4cm, acabamento não reforçado. Af_06/2014</v>
          </cell>
          <cell r="C4794" t="str">
            <v>m²</v>
          </cell>
          <cell r="D4794">
            <v>32.22</v>
          </cell>
        </row>
        <row r="4795">
          <cell r="A4795" t="str">
            <v>87642</v>
          </cell>
          <cell r="B4795" t="str">
            <v>Contrapiso em argamassa traço 1:4 (cimento e areia), preparo manual, aplicado em áreas secas menores que 10m² sobre laje, aderido, espessura 4cm, acabamento não reforçado. Af_06/2014</v>
          </cell>
          <cell r="C4795" t="str">
            <v>m²</v>
          </cell>
          <cell r="D4795">
            <v>35.380000000000003</v>
          </cell>
        </row>
        <row r="4796">
          <cell r="A4796" t="str">
            <v>87643</v>
          </cell>
          <cell r="B4796" t="str">
            <v>Contrapiso em argamassa pronta, preparo mecânico com misturador 300kg, aplicado em áreas secas menores que 10m² sobre laje, aderido, espessura 4cm, acabamento não reforçado. Af_06/2014</v>
          </cell>
          <cell r="C4796" t="str">
            <v>m²</v>
          </cell>
          <cell r="D4796">
            <v>143.16</v>
          </cell>
        </row>
        <row r="4797">
          <cell r="A4797" t="str">
            <v>87644</v>
          </cell>
          <cell r="B4797" t="str">
            <v>Contrapiso em argamassa pronta, preparo manual, aplicado em áreas secas menores que 10m² sobre laje, aderido, espessura 4cm, acabamento não reforçado. Af_06/2014</v>
          </cell>
          <cell r="C4797" t="str">
            <v>m²</v>
          </cell>
          <cell r="D4797">
            <v>150.38</v>
          </cell>
        </row>
        <row r="4798">
          <cell r="A4798" t="str">
            <v>87680</v>
          </cell>
          <cell r="B4798" t="str">
            <v>Contrapiso em argamassa traço 1:4 (cimento e areia), preparo mecânico com betoneira 400L, aplicado em áreas secas menores que 10m² sobre laje, não aderido, espessura 4cm, acabamento não reforçado. Af_06/2014</v>
          </cell>
          <cell r="C4798" t="str">
            <v>m²</v>
          </cell>
          <cell r="D4798">
            <v>27.12</v>
          </cell>
        </row>
        <row r="4799">
          <cell r="A4799" t="str">
            <v>87682</v>
          </cell>
          <cell r="B4799" t="str">
            <v>Contrapiso em argamassa traço 1:4 (cimento e areia), preparo manual, aplicado em áreas secas menores que 10m² sobre laje, não aderido, espessura 4cm, acabamento não reforçado. Af_06/2014</v>
          </cell>
          <cell r="C4799" t="str">
            <v>m²</v>
          </cell>
          <cell r="D4799">
            <v>30.28</v>
          </cell>
        </row>
        <row r="4800">
          <cell r="A4800" t="str">
            <v>87683</v>
          </cell>
          <cell r="B4800" t="str">
            <v>Contrapiso em argamassa pronta, preparo mecânico com misturador 300kg, aplicado em áreas secas menores que 10m² sobre laje, não aderido, espessura 4cm, acabamento não reforçado. Af_06/2014</v>
          </cell>
          <cell r="C4800" t="str">
            <v>m²</v>
          </cell>
          <cell r="D4800">
            <v>138.06</v>
          </cell>
        </row>
        <row r="4801">
          <cell r="A4801" t="str">
            <v>87684</v>
          </cell>
          <cell r="B4801" t="str">
            <v>Contrapiso em argamassa pronta, preparo manual, aplicado em áreas secas menores que 10m² sobre laje, não aderido, espessura 4cm, acabamento não reforçado. Af_06/2014</v>
          </cell>
          <cell r="C4801" t="str">
            <v>m²</v>
          </cell>
          <cell r="D4801">
            <v>145.28</v>
          </cell>
        </row>
        <row r="4802">
          <cell r="A4802" t="str">
            <v>87690</v>
          </cell>
          <cell r="B4802" t="str">
            <v>Contrapiso em argamassa traço 1:4 (cimento e areia), preparo mecânico com betoneira 400L, aplicado em áreas secas menores que 10m² sobre laje, não aderido, espessura 5cm, acabamento não reforçado. Af_06/2014</v>
          </cell>
          <cell r="C4802" t="str">
            <v>m²</v>
          </cell>
          <cell r="D4802">
            <v>31.41</v>
          </cell>
        </row>
        <row r="4803">
          <cell r="A4803" t="str">
            <v>87692</v>
          </cell>
          <cell r="B4803" t="str">
            <v>Contrapiso em argamassa traço 1:4 (cimento e areia), preparo manual, aplicado em áreas secas menores que 10m² sobre laje, não aderido, espessura 5cm, acabamento não reforçado. Af_06/2014</v>
          </cell>
          <cell r="C4803" t="str">
            <v>m²</v>
          </cell>
          <cell r="D4803">
            <v>35.03</v>
          </cell>
        </row>
        <row r="4804">
          <cell r="A4804" t="str">
            <v>87693</v>
          </cell>
          <cell r="B4804" t="str">
            <v>Contrapiso em argamassa pronta, preparo mecânico com misturador 300kg, aplicado em áreas secas menores que 10m² sobre laje, não aderido, espessura 5cm, acabamento não reforçado. Af_06/2014</v>
          </cell>
          <cell r="C4804" t="str">
            <v>m²</v>
          </cell>
          <cell r="D4804">
            <v>158.46</v>
          </cell>
        </row>
        <row r="4805">
          <cell r="A4805" t="str">
            <v>87694</v>
          </cell>
          <cell r="B4805" t="str">
            <v>Contrapiso em argamassa pronta, preparo manual, aplicado em áreas secas menores que 10m² sobre laje, não aderido, espessura 5cm, acabamento não reforçado. Af_06/2014</v>
          </cell>
          <cell r="C4805" t="str">
            <v>m²</v>
          </cell>
          <cell r="D4805">
            <v>166.73</v>
          </cell>
        </row>
        <row r="4806">
          <cell r="A4806" t="str">
            <v>87700</v>
          </cell>
          <cell r="B4806" t="str">
            <v>Contrapiso em argamassa traço 1:4 (cimento e areia), preparo mecânico com betoneira 400L, aplicado em áreas secas menores que 10m² sobre laje, não aderido, espessura 6cm, acabamento não reforçado. Af_06/2014</v>
          </cell>
          <cell r="C4806" t="str">
            <v>m²</v>
          </cell>
          <cell r="D4806">
            <v>33.99</v>
          </cell>
        </row>
        <row r="4807">
          <cell r="A4807" t="str">
            <v>87702</v>
          </cell>
          <cell r="B4807" t="str">
            <v>Contrapiso em argamassa traço 1:4 (cimento e areia), preparo manual, aplicado em áreas secas menores que 10m² sobre laje, não aderido, espessura 6cm, acabamento não reforçado. Af_06/2014</v>
          </cell>
          <cell r="C4807" t="str">
            <v>m²</v>
          </cell>
          <cell r="D4807">
            <v>37.93</v>
          </cell>
        </row>
        <row r="4808">
          <cell r="A4808" t="str">
            <v>87703</v>
          </cell>
          <cell r="B4808" t="str">
            <v>Contrapiso em argamassa pronta, preparo mecânico com misturador 300kg, aplicado em áreas secas menores que 10m² sobre laje, não aderido, espessura 6cm, acabamento não reforçado. Af_06/2014</v>
          </cell>
          <cell r="C4808" t="str">
            <v>m²</v>
          </cell>
          <cell r="D4808">
            <v>172.34</v>
          </cell>
        </row>
        <row r="4809">
          <cell r="A4809" t="str">
            <v>87704</v>
          </cell>
          <cell r="B4809" t="str">
            <v>Contrapiso em argamassa pronta, preparo manual, aplicado em áreas secas menores que 10m² sobre laje, não aderido, espessura 6cm, acabamento não reforçado. Af_06/2014</v>
          </cell>
          <cell r="C4809" t="str">
            <v>m²</v>
          </cell>
          <cell r="D4809">
            <v>181.35</v>
          </cell>
        </row>
        <row r="4810">
          <cell r="A4810" t="str">
            <v>87735</v>
          </cell>
          <cell r="B4810" t="str">
            <v>Contrapiso em argamassa traço 1:4 (cimento e areia), preparo mecânico com betoneira 400L, aplicado em áreas molhadas sobre laje, aderido, espessura 2cm, acabamento não reforçado. Af_06/2014</v>
          </cell>
          <cell r="C4810" t="str">
            <v>m²</v>
          </cell>
          <cell r="D4810">
            <v>27.8</v>
          </cell>
        </row>
        <row r="4811">
          <cell r="A4811" t="str">
            <v>87737</v>
          </cell>
          <cell r="B4811" t="str">
            <v>Contrapiso em argamassa traço 1:4 (cimento e areia), preparo manual, aplicado em áreas molhadas sobre laje, aderido, espessura 2cm, acabamento não reforçado. Af_06/2014</v>
          </cell>
          <cell r="C4811" t="str">
            <v>m²</v>
          </cell>
          <cell r="D4811">
            <v>29.65</v>
          </cell>
        </row>
        <row r="4812">
          <cell r="A4812" t="str">
            <v>87738</v>
          </cell>
          <cell r="B4812" t="str">
            <v>Contrapiso em argamassa pronta, preparo mecânico com misturador 300kg, aplicado em áreas molhadas sobre laje, aderido, espessura 2cm, acabamento não reforçado. Af_06/2014</v>
          </cell>
          <cell r="C4812" t="str">
            <v>m²</v>
          </cell>
          <cell r="D4812">
            <v>92.69</v>
          </cell>
        </row>
        <row r="4813">
          <cell r="A4813" t="str">
            <v>87739</v>
          </cell>
          <cell r="B4813" t="str">
            <v>Contrapiso em argamassa pronta, preparo manual, aplicado em áreas molhadas sobre laje, aderido, espessura 2cm, acabamento não reforçado. Af_06/2014</v>
          </cell>
          <cell r="C4813" t="str">
            <v>m²</v>
          </cell>
          <cell r="D4813">
            <v>96.91</v>
          </cell>
        </row>
        <row r="4814">
          <cell r="A4814" t="str">
            <v>87745</v>
          </cell>
          <cell r="B4814" t="str">
            <v>Contrapiso em argamassa traço 1:4 (cimento e areia), preparo mecânico com betoneira 400L, aplicado em áreas molhadas sobre laje, aderido, espessura 3cm, acabamento não reforçado. Af_06/2014</v>
          </cell>
          <cell r="C4814" t="str">
            <v>m²</v>
          </cell>
          <cell r="D4814">
            <v>33.479999999999997</v>
          </cell>
        </row>
        <row r="4815">
          <cell r="A4815" t="str">
            <v>87747</v>
          </cell>
          <cell r="B4815" t="str">
            <v>Contrapiso em argamassa traço 1:4 (cimento e areia), preparo manual, aplicado em áreas molhadas sobre laje, aderido, espessura 3cm, acabamento não reforçado. Af_06/2014</v>
          </cell>
          <cell r="C4815" t="str">
            <v>m²</v>
          </cell>
          <cell r="D4815">
            <v>36.049999999999997</v>
          </cell>
        </row>
        <row r="4816">
          <cell r="A4816" t="str">
            <v>87748</v>
          </cell>
          <cell r="B4816" t="str">
            <v>Contrapiso em argamassa pronta, preparo mecânico com misturador 300kg, aplicado em áreas molhadas sobre laje, aderido, espessura 3cm, acabamento não reforçado. Af_06/2014</v>
          </cell>
          <cell r="C4816" t="str">
            <v>m²</v>
          </cell>
          <cell r="D4816">
            <v>123.69</v>
          </cell>
        </row>
        <row r="4817">
          <cell r="A4817" t="str">
            <v>87749</v>
          </cell>
          <cell r="B4817" t="str">
            <v>Contrapiso em argamassa pronta, preparo manual, aplicado em áreas molhadas sobre laje, aderido, espessura 3cm, acabamento não reforçado. Af_06/2014</v>
          </cell>
          <cell r="C4817" t="str">
            <v>m²</v>
          </cell>
          <cell r="D4817">
            <v>129.57</v>
          </cell>
        </row>
        <row r="4818">
          <cell r="A4818" t="str">
            <v>87755</v>
          </cell>
          <cell r="B4818" t="str">
            <v>Contrapiso em argamassa traço 1:4 (cimento e areia), preparo mecânico com betoneira 400L, aplicado em áreas molhadas sobre impermeabilização, espessura 3cm, acabamento não reforçado. Af_06/2014</v>
          </cell>
          <cell r="C4818" t="str">
            <v>m²</v>
          </cell>
          <cell r="D4818">
            <v>30.6</v>
          </cell>
        </row>
        <row r="4819">
          <cell r="A4819" t="str">
            <v>87757</v>
          </cell>
          <cell r="B4819" t="str">
            <v>Contrapiso em argamassa traço 1:4 (cimento e areia), preparo manual, aplicado em áreas molhadas sobre impermeabilização, espessura 3cm, acabamento não reforçado. Af_06/2014</v>
          </cell>
          <cell r="C4819" t="str">
            <v>m²</v>
          </cell>
          <cell r="D4819">
            <v>33.17</v>
          </cell>
        </row>
        <row r="4820">
          <cell r="A4820" t="str">
            <v>87758</v>
          </cell>
          <cell r="B4820" t="str">
            <v>Contrapiso em argamassa pronta, preparo mecânico com misturador 300kg, aplicado em áreas molhadas sobre impermeabilização, espessura 3cm, acabamento não reforçado. Af_06/2014</v>
          </cell>
          <cell r="C4820" t="str">
            <v>m²</v>
          </cell>
          <cell r="D4820">
            <v>120.82</v>
          </cell>
        </row>
        <row r="4821">
          <cell r="A4821" t="str">
            <v>87759</v>
          </cell>
          <cell r="B4821" t="str">
            <v>Contrapiso em argamassa pronta, preparo manual, aplicado em áreas molhadas sobre impermeabilização, espessura 3cm, acabamento não reforçado. Af_06/2014</v>
          </cell>
          <cell r="C4821" t="str">
            <v>m²</v>
          </cell>
          <cell r="D4821">
            <v>126.69</v>
          </cell>
        </row>
        <row r="4822">
          <cell r="A4822" t="str">
            <v>87765</v>
          </cell>
          <cell r="B4822" t="str">
            <v>Contrapiso em argamassa traço 1:4 (cimento e areia), preparo mecânico com betoneira 400L, aplicado em áreas molhadas sobre impermeabilização, espessura 4cm, acabamento não reforçado. Af_06/2014</v>
          </cell>
          <cell r="C4822" t="str">
            <v>m²</v>
          </cell>
          <cell r="D4822">
            <v>35.200000000000003</v>
          </cell>
        </row>
        <row r="4823">
          <cell r="A4823" t="str">
            <v>87767</v>
          </cell>
          <cell r="B4823" t="str">
            <v>Contrapiso em argamassa traço 1:4 (cimento e areia), preparo manual, aplicado em áreas molhadas sobre impermeabilização, espessura 4cm, acabamento não reforçado. Af_06/2014</v>
          </cell>
          <cell r="C4823" t="str">
            <v>m²</v>
          </cell>
          <cell r="D4823">
            <v>38.36</v>
          </cell>
        </row>
        <row r="4824">
          <cell r="A4824" t="str">
            <v>87768</v>
          </cell>
          <cell r="B4824" t="str">
            <v>Contrapiso em argamassa pronta, preparo mecânico com misturador 300kg, aplicado em áreas molhadas sobre impermeabilização, espessura 4cm, acabamento não reforçado. Af_06/2014</v>
          </cell>
          <cell r="C4824" t="str">
            <v>m²</v>
          </cell>
          <cell r="D4824">
            <v>146.13</v>
          </cell>
        </row>
        <row r="4825">
          <cell r="A4825" t="str">
            <v>87769</v>
          </cell>
          <cell r="B4825" t="str">
            <v>Contrapiso em argamassa pronta, preparo manual, aplicado em áreas molhadas sobre impermeabilização, espessura 4cm, acabamento não reforçado. Af_06/2014</v>
          </cell>
          <cell r="C4825" t="str">
            <v>m²</v>
          </cell>
          <cell r="D4825">
            <v>153.35</v>
          </cell>
        </row>
        <row r="4826">
          <cell r="A4826" t="str">
            <v>88470</v>
          </cell>
          <cell r="B4826" t="str">
            <v>Contrapiso autonivelante, aplicado sobre laje em áreas menores que 10m², não aderido, espessura 3cm. Af_06/2014</v>
          </cell>
          <cell r="C4826" t="str">
            <v>m²</v>
          </cell>
          <cell r="D4826">
            <v>19.100000000000001</v>
          </cell>
        </row>
        <row r="4827">
          <cell r="A4827" t="str">
            <v>88471</v>
          </cell>
          <cell r="B4827" t="str">
            <v>Contrapiso autonivelante, aplicado sobre laje em áreas menores que 10m², não aderido, espessura 4cm. Af_06/2014</v>
          </cell>
          <cell r="C4827" t="str">
            <v>m²</v>
          </cell>
          <cell r="D4827">
            <v>23.57</v>
          </cell>
        </row>
        <row r="4828">
          <cell r="A4828" t="str">
            <v>88472</v>
          </cell>
          <cell r="B4828" t="str">
            <v>Contrapiso autonivelante, aplicado sobre laje em áreas menores que 10m², não aderido, espessura 5cm. Af_06/2014</v>
          </cell>
          <cell r="C4828" t="str">
            <v>m²</v>
          </cell>
          <cell r="D4828">
            <v>27.08</v>
          </cell>
        </row>
        <row r="4829">
          <cell r="A4829" t="str">
            <v>88476</v>
          </cell>
          <cell r="B4829" t="str">
            <v>Contrapiso autonivelante, aplicado sobre laje em áreas menores que 10m², aderido, espessura 2cm. Af_06/2014</v>
          </cell>
          <cell r="C4829" t="str">
            <v>m²</v>
          </cell>
          <cell r="D4829">
            <v>15.38</v>
          </cell>
        </row>
        <row r="4830">
          <cell r="A4830" t="str">
            <v>88477</v>
          </cell>
          <cell r="B4830" t="str">
            <v>Contrapiso autonivelante, aplicado sobre laje em áreas menores que 10m², aderido, espessura 3cm. Af_06/2014</v>
          </cell>
          <cell r="C4830" t="str">
            <v>m²</v>
          </cell>
          <cell r="D4830">
            <v>21.07</v>
          </cell>
        </row>
        <row r="4831">
          <cell r="A4831" t="str">
            <v>88478</v>
          </cell>
          <cell r="B4831" t="str">
            <v>Contrapiso autonivelante, aplicado sobre laje em áreas menores que 10m², aderido, espessura 4cm. Af_06/2014</v>
          </cell>
          <cell r="C4831" t="str">
            <v>m²</v>
          </cell>
          <cell r="D4831">
            <v>25.69</v>
          </cell>
        </row>
        <row r="4832">
          <cell r="A4832" t="str">
            <v>89047</v>
          </cell>
          <cell r="B4832" t="str">
            <v>Composição representativa do serviço de contrapiso em argamassa traço 1:4 (cimento e areia), preparo com betoneira 400L, espessura 4cm para áreas secas e 3cm para áreas molhadas, para edificação habitacional multifamiliar (prédio). Af_11/2014</v>
          </cell>
          <cell r="C4832" t="str">
            <v>m²</v>
          </cell>
          <cell r="D4832">
            <v>31.92</v>
          </cell>
        </row>
        <row r="4833">
          <cell r="A4833" t="str">
            <v>89172</v>
          </cell>
          <cell r="B4833" t="str">
            <v>Composição representativa do serviço de contrapiso em argamassa traço 1:4 (cim e areia), em betoneira 400L, espessura 4cm áreas secas e 3cm áreas molhadas, para edificação habitacional unifamiliar (casa) e edificação pública padrão. Af_11/2014</v>
          </cell>
          <cell r="C4833" t="str">
            <v>m²</v>
          </cell>
          <cell r="D4833">
            <v>31.96</v>
          </cell>
        </row>
        <row r="4834">
          <cell r="A4834" t="str">
            <v>90900</v>
          </cell>
          <cell r="B4834" t="str">
            <v>Contrapiso acústico em argamassa traço 1:4 (cimento e areia), preparo mecânico com betoneira 400L, aplicado em áreas secas menores que 15m², espessura 5cm, acabamento não reforçado. Af_10/2014</v>
          </cell>
          <cell r="C4834" t="str">
            <v>m²</v>
          </cell>
          <cell r="D4834">
            <v>50.18</v>
          </cell>
        </row>
        <row r="4835">
          <cell r="A4835" t="str">
            <v>90902</v>
          </cell>
          <cell r="B4835" t="str">
            <v>Contrapiso acústico em argamassa traço 1:4 (cimento e areia), preparo manual, aplicado em áreas secas menores que 15m², espessura 5cm, acabamento não reforçado. Af_10/2014</v>
          </cell>
          <cell r="C4835" t="str">
            <v>m²</v>
          </cell>
          <cell r="D4835">
            <v>53.8</v>
          </cell>
        </row>
        <row r="4836">
          <cell r="A4836" t="str">
            <v>90903</v>
          </cell>
          <cell r="B4836" t="str">
            <v>Contrapiso acústico em argamassa pronta, preparo mecânico com misturador 300kg, aplicado em áreas secas menores que 15m², espessura 5cm, acabamento não reforçado. Af_10/2014</v>
          </cell>
          <cell r="C4836" t="str">
            <v>m²</v>
          </cell>
          <cell r="D4836">
            <v>177.23</v>
          </cell>
        </row>
        <row r="4837">
          <cell r="A4837" t="str">
            <v>90904</v>
          </cell>
          <cell r="B4837" t="str">
            <v>Contrapiso acústico em argamassa pronta, preparo manual, aplicado em áreas secas menores que 15m², espessura 5cm, acabamento não reforçado. Af_10/2014</v>
          </cell>
          <cell r="C4837" t="str">
            <v>m²</v>
          </cell>
          <cell r="D4837">
            <v>185.5</v>
          </cell>
        </row>
        <row r="4838">
          <cell r="A4838" t="str">
            <v>90910</v>
          </cell>
          <cell r="B4838" t="str">
            <v>Contrapiso acústico em argamassa traço 1:4 (cimento e areia), preparo mecânico com betoneira 400L, aplicado em áreas secas menores que 15m², espessura 6cm, acabamento não reforçado. Af_10/2014</v>
          </cell>
          <cell r="C4838" t="str">
            <v>m²</v>
          </cell>
          <cell r="D4838">
            <v>53.29</v>
          </cell>
        </row>
        <row r="4839">
          <cell r="A4839" t="str">
            <v>90912</v>
          </cell>
          <cell r="B4839" t="str">
            <v>Contrapiso acústico em argamassa traço 1:4 (cimento e areia), preparo manual, aplicado em áreas secas menores que 15m², espessura 6cm, acabamento não reforçado. Af_10/2014</v>
          </cell>
          <cell r="C4839" t="str">
            <v>m²</v>
          </cell>
          <cell r="D4839">
            <v>57.23</v>
          </cell>
        </row>
        <row r="4840">
          <cell r="A4840" t="str">
            <v>90913</v>
          </cell>
          <cell r="B4840" t="str">
            <v>Contrapiso acústico em argamassa pronta, preparo mecânico com misturador 300kg, aplicado em áreas secas menores que 15m², espessura 6cm, acabamento não reforçado. Af_10/2014</v>
          </cell>
          <cell r="C4840" t="str">
            <v>m²</v>
          </cell>
          <cell r="D4840">
            <v>191.64</v>
          </cell>
        </row>
        <row r="4841">
          <cell r="A4841" t="str">
            <v>90914</v>
          </cell>
          <cell r="B4841" t="str">
            <v>Contrapiso acústico em argamassa pronta, preparo manual, aplicado em áreas secas menores que 15m², espessura 6cm, acabamento não reforçado. Af_10/2014</v>
          </cell>
          <cell r="C4841" t="str">
            <v>m²</v>
          </cell>
          <cell r="D4841">
            <v>200.65</v>
          </cell>
        </row>
        <row r="4842">
          <cell r="A4842" t="str">
            <v>90920</v>
          </cell>
          <cell r="B4842" t="str">
            <v>Contrapiso acústico em argamassa traço 1:4 (cimento e areia), preparo mecânico com betoneira 400L, aplicado em áreas secas menores que 15m², espessura 7cm, acabamento não reforçado. Af_10/2014</v>
          </cell>
          <cell r="C4842" t="str">
            <v>m²</v>
          </cell>
          <cell r="D4842">
            <v>59.01</v>
          </cell>
        </row>
        <row r="4843">
          <cell r="A4843" t="str">
            <v>90922</v>
          </cell>
          <cell r="B4843" t="str">
            <v>Contrapiso acústico em argamassa traço 1:4 (cimento e areia), preparo manual, aplicado em áreas secas menores que 15m², espessura 7cm, acabamento não reforçado. Af_10/2014</v>
          </cell>
          <cell r="C4843" t="str">
            <v>m²</v>
          </cell>
          <cell r="D4843">
            <v>63.55</v>
          </cell>
        </row>
        <row r="4844">
          <cell r="A4844" t="str">
            <v>90923</v>
          </cell>
          <cell r="B4844" t="str">
            <v>Contrapiso acústico em argamassa pronta, preparo mecânico com misturador 300kg, aplicado em áreas secas menores que 15m², espessura 7cm, acabamento não reforçado. Af_10/2014</v>
          </cell>
          <cell r="C4844" t="str">
            <v>m²</v>
          </cell>
          <cell r="D4844">
            <v>218.09</v>
          </cell>
        </row>
        <row r="4845">
          <cell r="A4845" t="str">
            <v>90924</v>
          </cell>
          <cell r="B4845" t="str">
            <v>Contrapiso acústico em argamassa pronta, preparo manual, aplicado em áreas secas menores que 15m², espessura 7cm, acabamento não reforçado. Af_10/2014</v>
          </cell>
          <cell r="C4845" t="str">
            <v>m²</v>
          </cell>
          <cell r="D4845">
            <v>228.44</v>
          </cell>
        </row>
        <row r="4846">
          <cell r="A4846" t="str">
            <v>90930</v>
          </cell>
          <cell r="B4846" t="str">
            <v>Contrapiso acústico em argamassa traço 1:4 (cimento e areia), preparo mecânico com betoneira 400L, aplicado em áreas secas maiores que 15m², espessura 5cm, acabamento não reforçado. Af_10/2014</v>
          </cell>
          <cell r="C4846" t="str">
            <v>m²</v>
          </cell>
          <cell r="D4846">
            <v>46.41</v>
          </cell>
        </row>
        <row r="4847">
          <cell r="A4847" t="str">
            <v>90932</v>
          </cell>
          <cell r="B4847" t="str">
            <v>Contrapiso acústico em argamassa traço 1:4 (cimento e areia), preparo manual, aplicado em áreas secas maiores que 15m², espessura 5cm, acabamento não reforçado. Af_10/2014</v>
          </cell>
          <cell r="C4847" t="str">
            <v>m²</v>
          </cell>
          <cell r="D4847">
            <v>50.03</v>
          </cell>
        </row>
        <row r="4848">
          <cell r="A4848" t="str">
            <v>90933</v>
          </cell>
          <cell r="B4848" t="str">
            <v>Contrapiso acústico em argamassa pronta, preparo mecânico com misturador 300kg, aplicado em áreas secas maiores que 15m², espessura 5cm, acabamento não reforçado. Af_10/2014</v>
          </cell>
          <cell r="C4848" t="str">
            <v>m²</v>
          </cell>
          <cell r="D4848">
            <v>173.46</v>
          </cell>
        </row>
        <row r="4849">
          <cell r="A4849" t="str">
            <v>90934</v>
          </cell>
          <cell r="B4849" t="str">
            <v>Contrapiso acústico em argamassa pronta, preparo manual, aplicado em áreas secas maiores que 15m², espessura 5cm, acabamento não reforçado. Af_10/2014</v>
          </cell>
          <cell r="C4849" t="str">
            <v>m²</v>
          </cell>
          <cell r="D4849">
            <v>181.73</v>
          </cell>
        </row>
        <row r="4850">
          <cell r="A4850" t="str">
            <v>90940</v>
          </cell>
          <cell r="B4850" t="str">
            <v>Contrapiso acústico em argamassa traço 1:4 (cimento e areia), preparo mecânico com betoneira 400L, aplicado em áreas secas maiores que 15m², espessura 6cm, acabamento não reforçado. Af_10/2014</v>
          </cell>
          <cell r="C4850" t="str">
            <v>m²</v>
          </cell>
          <cell r="D4850">
            <v>49.53</v>
          </cell>
        </row>
        <row r="4851">
          <cell r="A4851" t="str">
            <v>90942</v>
          </cell>
          <cell r="B4851" t="str">
            <v>Contrapiso acústico em argamassa traço 1:4 (cimento e areia), preparo manual, aplicado em áreas secas maiores que 15m², espessura 6cm, acabamento não reforçado. Af_10/2014</v>
          </cell>
          <cell r="C4851" t="str">
            <v>m²</v>
          </cell>
          <cell r="D4851">
            <v>53.48</v>
          </cell>
        </row>
        <row r="4852">
          <cell r="A4852" t="str">
            <v>90943</v>
          </cell>
          <cell r="B4852" t="str">
            <v>Contrapiso acústico em argamassa pronta, preparo mecânico com misturador 300kg, aplicado em áreas secas maiores que 15m², espessura 6cm, acabamento não reforçado. Af_10/2014</v>
          </cell>
          <cell r="C4852" t="str">
            <v>m²</v>
          </cell>
          <cell r="D4852">
            <v>187.89</v>
          </cell>
        </row>
        <row r="4853">
          <cell r="A4853" t="str">
            <v>90944</v>
          </cell>
          <cell r="B4853" t="str">
            <v>Contrapiso acústico em argamassa pronta, preparo manual, aplicado em áreas secas maiores que 15m², espessura 6cm, acabamento não reforçado. Af_10/2014</v>
          </cell>
          <cell r="C4853" t="str">
            <v>m²</v>
          </cell>
          <cell r="D4853">
            <v>196.9</v>
          </cell>
        </row>
        <row r="4854">
          <cell r="A4854" t="str">
            <v>90950</v>
          </cell>
          <cell r="B4854" t="str">
            <v>Contrapiso acústico em argamassa traço 1:4 (cimento e areia), preparo mecânico com betoneira 400L, aplicado em áreas secas maiores que 15m², espessura 7cm, acabamento não reforçado. Af_10/2014</v>
          </cell>
          <cell r="C4854" t="str">
            <v>m²</v>
          </cell>
          <cell r="D4854">
            <v>55.24</v>
          </cell>
        </row>
        <row r="4855">
          <cell r="A4855" t="str">
            <v>90952</v>
          </cell>
          <cell r="B4855" t="str">
            <v>Contrapiso acústico em argamassa traço 1:4 (cimento e areia), preparo manual, aplicado em áreas secas maiores que 15m², espessura 7cm, acabamento não reforçado. Af_10/2014</v>
          </cell>
          <cell r="C4855" t="str">
            <v>m²</v>
          </cell>
          <cell r="D4855">
            <v>59.78</v>
          </cell>
        </row>
        <row r="4856">
          <cell r="A4856" t="str">
            <v>90953</v>
          </cell>
          <cell r="B4856" t="str">
            <v>Contrapiso acústico em argamassa pronta, preparo mecânico com misturador 300kg, aplicado em áreas secas maiores que 15m², espessura 7cm, acabamento não reforçado. Af_10/2014</v>
          </cell>
          <cell r="C4856" t="str">
            <v>m²</v>
          </cell>
          <cell r="D4856">
            <v>214.32</v>
          </cell>
        </row>
        <row r="4857">
          <cell r="A4857" t="str">
            <v>90954</v>
          </cell>
          <cell r="B4857" t="str">
            <v>Contrapiso acústico em argamassa pronta, preparo manual, aplicado em áreas secas maiores que 15m², espessura 7cm, acabamento não reforçado. Af_10/2014</v>
          </cell>
          <cell r="C4857" t="str">
            <v>m²</v>
          </cell>
          <cell r="D4857">
            <v>224.67</v>
          </cell>
        </row>
        <row r="4858">
          <cell r="A4858" t="str">
            <v>0299</v>
          </cell>
          <cell r="B4858" t="str">
            <v>Lastros (areia, brita, cascalho etc.)</v>
          </cell>
        </row>
        <row r="4859">
          <cell r="A4859" t="str">
            <v>73907</v>
          </cell>
          <cell r="B4859" t="str">
            <v>Contrapiso / lastro concreto</v>
          </cell>
        </row>
        <row r="4860">
          <cell r="A4860" t="str">
            <v>73907/003</v>
          </cell>
          <cell r="B4860" t="str">
            <v>Contrapiso / lastro de concreto não-estrutural, E=5cm, preparo com betoneira</v>
          </cell>
          <cell r="C4860" t="str">
            <v>m²</v>
          </cell>
          <cell r="D4860">
            <v>25.33</v>
          </cell>
        </row>
        <row r="4861">
          <cell r="A4861" t="str">
            <v>73907/006</v>
          </cell>
          <cell r="B4861" t="str">
            <v>Lastro de concreto, espessura 3cm, preparo mecânico</v>
          </cell>
          <cell r="C4861" t="str">
            <v>m²</v>
          </cell>
          <cell r="D4861">
            <v>16.62</v>
          </cell>
        </row>
        <row r="4862">
          <cell r="A4862" t="str">
            <v>74048</v>
          </cell>
          <cell r="B4862" t="str">
            <v>Contrapiso / lastro concreto c/ impermeabilização</v>
          </cell>
        </row>
        <row r="4863">
          <cell r="A4863" t="str">
            <v>74048/007</v>
          </cell>
          <cell r="B4863" t="str">
            <v>Lastro de concreto, espessura 3cm, preparo mecânico, incluso aditivo impermeabilizante</v>
          </cell>
          <cell r="C4863" t="str">
            <v>m²</v>
          </cell>
          <cell r="D4863">
            <v>19.22</v>
          </cell>
        </row>
        <row r="4864">
          <cell r="A4864" t="str">
            <v>0308</v>
          </cell>
          <cell r="B4864" t="str">
            <v>Rodapé vinílico / borracha</v>
          </cell>
        </row>
        <row r="4865">
          <cell r="A4865" t="str">
            <v>72189</v>
          </cell>
          <cell r="B4865" t="str">
            <v>Rodapé vinílico altura 5cm, espessura 1mm, fixado com cola</v>
          </cell>
          <cell r="C4865" t="str">
            <v>m</v>
          </cell>
          <cell r="D4865">
            <v>13.88</v>
          </cell>
        </row>
        <row r="4866">
          <cell r="A4866" t="str">
            <v>72190</v>
          </cell>
          <cell r="B4866" t="str">
            <v>Rodapé borracha liso, altura 7cm, espessura 1mm, fixado com cola</v>
          </cell>
          <cell r="C4866" t="str">
            <v>m</v>
          </cell>
          <cell r="D4866">
            <v>21.52</v>
          </cell>
        </row>
        <row r="4867">
          <cell r="A4867" t="str">
            <v>REVE</v>
          </cell>
          <cell r="B4867" t="str">
            <v>Revestimento e tratamento de superfícies</v>
          </cell>
        </row>
        <row r="4868">
          <cell r="A4868" t="str">
            <v>0106</v>
          </cell>
          <cell r="B4868" t="str">
            <v>Chapisco</v>
          </cell>
        </row>
        <row r="4869">
          <cell r="A4869" t="str">
            <v>74199</v>
          </cell>
          <cell r="B4869" t="str">
            <v>Chapisco rustico/paredes arg cim/areia 1:3 E=2,0cm</v>
          </cell>
        </row>
        <row r="4870">
          <cell r="A4870" t="str">
            <v>74199/001</v>
          </cell>
          <cell r="B4870" t="str">
            <v>Chapisco rustico traço 1:3 (cimento e areia grossa), espessura 2cm, preparo manual da argamassa</v>
          </cell>
          <cell r="C4870" t="str">
            <v>m²</v>
          </cell>
          <cell r="D4870">
            <v>23.09</v>
          </cell>
        </row>
        <row r="4871">
          <cell r="A4871" t="str">
            <v>87863</v>
          </cell>
          <cell r="B4871" t="str">
            <v>Chapisco aplicado somente em pilares e vigas das paredes internas, com rolo para textura acrílica argamassa traço 1:4 e emulsão polimérica (adesivo) com preparo manual. Af_06/2014</v>
          </cell>
          <cell r="C4871" t="str">
            <v>m²</v>
          </cell>
          <cell r="D4871">
            <v>3.46</v>
          </cell>
        </row>
        <row r="4872">
          <cell r="A4872" t="str">
            <v>87864</v>
          </cell>
          <cell r="B4872" t="str">
            <v>Chapisco aplicado somente em pilares e vigas das paredes internas, com rolo para textura acrílica argamassa traço 1:4 e emulsão polimérica (adesivo) com preparo em betoneira 400L. Af_06/2014</v>
          </cell>
          <cell r="C4872" t="str">
            <v>m²</v>
          </cell>
          <cell r="D4872">
            <v>3.38</v>
          </cell>
        </row>
        <row r="4873">
          <cell r="A4873" t="str">
            <v>87866</v>
          </cell>
          <cell r="B4873" t="str">
            <v>Chapisco aplicado somente em pilares e vigas das paredes internas, com rolo para textura acrílica argamassa industrializada com preparo manual. Af_06/2014</v>
          </cell>
          <cell r="C4873" t="str">
            <v>m²</v>
          </cell>
          <cell r="D4873">
            <v>15.36</v>
          </cell>
        </row>
        <row r="4874">
          <cell r="A4874" t="str">
            <v>87867</v>
          </cell>
          <cell r="B4874" t="str">
            <v>Chapisco aplicado somente em pilares e vigas das paredes internas, com rolo para textura acrílica argamassa industrializada com preparo em misturador 300kg. Af_06/2014</v>
          </cell>
          <cell r="C4874" t="str">
            <v>m²</v>
          </cell>
          <cell r="D4874">
            <v>15.16</v>
          </cell>
        </row>
        <row r="4875">
          <cell r="A4875" t="str">
            <v>87868</v>
          </cell>
          <cell r="B4875" t="str">
            <v>Chapisco aplicado somente em pilares e vigas das paredes internas, com colher de pedreiro argamassa traço 1:3 com preparo manual. Af_06/2014</v>
          </cell>
          <cell r="C4875" t="str">
            <v>m²</v>
          </cell>
          <cell r="D4875">
            <v>3.08</v>
          </cell>
        </row>
        <row r="4876">
          <cell r="A4876" t="str">
            <v>87869</v>
          </cell>
          <cell r="B4876" t="str">
            <v>Chapisco aplicado somente em pilares e vigas das paredes internas, com colher de pedreiro argamassa traço 1:3 com preparo em betoneira 400L. Af_06/2014</v>
          </cell>
          <cell r="C4876" t="str">
            <v>m²</v>
          </cell>
          <cell r="D4876">
            <v>2.8</v>
          </cell>
        </row>
        <row r="4877">
          <cell r="A4877" t="str">
            <v>87871</v>
          </cell>
          <cell r="B4877" t="str">
            <v>Chapisco aplicado somente em pilares e vigas das paredes internas, com desempenadeira dentada. Argamassa industrializada com preparo manual. Af_06/2014</v>
          </cell>
          <cell r="C4877" t="str">
            <v>m²</v>
          </cell>
          <cell r="D4877">
            <v>26.63</v>
          </cell>
        </row>
        <row r="4878">
          <cell r="A4878" t="str">
            <v>87872</v>
          </cell>
          <cell r="B4878" t="str">
            <v>Chapisco aplicado somente em pilares e vigas das paredes internas, com desempenadeira dentada. Argamassa industrializada com preparo em misturador 300kg. Af_06/2014</v>
          </cell>
          <cell r="C4878" t="str">
            <v>m²</v>
          </cell>
          <cell r="D4878">
            <v>26.18</v>
          </cell>
        </row>
        <row r="4879">
          <cell r="A4879" t="str">
            <v>87873</v>
          </cell>
          <cell r="B4879" t="str">
            <v>Chapisco aplicado tanto em pilares e vigas de concreto como em alvenarias de paredes internas, com rolo para textura acrílica argamassa traço 1:4 e emulsão polimérica (adesivo) com preparo manual. Af_06/2014</v>
          </cell>
          <cell r="C4879" t="str">
            <v>m²</v>
          </cell>
          <cell r="D4879">
            <v>3.32</v>
          </cell>
        </row>
        <row r="4880">
          <cell r="A4880" t="str">
            <v>87874</v>
          </cell>
          <cell r="B4880" t="str">
            <v>Chapisco aplicado tanto em pilares e vigas de concreto como em alvenarias de paredes internas, com rolo para textura acrílica argamassa traço 1:4 e emulsão polimérica (adesivo) com preparo em betoneira 400L. Af_06/2014</v>
          </cell>
          <cell r="C4880" t="str">
            <v>m²</v>
          </cell>
          <cell r="D4880">
            <v>3.24</v>
          </cell>
        </row>
        <row r="4881">
          <cell r="A4881" t="str">
            <v>87876</v>
          </cell>
          <cell r="B4881" t="str">
            <v>Chapisco aplicado tanto em pilares e vigas de concreto como em alvenarias de paredes internas, com rolo para textura acrílica argamassa industrializada com preparo manual. Af_06/2014</v>
          </cell>
          <cell r="C4881" t="str">
            <v>m²</v>
          </cell>
          <cell r="D4881">
            <v>15.22</v>
          </cell>
        </row>
        <row r="4882">
          <cell r="A4882" t="str">
            <v>87877</v>
          </cell>
          <cell r="B4882" t="str">
            <v>Chapisco aplicado tanto em pilares e vigas de concreto como em alvenarias de paredes internas, com rolo para textura acrílica argamassa industrializada com preparo em misturador 300kg. Af_06/2014</v>
          </cell>
          <cell r="C4882" t="str">
            <v>m²</v>
          </cell>
          <cell r="D4882">
            <v>15.02</v>
          </cell>
        </row>
        <row r="4883">
          <cell r="A4883" t="str">
            <v>87878</v>
          </cell>
          <cell r="B4883" t="str">
            <v>Chapisco aplicado tanto em pilares e vigas de concreto como em alvenarias de paredes internas, com colher de pedreiro argamassa traço 1:3 com preparo manual. Af_06/2014</v>
          </cell>
          <cell r="C4883" t="str">
            <v>m²</v>
          </cell>
          <cell r="D4883">
            <v>2.77</v>
          </cell>
        </row>
        <row r="4884">
          <cell r="A4884" t="str">
            <v>87879</v>
          </cell>
          <cell r="B4884" t="str">
            <v>Chapisco aplicado tanto em pilares e vigas de concreto como em alvenarias de paredes internas, com colher de pedreiro argamassa traço 1:3 com preparo em betoneira 400L. Af_06/2014</v>
          </cell>
          <cell r="C4884" t="str">
            <v>m²</v>
          </cell>
          <cell r="D4884">
            <v>2.5</v>
          </cell>
        </row>
        <row r="4885">
          <cell r="A4885" t="str">
            <v>87881</v>
          </cell>
          <cell r="B4885" t="str">
            <v>Chapisco aplicado no teto, com rolo para textura acrílica argamassa traço 1:4 e emulsão polimérica (adesivo) com preparo manual. Af_06/2014</v>
          </cell>
          <cell r="C4885" t="str">
            <v>m²</v>
          </cell>
          <cell r="D4885">
            <v>3.26</v>
          </cell>
        </row>
        <row r="4886">
          <cell r="A4886" t="str">
            <v>87882</v>
          </cell>
          <cell r="B4886" t="str">
            <v>Chapisco aplicado no teto, com rolo para textura acrílica argamassa traço 1:4 e emulsão polimérica (adesivo) com preparo em betoneira 400L. Af_06/2014</v>
          </cell>
          <cell r="C4886" t="str">
            <v>m²</v>
          </cell>
          <cell r="D4886">
            <v>3.18</v>
          </cell>
        </row>
        <row r="4887">
          <cell r="A4887" t="str">
            <v>87884</v>
          </cell>
          <cell r="B4887" t="str">
            <v>Chapisco aplicado no teto, com rolo para textura acrílica argamassa industrializada com preparo manual. Af_06/2014</v>
          </cell>
          <cell r="C4887" t="str">
            <v>m²</v>
          </cell>
          <cell r="D4887">
            <v>15.16</v>
          </cell>
        </row>
        <row r="4888">
          <cell r="A4888" t="str">
            <v>87885</v>
          </cell>
          <cell r="B4888" t="str">
            <v>Chapisco aplicado somente em pilares e vigas das paredes internas, com rolo para textura acrílica argamassa industrializada com preparo em misturador 300kg. Af_06/2014</v>
          </cell>
          <cell r="C4888" t="str">
            <v>m²</v>
          </cell>
          <cell r="D4888">
            <v>14.96</v>
          </cell>
        </row>
        <row r="4889">
          <cell r="A4889" t="str">
            <v>87886</v>
          </cell>
          <cell r="B4889" t="str">
            <v>Chapisco aplicado no teto, com desempenadeira dentada. Argamassa industrializada com preparo manual. Af_06/2014</v>
          </cell>
          <cell r="C4889" t="str">
            <v>m²</v>
          </cell>
          <cell r="D4889">
            <v>30.33</v>
          </cell>
        </row>
        <row r="4890">
          <cell r="A4890" t="str">
            <v>87887</v>
          </cell>
          <cell r="B4890" t="str">
            <v>Chapisco aplicado no teto, com desempenadeira dentada. Argamassa industrializada com preparo em misturador 300kg. Af_06/2014</v>
          </cell>
          <cell r="C4890" t="str">
            <v>m²</v>
          </cell>
          <cell r="D4890">
            <v>29.87</v>
          </cell>
        </row>
        <row r="4891">
          <cell r="A4891" t="str">
            <v>87888</v>
          </cell>
          <cell r="B4891" t="str">
            <v>Chapisco aplicado tanto em pilares e vigas de concreto como em alvenaria de fachada sem presença de vãos, com rolo para textura acrílica argamassa traço 1:4 e emulsão polimérica (adesivo) com preparo manual. Af_06/2014</v>
          </cell>
          <cell r="C4891" t="str">
            <v>m²</v>
          </cell>
          <cell r="D4891">
            <v>4.0999999999999996</v>
          </cell>
        </row>
        <row r="4892">
          <cell r="A4892" t="str">
            <v>87889</v>
          </cell>
          <cell r="B4892" t="str">
            <v>Chapisco aplicado tanto em pilares e vigas de concreto como em alvenaria de fachada sem presença de vãos, com rolo para textura acrílica argamassa traço 1:4 e emulsão polimérica (adesivo) com preparo em betoneira 400L. Af_06/2014</v>
          </cell>
          <cell r="C4892" t="str">
            <v>m²</v>
          </cell>
          <cell r="D4892">
            <v>4.0199999999999996</v>
          </cell>
        </row>
        <row r="4893">
          <cell r="A4893" t="str">
            <v>87891</v>
          </cell>
          <cell r="B4893" t="str">
            <v>Chapisco aplicado tanto em pilares e vigas de concreto como em alvenaria de fachada sem presença de vãos, com rolo para textura acrílica argamassa industrializada com preparo manual. Af_06/2014</v>
          </cell>
          <cell r="C4893" t="str">
            <v>m²</v>
          </cell>
          <cell r="D4893">
            <v>16</v>
          </cell>
        </row>
        <row r="4894">
          <cell r="A4894" t="str">
            <v>87892</v>
          </cell>
          <cell r="B4894" t="str">
            <v>Chapisco aplicado tanto em pilares e vigas de concreto como em alvenaria de fachada sem presença de vãos, com rolo para textura acrílica argamassa industrializada com preparo em misturador 300kg. Af_06/2014</v>
          </cell>
          <cell r="C4894" t="str">
            <v>m²</v>
          </cell>
          <cell r="D4894">
            <v>15.8</v>
          </cell>
        </row>
        <row r="4895">
          <cell r="A4895" t="str">
            <v>87893</v>
          </cell>
          <cell r="B4895" t="str">
            <v>Chapisco aplicado tanto em pilares e vigas de concreto como em alvenaria de fachada sem presença de vãos, com colher de pedreiro argamassa traço 1:3 com preparo manual. Af_06/2014</v>
          </cell>
          <cell r="C4895" t="str">
            <v>m²</v>
          </cell>
          <cell r="D4895">
            <v>4.13</v>
          </cell>
        </row>
        <row r="4896">
          <cell r="A4896" t="str">
            <v>87894</v>
          </cell>
          <cell r="B4896" t="str">
            <v>Chapisco aplicado tanto em pilares e vigas de concreto como em alvenaria de fachada sem presença de vãos, com colher de pedreiro argamassa traço 1:3 com preparo em betoneira 400L. Af_06/2014</v>
          </cell>
          <cell r="C4896" t="str">
            <v>m²</v>
          </cell>
          <cell r="D4896">
            <v>3.86</v>
          </cell>
        </row>
        <row r="4897">
          <cell r="A4897" t="str">
            <v>87896</v>
          </cell>
          <cell r="B4897" t="str">
            <v>Chapisco aplicado tanto em pilares e vigas de concreto como em alvenaria de fachada sem presença de vãos, com equipamento de projeção. Argamassa traço 1:3 com preparo manual. Af_06/2014</v>
          </cell>
          <cell r="C4897" t="str">
            <v>m²</v>
          </cell>
          <cell r="D4897">
            <v>3.85</v>
          </cell>
        </row>
        <row r="4898">
          <cell r="A4898" t="str">
            <v>87897</v>
          </cell>
          <cell r="B4898" t="str">
            <v>Chapisco aplicado tanto em pilares e vigas de concreto como em alvenaria de fachada sem presença de vãos, com equipamento de projeção. Argamassa traço 1:3 com preparo em betoneira 400L. Af_06/2014</v>
          </cell>
          <cell r="C4898" t="str">
            <v>m²</v>
          </cell>
          <cell r="D4898">
            <v>3.58</v>
          </cell>
        </row>
        <row r="4899">
          <cell r="A4899" t="str">
            <v>87899</v>
          </cell>
          <cell r="B4899" t="str">
            <v>Chapisco aplicado tanto em pilares e vigas de concreto como em alvenaria de fachada com presença de vãos, com rolo para textura acrílica argamassa traço 1:4 e emulsão polimérica (adesivo) com preparo manual. Af_06/2014</v>
          </cell>
          <cell r="C4899" t="str">
            <v>m²</v>
          </cell>
          <cell r="D4899">
            <v>4.79</v>
          </cell>
        </row>
        <row r="4900">
          <cell r="A4900" t="str">
            <v>87900</v>
          </cell>
          <cell r="B4900" t="str">
            <v>Chapisco aplicado tanto em pilares e vigas de concreto como em alvenaria de fachada com presença de vãos, com rolo para textura acrílica argamassa traço 1:4 e emulsão polimérica (adesivo) com preparo em betoneira 400L. Af_06/2014</v>
          </cell>
          <cell r="C4900" t="str">
            <v>m²</v>
          </cell>
          <cell r="D4900">
            <v>4.71</v>
          </cell>
        </row>
        <row r="4901">
          <cell r="A4901" t="str">
            <v>87902</v>
          </cell>
          <cell r="B4901" t="str">
            <v>Chapisco aplicado tanto em pilares e vigas de concreto como em alvenaria de fachada com presença de vãos, com rolo para textura acrílica argamassa industrializada com preparo manual. Af_06/2014</v>
          </cell>
          <cell r="C4901" t="str">
            <v>m²</v>
          </cell>
          <cell r="D4901">
            <v>16.690000000000001</v>
          </cell>
        </row>
        <row r="4902">
          <cell r="A4902" t="str">
            <v>87903</v>
          </cell>
          <cell r="B4902" t="str">
            <v>Chapisco aplicado tanto em pilares e vigas de concreto como em alvenaria de fachada com presença de vãos, com rolo para textura acrílica argamassa industrializada com preparo em misturador 300kg. Af_06/2014</v>
          </cell>
          <cell r="C4902" t="str">
            <v>m²</v>
          </cell>
          <cell r="D4902">
            <v>16.489999999999998</v>
          </cell>
        </row>
        <row r="4903">
          <cell r="A4903" t="str">
            <v>87904</v>
          </cell>
          <cell r="B4903" t="str">
            <v>Chapisco aplicado tanto em pilares e vigas de concreto como em alvenaria de fachada com presença de vãos, com colher de pedreiro argamassa traço 1:3 com preparo manual. Af_06/2014</v>
          </cell>
          <cell r="C4903" t="str">
            <v>m²</v>
          </cell>
          <cell r="D4903">
            <v>5.27</v>
          </cell>
        </row>
        <row r="4904">
          <cell r="A4904" t="str">
            <v>87905</v>
          </cell>
          <cell r="B4904" t="str">
            <v>Chapisco aplicado tanto em pilares e vigas de concreto como em alvenaria de fachada com presença de vãos, com colher de pedreiro argamassa traço 1:3 com preparo em betoneira 400L. Af_06/2014</v>
          </cell>
          <cell r="C4904" t="str">
            <v>m²</v>
          </cell>
          <cell r="D4904">
            <v>5</v>
          </cell>
        </row>
        <row r="4905">
          <cell r="A4905" t="str">
            <v>87907</v>
          </cell>
          <cell r="B4905" t="str">
            <v>Chapisco aplicado tanto em pilares e vigas de concreto como em alvenaria de fachada com presença de vãos, com equipamento de projeção. Argamassa traço 1:3 com preparo manual. Af_06/2014</v>
          </cell>
          <cell r="C4905" t="str">
            <v>m²</v>
          </cell>
          <cell r="D4905">
            <v>4.8899999999999997</v>
          </cell>
        </row>
        <row r="4906">
          <cell r="A4906" t="str">
            <v>87908</v>
          </cell>
          <cell r="B4906" t="str">
            <v>Chapisco aplicado tanto em pilares e vigas de concreto como em alvenaria de fachada com presença de vãos, com equipamento de projeção. Argamassa traço 1:3 com preparo em betoneira 400L. Af_06/2014</v>
          </cell>
          <cell r="C4906" t="str">
            <v>m²</v>
          </cell>
          <cell r="D4906">
            <v>4.62</v>
          </cell>
        </row>
        <row r="4907">
          <cell r="A4907" t="str">
            <v>87910</v>
          </cell>
          <cell r="B4907" t="str">
            <v>Chapisco aplicado somente na estrutura de concreto da fachada, com desempenadeira dentada. Argamassa industrializada com preparo manual. Af_06/2014</v>
          </cell>
          <cell r="C4907" t="str">
            <v>m²</v>
          </cell>
          <cell r="D4907">
            <v>30.19</v>
          </cell>
        </row>
        <row r="4908">
          <cell r="A4908" t="str">
            <v>87911</v>
          </cell>
          <cell r="B4908" t="str">
            <v>Chapisco aplicado somente na estrutura de concreto da fachada, com desempenadeira dentada. Argamassa industrializada com preparo em misturador 300kg. Af_06/2014</v>
          </cell>
          <cell r="C4908" t="str">
            <v>m²</v>
          </cell>
          <cell r="D4908">
            <v>29.73</v>
          </cell>
        </row>
        <row r="4909">
          <cell r="A4909" t="str">
            <v>0107</v>
          </cell>
          <cell r="B4909" t="str">
            <v>Emboco</v>
          </cell>
        </row>
        <row r="4910">
          <cell r="A4910" t="str">
            <v>5991</v>
          </cell>
          <cell r="B4910" t="str">
            <v>Barra lisa com argamassa traço 1:4 (cimento e areia grossa), espessura 2,0cm, incluso aditivo impermeabilizante, preparo mecânico da argamassa</v>
          </cell>
          <cell r="C4910" t="str">
            <v>m²</v>
          </cell>
          <cell r="D4910">
            <v>31.07</v>
          </cell>
        </row>
        <row r="4911">
          <cell r="A4911" t="str">
            <v>5997</v>
          </cell>
          <cell r="B4911" t="str">
            <v>Barra lisa com argamassa traço 1:4 (cimento e areia grossa), espessura 2,0cm, preparo mecânico da argamassa</v>
          </cell>
          <cell r="C4911" t="str">
            <v>m²</v>
          </cell>
          <cell r="D4911">
            <v>29.34</v>
          </cell>
        </row>
        <row r="4912">
          <cell r="A4912" t="str">
            <v>84023</v>
          </cell>
          <cell r="B4912" t="str">
            <v>Barra lisa traço 1:3 (cimento e areia media), espessura 1,5cm, preparo manual da argamassa</v>
          </cell>
          <cell r="C4912" t="str">
            <v>m²</v>
          </cell>
          <cell r="D4912">
            <v>29.11</v>
          </cell>
        </row>
        <row r="4913">
          <cell r="A4913" t="str">
            <v>84024</v>
          </cell>
          <cell r="B4913" t="str">
            <v>Barra lisa traço 1:3 (cimento e areia media), espessura 1,0cm, preparo manual da argamassa</v>
          </cell>
          <cell r="C4913" t="str">
            <v>m²</v>
          </cell>
          <cell r="D4913">
            <v>27.06</v>
          </cell>
        </row>
        <row r="4914">
          <cell r="A4914" t="str">
            <v>84026</v>
          </cell>
          <cell r="B4914" t="str">
            <v>Barra lisa traço 1:4 (cimento e areia media), espessura 2,0cm, preparo manual da argamassa</v>
          </cell>
          <cell r="C4914" t="str">
            <v>m²</v>
          </cell>
          <cell r="D4914">
            <v>34.74</v>
          </cell>
        </row>
        <row r="4915">
          <cell r="A4915" t="str">
            <v>84027</v>
          </cell>
          <cell r="B4915" t="str">
            <v>Barra lisa traço 1:3 (cimento e areia media), espessura 0,5cm, preparo manual da argamassa</v>
          </cell>
          <cell r="C4915" t="str">
            <v>m²</v>
          </cell>
          <cell r="D4915">
            <v>22.51</v>
          </cell>
        </row>
        <row r="4916">
          <cell r="A4916" t="str">
            <v>84028</v>
          </cell>
          <cell r="B4916" t="str">
            <v>Barra lisa traço 1:4 (cimento e areia media), com corante amarelo, espessura 2,0cm, preparo manual da argamassa</v>
          </cell>
          <cell r="C4916" t="str">
            <v>m²</v>
          </cell>
          <cell r="D4916">
            <v>40.520000000000003</v>
          </cell>
        </row>
        <row r="4917">
          <cell r="A4917" t="str">
            <v>84072</v>
          </cell>
          <cell r="B4917" t="str">
            <v>Barra lisa traço 1:3 (cimento e areia media não peneirada), incluso aditivo impermeabilizante, espessura 0,5cm, preparo manual da argamassa</v>
          </cell>
          <cell r="C4917" t="str">
            <v>m²</v>
          </cell>
          <cell r="D4917">
            <v>22.89</v>
          </cell>
        </row>
        <row r="4918">
          <cell r="A4918" t="str">
            <v>87411</v>
          </cell>
          <cell r="B4918" t="str">
            <v>Aplicação manual de gesso desempenado (sem taliscas) em teto de ambientes de área maior que 10m², espessura de 0,5cm. Af_06/2014</v>
          </cell>
          <cell r="C4918" t="str">
            <v>m²</v>
          </cell>
          <cell r="D4918">
            <v>7.59</v>
          </cell>
        </row>
        <row r="4919">
          <cell r="A4919" t="str">
            <v>87412</v>
          </cell>
          <cell r="B4919" t="str">
            <v>Aplicação manual de gesso desempenado (sem taliscas) em teto de ambientes de área entre 5m² e 10m², espessura de 0,5cm. Af_06/2014</v>
          </cell>
          <cell r="C4919" t="str">
            <v>m²</v>
          </cell>
          <cell r="D4919">
            <v>11.09</v>
          </cell>
        </row>
        <row r="4920">
          <cell r="A4920" t="str">
            <v>87413</v>
          </cell>
          <cell r="B4920" t="str">
            <v>Aplicação manual de gesso desempenado (sem taliscas) em teto de ambientes de área menor que 5m², espessura de 0,5cm. Af_06/2014</v>
          </cell>
          <cell r="C4920" t="str">
            <v>m²</v>
          </cell>
          <cell r="D4920">
            <v>13.08</v>
          </cell>
        </row>
        <row r="4921">
          <cell r="A4921" t="str">
            <v>87414</v>
          </cell>
          <cell r="B4921" t="str">
            <v>Aplicação manual de gesso desempenado (sem taliscas) em teto de ambientes de área maior que 10m², espessura de 1,0cm. Af_06/2014</v>
          </cell>
          <cell r="C4921" t="str">
            <v>m²</v>
          </cell>
          <cell r="D4921">
            <v>11.11</v>
          </cell>
        </row>
        <row r="4922">
          <cell r="A4922" t="str">
            <v>87415</v>
          </cell>
          <cell r="B4922" t="str">
            <v>Aplicação manual de gesso desempenado (sem taliscas) em teto de ambientes de área entre 5m² e 10m², espessura de 1,0cm. Af_06/2014</v>
          </cell>
          <cell r="C4922" t="str">
            <v>m²</v>
          </cell>
          <cell r="D4922">
            <v>14.49</v>
          </cell>
        </row>
        <row r="4923">
          <cell r="A4923" t="str">
            <v>87416</v>
          </cell>
          <cell r="B4923" t="str">
            <v>Aplicação manual de gesso desempenado (sem taliscas) em teto de ambientes de área menor que 5m², espessura de 1,0cm. Af_06/2014</v>
          </cell>
          <cell r="C4923" t="str">
            <v>m²</v>
          </cell>
          <cell r="D4923">
            <v>16.62</v>
          </cell>
        </row>
        <row r="4924">
          <cell r="A4924" t="str">
            <v>87417</v>
          </cell>
          <cell r="B4924" t="str">
            <v>Aplicação manual de gesso desempenado (sem taliscas) em paredes de ambientes de área maior que 10m², espessura de 0,5cm. Af_06/2014</v>
          </cell>
          <cell r="C4924" t="str">
            <v>m²</v>
          </cell>
          <cell r="D4924">
            <v>8.09</v>
          </cell>
        </row>
        <row r="4925">
          <cell r="A4925" t="str">
            <v>87418</v>
          </cell>
          <cell r="B4925" t="str">
            <v>Aplicação manual de gesso desempenado (sem taliscas) em paredes de ambientes de área entre 5m² e 10m², espessura de 0,5cm. Af_06/2014</v>
          </cell>
          <cell r="C4925" t="str">
            <v>m²</v>
          </cell>
          <cell r="D4925">
            <v>8.34</v>
          </cell>
        </row>
        <row r="4926">
          <cell r="A4926" t="str">
            <v>87419</v>
          </cell>
          <cell r="B4926" t="str">
            <v>Aplicação manual de gesso desempenado (sem taliscas) em paredes de ambientes de área menor que 5m², espessura de 0,5cm. Af_06/2014</v>
          </cell>
          <cell r="C4926" t="str">
            <v>m²</v>
          </cell>
          <cell r="D4926">
            <v>9.09</v>
          </cell>
        </row>
        <row r="4927">
          <cell r="A4927" t="str">
            <v>87420</v>
          </cell>
          <cell r="B4927" t="str">
            <v>Aplicação manual de gesso desempenado (sem taliscas) em paredes de ambientes de área maior que 10m², espessura de 1,0cm. Af_06/2014</v>
          </cell>
          <cell r="C4927" t="str">
            <v>m²</v>
          </cell>
          <cell r="D4927">
            <v>11.99</v>
          </cell>
        </row>
        <row r="4928">
          <cell r="A4928" t="str">
            <v>87421</v>
          </cell>
          <cell r="B4928" t="str">
            <v>Aplicação manual de gesso desempenado (sem taliscas) em paredes de ambientes de área entre 5m² e 10m², espessura de 1,0cm. Af_06/2014</v>
          </cell>
          <cell r="C4928" t="str">
            <v>m²</v>
          </cell>
          <cell r="D4928">
            <v>12.24</v>
          </cell>
        </row>
        <row r="4929">
          <cell r="A4929" t="str">
            <v>87422</v>
          </cell>
          <cell r="B4929" t="str">
            <v>Aplicação manual de gesso desempenado (sem taliscas) em paredes de ambientes de área menor que 5m², espessura de 1,0cm. Af_06/2014</v>
          </cell>
          <cell r="C4929" t="str">
            <v>m²</v>
          </cell>
          <cell r="D4929">
            <v>12.99</v>
          </cell>
        </row>
        <row r="4930">
          <cell r="A4930" t="str">
            <v>87423</v>
          </cell>
          <cell r="B4930" t="str">
            <v>Aplicação manual de gesso sarrafeado (com taliscas) em paredes de ambientes de área maior que 10m², espessura de 1,0cm. Af_06/2014</v>
          </cell>
          <cell r="C4930" t="str">
            <v>m²</v>
          </cell>
          <cell r="D4930">
            <v>16.23</v>
          </cell>
        </row>
        <row r="4931">
          <cell r="A4931" t="str">
            <v>87424</v>
          </cell>
          <cell r="B4931" t="str">
            <v>Aplicação manual de gesso sarrafeado (com taliscas) em paredes de ambientes de área entre 5m² e 10m², espessura de 1,0cm. Af_06/2014</v>
          </cell>
          <cell r="C4931" t="str">
            <v>m²</v>
          </cell>
          <cell r="D4931">
            <v>16.62</v>
          </cell>
        </row>
        <row r="4932">
          <cell r="A4932" t="str">
            <v>87425</v>
          </cell>
          <cell r="B4932" t="str">
            <v>Aplicação manual de gesso sarrafeado (com taliscas) em paredes de ambientes de área menor que 5m², espessura de 1,0cm. Af_06/2014</v>
          </cell>
          <cell r="C4932" t="str">
            <v>m²</v>
          </cell>
          <cell r="D4932">
            <v>17.239999999999998</v>
          </cell>
        </row>
        <row r="4933">
          <cell r="A4933" t="str">
            <v>87426</v>
          </cell>
          <cell r="B4933" t="str">
            <v>Aplicação manual de gesso sarrafeado (com taliscas) em paredes de ambientes de área maior que 10m², espessura de 1,5cm. Af_06/2014</v>
          </cell>
          <cell r="C4933" t="str">
            <v>m²</v>
          </cell>
          <cell r="D4933">
            <v>18.940000000000001</v>
          </cell>
        </row>
        <row r="4934">
          <cell r="A4934" t="str">
            <v>87427</v>
          </cell>
          <cell r="B4934" t="str">
            <v>Aplicação manual de gesso sarrafeado (com taliscas) em paredes de ambientes de área entre 5m² e 10m², espessura de 1,5cm. Af_06/2014</v>
          </cell>
          <cell r="C4934" t="str">
            <v>m²</v>
          </cell>
          <cell r="D4934">
            <v>19.32</v>
          </cell>
        </row>
        <row r="4935">
          <cell r="A4935" t="str">
            <v>87428</v>
          </cell>
          <cell r="B4935" t="str">
            <v>Aplicação manual de gesso sarrafeado (com taliscas) em paredes de ambientes de área menor que 5m², espessura de 1,5cm. Af_06/2014</v>
          </cell>
          <cell r="C4935" t="str">
            <v>m²</v>
          </cell>
          <cell r="D4935">
            <v>19.940000000000001</v>
          </cell>
        </row>
        <row r="4936">
          <cell r="A4936" t="str">
            <v>87429</v>
          </cell>
          <cell r="B4936" t="str">
            <v>Aplicação de gesso projetado com equipamento de projeção em paredes de ambientes de área maior que 10m², desempenado (sem taliscas), espessura de 0,5cm. Af_06/2014</v>
          </cell>
          <cell r="C4936" t="str">
            <v>m²</v>
          </cell>
          <cell r="D4936">
            <v>9.33</v>
          </cell>
        </row>
        <row r="4937">
          <cell r="A4937" t="str">
            <v>87430</v>
          </cell>
          <cell r="B4937" t="str">
            <v>Aplicação de gesso projetado com equipamento de projeção em paredes de ambientes de área entre 5m² e 10m², desempenado (sem taliscas), espessura de 0,5cm. Af_06/2014</v>
          </cell>
          <cell r="C4937" t="str">
            <v>m²</v>
          </cell>
          <cell r="D4937">
            <v>9.59</v>
          </cell>
        </row>
        <row r="4938">
          <cell r="A4938" t="str">
            <v>87431</v>
          </cell>
          <cell r="B4938" t="str">
            <v>Aplicação de gesso projetado com equipamento de projeção em paredes de ambientes de área menor que 5m², desempenado (sem taliscas), espessura de 0,5cm. Af_06/2014</v>
          </cell>
          <cell r="C4938" t="str">
            <v>m²</v>
          </cell>
          <cell r="D4938">
            <v>9.7200000000000006</v>
          </cell>
        </row>
        <row r="4939">
          <cell r="A4939" t="str">
            <v>87432</v>
          </cell>
          <cell r="B4939" t="str">
            <v>Aplicação de gesso projetado com equipamento de projeção em paredes de ambientes de área maior que 10m², desempenado (sem taliscas), espessura de 1,0cm. Af_06/2014</v>
          </cell>
          <cell r="C4939" t="str">
            <v>m²</v>
          </cell>
          <cell r="D4939">
            <v>13.31</v>
          </cell>
        </row>
        <row r="4940">
          <cell r="A4940" t="str">
            <v>87433</v>
          </cell>
          <cell r="B4940" t="str">
            <v>Aplicação de gesso projetado com equipamento de projeção em paredes de ambientes de área entre 5m² e 10m², desempenado (sem taliscas), espessura de 1,0cm. Af_06/2014</v>
          </cell>
          <cell r="C4940" t="str">
            <v>m²</v>
          </cell>
          <cell r="D4940">
            <v>13.83</v>
          </cell>
        </row>
        <row r="4941">
          <cell r="A4941" t="str">
            <v>87434</v>
          </cell>
          <cell r="B4941" t="str">
            <v>Aplicação de gesso projetado com equipamento de projeção em paredes de ambientes de área menor que 5m², desempenado (sem taliscas), espessura de 1,0cm. Af_06/2014</v>
          </cell>
          <cell r="C4941" t="str">
            <v>m²</v>
          </cell>
          <cell r="D4941">
            <v>14.19</v>
          </cell>
        </row>
        <row r="4942">
          <cell r="A4942" t="str">
            <v>87435</v>
          </cell>
          <cell r="B4942" t="str">
            <v>Aplicação de gesso projetado com equipamento de projeção em paredes de ambientes de área maior que 10m², sarrafeado (com taliscas), espessura de 1,0cm. Af_06/2014</v>
          </cell>
          <cell r="C4942" t="str">
            <v>m²</v>
          </cell>
          <cell r="D4942">
            <v>14.94</v>
          </cell>
        </row>
        <row r="4943">
          <cell r="A4943" t="str">
            <v>87436</v>
          </cell>
          <cell r="B4943" t="str">
            <v>Aplicação de gesso projetado com equipamento de projeção em paredes de ambientes de área entre 5m² e 10m², sarrafeado (com taliscas), espessura de 1,0cm. Af_06/2014</v>
          </cell>
          <cell r="C4943" t="str">
            <v>m²</v>
          </cell>
          <cell r="D4943">
            <v>15.82</v>
          </cell>
        </row>
        <row r="4944">
          <cell r="A4944" t="str">
            <v>87437</v>
          </cell>
          <cell r="B4944" t="str">
            <v>Aplicação de gesso projetado com equipamento de projeção em paredes de ambientes de área menor que 5m², sarrafeado (com taliscas), espessura de 1,0cm. Af_06/2014</v>
          </cell>
          <cell r="C4944" t="str">
            <v>m²</v>
          </cell>
          <cell r="D4944">
            <v>16.440000000000001</v>
          </cell>
        </row>
        <row r="4945">
          <cell r="A4945" t="str">
            <v>87438</v>
          </cell>
          <cell r="B4945" t="str">
            <v>Aplicação de gesso projetado com equipamento de projeção em paredes de ambientes de área maior que 10m², sarrafeado (com taliscas), espessura de 1,5cm. Af_06/2014</v>
          </cell>
          <cell r="C4945" t="str">
            <v>m²</v>
          </cell>
          <cell r="D4945">
            <v>18.37</v>
          </cell>
        </row>
        <row r="4946">
          <cell r="A4946" t="str">
            <v>87439</v>
          </cell>
          <cell r="B4946" t="str">
            <v>Aplicação de gesso projetado com equipamento de projeção em paredes de ambientes de área entre 5m² e 10m², sarrafeado (com taliscas), espessura de 1,5cm. Af_06/2014</v>
          </cell>
          <cell r="C4946" t="str">
            <v>m²</v>
          </cell>
          <cell r="D4946">
            <v>19.48</v>
          </cell>
        </row>
        <row r="4947">
          <cell r="A4947" t="str">
            <v>87440</v>
          </cell>
          <cell r="B4947" t="str">
            <v>Aplicação de gesso projetado com equipamento de projeção em paredes de ambientes de área menor que 5m², sarrafeado (com taliscas), espessura de 1,5cm. Af_06/2014</v>
          </cell>
          <cell r="C4947" t="str">
            <v>m²</v>
          </cell>
          <cell r="D4947">
            <v>20</v>
          </cell>
        </row>
        <row r="4948">
          <cell r="A4948" t="str">
            <v>87527</v>
          </cell>
          <cell r="B4948" t="str">
            <v>Emboço, para recebimento de cerâmica, em argamassa traço 1:2:8, preparo mecânico com betoneira 400L, aplicado manualmente em faces internas de paredes de ambientes com área menor que 5m², espessura de 20mm, com execução de taliscas. Af_06/2014</v>
          </cell>
          <cell r="C4948" t="str">
            <v>m²</v>
          </cell>
          <cell r="D4948">
            <v>25.02</v>
          </cell>
        </row>
        <row r="4949">
          <cell r="A4949" t="str">
            <v>87528</v>
          </cell>
          <cell r="B4949" t="str">
            <v>Emboço, para recebimento de cerâmica, em argamassa traço 1:2:8, preparo manual, aplicado manualmente em faces internas de paredes de ambientes com área menor que 5m², espessura de 20mm, com execução de taliscas. Af_06/2014</v>
          </cell>
          <cell r="C4949" t="str">
            <v>m²</v>
          </cell>
          <cell r="D4949">
            <v>27.25</v>
          </cell>
        </row>
        <row r="4950">
          <cell r="A4950" t="str">
            <v>87529</v>
          </cell>
          <cell r="B4950" t="str">
            <v>Massa única, para recebimento de pintura, em argamassa traço 1:2:8, preparo mecânico com betoneira 400L, aplicada manualmente em faces internas de paredes de ambientes com área menor que 10m², espessura de 20mm, com execução de taliscas. Af_06/2014</v>
          </cell>
          <cell r="C4950" t="str">
            <v>m²</v>
          </cell>
          <cell r="D4950">
            <v>23.03</v>
          </cell>
        </row>
        <row r="4951">
          <cell r="A4951" t="str">
            <v>87530</v>
          </cell>
          <cell r="B4951" t="str">
            <v>Massa única, para recebimento de pintura, em argamassa traço 1:2:8, preparo manual, aplicada manualmente em faces internas de paredes de ambientes com área menor que 10m², espessura de 20mm, com execução de taliscas. Af_06/2014</v>
          </cell>
          <cell r="C4951" t="str">
            <v>m²</v>
          </cell>
          <cell r="D4951">
            <v>25.27</v>
          </cell>
        </row>
        <row r="4952">
          <cell r="A4952" t="str">
            <v>87531</v>
          </cell>
          <cell r="B4952" t="str">
            <v>Emboço, para recebimento de cerâmica, em argamassa traço 1:2:8, preparo mecânico com betoneira 400L, aplicado manualmente em faces internas de paredes de ambientes com área entre 5m² e 10m², espessura de 20mm, com execução de taliscas. Af_06/2014</v>
          </cell>
          <cell r="C4952" t="str">
            <v>m²</v>
          </cell>
          <cell r="D4952">
            <v>22.33</v>
          </cell>
        </row>
        <row r="4953">
          <cell r="A4953" t="str">
            <v>87532</v>
          </cell>
          <cell r="B4953" t="str">
            <v>Emboço, para recebimento de cerâmica, em argamassa traço 1:2:8, preparo manual, aplicado manualmente em faces internas de paredes de ambientes com área entre 5m² e 10m², espessura de 20mm, com execução de taliscas. Af_06/2014</v>
          </cell>
          <cell r="C4953" t="str">
            <v>m²</v>
          </cell>
          <cell r="D4953">
            <v>24.56</v>
          </cell>
        </row>
        <row r="4954">
          <cell r="A4954" t="str">
            <v>87533</v>
          </cell>
          <cell r="B4954" t="str">
            <v>Massa única, para recebimento de pintura, em argamassa traço 1:2:8, preparo mecânico com betoneira 400L, aplicada manualmente em faces internas de paredes de ambientes com área maior que 10m², espessura de 20mm, com execução de taliscas. Af_06/2014</v>
          </cell>
          <cell r="C4954" t="str">
            <v>m²</v>
          </cell>
          <cell r="D4954">
            <v>21.96</v>
          </cell>
        </row>
        <row r="4955">
          <cell r="A4955" t="str">
            <v>87534</v>
          </cell>
          <cell r="B4955" t="str">
            <v>Massa única, para recebimento de pintura, em argamassa traço 1:2:8, preparo manual, aplicada manualmente em faces internas de paredes de ambientes com área maior que 10m², espessura de 20mm, com execução de taliscas. Af_06/2014</v>
          </cell>
          <cell r="C4955" t="str">
            <v>m²</v>
          </cell>
          <cell r="D4955">
            <v>24.19</v>
          </cell>
        </row>
        <row r="4956">
          <cell r="A4956" t="str">
            <v>87535</v>
          </cell>
          <cell r="B4956" t="str">
            <v>Emboço, para recebimento de cerâmica, em argamassa traço 1:2:8, preparo mecânico com betoneira 400L, aplicado manualmente em faces internas de paredes de ambientes com área maior que 10m², espessura de 20mm, com execução de taliscas. Af_06/2014</v>
          </cell>
          <cell r="C4956" t="str">
            <v>m²</v>
          </cell>
          <cell r="D4956">
            <v>20.34</v>
          </cell>
        </row>
        <row r="4957">
          <cell r="A4957" t="str">
            <v>87536</v>
          </cell>
          <cell r="B4957" t="str">
            <v>Emboço, para recebimento de cerâmica, em argamassa traço 1:2:8, preparo manual, aplicado manualmente em faces internas de paredes de ambientes com área maior que 10m², espessura de 20mm, com execução de taliscas. Af_06/2014</v>
          </cell>
          <cell r="C4957" t="str">
            <v>m²</v>
          </cell>
          <cell r="D4957">
            <v>22.58</v>
          </cell>
        </row>
        <row r="4958">
          <cell r="A4958" t="str">
            <v>87537</v>
          </cell>
          <cell r="B4958" t="str">
            <v>Emboço, para recebimento de cerâmica, em argamassa industrializada, aplicado com equipamento de mistura e projeção de 1,5m³/h, em faces internas de paredes de ambientes com área menor que 5m², espessura 20mm, com taliscas. Af_06/2014</v>
          </cell>
          <cell r="C4958" t="str">
            <v>m²</v>
          </cell>
          <cell r="D4958">
            <v>80.849999999999994</v>
          </cell>
        </row>
        <row r="4959">
          <cell r="A4959" t="str">
            <v>87538</v>
          </cell>
          <cell r="B4959" t="str">
            <v>Massa única, para recebimento de pintura, em argamassa industrializada, aplicado com equipamento de mistura e projeção de 1,5m³/h, em faces internas de paredes de ambientes com área menor que 10m², espessura 20mm, com taliscas. Af_06/2014</v>
          </cell>
          <cell r="C4959" t="str">
            <v>m²</v>
          </cell>
          <cell r="D4959">
            <v>79.14</v>
          </cell>
        </row>
        <row r="4960">
          <cell r="A4960" t="str">
            <v>87539</v>
          </cell>
          <cell r="B4960" t="str">
            <v>Emboço, para recebimento de cerâmica, em argamassa industrializada, aplicado com equipamento de mistura e projeção de 1,5m³/h, em faces internas de paredes de ambientes com área entre 5m² e 10m², espessura 20mm, com taliscas. Af_06/2014</v>
          </cell>
          <cell r="C4960" t="str">
            <v>m²</v>
          </cell>
          <cell r="D4960">
            <v>78.53</v>
          </cell>
        </row>
        <row r="4961">
          <cell r="A4961" t="str">
            <v>87540</v>
          </cell>
          <cell r="B4961" t="str">
            <v>Massa única, para recebimento de pintura, em argamassa industrializada, aplicado com equipamento de mistura e projeção de 1,5m³/h, em faces internas de paredes de ambientes com área maior que 10m², espessura 20mm, com taliscas. Af_06/2014</v>
          </cell>
          <cell r="C4961" t="str">
            <v>m²</v>
          </cell>
          <cell r="D4961">
            <v>78.22</v>
          </cell>
        </row>
        <row r="4962">
          <cell r="A4962" t="str">
            <v>87541</v>
          </cell>
          <cell r="B4962" t="str">
            <v>Emboço, para recebimento de cerâmica, em argamassa industrializada, aplicado com equipamento de mistura e projeção de 1,5m³/h, em faces internas de paredes de ambientes com área maior que 10m², espessura 20mm, com taliscas. Af_06/2014</v>
          </cell>
          <cell r="C4962" t="str">
            <v>m²</v>
          </cell>
          <cell r="D4962">
            <v>76.83</v>
          </cell>
        </row>
        <row r="4963">
          <cell r="A4963" t="str">
            <v>87542</v>
          </cell>
          <cell r="B4963" t="str">
            <v>Massa única, para recebimento de pintura ou cerâmica, em argamassa industrializada, aplicado com equipamento de mistura e projeção de 1,5m³/h, em faces internas de paredes de ambientes com área menor que 5m², espessura 5mm, sem taliscas. Af_06/2014</v>
          </cell>
          <cell r="C4963" t="str">
            <v>m²</v>
          </cell>
          <cell r="D4963">
            <v>25.96</v>
          </cell>
        </row>
        <row r="4964">
          <cell r="A4964" t="str">
            <v>87543</v>
          </cell>
          <cell r="B4964" t="str">
            <v>Massa única, para recebimento de pintura ou cerâmica, em argamassa industrializada, aplicado com equipamento de mistura e projeção de 1,5m³/h, em faces internas de paredes de ambientes com área entre 5m² e 10m², espessura 5mm, sem taliscas. Af_06/2014</v>
          </cell>
          <cell r="C4964" t="str">
            <v>m²</v>
          </cell>
          <cell r="D4964">
            <v>24.88</v>
          </cell>
        </row>
        <row r="4965">
          <cell r="A4965" t="str">
            <v>87544</v>
          </cell>
          <cell r="B4965" t="str">
            <v>Massa única, para recebimento de pintura ou cerâmica, em argamassa industrializada, aplicado com equipamento de mistura e projeção de 1,5m³/h, em faces internas de paredes de ambientes com área maior que 10m², espessura 5mm, sem taliscas. Af_06/2014</v>
          </cell>
          <cell r="C4965" t="str">
            <v>m²</v>
          </cell>
          <cell r="D4965">
            <v>24.27</v>
          </cell>
        </row>
        <row r="4966">
          <cell r="A4966" t="str">
            <v>87545</v>
          </cell>
          <cell r="B4966" t="str">
            <v>Emboço, para recebimento de cerâmica, em argamassa traço 1:2:8, preparo mecânico com betoneira 400L, aplicado manualmente em faces internas de paredes de ambientes com área menor que 5m², espessura de 10mm, com execução de taliscas. Af_06/2014</v>
          </cell>
          <cell r="C4966" t="str">
            <v>m²</v>
          </cell>
          <cell r="D4966">
            <v>16.54</v>
          </cell>
        </row>
        <row r="4967">
          <cell r="A4967" t="str">
            <v>87546</v>
          </cell>
          <cell r="B4967" t="str">
            <v>Emboço, para recebimento de cerâmica, em argamassa traço 1:2:8, preparo manual, aplicado manualmente em faces internas de paredes de ambientes com área menor que 5m², espessura de 10mm, com execução de taliscas. Af_06/2014</v>
          </cell>
          <cell r="C4967" t="str">
            <v>m²</v>
          </cell>
          <cell r="D4967">
            <v>17.8</v>
          </cell>
        </row>
        <row r="4968">
          <cell r="A4968" t="str">
            <v>87547</v>
          </cell>
          <cell r="B4968" t="str">
            <v>Massa única, para recebimento de pintura, em argamassa traço 1:2:8, preparo mecânico com betoneira 400L, aplicada manualmente em faces internas de paredes de ambientes com área menor que 10m², espessura de 10mm, com execução de taliscas. Af_06/2014</v>
          </cell>
          <cell r="C4968" t="str">
            <v>m²</v>
          </cell>
          <cell r="D4968">
            <v>14.56</v>
          </cell>
        </row>
        <row r="4969">
          <cell r="A4969" t="str">
            <v>87548</v>
          </cell>
          <cell r="B4969" t="str">
            <v>Massa única, para recebimento de pintura, em argamassa traço 1:2:8, preparo manual, aplicada manualmente em faces internas de paredes de ambientes com área menor que 10m², espessura de 10mm, com execução de taliscas. Af_06/2014</v>
          </cell>
          <cell r="C4969" t="str">
            <v>m²</v>
          </cell>
          <cell r="D4969">
            <v>15.83</v>
          </cell>
        </row>
        <row r="4970">
          <cell r="A4970" t="str">
            <v>87549</v>
          </cell>
          <cell r="B4970" t="str">
            <v>Emboço, para recebimento de cerâmica, em argamassa traço 1:2:8, preparo mecânico com betoneira 400L, aplicado manualmente em faces internas de paredes de ambientes com área entre 5m² e 10m², espessura de 10mm, com execução de taliscas. Af_06/2014</v>
          </cell>
          <cell r="C4970" t="str">
            <v>m²</v>
          </cell>
          <cell r="D4970">
            <v>13.85</v>
          </cell>
        </row>
        <row r="4971">
          <cell r="A4971" t="str">
            <v>87550</v>
          </cell>
          <cell r="B4971" t="str">
            <v>Emboço, para recebimento de cerâmica, em argamassa traço 1:2:8, preparo manual, aplicado manualmente em faces internas de paredes de ambientes com área entre 5m² e 10m², espessura de 10mm, com execução de taliscas. Af_06/2014</v>
          </cell>
          <cell r="C4971" t="str">
            <v>m²</v>
          </cell>
          <cell r="D4971">
            <v>15.11</v>
          </cell>
        </row>
        <row r="4972">
          <cell r="A4972" t="str">
            <v>87551</v>
          </cell>
          <cell r="B4972" t="str">
            <v>Massa única, para recebimento de pintura, em argamassa traço 1:2:8, preparo mecânico com betoneira 400L, aplicada manualmente em faces internas de paredes de ambientes com área maior que 10m², espessura de 10mm, com execução de taliscas. Af_06/2014</v>
          </cell>
          <cell r="C4972" t="str">
            <v>m²</v>
          </cell>
          <cell r="D4972">
            <v>13.49</v>
          </cell>
        </row>
        <row r="4973">
          <cell r="A4973" t="str">
            <v>87552</v>
          </cell>
          <cell r="B4973" t="str">
            <v>Massa única, para recebimento de pintura, em argamassa traço 1:2:8, preparo manual, aplicada manualmente em faces internas de paredes de ambientes com área maior que 10m², espessura de 10mm, com execução de taliscas. Af_06/2014</v>
          </cell>
          <cell r="C4973" t="str">
            <v>m²</v>
          </cell>
          <cell r="D4973">
            <v>14.76</v>
          </cell>
        </row>
        <row r="4974">
          <cell r="A4974" t="str">
            <v>87553</v>
          </cell>
          <cell r="B4974" t="str">
            <v>Emboço, para recebimento de cerâmica, em argamassa traço 1:2:8, preparo mecânico com betoneira 400L, aplicado manualmente em faces internas de paredes de ambientes com área maior que 10m², espessura de 10mm, com execução de taliscas. Af_06/2014</v>
          </cell>
          <cell r="C4974" t="str">
            <v>m²</v>
          </cell>
          <cell r="D4974">
            <v>11.86</v>
          </cell>
        </row>
        <row r="4975">
          <cell r="A4975" t="str">
            <v>87554</v>
          </cell>
          <cell r="B4975" t="str">
            <v>Emboço, para recebimento de cerâmica, em argamassa traço 1:2:8, preparo manual, aplicado manualmente em faces internas de paredes de ambientes com área maior que 10m², espessura de 10mm, com execução de taliscas. Af_06/2014</v>
          </cell>
          <cell r="C4975" t="str">
            <v>m²</v>
          </cell>
          <cell r="D4975">
            <v>13.13</v>
          </cell>
        </row>
        <row r="4976">
          <cell r="A4976" t="str">
            <v>87555</v>
          </cell>
          <cell r="B4976" t="str">
            <v>Emboço, para recebimento de cerâmica, em argamassa industrializada, aplicado com equipamento de mistura e projeção de 1,5m³/h, em faces internas de paredes de ambientes com área menor que 5m², espessura 10mm, com taliscas. Af_06/2014</v>
          </cell>
          <cell r="C4976" t="str">
            <v>m²</v>
          </cell>
          <cell r="D4976">
            <v>47.56</v>
          </cell>
        </row>
        <row r="4977">
          <cell r="A4977" t="str">
            <v>87556</v>
          </cell>
          <cell r="B4977" t="str">
            <v>Massa única, para recebimento de pintura, em argamassa industrializada, aplicado com equipamento de mistura e projeção de 1,5m³/h, em faces internas de paredes de ambientes com área menor que 10m², espessura 10mm, com taliscas. Af_06/2014</v>
          </cell>
          <cell r="C4977" t="str">
            <v>m²</v>
          </cell>
          <cell r="D4977">
            <v>45.87</v>
          </cell>
        </row>
        <row r="4978">
          <cell r="A4978" t="str">
            <v>87557</v>
          </cell>
          <cell r="B4978" t="str">
            <v>Emboço, para recebimento de cerâmica, em argamassa industrializada, aplicado com equipamento de mistura e projeção de 1,5m³/h, em faces internas de paredes de ambientes com área entre 5m² e 10m², espessura 10mm, com taliscas. Af_06/2014</v>
          </cell>
          <cell r="C4978" t="str">
            <v>m²</v>
          </cell>
          <cell r="D4978">
            <v>45.25</v>
          </cell>
        </row>
        <row r="4979">
          <cell r="A4979" t="str">
            <v>87558</v>
          </cell>
          <cell r="B4979" t="str">
            <v>Massa única, para recebimento de pintura, em argamassa industrializada, aplicado com equipamento de mistura e projeção de 1,5m³/h, em faces internas de paredes de ambientes com área maior que 10m², espessura 10mm, com taliscas. Af_06/2014</v>
          </cell>
          <cell r="C4979" t="str">
            <v>m²</v>
          </cell>
          <cell r="D4979">
            <v>44.93</v>
          </cell>
        </row>
        <row r="4980">
          <cell r="A4980" t="str">
            <v>87559</v>
          </cell>
          <cell r="B4980" t="str">
            <v>Emboço, para recebimento de cerâmica, em argamassa industrializada, aplicado com equipamento de mistura e projeção de 1,5m³/h, em faces internas de paredes de ambientes com área maior que 10m², espessura 10mm, com taliscas. Af_06/2014</v>
          </cell>
          <cell r="C4980" t="str">
            <v>m²</v>
          </cell>
          <cell r="D4980">
            <v>43.54</v>
          </cell>
        </row>
        <row r="4981">
          <cell r="A4981" t="str">
            <v>87560</v>
          </cell>
          <cell r="B4981" t="str">
            <v>Massa única, para recebimento de pintura ou cerâmica, em argamassa industrializada, aplicado com equipamento de mistura e projeção de 1,5m³/h, em faces internas de paredes de ambientes com área menor que 5m², espessura 10mm, sem taliscas. Af_06/2014</v>
          </cell>
          <cell r="C4981" t="str">
            <v>m²</v>
          </cell>
          <cell r="D4981">
            <v>46.48</v>
          </cell>
        </row>
        <row r="4982">
          <cell r="A4982" t="str">
            <v>87561</v>
          </cell>
          <cell r="B4982" t="str">
            <v>Massa única, para recebimento de pintura ou cerâmica, em argamassa industrializada, aplicado com equipamento de mistura e projeção de 1,5m³/h, em faces internas de paredes de ambientes com área entre 5m² e 10m², espessura 10mm, sem taliscas. Af_06/2014</v>
          </cell>
          <cell r="C4982" t="str">
            <v>m²</v>
          </cell>
          <cell r="D4982">
            <v>45.4</v>
          </cell>
        </row>
        <row r="4983">
          <cell r="A4983" t="str">
            <v>87562</v>
          </cell>
          <cell r="B4983" t="str">
            <v>Massa única, para recebimento de pintura ou cerâmica, em argamassa industrializada, aplicado com equipamento de mistura e projeção de 1,5m³/h, em faces internas de paredes de ambientes com área maior que 10m², espessura 10mm, sem taliscas. Af_06/2014</v>
          </cell>
          <cell r="C4983" t="str">
            <v>m²</v>
          </cell>
          <cell r="D4983">
            <v>44.78</v>
          </cell>
        </row>
        <row r="4984">
          <cell r="A4984" t="str">
            <v>87775</v>
          </cell>
          <cell r="B4984" t="str">
            <v>Emboço ou massa única em argamassa traço 1:2:8, preparo mecânico com betoneira 400L, aplicada manualmente em panos de fachada com presença de vãos, espessura de 25mm. Af_06/2014</v>
          </cell>
          <cell r="C4984" t="str">
            <v>m²</v>
          </cell>
          <cell r="D4984">
            <v>32.79</v>
          </cell>
        </row>
        <row r="4985">
          <cell r="A4985" t="str">
            <v>87777</v>
          </cell>
          <cell r="B4985" t="str">
            <v>Emboço ou massa única em argamassa traço 1:2:8, preparo manual, aplicada manualmente em panos de fachada com presença de vãos, espessura de25mm. Af_06/2014</v>
          </cell>
          <cell r="C4985" t="str">
            <v>m²</v>
          </cell>
          <cell r="D4985">
            <v>34.659999999999997</v>
          </cell>
        </row>
        <row r="4986">
          <cell r="A4986" t="str">
            <v>87778</v>
          </cell>
          <cell r="B4986" t="str">
            <v>Emboço ou massa única em argamassa industrializada, preparo mecânico e aplicação com equipamento de mistura e projeção de 1,5m³/h de argamassa em panos de fachada com presença de vãos, espessura de 25mm. Af_06/2014</v>
          </cell>
          <cell r="C4986" t="str">
            <v>m²</v>
          </cell>
          <cell r="D4986">
            <v>77.94</v>
          </cell>
        </row>
        <row r="4987">
          <cell r="A4987" t="str">
            <v>87779</v>
          </cell>
          <cell r="B4987" t="str">
            <v>Emboço ou massa única em argamassa traço 1:2:8, preparo mecânico com betoneira 400L, aplicada manualmente em panos de fachada com presença de vãos, espessura de 35mm. Af_06/2014</v>
          </cell>
          <cell r="C4987" t="str">
            <v>m²</v>
          </cell>
          <cell r="D4987">
            <v>38.92</v>
          </cell>
        </row>
        <row r="4988">
          <cell r="A4988" t="str">
            <v>87781</v>
          </cell>
          <cell r="B4988" t="str">
            <v>Emboço ou massa única em argamassa traço 1:2:8, preparo manual, aplicada manualmente em panos de fachada com presença de vãos, espessura de35mm. Af_06/2014</v>
          </cell>
          <cell r="C4988" t="str">
            <v>m²</v>
          </cell>
          <cell r="D4988">
            <v>41.43</v>
          </cell>
        </row>
        <row r="4989">
          <cell r="A4989" t="str">
            <v>87783</v>
          </cell>
          <cell r="B4989" t="str">
            <v>Emboço ou massa única em argamassa industrializada, preparo mecânico e aplicação com equipamento de mistura e projeção de 1,5m³/h de argamassa em panos de fachada com presença de vãos, espessura de 35mm. Af_06/2014</v>
          </cell>
          <cell r="C4989" t="str">
            <v>m²</v>
          </cell>
          <cell r="D4989">
            <v>100.57</v>
          </cell>
        </row>
        <row r="4990">
          <cell r="A4990" t="str">
            <v>87784</v>
          </cell>
          <cell r="B4990" t="str">
            <v>Emboço ou massa única em argamassa traço 1:2:8, preparo mecânico com betoneira 400L, aplicada manualmente em panos de fachada com presença de vãos, espessura de 45mm. Af_06/2014</v>
          </cell>
          <cell r="C4990" t="str">
            <v>m²</v>
          </cell>
          <cell r="D4990">
            <v>45.06</v>
          </cell>
        </row>
        <row r="4991">
          <cell r="A4991" t="str">
            <v>87786</v>
          </cell>
          <cell r="B4991" t="str">
            <v>Emboço ou massa única em argamassa traço 1:2:8, preparo manual, aplicada manualmente em panos de fachada com presença de vãos, espessura de45mm. Af_06/2014</v>
          </cell>
          <cell r="C4991" t="str">
            <v>m²</v>
          </cell>
          <cell r="D4991">
            <v>48.2</v>
          </cell>
        </row>
        <row r="4992">
          <cell r="A4992" t="str">
            <v>87787</v>
          </cell>
          <cell r="B4992" t="str">
            <v>Emboço ou massa única em argamassa industrializada, preparo mecânico e aplicação com equipamento de mistura e projeção de 1,5m³/h de argamassa em panos de fachada com presença de vãos, espessura de 45mm. Af_06/2014</v>
          </cell>
          <cell r="C4992" t="str">
            <v>m²</v>
          </cell>
          <cell r="D4992">
            <v>123.19</v>
          </cell>
        </row>
        <row r="4993">
          <cell r="A4993" t="str">
            <v>87788</v>
          </cell>
          <cell r="B4993" t="str">
            <v>Emboço ou massa única em argamassa traço 1:2:8, preparo mecânico com betoneira 400L, aplicada manualmente em panos de fachada com presença de vãos, espessura maior ou igual a 50mm. Af_06/2014</v>
          </cell>
          <cell r="C4993" t="str">
            <v>m²</v>
          </cell>
          <cell r="D4993">
            <v>56.82</v>
          </cell>
        </row>
        <row r="4994">
          <cell r="A4994" t="str">
            <v>87790</v>
          </cell>
          <cell r="B4994" t="str">
            <v>Emboço ou massa única em argamassa traço 1:2:8, preparo manual, aplicada manualmente em panos de fachada com presença de vãos, espessura maior ou igual a 50mm. Af_06/2014</v>
          </cell>
          <cell r="C4994" t="str">
            <v>m²</v>
          </cell>
          <cell r="D4994">
            <v>60.28</v>
          </cell>
        </row>
        <row r="4995">
          <cell r="A4995" t="str">
            <v>87791</v>
          </cell>
          <cell r="B4995" t="str">
            <v>Emboço ou massa única em argamassa industrializada, preparo mecânico e aplicação com equipamento de mistura e projeção de 1,5m³/h de argamassa em panos de fachada com presença de vãos, espessura maior ou iguala 50mm. Af_06/2014</v>
          </cell>
          <cell r="C4995" t="str">
            <v>m²</v>
          </cell>
          <cell r="D4995">
            <v>140.88</v>
          </cell>
        </row>
        <row r="4996">
          <cell r="A4996" t="str">
            <v>87792</v>
          </cell>
          <cell r="B4996" t="str">
            <v>Emboço ou massa única em argamassa traço 1:2:8, preparo mecânico com betoneira 400L, aplicada manualmente em panos cegos de fachada (sem presença de vãos), espessura de 25mm. Af_06/2014</v>
          </cell>
          <cell r="C4996" t="str">
            <v>m²</v>
          </cell>
          <cell r="D4996">
            <v>22.68</v>
          </cell>
        </row>
        <row r="4997">
          <cell r="A4997" t="str">
            <v>87794</v>
          </cell>
          <cell r="B4997" t="str">
            <v>Emboço ou massa única em argamassa traço 1:2:8, preparo manual, aplicada manualmente em panos cegos de fachada (sem presença de vãos), espessura de 25mm. Af_06/2014</v>
          </cell>
          <cell r="C4997" t="str">
            <v>m²</v>
          </cell>
          <cell r="D4997">
            <v>24.42</v>
          </cell>
        </row>
        <row r="4998">
          <cell r="A4998" t="str">
            <v>87795</v>
          </cell>
          <cell r="B4998" t="str">
            <v>Emboço ou massa única em argamassa industrializada, preparo mecânico e aplicação com equipamento de mistura e projeção de 1,5m³/h de argamassa em panos cegos de fachada (sem presença de vãos), espessura de 25mm. Af_06/2014</v>
          </cell>
          <cell r="C4998" t="str">
            <v>m²</v>
          </cell>
          <cell r="D4998">
            <v>64.599999999999994</v>
          </cell>
        </row>
        <row r="4999">
          <cell r="A4999" t="str">
            <v>87797</v>
          </cell>
          <cell r="B4999" t="str">
            <v>Emboço ou massa única em argamassa traço 1:2:8, preparo mecânico com betoneira 400L, aplicada manualmente em panos cegos de fachada (sem presença de vãos), espessura de 35mm. Af_06/2014</v>
          </cell>
          <cell r="C4999" t="str">
            <v>m²</v>
          </cell>
          <cell r="D4999">
            <v>28.54</v>
          </cell>
        </row>
        <row r="5000">
          <cell r="A5000" t="str">
            <v>87799</v>
          </cell>
          <cell r="B5000" t="str">
            <v>Emboço ou massa única em argamassa traço 1:2:8, preparo manual, aplicada manualmente em panos cegos de fachada (sem presença de vãos), espessura de 35mm. Af_06/2014</v>
          </cell>
          <cell r="C5000" t="str">
            <v>m²</v>
          </cell>
          <cell r="D5000">
            <v>30.88</v>
          </cell>
        </row>
        <row r="5001">
          <cell r="A5001" t="str">
            <v>87800</v>
          </cell>
          <cell r="B5001" t="str">
            <v>Emboço ou massa única em argamassa industrializada, preparo mecânico e aplicação com equipamento de mistura e projeção de 1,5m³/h de argamassa em panos cegos de fachada (sem presença de vãos), espessura de 35mm. Af_06/2014</v>
          </cell>
          <cell r="C5001" t="str">
            <v>m²</v>
          </cell>
          <cell r="D5001">
            <v>85.87</v>
          </cell>
        </row>
        <row r="5002">
          <cell r="A5002" t="str">
            <v>87801</v>
          </cell>
          <cell r="B5002" t="str">
            <v>Emboço ou massa única em argamassa traço 1:2:8, preparo mecânico com betoneira 400L, aplicada manualmente em panos cegos de fachada (sem presença de vãos), espessura de 45mm. Af_06/2014</v>
          </cell>
          <cell r="C5002" t="str">
            <v>m²</v>
          </cell>
          <cell r="D5002">
            <v>34.409999999999997</v>
          </cell>
        </row>
        <row r="5003">
          <cell r="A5003" t="str">
            <v>87803</v>
          </cell>
          <cell r="B5003" t="str">
            <v>Emboço ou massa única em argamassa traço 1:2:8, preparo manual, aplicada manualmente em panos cegos de fachada (sem presença de vãos), espessura de 45mm. Af_06/2014</v>
          </cell>
          <cell r="C5003" t="str">
            <v>m²</v>
          </cell>
          <cell r="D5003">
            <v>37.340000000000003</v>
          </cell>
        </row>
        <row r="5004">
          <cell r="A5004" t="str">
            <v>87804</v>
          </cell>
          <cell r="B5004" t="str">
            <v>Emboço ou massa única em argamassa industrializada, preparo mecânico e aplicação com equipamento de mistura e projeção de 1,5m³/h de argamassa em panos cegos de fachada (sem presença de vãos), espessura de 45mm. Af_06/2014</v>
          </cell>
          <cell r="C5004" t="str">
            <v>m²</v>
          </cell>
          <cell r="D5004">
            <v>107.15</v>
          </cell>
        </row>
        <row r="5005">
          <cell r="A5005" t="str">
            <v>87805</v>
          </cell>
          <cell r="B5005" t="str">
            <v>Emboço ou massa única em argamassa traço 1:2:8, preparo mecânico com betoneira 400L, aplicada manualmente em panos cegos de fachada (sem presença de vãos), espessura maior ou igual a 50mm. Af_06/2014</v>
          </cell>
          <cell r="C5005" t="str">
            <v>m²</v>
          </cell>
          <cell r="D5005">
            <v>39.33</v>
          </cell>
        </row>
        <row r="5006">
          <cell r="A5006" t="str">
            <v>87807</v>
          </cell>
          <cell r="B5006" t="str">
            <v>Emboço ou massa única em argamassa traço 1:2:8, preparo manual, aplicada manualmente em panos cegos de fachada (sem presença de vãos), espessura maior ou igual a 50mm. Af_06/2014</v>
          </cell>
          <cell r="C5006" t="str">
            <v>m²</v>
          </cell>
          <cell r="D5006">
            <v>42.56</v>
          </cell>
        </row>
        <row r="5007">
          <cell r="A5007" t="str">
            <v>87808</v>
          </cell>
          <cell r="B5007" t="str">
            <v>Emboço ou massa única em argamassa industrializada, preparo mecânico e aplicação com equipamento de mistura e projeção de 1,5m³/h de argamassa em panos cegos de fachada (sem presença de vãos), espessura maior ou igual a 50mm. Af_06/2014</v>
          </cell>
          <cell r="C5007" t="str">
            <v>m²</v>
          </cell>
          <cell r="D5007">
            <v>117.54</v>
          </cell>
        </row>
        <row r="5008">
          <cell r="A5008" t="str">
            <v>87809</v>
          </cell>
          <cell r="B5008" t="str">
            <v>Emboço ou massa única em argamassa traço 1:2:8, preparo mecânico com betoneira 400L, aplicada manualmente em superfícies externas da sacada, espessura de 25mm, sem uso de tela metálica de reforço contra fissuração. Af_06/2014</v>
          </cell>
          <cell r="C5008" t="str">
            <v>m²</v>
          </cell>
          <cell r="D5008">
            <v>49.94</v>
          </cell>
        </row>
        <row r="5009">
          <cell r="A5009" t="str">
            <v>87811</v>
          </cell>
          <cell r="B5009" t="str">
            <v>Emboço ou massa única em argamassa traço 1:2:8, preparo manual, aplicada manualmente em superfícies externas da sacada, espessura de 25mm, sem uso de tela metálica de reforço contra fissuração. Af_06/2014</v>
          </cell>
          <cell r="C5009" t="str">
            <v>m²</v>
          </cell>
          <cell r="D5009">
            <v>51.69</v>
          </cell>
        </row>
        <row r="5010">
          <cell r="A5010" t="str">
            <v>87812</v>
          </cell>
          <cell r="B5010" t="str">
            <v>Emboço ou massa única em argamassa industrializada, preparo mecânico e aplicação com equipamento de mistura e projeção de 1,5m³/h em superfícies externas da sacada, espessura 25mm, sem uso de tela metálica. Af_06/2014</v>
          </cell>
          <cell r="C5010" t="str">
            <v>m²</v>
          </cell>
          <cell r="D5010">
            <v>91.61</v>
          </cell>
        </row>
        <row r="5011">
          <cell r="A5011" t="str">
            <v>87813</v>
          </cell>
          <cell r="B5011" t="str">
            <v>Emboço ou massa única em argamassa traço 1:2:8, preparo mecânico com betoneira 400L, aplicada manualmente em superfícies externas da sacada, espessura de 35mm, sem uso de tela metálica de reforço contra fissuração. Af_06/2014</v>
          </cell>
          <cell r="C5011" t="str">
            <v>m²</v>
          </cell>
          <cell r="D5011">
            <v>55.81</v>
          </cell>
        </row>
        <row r="5012">
          <cell r="A5012" t="str">
            <v>87815</v>
          </cell>
          <cell r="B5012" t="str">
            <v>Emboço ou massa única em argamassa traço 1:2:8, preparo manual, aplicada manualmente em superfícies externas da sacada, espessura de 35mm, sem uso de tela metálica de reforço contra fissuração. Af_06/2014</v>
          </cell>
          <cell r="C5012" t="str">
            <v>m²</v>
          </cell>
          <cell r="D5012">
            <v>58.14</v>
          </cell>
        </row>
        <row r="5013">
          <cell r="A5013" t="str">
            <v>87816</v>
          </cell>
          <cell r="B5013" t="str">
            <v>Emboço ou massa única em argamassa industrializada, preparo mecânico e aplicação com equipamento de mistura e projeção de 1,5m³/h em superfícies externas da sacada, espessura 35mm, sem uso de tela metálica. Af_06/2014</v>
          </cell>
          <cell r="C5013" t="str">
            <v>m²</v>
          </cell>
          <cell r="D5013">
            <v>112.89</v>
          </cell>
        </row>
        <row r="5014">
          <cell r="A5014" t="str">
            <v>87817</v>
          </cell>
          <cell r="B5014" t="str">
            <v>Emboço ou massa única em argamassa traço 1:2:8, preparo mecânico com betoneira 400L, aplicada manualmente em superfícies externas da sacada, espessura de 45mm, sem uso de tela metálica de reforço contra fissuração. Af_06/2014</v>
          </cell>
          <cell r="C5014" t="str">
            <v>m²</v>
          </cell>
          <cell r="D5014">
            <v>61.42</v>
          </cell>
        </row>
        <row r="5015">
          <cell r="A5015" t="str">
            <v>87819</v>
          </cell>
          <cell r="B5015" t="str">
            <v>Emboço ou massa única em argamassa traço 1:2:8, preparo manual, aplicada manualmente em superfícies externas da sacada, espessura de 45mm, sem uso de tela metálica de reforço contra fissuração. Af_06/2014</v>
          </cell>
          <cell r="C5015" t="str">
            <v>m²</v>
          </cell>
          <cell r="D5015">
            <v>64.349999999999994</v>
          </cell>
        </row>
        <row r="5016">
          <cell r="A5016" t="str">
            <v>87820</v>
          </cell>
          <cell r="B5016" t="str">
            <v>Emboço ou massa única em argamassa industrializada, preparo mecânico e aplicação com equipamento de mistura e projeção de 1,5m³/h em superfícies externas da sacada, espessura 45mm, sem uso de tela metálica. Af_06/2014</v>
          </cell>
          <cell r="C5016" t="str">
            <v>m²</v>
          </cell>
          <cell r="D5016">
            <v>134.16</v>
          </cell>
        </row>
        <row r="5017">
          <cell r="A5017" t="str">
            <v>87821</v>
          </cell>
          <cell r="B5017" t="str">
            <v>Emboço ou massa única em argamassa traço 1:2:8, preparo mecânico com betoneira 400L, aplicada manualmente em superfícies externas da sacada, espessura maior ou igual a 50mm, sem uso de tela metálica de reforço contra fissuração. Af_06/2014</v>
          </cell>
          <cell r="C5017" t="str">
            <v>m²</v>
          </cell>
          <cell r="D5017">
            <v>86.52</v>
          </cell>
        </row>
        <row r="5018">
          <cell r="A5018" t="str">
            <v>87823</v>
          </cell>
          <cell r="B5018" t="str">
            <v>Emboço ou massa única em argamassa traço 1:2:8, preparo manual, aplicada manualmente em superfícies externas da sacada, espessura maior ou igual a 50mm, sem uso de tela metálica de reforço contra fissuração. Af_06/2014</v>
          </cell>
          <cell r="C5018" t="str">
            <v>m²</v>
          </cell>
          <cell r="D5018">
            <v>89.75</v>
          </cell>
        </row>
        <row r="5019">
          <cell r="A5019" t="str">
            <v>87824</v>
          </cell>
          <cell r="B5019" t="str">
            <v>Emboço ou massa única em argamassa industrializada, preparo mecânico e aplicação com equipamento de mistura e projeção de 1,5m³/h em superfícies externas da sacada, espessura maior ou igual a 50mm, sem uso de tela metálica. Af_06/2014</v>
          </cell>
          <cell r="C5019" t="str">
            <v>m²</v>
          </cell>
          <cell r="D5019">
            <v>164.48</v>
          </cell>
        </row>
        <row r="5020">
          <cell r="A5020" t="str">
            <v>87825</v>
          </cell>
          <cell r="B5020" t="str">
            <v>Emboço ou massa única em argamassa traço 1:2:8, preparo mecânico com betoneira 400L, aplicada manualmente nas paredes internas da sacada, espessura de 25mm, sem uso de tela metálica de reforço contra fissuração. Af_06/2014</v>
          </cell>
          <cell r="C5020" t="str">
            <v>m²</v>
          </cell>
          <cell r="D5020">
            <v>41.04</v>
          </cell>
        </row>
        <row r="5021">
          <cell r="A5021" t="str">
            <v>87827</v>
          </cell>
          <cell r="B5021" t="str">
            <v>Emboço ou massa única em argamassa traço 1:2:8, preparo manual, aplicada manualmente nas paredes internas da sacada, espessura de 25mm, sem uso de tela metálica de reforço contra fissuração. Af_06/2014</v>
          </cell>
          <cell r="C5021" t="str">
            <v>m²</v>
          </cell>
          <cell r="D5021">
            <v>43.18</v>
          </cell>
        </row>
        <row r="5022">
          <cell r="A5022" t="str">
            <v>87828</v>
          </cell>
          <cell r="B5022" t="str">
            <v>Emboço ou massa única em argamassa industrializada, preparo mecânico e aplicação com equipamento de mistura e projeção de 1,5m³/h nas paredes internas da sacada, espessura 25mm, sem uso de tela metálica. Af_06/2014</v>
          </cell>
          <cell r="C5022" t="str">
            <v>m²</v>
          </cell>
          <cell r="D5022">
            <v>93.13</v>
          </cell>
        </row>
        <row r="5023">
          <cell r="A5023" t="str">
            <v>87829</v>
          </cell>
          <cell r="B5023" t="str">
            <v>Emboço ou massa única em argamassa traço 1:2:8, preparo mecânico com betoneira 400L, aplicada manualmente nas paredes internas da sacada, espessura de 35mm, sem uso de tela metálica de reforço contra fissuração. Af_06/2014</v>
          </cell>
          <cell r="C5023" t="str">
            <v>m²</v>
          </cell>
          <cell r="D5023">
            <v>47.76</v>
          </cell>
        </row>
        <row r="5024">
          <cell r="A5024" t="str">
            <v>87831</v>
          </cell>
          <cell r="B5024" t="str">
            <v>Emboço ou massa única em argamassa traço 1:2:8, preparo manual, aplicada manualmente nas paredes internas da sacada, espessura de 35mm, sem uso de tela metálica de reforço contra fissuração. Af_06/2014</v>
          </cell>
          <cell r="C5024" t="str">
            <v>m²</v>
          </cell>
          <cell r="D5024">
            <v>50.62</v>
          </cell>
        </row>
        <row r="5025">
          <cell r="A5025" t="str">
            <v>87832</v>
          </cell>
          <cell r="B5025" t="str">
            <v>Emboço ou massa única em argamassa industrializada, preparo mecânico e aplicação com equipamento de mistura e projeção de 1,5m³/h de argamassa nas paredes internas da sacada, espessura 35mm, sem uso de tela metálica. Af_06/2014</v>
          </cell>
          <cell r="C5025" t="str">
            <v>m²</v>
          </cell>
          <cell r="D5025">
            <v>118.65</v>
          </cell>
        </row>
        <row r="5026">
          <cell r="A5026" t="str">
            <v>87834</v>
          </cell>
          <cell r="B5026" t="str">
            <v>Revestimento decorativo monocamada aplicado manualmente em panos cegos da fachada de um edifício de estrutura convencional, com acabamento raspado. Af_06/2014</v>
          </cell>
          <cell r="C5026" t="str">
            <v>m²</v>
          </cell>
          <cell r="D5026">
            <v>226.91</v>
          </cell>
        </row>
        <row r="5027">
          <cell r="A5027" t="str">
            <v>87835</v>
          </cell>
          <cell r="B5027" t="str">
            <v>Revestimento decorativo monocamada aplicado manualmente em panos cegos da fachada de um edifício de alvenaria estrutural, com acabamento raspado. Af_06/2014_p</v>
          </cell>
          <cell r="C5027" t="str">
            <v>m²</v>
          </cell>
          <cell r="D5027">
            <v>156.11000000000001</v>
          </cell>
        </row>
        <row r="5028">
          <cell r="A5028" t="str">
            <v>87836</v>
          </cell>
          <cell r="B5028" t="str">
            <v>Revestimento decorativo monocamada aplicado com equipamento de projeção em panos cegos da fachada de um edifício de estrutura convencional, com acabamento raspado. Af_06/2014_p</v>
          </cell>
          <cell r="C5028" t="str">
            <v>m²</v>
          </cell>
          <cell r="D5028">
            <v>220.79</v>
          </cell>
        </row>
        <row r="5029">
          <cell r="A5029" t="str">
            <v>87837</v>
          </cell>
          <cell r="B5029" t="str">
            <v>Revestimento decorativo monocamada aplicado com equipamento de projeção em panos cegos da fachada de um edifício de alvenaria estrutural, com acabamento raspado. Af_06/2014_p</v>
          </cell>
          <cell r="C5029" t="str">
            <v>m²</v>
          </cell>
          <cell r="D5029">
            <v>151.13999999999999</v>
          </cell>
        </row>
        <row r="5030">
          <cell r="A5030" t="str">
            <v>87838</v>
          </cell>
          <cell r="B5030" t="str">
            <v>Revestimento decorativo monocamada aplicado manualmente em panos da fachada com presença de vãos, de um edifício de estrutura convencional e acabamento raspado. Af_06/2014_p</v>
          </cell>
          <cell r="C5030" t="str">
            <v>m²</v>
          </cell>
          <cell r="D5030">
            <v>232.1</v>
          </cell>
        </row>
        <row r="5031">
          <cell r="A5031" t="str">
            <v>87839</v>
          </cell>
          <cell r="B5031" t="str">
            <v>Revestimento decorativo monocamada aplicado manualmente em panos da fachada com presença de vãos, de um edifício de alvenaria estrutural e acabamento raspado. Af_06/2014_p</v>
          </cell>
          <cell r="C5031" t="str">
            <v>m²</v>
          </cell>
          <cell r="D5031">
            <v>159.38999999999999</v>
          </cell>
        </row>
        <row r="5032">
          <cell r="A5032" t="str">
            <v>87840</v>
          </cell>
          <cell r="B5032" t="str">
            <v>Revestimento decorativo monocamada aplicado com equipamento de projeção em panos da fachada com presença de vãos, de um edifício de estrutura convencional e acabamento raspado. Af_06/2014_p</v>
          </cell>
          <cell r="C5032" t="str">
            <v>m²</v>
          </cell>
          <cell r="D5032">
            <v>224.98</v>
          </cell>
        </row>
        <row r="5033">
          <cell r="A5033" t="str">
            <v>87841</v>
          </cell>
          <cell r="B5033" t="str">
            <v>Revestimento decorativo monocamada aplicado com equipamento de projeção em panos da fachada com presença de vãos, de um edifício de alvenaria estrutural e acabamento raspado. Af_06/2014_p</v>
          </cell>
          <cell r="C5033" t="str">
            <v>m²</v>
          </cell>
          <cell r="D5033">
            <v>153.41999999999999</v>
          </cell>
        </row>
        <row r="5034">
          <cell r="A5034" t="str">
            <v>87842</v>
          </cell>
          <cell r="B5034" t="str">
            <v>Revestimento decorativo monocamada aplicado manualmente em superfícies externas da sacada de um edifício de estrutura convencional e acabamento raspado. Af_06/2014_p</v>
          </cell>
          <cell r="C5034" t="str">
            <v>m²</v>
          </cell>
          <cell r="D5034">
            <v>228.24</v>
          </cell>
        </row>
        <row r="5035">
          <cell r="A5035" t="str">
            <v>87843</v>
          </cell>
          <cell r="B5035" t="str">
            <v>Revestimento decorativo monocamada aplicado manualmente em superfícies externas da sacada de um edifício de alvenaria estrutural e acabamento raspado. Af_06/2014_p</v>
          </cell>
          <cell r="C5035" t="str">
            <v>m²</v>
          </cell>
          <cell r="D5035">
            <v>163.59</v>
          </cell>
        </row>
        <row r="5036">
          <cell r="A5036" t="str">
            <v>87844</v>
          </cell>
          <cell r="B5036" t="str">
            <v>Revestimento decorativo monocamada aplicado com equipamento de projeção em superfícies externas da sacada de um edifício de estrutura convencional e acabamento raspado. Af_06/2014_p</v>
          </cell>
          <cell r="C5036" t="str">
            <v>m²</v>
          </cell>
          <cell r="D5036">
            <v>218.5</v>
          </cell>
        </row>
        <row r="5037">
          <cell r="A5037" t="str">
            <v>87845</v>
          </cell>
          <cell r="B5037" t="str">
            <v>Revestimento decorativo monocamada aplicado com equipamento de projeção em superfícies externas da sacada de um edifício de alvenaria estrutural e acabamento raspado. Af_06/2014_p</v>
          </cell>
          <cell r="C5037" t="str">
            <v>m²</v>
          </cell>
          <cell r="D5037">
            <v>155.02000000000001</v>
          </cell>
        </row>
        <row r="5038">
          <cell r="A5038" t="str">
            <v>87846</v>
          </cell>
          <cell r="B5038" t="str">
            <v>Revestimento decorativo monocamada aplicado manualmente em panos cegos da fachada de um edifício de estrutura convencional, com acabamento Travertino. Af_06/2014_p</v>
          </cell>
          <cell r="C5038" t="str">
            <v>m²</v>
          </cell>
          <cell r="D5038">
            <v>243.88</v>
          </cell>
        </row>
        <row r="5039">
          <cell r="A5039" t="str">
            <v>87847</v>
          </cell>
          <cell r="B5039" t="str">
            <v>Revestimento decorativo monocamada aplicado manualmente em panos cegos da fachada de um edifício de alvenaria estrutural, com acabamento Travertino. Af_06/2014_p</v>
          </cell>
          <cell r="C5039" t="str">
            <v>m²</v>
          </cell>
          <cell r="D5039">
            <v>173.08</v>
          </cell>
        </row>
        <row r="5040">
          <cell r="A5040" t="str">
            <v>87848</v>
          </cell>
          <cell r="B5040" t="str">
            <v>Revestimento decorativo monocamada aplicado com equipamento de projeção em panos cegos da fachada de um edifício de estrutura convencional, com acabamento Travertino. Af_06/2014_p</v>
          </cell>
          <cell r="C5040" t="str">
            <v>m²</v>
          </cell>
          <cell r="D5040">
            <v>237.13</v>
          </cell>
        </row>
        <row r="5041">
          <cell r="A5041" t="str">
            <v>87849</v>
          </cell>
          <cell r="B5041" t="str">
            <v>Revestimento decorativo monocamada aplicado com equipamento de projeção em panos cegos da fachada de um edifício de alvenaria estrutural, com acabamento Travertino. Af_06/2014_p</v>
          </cell>
          <cell r="C5041" t="str">
            <v>m²</v>
          </cell>
          <cell r="D5041">
            <v>167.48</v>
          </cell>
        </row>
        <row r="5042">
          <cell r="A5042" t="str">
            <v>87850</v>
          </cell>
          <cell r="B5042" t="str">
            <v>Revestimento decorativo monocamada aplicado manualmente em panos da fachada com presença de vãos, de um edifício de estrutura convencional e acabamento Travertino. Af_06/2014_p</v>
          </cell>
          <cell r="C5042" t="str">
            <v>m²</v>
          </cell>
          <cell r="D5042">
            <v>249.08</v>
          </cell>
        </row>
        <row r="5043">
          <cell r="A5043" t="str">
            <v>87851</v>
          </cell>
          <cell r="B5043" t="str">
            <v>Revestimento decorativo monocamada aplicado manualmente em panos da fachada com presença de vãos, de um edifício de alvenaria estrutural e acabamento Travertino. Af_06/2014_p</v>
          </cell>
          <cell r="C5043" t="str">
            <v>m²</v>
          </cell>
          <cell r="D5043">
            <v>176.37</v>
          </cell>
        </row>
        <row r="5044">
          <cell r="A5044" t="str">
            <v>87852</v>
          </cell>
          <cell r="B5044" t="str">
            <v>Revestimento decorativo monocamada aplicado com equipamento de projeção em panos da fachada com presença de vãos, de um edifício de estrutura convencional e acabamento Travertino. Af_06/2014_p</v>
          </cell>
          <cell r="C5044" t="str">
            <v>m²</v>
          </cell>
          <cell r="D5044">
            <v>241.31</v>
          </cell>
        </row>
        <row r="5045">
          <cell r="A5045" t="str">
            <v>87853</v>
          </cell>
          <cell r="B5045" t="str">
            <v>Revestimento decorativo monocamada aplicado com equipamento de projeção em panos da fachada com presença de vãos, de um edifício de alvenaria estrutural e acabamento Travertino. Af_06/2014_p</v>
          </cell>
          <cell r="C5045" t="str">
            <v>m²</v>
          </cell>
          <cell r="D5045">
            <v>169.74</v>
          </cell>
        </row>
        <row r="5046">
          <cell r="A5046" t="str">
            <v>87854</v>
          </cell>
          <cell r="B5046" t="str">
            <v>Revestimento decorativo monocamada aplicado manualmente em superfícies externas da sacada de um edifício de estrutura convencional e acabamento Travertino. Af_06/2014_p</v>
          </cell>
          <cell r="C5046" t="str">
            <v>m²</v>
          </cell>
          <cell r="D5046">
            <v>245.21</v>
          </cell>
        </row>
        <row r="5047">
          <cell r="A5047" t="str">
            <v>87855</v>
          </cell>
          <cell r="B5047" t="str">
            <v>Revestimento decorativo monocamada aplicado manualmente em superfícies externas da sacada de um edifício de alvenaria estrutural e acabamento Travertino. Af_06/2014_p</v>
          </cell>
          <cell r="C5047" t="str">
            <v>m²</v>
          </cell>
          <cell r="D5047">
            <v>180.58</v>
          </cell>
        </row>
        <row r="5048">
          <cell r="A5048" t="str">
            <v>87856</v>
          </cell>
          <cell r="B5048" t="str">
            <v>Revestimento decorativo monocamada aplicado com equipamento de projeção em superfícies externas da sacada de um edifício de estrutura convencional e acabamento Travertino. Af_06/2014_p</v>
          </cell>
          <cell r="C5048" t="str">
            <v>m²</v>
          </cell>
          <cell r="D5048">
            <v>234.85</v>
          </cell>
        </row>
        <row r="5049">
          <cell r="A5049" t="str">
            <v>87857</v>
          </cell>
          <cell r="B5049" t="str">
            <v>Revestimento decorativo monocamada aplicado com equipamento de projeção em superfícies externas da sacada de um edifício de alvenaria estrutural e acabamento Travertino. Af_06/2014_p</v>
          </cell>
          <cell r="C5049" t="str">
            <v>m²</v>
          </cell>
          <cell r="D5049">
            <v>171.35</v>
          </cell>
        </row>
        <row r="5050">
          <cell r="A5050" t="str">
            <v>87858</v>
          </cell>
          <cell r="B5050" t="str">
            <v>Revestimento decorativo monocamada aplicado manualmente nas paredes internas da sacada com acabamento raspado. Af_06/2014_p</v>
          </cell>
          <cell r="C5050" t="str">
            <v>m²</v>
          </cell>
          <cell r="D5050">
            <v>161.12</v>
          </cell>
        </row>
        <row r="5051">
          <cell r="A5051" t="str">
            <v>87859</v>
          </cell>
          <cell r="B5051" t="str">
            <v>Revestimento decorativo monocamada aplicado manualmente nas paredes internas da sacada com acabamento Travertino. Af_06/2014_p</v>
          </cell>
          <cell r="C5051" t="str">
            <v>m²</v>
          </cell>
          <cell r="D5051">
            <v>181.36</v>
          </cell>
        </row>
        <row r="5052">
          <cell r="A5052" t="str">
            <v>89048</v>
          </cell>
          <cell r="B5052" t="str">
            <v>Composição representativa do serviço de emboço / massa única, traço 1:2:8, preparo mecânico, com betoneira de 400L, em paredes de ambientes internos, com execução de taliscas, para edificação habitacional multifamiliar (prédio). Af_11/2014</v>
          </cell>
          <cell r="C5052" t="str">
            <v>m²</v>
          </cell>
          <cell r="D5052">
            <v>23.15</v>
          </cell>
        </row>
        <row r="5053">
          <cell r="A5053" t="str">
            <v>89049</v>
          </cell>
          <cell r="B5053" t="str">
            <v>Composição representativa do serviço de aplicação manual de gesso desempenado (sem taliscas) em teto, espessura 0,5cm, para edificação habitacional multifamiliar (prédio). Af_11/2014</v>
          </cell>
          <cell r="C5053" t="str">
            <v>m²</v>
          </cell>
          <cell r="D5053">
            <v>10.79</v>
          </cell>
        </row>
        <row r="5054">
          <cell r="A5054" t="str">
            <v>89173</v>
          </cell>
          <cell r="B5054" t="str">
            <v>Composição representativa do serviço de emboço / massa única, aplicado manualmente, traço 1:2:8, em betoneira de 400L, paredes internas, com execução de taliscas, edificação habitacional unifamiliar (casas) e edificação pública padrão. Af_12/2014</v>
          </cell>
          <cell r="C5054" t="str">
            <v>m²</v>
          </cell>
          <cell r="D5054">
            <v>22.7</v>
          </cell>
        </row>
        <row r="5055">
          <cell r="A5055" t="str">
            <v>90406</v>
          </cell>
          <cell r="B5055" t="str">
            <v>Massa única, para recebimento de pintura, em argamassa traço 1:2:8, preparo mecânico com betoneira 400L, aplicada manualmente em teto, espessura de 20mm, com execução de taliscas. Af_03/2015</v>
          </cell>
          <cell r="C5055" t="str">
            <v>m²</v>
          </cell>
          <cell r="D5055">
            <v>28.82</v>
          </cell>
        </row>
        <row r="5056">
          <cell r="A5056" t="str">
            <v>90407</v>
          </cell>
          <cell r="B5056" t="str">
            <v>Massa única, para recebimento de pintura, em argamassa traço 1:2:8, preparo manual, aplicada manualmente em teto, espessura de 20mm, com execução de taliscas. Af_03/2015</v>
          </cell>
          <cell r="C5056" t="str">
            <v>m²</v>
          </cell>
          <cell r="D5056">
            <v>31.06</v>
          </cell>
        </row>
        <row r="5057">
          <cell r="A5057" t="str">
            <v>90408</v>
          </cell>
          <cell r="B5057" t="str">
            <v>Massa única, para recebimento de pintura, em argamassa traço 1:2:8, preparo mecânico com betoneira 400L, aplicada manualmente em teto, espessura de 10mm, com execução de taliscas. Af_03/2015</v>
          </cell>
          <cell r="C5057" t="str">
            <v>m²</v>
          </cell>
          <cell r="D5057">
            <v>20.18</v>
          </cell>
        </row>
        <row r="5058">
          <cell r="A5058" t="str">
            <v>90409</v>
          </cell>
          <cell r="B5058" t="str">
            <v>Massa única, para recebimento de pintura, em argamassa traço 1:2:8, preparo manual, aplicada manualmente em teto, espessura de 10mm, com execução de taliscas. Af_03/2015</v>
          </cell>
          <cell r="C5058" t="str">
            <v>m²</v>
          </cell>
          <cell r="D5058">
            <v>21.45</v>
          </cell>
        </row>
        <row r="5059">
          <cell r="A5059" t="str">
            <v>0108</v>
          </cell>
          <cell r="B5059" t="str">
            <v>Reboco</v>
          </cell>
        </row>
        <row r="5060">
          <cell r="A5060" t="str">
            <v>5998</v>
          </cell>
          <cell r="B5060" t="str">
            <v>Pasta de cimento Portland, espessura 1mm</v>
          </cell>
          <cell r="C5060" t="str">
            <v>m²</v>
          </cell>
          <cell r="D5060">
            <v>0.81</v>
          </cell>
        </row>
        <row r="5061">
          <cell r="A5061" t="str">
            <v>73747</v>
          </cell>
          <cell r="B5061" t="str">
            <v>Revestimentos especiais</v>
          </cell>
        </row>
        <row r="5062">
          <cell r="A5062" t="str">
            <v>73747/001</v>
          </cell>
          <cell r="B5062" t="str">
            <v>Isolamento acústico em espuma de poliuretano espessura 20mm, densidade 29kg/m3</v>
          </cell>
          <cell r="C5062" t="str">
            <v>m²</v>
          </cell>
          <cell r="D5062">
            <v>46.85</v>
          </cell>
        </row>
        <row r="5063">
          <cell r="A5063" t="str">
            <v>74001</v>
          </cell>
          <cell r="B5063" t="str">
            <v>Revestimento de paredes</v>
          </cell>
        </row>
        <row r="5064">
          <cell r="A5064" t="str">
            <v>74001/001</v>
          </cell>
          <cell r="B5064" t="str">
            <v>Reboco com argamassa pré-fabricada, espessura 0,5cm, preparo mecânico da argamassa</v>
          </cell>
          <cell r="C5064" t="str">
            <v>m²</v>
          </cell>
          <cell r="D5064">
            <v>19.510000000000002</v>
          </cell>
        </row>
        <row r="5065">
          <cell r="A5065" t="str">
            <v>75481</v>
          </cell>
          <cell r="B5065" t="str">
            <v>Reboco argamassa traço 1:2 (cal e areia fina peneirada), espessura 0,5cm, preparo manual da argamassa</v>
          </cell>
          <cell r="C5065" t="str">
            <v>m²</v>
          </cell>
          <cell r="D5065">
            <v>13.28</v>
          </cell>
        </row>
        <row r="5066">
          <cell r="A5066" t="str">
            <v>84074</v>
          </cell>
          <cell r="B5066" t="str">
            <v>Reboco com argamassa pré-fabricada, acabamento camurçado, espessura 0,3cm, preparo manual</v>
          </cell>
          <cell r="C5066" t="str">
            <v>m²</v>
          </cell>
          <cell r="D5066">
            <v>21.93</v>
          </cell>
        </row>
        <row r="5067">
          <cell r="A5067" t="str">
            <v>84075</v>
          </cell>
          <cell r="B5067" t="str">
            <v>Reboco com argamassa pré-fabricada, acabamento frisado, espessura 0,7cm, preparo mecânico</v>
          </cell>
          <cell r="C5067" t="str">
            <v>m²</v>
          </cell>
          <cell r="D5067">
            <v>68.900000000000006</v>
          </cell>
        </row>
        <row r="5068">
          <cell r="A5068" t="str">
            <v>84076</v>
          </cell>
          <cell r="B5068" t="str">
            <v>Reboco traço 1:3 (cimento e areia media não peneirada), base para tinta epóxi, preparo manual da argamassa</v>
          </cell>
          <cell r="C5068" t="str">
            <v>m²</v>
          </cell>
          <cell r="D5068">
            <v>20.56</v>
          </cell>
        </row>
        <row r="5069">
          <cell r="A5069" t="str">
            <v>0110</v>
          </cell>
          <cell r="B5069" t="str">
            <v>Pastilhas, cerâmicas, placas pré-moldada s e outros</v>
          </cell>
        </row>
        <row r="5070">
          <cell r="A5070" t="str">
            <v>84078</v>
          </cell>
          <cell r="B5070" t="str">
            <v>Revestimento de parede com pedra são tome 20x40cm, assentamento com argamassa traço 1:2:2 (cimento, saibro e areia media não peneirada), preparo manual da argamassa</v>
          </cell>
          <cell r="C5070" t="str">
            <v>m²</v>
          </cell>
          <cell r="D5070">
            <v>150.29</v>
          </cell>
        </row>
        <row r="5071">
          <cell r="A5071" t="str">
            <v>84079</v>
          </cell>
          <cell r="B5071" t="str">
            <v>Revestimento de parede com pedra ardósia cinza 30x30x1cm, assentado com argamassa traço 1:2:2 (cimento, saibro e areia media não peneirada) preparo manual da argamassa</v>
          </cell>
          <cell r="C5071" t="str">
            <v>m²</v>
          </cell>
          <cell r="D5071">
            <v>64.45</v>
          </cell>
        </row>
        <row r="5072">
          <cell r="A5072" t="str">
            <v>84080</v>
          </cell>
          <cell r="B5072" t="str">
            <v>Revestimento de parede com pedra ardósia cinza 40x40x1cm, assentamento com argamassa traço 1:2:2 (cimento, saibro e areia media não peneirada) preparo manual da argamassa</v>
          </cell>
          <cell r="C5072" t="str">
            <v>m²</v>
          </cell>
          <cell r="D5072">
            <v>65.010000000000005</v>
          </cell>
        </row>
        <row r="5073">
          <cell r="A5073" t="str">
            <v>84081</v>
          </cell>
          <cell r="B5073" t="str">
            <v>Revestimento de parede com pedra basalto cinza 20x40cm irregular, assentamento com argamassa traço 1:4 (cimento e areia media não peneirada), preparo manual da argamassa</v>
          </cell>
          <cell r="C5073" t="str">
            <v>m²</v>
          </cell>
          <cell r="D5073">
            <v>91.43</v>
          </cell>
        </row>
        <row r="5074">
          <cell r="A5074" t="str">
            <v>84084</v>
          </cell>
          <cell r="B5074" t="str">
            <v>Apicoamento manual de superfície de concreto</v>
          </cell>
          <cell r="C5074" t="str">
            <v>m²</v>
          </cell>
          <cell r="D5074">
            <v>4.3099999999999996</v>
          </cell>
        </row>
        <row r="5075">
          <cell r="A5075" t="str">
            <v>87242</v>
          </cell>
          <cell r="B5075" t="str">
            <v>Revestimento cerâmico para paredes externas em pastilhas de porcelana 5x5cm (placas de 30x30cm), alinhadas a prumo, aplicado em panos com vãos. Af_06/2014</v>
          </cell>
          <cell r="C5075" t="str">
            <v>m²</v>
          </cell>
          <cell r="D5075">
            <v>145.21</v>
          </cell>
        </row>
        <row r="5076">
          <cell r="A5076" t="str">
            <v>87243</v>
          </cell>
          <cell r="B5076" t="str">
            <v>Revestimento cerâmico para paredes externas em pastilhas de porcelana 5x5cm (placas de 30x30cm), alinhadas a prumo, aplicado em panos sem vãos. Af_06/2014</v>
          </cell>
          <cell r="C5076" t="str">
            <v>m²</v>
          </cell>
          <cell r="D5076">
            <v>134.53</v>
          </cell>
        </row>
        <row r="5077">
          <cell r="A5077" t="str">
            <v>87244</v>
          </cell>
          <cell r="B5077" t="str">
            <v>Revestimento cerâmico para paredes externas em pastilhas de porcelana 5x5cm (placas de 30x30cm), alinhadas a prumo, aplicado em superfícies externas da sacada. Af_06/2014</v>
          </cell>
          <cell r="C5077" t="str">
            <v>m²</v>
          </cell>
          <cell r="D5077">
            <v>141.07</v>
          </cell>
        </row>
        <row r="5078">
          <cell r="A5078" t="str">
            <v>87245</v>
          </cell>
          <cell r="B5078" t="str">
            <v>Revestimento cerâmico para paredes externas em pastilhas de porcelana 5x5cm (placas de 30x30cm), alinhadas a prumo, aplicado em superfícies internas da sacada. Af_06/2014</v>
          </cell>
          <cell r="C5078" t="str">
            <v>m²</v>
          </cell>
          <cell r="D5078">
            <v>166.73</v>
          </cell>
        </row>
        <row r="5079">
          <cell r="A5079" t="str">
            <v>87264</v>
          </cell>
          <cell r="B5079" t="str">
            <v>Revestimento cerâmico para paredes internas com placas tipo grês ou semi-grês de dimensões 20x20cm aplicadas em ambientes de área menor que 5m² na altura inteira das paredes. Af_06/2014</v>
          </cell>
          <cell r="C5079" t="str">
            <v>m²</v>
          </cell>
          <cell r="D5079">
            <v>41</v>
          </cell>
        </row>
        <row r="5080">
          <cell r="A5080" t="str">
            <v>87265</v>
          </cell>
          <cell r="B5080" t="str">
            <v>Revestimento cerâmico para paredes internas com placas tipo grês ou semi-grês de dimensões 20x20cm aplicadas em ambientes de área maior que 5m² na altura inteira das paredes. Af_06/2014</v>
          </cell>
          <cell r="C5080" t="str">
            <v>m²</v>
          </cell>
          <cell r="D5080">
            <v>36.83</v>
          </cell>
        </row>
        <row r="5081">
          <cell r="A5081" t="str">
            <v>87266</v>
          </cell>
          <cell r="B5081" t="str">
            <v>Revestimento cerâmico para paredes internas com placas tipo grês ou semi-grês de dimensões 20x20cm aplicadas em ambientes de área menor que 5m² a meia altura das paredes. Af_06/2014</v>
          </cell>
          <cell r="C5081" t="str">
            <v>m²</v>
          </cell>
          <cell r="D5081">
            <v>42.49</v>
          </cell>
        </row>
        <row r="5082">
          <cell r="A5082" t="str">
            <v>87267</v>
          </cell>
          <cell r="B5082" t="str">
            <v>Revestimento cerâmico para paredes internas com placas tipo grês ou semi-grês de dimensões 20x20cm aplicadas em ambientes de área maior que 5m² a meia altura das paredes. Af_06/2014</v>
          </cell>
          <cell r="C5082" t="str">
            <v>m²</v>
          </cell>
          <cell r="D5082">
            <v>40.630000000000003</v>
          </cell>
        </row>
        <row r="5083">
          <cell r="A5083" t="str">
            <v>87268</v>
          </cell>
          <cell r="B5083" t="str">
            <v>Revestimento cerâmico para paredes internas com placas tipo grês ou semi-grês de dimensões 25x35cm aplicadas em ambientes de área menor que 5m² na altura inteira das paredes. Af_06/2014</v>
          </cell>
          <cell r="C5083" t="str">
            <v>m²</v>
          </cell>
          <cell r="D5083">
            <v>42.93</v>
          </cell>
        </row>
        <row r="5084">
          <cell r="A5084" t="str">
            <v>87269</v>
          </cell>
          <cell r="B5084" t="str">
            <v>Revestimento cerâmico para paredes internas com placas tipo grês ou semi-grês de dimensões 25x35cm aplicadas em ambientes de área maior que 5m² na altura inteira das paredes. Af_06/2014</v>
          </cell>
          <cell r="C5084" t="str">
            <v>m²</v>
          </cell>
          <cell r="D5084">
            <v>38.39</v>
          </cell>
        </row>
        <row r="5085">
          <cell r="A5085" t="str">
            <v>87270</v>
          </cell>
          <cell r="B5085" t="str">
            <v>Revestimento cerâmico para paredes internas com placas tipo grês ou semi-grês de dimensões 25x35cm aplicadas em ambientes de área menor que 5m² a meia altura das paredes. Af_06/2014</v>
          </cell>
          <cell r="C5085" t="str">
            <v>m²</v>
          </cell>
          <cell r="D5085">
            <v>44.17</v>
          </cell>
        </row>
        <row r="5086">
          <cell r="A5086" t="str">
            <v>87271</v>
          </cell>
          <cell r="B5086" t="str">
            <v>Revestimento cerâmico para paredes internas com placas tipo grês ou semi-grês de dimensões 25x35cm aplicadas em ambientes de área maior que 5m² a meia altura das paredes. Af_06/2014</v>
          </cell>
          <cell r="C5086" t="str">
            <v>m²</v>
          </cell>
          <cell r="D5086">
            <v>42.01</v>
          </cell>
        </row>
        <row r="5087">
          <cell r="A5087" t="str">
            <v>87272</v>
          </cell>
          <cell r="B5087" t="str">
            <v>Revestimento cerâmico para paredes internas com placas tipo grês ou semi-grês de dimensões 33x45cm aplicadas em ambientes de área menor que 5m² na altura inteira das paredes. Af_06/2014</v>
          </cell>
          <cell r="C5087" t="str">
            <v>m²</v>
          </cell>
          <cell r="D5087">
            <v>45.92</v>
          </cell>
        </row>
        <row r="5088">
          <cell r="A5088" t="str">
            <v>87273</v>
          </cell>
          <cell r="B5088" t="str">
            <v>Revestimento cerâmico para paredes internas com placas tipo grês ou semi-grês de dimensões 33x45cm aplicadas em ambientes de área maior que 5m² na altura inteira das paredes. Af_06/2014</v>
          </cell>
          <cell r="C5088" t="str">
            <v>m²</v>
          </cell>
          <cell r="D5088">
            <v>40.369999999999997</v>
          </cell>
        </row>
        <row r="5089">
          <cell r="A5089" t="str">
            <v>87274</v>
          </cell>
          <cell r="B5089" t="str">
            <v>Revestimento cerâmico para paredes internas com placas tipo grês ou semi-grês de dimensões 33x45cm aplicadas em ambientes de área menor que 5m² a meia altura das paredes. Af_06/2014</v>
          </cell>
          <cell r="C5089" t="str">
            <v>m²</v>
          </cell>
          <cell r="D5089">
            <v>46.79</v>
          </cell>
        </row>
        <row r="5090">
          <cell r="A5090" t="str">
            <v>87275</v>
          </cell>
          <cell r="B5090" t="str">
            <v>Revestimento cerâmico para paredes internas com placas tipo grês ou semi-grês de dimensões 33x45cm aplicadas em ambientes de área maior que 5m² a meia altura das paredes. Af_06/2014</v>
          </cell>
          <cell r="C5090" t="str">
            <v>m²</v>
          </cell>
          <cell r="D5090">
            <v>44.91</v>
          </cell>
        </row>
        <row r="5091">
          <cell r="A5091" t="str">
            <v>88786</v>
          </cell>
          <cell r="B5091" t="str">
            <v>Revestimento cerâmico para paredes externas em pastilhas de porcelana 2,5x2,5cm (placas de 30x30cm), alinhadas a prumo, aplicado em panos com vãos. Af_10/2014</v>
          </cell>
          <cell r="C5091" t="str">
            <v>m²</v>
          </cell>
          <cell r="D5091">
            <v>147.46</v>
          </cell>
        </row>
        <row r="5092">
          <cell r="A5092" t="str">
            <v>88787</v>
          </cell>
          <cell r="B5092" t="str">
            <v>Revestimento cerâmico para paredes externas em pastilhas de porcelana 2,5x2,5cm (placas de 30x30cm), alinhadas a prumo, aplicado em panos sem vãos. Af_10/2014</v>
          </cell>
          <cell r="C5092" t="str">
            <v>m²</v>
          </cell>
          <cell r="D5092">
            <v>137.08000000000001</v>
          </cell>
        </row>
        <row r="5093">
          <cell r="A5093" t="str">
            <v>88788</v>
          </cell>
          <cell r="B5093" t="str">
            <v>Revestimento cerâmico para paredes externas em pastilhas de porcelana 2,5x2,5cm (placas de 30x30cm), alinhadas a prumo, aplicado em superfícies externas da sacada. Af_10/2014</v>
          </cell>
          <cell r="C5093" t="str">
            <v>m²</v>
          </cell>
          <cell r="D5093">
            <v>143.62</v>
          </cell>
        </row>
        <row r="5094">
          <cell r="A5094" t="str">
            <v>88789</v>
          </cell>
          <cell r="B5094" t="str">
            <v>Revestimento cerâmico para paredes externas em pastilhas de porcelana 2,5x2,5cm (placas de 30x30cm), alinhadas a prumo, aplicado em superfícies internas da sacada. Af_10/2014</v>
          </cell>
          <cell r="C5094" t="str">
            <v>m²</v>
          </cell>
          <cell r="D5094">
            <v>168.25</v>
          </cell>
        </row>
        <row r="5095">
          <cell r="A5095" t="str">
            <v>89045</v>
          </cell>
          <cell r="B5095" t="str">
            <v>Composição representativa do serviço de revestimento cerâmico para ambientes de áreas molhadas, meia parede ou parede inteira, com placas tipo grês ou semi-grês, dimensões 20x20cm, para edificação habitacional multifamiliar (prédio). Af_11/2014</v>
          </cell>
          <cell r="C5095" t="str">
            <v>m²</v>
          </cell>
          <cell r="D5095">
            <v>40.909999999999997</v>
          </cell>
        </row>
        <row r="5096">
          <cell r="A5096" t="str">
            <v>89170</v>
          </cell>
          <cell r="B5096" t="str">
            <v>Composição representativa do serviço de revestimento cerâmico para paredes internas, meia parede, ou parede inteira, placas grês ou semi-grês de 20x20cm, para edificações habitacionais unifamiliar (casas) e edificações públicas padrão. Af_11/2014</v>
          </cell>
          <cell r="C5096" t="str">
            <v>m²</v>
          </cell>
          <cell r="D5096">
            <v>39.86</v>
          </cell>
        </row>
        <row r="5097">
          <cell r="A5097" t="str">
            <v>0123</v>
          </cell>
          <cell r="B5097" t="str">
            <v>Peitoril cerâmico</v>
          </cell>
        </row>
        <row r="5098">
          <cell r="A5098" t="str">
            <v>84087</v>
          </cell>
          <cell r="B5098" t="str">
            <v>Peitoril cerâmico com largura de 15cm, assentado com argamassa traço 1:3 (cimento e areia grossa), preparo manual da argamassa</v>
          </cell>
          <cell r="C5098" t="str">
            <v>m</v>
          </cell>
          <cell r="D5098">
            <v>30.98</v>
          </cell>
        </row>
        <row r="5099">
          <cell r="A5099" t="str">
            <v>0124</v>
          </cell>
          <cell r="B5099" t="str">
            <v>Peitoril granilite / marmorite</v>
          </cell>
        </row>
        <row r="5100">
          <cell r="A5100" t="str">
            <v>84086</v>
          </cell>
          <cell r="B5100" t="str">
            <v>Peitoril em granilite pré-moldado, comprimento de 13 a 20cm, assentado com argamassa traço 1:3 (cimento e areia media), preparo manual da argamassa</v>
          </cell>
          <cell r="C5100" t="str">
            <v>m</v>
          </cell>
          <cell r="D5100">
            <v>55.22</v>
          </cell>
        </row>
        <row r="5101">
          <cell r="A5101" t="str">
            <v>0125</v>
          </cell>
          <cell r="B5101" t="str">
            <v>Peitoril de mármore / granito</v>
          </cell>
        </row>
        <row r="5102">
          <cell r="A5102" t="str">
            <v>84088</v>
          </cell>
          <cell r="B5102" t="str">
            <v>Peitoril em mármore branco, largura de 15cm, assentado com argamassa traço 1:4 (cimento e areia media), preparo manual da argamassa</v>
          </cell>
          <cell r="C5102" t="str">
            <v>m</v>
          </cell>
          <cell r="D5102">
            <v>50.18</v>
          </cell>
        </row>
        <row r="5103">
          <cell r="A5103" t="str">
            <v>84089</v>
          </cell>
          <cell r="B5103" t="str">
            <v>Peitoril em mármore branco, largura de 25cm, assentado com argamassa traço 1:3 (cimento e areia media), preparo manual da argamassa</v>
          </cell>
          <cell r="C5103" t="str">
            <v>m</v>
          </cell>
          <cell r="D5103">
            <v>71.3</v>
          </cell>
        </row>
        <row r="5104">
          <cell r="A5104" t="str">
            <v>0129</v>
          </cell>
          <cell r="B5104" t="str">
            <v>Peitoril de concreto</v>
          </cell>
        </row>
        <row r="5105">
          <cell r="A5105" t="str">
            <v>40675</v>
          </cell>
          <cell r="B5105" t="str">
            <v>Assentamento de peitoril com argamassa de cimento colante</v>
          </cell>
          <cell r="C5105" t="str">
            <v>m</v>
          </cell>
          <cell r="D5105">
            <v>3</v>
          </cell>
        </row>
        <row r="5106">
          <cell r="A5106" t="str">
            <v>84118</v>
          </cell>
          <cell r="B5106" t="str">
            <v>Peitoril cimentado liso 20x3cm traço 1:4 (cimento e areia)</v>
          </cell>
          <cell r="C5106" t="str">
            <v>m</v>
          </cell>
          <cell r="D5106">
            <v>17.489999999999998</v>
          </cell>
        </row>
        <row r="5107">
          <cell r="A5107" t="str">
            <v>0133</v>
          </cell>
          <cell r="B5107" t="str">
            <v>Forro de madeira</v>
          </cell>
        </row>
        <row r="5108">
          <cell r="A5108" t="str">
            <v>9536</v>
          </cell>
          <cell r="B5108" t="str">
            <v>Forro de madeira para beiral, tábuas de 10x1cm com friso macho/fêmea, inclusa meia-cana e testeira com altura de 15cm</v>
          </cell>
          <cell r="C5108" t="str">
            <v>m²</v>
          </cell>
          <cell r="D5108">
            <v>119.05</v>
          </cell>
        </row>
        <row r="5109">
          <cell r="A5109" t="str">
            <v>74250</v>
          </cell>
          <cell r="B5109" t="str">
            <v>Forro de tábua de pinho</v>
          </cell>
        </row>
        <row r="5110">
          <cell r="A5110" t="str">
            <v>74250/001</v>
          </cell>
          <cell r="B5110" t="str">
            <v>Forro de madeira, tábuas 10x1cm com friso macho/fêmea, excl. entarugamento</v>
          </cell>
          <cell r="C5110" t="str">
            <v>m²</v>
          </cell>
          <cell r="D5110">
            <v>73.19</v>
          </cell>
        </row>
        <row r="5111">
          <cell r="A5111" t="str">
            <v>74250/002</v>
          </cell>
          <cell r="B5111" t="str">
            <v>Forro de madeira, tábuas 10x1cm com friso macho/fêmea, inclusive meia cana e entarugamento</v>
          </cell>
          <cell r="C5111" t="str">
            <v>m²</v>
          </cell>
          <cell r="D5111">
            <v>87.26</v>
          </cell>
        </row>
        <row r="5112">
          <cell r="A5112" t="str">
            <v>84090</v>
          </cell>
          <cell r="B5112" t="str">
            <v>Forro de madeira com tábuas 10x1cm fixadas em sarrafos de 2x10cm com espaçamento de 50cm</v>
          </cell>
          <cell r="C5112" t="str">
            <v>m²</v>
          </cell>
          <cell r="D5112">
            <v>92.85</v>
          </cell>
        </row>
        <row r="5113">
          <cell r="A5113" t="str">
            <v>84091</v>
          </cell>
          <cell r="B5113" t="str">
            <v>Barroteamento para forro, com peças de madeira 2,5x10cm, espaçadas de 50cm</v>
          </cell>
          <cell r="C5113" t="str">
            <v>m²</v>
          </cell>
          <cell r="D5113">
            <v>36.74</v>
          </cell>
        </row>
        <row r="5114">
          <cell r="A5114" t="str">
            <v>84093</v>
          </cell>
          <cell r="B5114" t="str">
            <v>Tabeira de madeira lei, 1ª qualidade, 2,5x30,0cm para beiral de telhado</v>
          </cell>
          <cell r="C5114" t="str">
            <v>m</v>
          </cell>
          <cell r="D5114">
            <v>25.98</v>
          </cell>
        </row>
        <row r="5115">
          <cell r="A5115" t="str">
            <v>84094</v>
          </cell>
          <cell r="B5115" t="str">
            <v>Meia cana 2,5x2,5cm com acabamento para forro de madeira</v>
          </cell>
          <cell r="C5115" t="str">
            <v>m</v>
          </cell>
          <cell r="D5115">
            <v>7.22</v>
          </cell>
        </row>
        <row r="5116">
          <cell r="A5116" t="str">
            <v>84095</v>
          </cell>
          <cell r="B5116" t="str">
            <v>Rodateto em madeira de lei 7,0x2,5cm</v>
          </cell>
          <cell r="C5116" t="str">
            <v>m</v>
          </cell>
          <cell r="D5116">
            <v>15.82</v>
          </cell>
        </row>
        <row r="5117">
          <cell r="A5117" t="str">
            <v>84096</v>
          </cell>
          <cell r="B5117" t="str">
            <v>Rodateto em madeira de lei 4,0x1,5cm</v>
          </cell>
          <cell r="C5117" t="str">
            <v>m</v>
          </cell>
          <cell r="D5117">
            <v>12.57</v>
          </cell>
        </row>
        <row r="5118">
          <cell r="A5118" t="str">
            <v>0134</v>
          </cell>
          <cell r="B5118" t="str">
            <v>Forro de gesso</v>
          </cell>
        </row>
        <row r="5119">
          <cell r="A5119" t="str">
            <v>72197</v>
          </cell>
          <cell r="B5119" t="str">
            <v>Sanca de gesso, altura 15cm, moldada na obra</v>
          </cell>
          <cell r="C5119" t="str">
            <v>m</v>
          </cell>
          <cell r="D5119">
            <v>19.100000000000001</v>
          </cell>
        </row>
        <row r="5120">
          <cell r="A5120" t="str">
            <v>73792</v>
          </cell>
          <cell r="B5120" t="str">
            <v>Forro de gesso</v>
          </cell>
        </row>
        <row r="5121">
          <cell r="A5121" t="str">
            <v>73792/001</v>
          </cell>
          <cell r="B5121" t="str">
            <v>Forro em placas pré-moldadas de gesso liso, bisotado, 60x60cm com espessura central 1,2cm e nas bordas 3,0cm, incluso fixação com arame e estrutura de madeira</v>
          </cell>
          <cell r="C5121" t="str">
            <v>m²</v>
          </cell>
          <cell r="D5121">
            <v>53.82</v>
          </cell>
        </row>
        <row r="5122">
          <cell r="A5122" t="str">
            <v>73986</v>
          </cell>
          <cell r="B5122" t="str">
            <v>Forro de gesso</v>
          </cell>
        </row>
        <row r="5123">
          <cell r="A5123" t="str">
            <v>73986/001</v>
          </cell>
          <cell r="B5123" t="str">
            <v>Forro de gesso em placas 60x60cm, espessura 1,2cm, inclusive fixação com arame</v>
          </cell>
          <cell r="C5123" t="str">
            <v>m²</v>
          </cell>
          <cell r="D5123">
            <v>21.82</v>
          </cell>
        </row>
        <row r="5124">
          <cell r="A5124" t="str">
            <v>0255</v>
          </cell>
          <cell r="B5124" t="str">
            <v>Mármore/granito para parede</v>
          </cell>
        </row>
        <row r="5125">
          <cell r="A5125" t="str">
            <v>84097</v>
          </cell>
          <cell r="B5125" t="str">
            <v>Revestimento com mármore acinzentado polido 20x30cm, espessura de 2cm, assentado com argamassa pré-fabricada de cimento colante e rejuntamento com argamassa pré-fabricada para rejuntamento</v>
          </cell>
          <cell r="C5125" t="str">
            <v>m²</v>
          </cell>
          <cell r="D5125">
            <v>198.44</v>
          </cell>
        </row>
        <row r="5126">
          <cell r="A5126" t="str">
            <v>0257</v>
          </cell>
          <cell r="B5126" t="str">
            <v>Laminado para parede</v>
          </cell>
        </row>
        <row r="5127">
          <cell r="A5127" t="str">
            <v>72200</v>
          </cell>
          <cell r="B5127" t="str">
            <v>Revestimento em laminado melamínico texturizado, espessura 0,8mm, fixado com cola</v>
          </cell>
          <cell r="C5127" t="str">
            <v>m²</v>
          </cell>
          <cell r="D5127">
            <v>66.7</v>
          </cell>
        </row>
        <row r="5128">
          <cell r="A5128" t="str">
            <v>0290</v>
          </cell>
          <cell r="B5128" t="str">
            <v>Revestimento de corrimão</v>
          </cell>
        </row>
        <row r="5129">
          <cell r="A5129" t="str">
            <v>73807</v>
          </cell>
          <cell r="B5129" t="str">
            <v>Corrimão de granito artificial (marmorite) com 15cm de largura</v>
          </cell>
        </row>
        <row r="5130">
          <cell r="A5130" t="str">
            <v>73807/001</v>
          </cell>
          <cell r="B5130" t="str">
            <v>Corrimão em marmorite, largura 15cm</v>
          </cell>
          <cell r="C5130" t="str">
            <v>m</v>
          </cell>
          <cell r="D5130">
            <v>67.17</v>
          </cell>
        </row>
        <row r="5131">
          <cell r="A5131" t="str">
            <v>0311</v>
          </cell>
          <cell r="B5131" t="str">
            <v>Forro metálico / PVC</v>
          </cell>
        </row>
        <row r="5132">
          <cell r="A5132" t="str">
            <v>72201</v>
          </cell>
          <cell r="B5132" t="str">
            <v>Recolocação de forros em régua de PVC e perfis, considerando reaproveitamento do material</v>
          </cell>
          <cell r="C5132" t="str">
            <v>m²</v>
          </cell>
          <cell r="D5132">
            <v>9.5</v>
          </cell>
        </row>
        <row r="5133">
          <cell r="A5133" t="str">
            <v>0315</v>
          </cell>
          <cell r="B5133" t="str">
            <v>Revestimento térmico e/ou acústico</v>
          </cell>
        </row>
        <row r="5134">
          <cell r="A5134" t="str">
            <v>72198</v>
          </cell>
          <cell r="B5134" t="str">
            <v>Isolamento térmico com argamassa traço 1:3 (cimento e areia grossa não peneirada), com adição de perolas de isopor, espessura 6cm, preparo manual da argamassa</v>
          </cell>
          <cell r="C5134" t="str">
            <v>m²</v>
          </cell>
          <cell r="D5134">
            <v>80.56</v>
          </cell>
        </row>
        <row r="5135">
          <cell r="A5135" t="str">
            <v>73833</v>
          </cell>
          <cell r="B5135" t="str">
            <v>Isolamento térmico c/ lã de vidro</v>
          </cell>
        </row>
        <row r="5136">
          <cell r="A5136" t="str">
            <v>73833/001</v>
          </cell>
          <cell r="B5136" t="str">
            <v>Isolamento térmico com manta de lã de vidro, espessura 2,5cm</v>
          </cell>
          <cell r="C5136" t="str">
            <v>m²</v>
          </cell>
          <cell r="D5136">
            <v>46.64</v>
          </cell>
        </row>
        <row r="5137">
          <cell r="A5137" t="str">
            <v>84098</v>
          </cell>
          <cell r="B5137" t="str">
            <v>Isolamento acústico com espuma poliuretano E=25mm, flexível 100x100x2cm, densidade 29 a 35kg/m3</v>
          </cell>
          <cell r="C5137" t="str">
            <v>m²</v>
          </cell>
          <cell r="D5137">
            <v>46.36</v>
          </cell>
        </row>
        <row r="5138">
          <cell r="A5138" t="str">
            <v>0319</v>
          </cell>
          <cell r="B5138" t="str">
            <v>Restauro</v>
          </cell>
        </row>
        <row r="5139">
          <cell r="A5139" t="str">
            <v>83730</v>
          </cell>
          <cell r="B5139" t="str">
            <v>Reparo estrutural de estruturas de concreto com argamassa polimérica de alto desempenho, E=2cm</v>
          </cell>
          <cell r="C5139" t="str">
            <v>m²</v>
          </cell>
          <cell r="D5139">
            <v>160.52000000000001</v>
          </cell>
        </row>
        <row r="5140">
          <cell r="A5140" t="str">
            <v>83736</v>
          </cell>
          <cell r="B5140" t="str">
            <v>Reparo/colagem de estruturas de concreto com adesivo estrutural a base de epóxi, E=2mm</v>
          </cell>
          <cell r="C5140" t="str">
            <v>m²</v>
          </cell>
          <cell r="D5140">
            <v>145.96</v>
          </cell>
        </row>
        <row r="5141">
          <cell r="A5141" t="str">
            <v>91514</v>
          </cell>
          <cell r="B5141" t="str">
            <v>Estucamento de panos de fachada sem vãos do sistema de paredes de concreto em edificações de múltiplos pavimentos. Af_06/2015</v>
          </cell>
          <cell r="C5141" t="str">
            <v>m²</v>
          </cell>
          <cell r="D5141">
            <v>3.82</v>
          </cell>
        </row>
        <row r="5142">
          <cell r="A5142" t="str">
            <v>91515</v>
          </cell>
          <cell r="B5142" t="str">
            <v>Estucamento de panos de fachada com vãos do sistema de paredes de concreto em edificações de múltiplos pavimentos. Af_06/2015</v>
          </cell>
          <cell r="C5142" t="str">
            <v>m²</v>
          </cell>
          <cell r="D5142">
            <v>5.01</v>
          </cell>
        </row>
        <row r="5143">
          <cell r="A5143" t="str">
            <v>91516</v>
          </cell>
          <cell r="B5143" t="str">
            <v>Estucamento de superfície externa da sacada do sistema de paredes de concreto em edificações de múltiplos pavimentos. Af_06/2015</v>
          </cell>
          <cell r="C5143" t="str">
            <v>m²</v>
          </cell>
          <cell r="D5143">
            <v>7.25</v>
          </cell>
        </row>
        <row r="5144">
          <cell r="A5144" t="str">
            <v>91517</v>
          </cell>
          <cell r="B5144" t="str">
            <v>Estucamento de panos de fachada sem vãos do sistema de paredes de concreto em edificações de pavimento único. Af_06/2015</v>
          </cell>
          <cell r="C5144" t="str">
            <v>m²</v>
          </cell>
          <cell r="D5144">
            <v>8.06</v>
          </cell>
        </row>
        <row r="5145">
          <cell r="A5145" t="str">
            <v>91519</v>
          </cell>
          <cell r="B5145" t="str">
            <v>Estucamento de panos de fachada com vãos do sistema de paredes de concreto em edificações de pavimento único. Af_06/2015</v>
          </cell>
          <cell r="C5145" t="str">
            <v>m²</v>
          </cell>
          <cell r="D5145">
            <v>9.24</v>
          </cell>
        </row>
        <row r="5146">
          <cell r="A5146" t="str">
            <v>91520</v>
          </cell>
          <cell r="B5146" t="str">
            <v>Estucamento de densidade baixa nas faces internas de paredes do sistema de paredes de concreto. Af_06/2015</v>
          </cell>
          <cell r="C5146" t="str">
            <v>m²</v>
          </cell>
          <cell r="D5146">
            <v>1.47</v>
          </cell>
        </row>
        <row r="5147">
          <cell r="A5147" t="str">
            <v>91522</v>
          </cell>
          <cell r="B5147" t="str">
            <v>Estucamento, para qualquer revestimento, em teto do sistema de paredes de concreto. Af_06/2015</v>
          </cell>
          <cell r="C5147" t="str">
            <v>m²</v>
          </cell>
          <cell r="D5147">
            <v>1.74</v>
          </cell>
        </row>
        <row r="5148">
          <cell r="A5148" t="str">
            <v>91525</v>
          </cell>
          <cell r="B5148" t="str">
            <v>Estucamento de densidade alta, nas faces internas de paredes do sistema de paredes de concreto. Af_06/2015</v>
          </cell>
          <cell r="C5148" t="str">
            <v>m²</v>
          </cell>
          <cell r="D5148">
            <v>3.7</v>
          </cell>
        </row>
        <row r="5149">
          <cell r="A5149" t="str">
            <v>SEDI</v>
          </cell>
          <cell r="B5149" t="str">
            <v>Serviços diversos</v>
          </cell>
        </row>
        <row r="5150">
          <cell r="A5150" t="str">
            <v>0209</v>
          </cell>
          <cell r="B5150" t="str">
            <v>Andaimes</v>
          </cell>
        </row>
        <row r="5151">
          <cell r="A5151" t="str">
            <v>72817</v>
          </cell>
          <cell r="B5151" t="str">
            <v>Bandeja salva-vidas / coleta de entulhos, com tábua</v>
          </cell>
          <cell r="C5151" t="str">
            <v>m</v>
          </cell>
          <cell r="D5151">
            <v>184.47</v>
          </cell>
        </row>
        <row r="5152">
          <cell r="A5152" t="str">
            <v>73618</v>
          </cell>
          <cell r="B5152" t="str">
            <v>Locação mensal de andaime metálico tipo fachadeiro, inclusive montagem</v>
          </cell>
          <cell r="C5152" t="str">
            <v>m²</v>
          </cell>
          <cell r="D5152">
            <v>7.51</v>
          </cell>
        </row>
        <row r="5153">
          <cell r="A5153" t="str">
            <v>73673</v>
          </cell>
          <cell r="B5153" t="str">
            <v>Andaime para revestimento de forros em madeira de 3ª</v>
          </cell>
          <cell r="C5153" t="str">
            <v>m²</v>
          </cell>
          <cell r="D5153">
            <v>16.7</v>
          </cell>
        </row>
        <row r="5154">
          <cell r="A5154" t="str">
            <v>73674</v>
          </cell>
          <cell r="B5154" t="str">
            <v>Andaime para alvenaria em madeira de 2ª</v>
          </cell>
          <cell r="C5154" t="str">
            <v>m²</v>
          </cell>
          <cell r="D5154">
            <v>21.06</v>
          </cell>
        </row>
        <row r="5155">
          <cell r="A5155" t="str">
            <v>73804</v>
          </cell>
          <cell r="B5155" t="str">
            <v>Proteção para fachadas</v>
          </cell>
        </row>
        <row r="5156">
          <cell r="A5156" t="str">
            <v>73804/001</v>
          </cell>
          <cell r="B5156" t="str">
            <v>Proteção de fachada com tela de polipropileno fixada em estrutura de madeira com arame galvanizado</v>
          </cell>
          <cell r="C5156" t="str">
            <v>m²</v>
          </cell>
          <cell r="D5156">
            <v>20.66</v>
          </cell>
        </row>
        <row r="5157">
          <cell r="A5157" t="str">
            <v>84111</v>
          </cell>
          <cell r="B5157" t="str">
            <v>Plataforma madeira p/ andaime tubular aproveitamento 20 vezes</v>
          </cell>
          <cell r="C5157" t="str">
            <v>m²</v>
          </cell>
          <cell r="D5157">
            <v>2.44</v>
          </cell>
        </row>
        <row r="5158">
          <cell r="A5158" t="str">
            <v>84112</v>
          </cell>
          <cell r="B5158" t="str">
            <v>Andaime tabuado sobre cavaletes (incluso cavalete) em madeira de 1ª útil 20x incl. Movimentação p/ pé-direito 4,00m</v>
          </cell>
          <cell r="C5158" t="str">
            <v>m²</v>
          </cell>
          <cell r="D5158">
            <v>14.32</v>
          </cell>
        </row>
        <row r="5159">
          <cell r="A5159" t="str">
            <v>0210</v>
          </cell>
          <cell r="B5159" t="str">
            <v>Argamassas</v>
          </cell>
        </row>
        <row r="5160">
          <cell r="A5160" t="str">
            <v>6022</v>
          </cell>
          <cell r="B5160" t="str">
            <v>Argamassa traço 1:2 (cal e areia fina peneirada), preparo manual</v>
          </cell>
          <cell r="C5160" t="str">
            <v>m³</v>
          </cell>
          <cell r="D5160">
            <v>508.18</v>
          </cell>
        </row>
        <row r="5161">
          <cell r="A5161" t="str">
            <v>73548</v>
          </cell>
          <cell r="B5161" t="str">
            <v>Argamassa traço 1:3 (cimento e areia), preparo manual, incluso aditivo impermeabilizante</v>
          </cell>
          <cell r="C5161" t="str">
            <v>m³</v>
          </cell>
          <cell r="D5161">
            <v>485.23</v>
          </cell>
        </row>
        <row r="5162">
          <cell r="A5162" t="str">
            <v>73549</v>
          </cell>
          <cell r="B5162" t="str">
            <v>Argamassa traço 1:4 (cimento e areia), preparo manual, incluso aditivo impermeabilizante</v>
          </cell>
          <cell r="C5162" t="str">
            <v>m³</v>
          </cell>
          <cell r="D5162">
            <v>457.04</v>
          </cell>
        </row>
        <row r="5163">
          <cell r="A5163" t="str">
            <v>73551</v>
          </cell>
          <cell r="B5163" t="str">
            <v>Argamassa traço 1:4 (cimento e pedrisco), preparo manual</v>
          </cell>
          <cell r="C5163" t="str">
            <v>m³</v>
          </cell>
          <cell r="D5163">
            <v>370.1</v>
          </cell>
        </row>
        <row r="5164">
          <cell r="A5164" t="str">
            <v>84100</v>
          </cell>
          <cell r="B5164" t="str">
            <v>Argamassa Grout cimento/cal/areia/pedrisco 1:0,1:3:2 - preparo manual</v>
          </cell>
          <cell r="C5164" t="str">
            <v>m³</v>
          </cell>
          <cell r="D5164">
            <v>529.33000000000004</v>
          </cell>
        </row>
        <row r="5165">
          <cell r="A5165" t="str">
            <v>84101</v>
          </cell>
          <cell r="B5165" t="str">
            <v>Argamassa cimento/areia/saibro 1:2:2 - preparo manual</v>
          </cell>
          <cell r="C5165" t="str">
            <v>m³</v>
          </cell>
          <cell r="D5165">
            <v>338.99</v>
          </cell>
        </row>
        <row r="5166">
          <cell r="A5166" t="str">
            <v>87280</v>
          </cell>
          <cell r="B5166" t="str">
            <v>Argamassa traço 1:7 (cimento e areia média) com adição de plastificante para emboço/massa única/assentamento de alvenaria de vedação, preparo mecânico com betoneira 400L. Af_06/2014</v>
          </cell>
          <cell r="C5166" t="str">
            <v>m³</v>
          </cell>
          <cell r="D5166">
            <v>290.3</v>
          </cell>
        </row>
        <row r="5167">
          <cell r="A5167" t="str">
            <v>87281</v>
          </cell>
          <cell r="B5167" t="str">
            <v>Argamassa traço 1:7 (cimento e areia média) com adição de plastificante para emboço/massa única/assentamento de alvenaria de vedação, preparo mecânico com betoneira 600L. Af_06/2014</v>
          </cell>
          <cell r="C5167" t="str">
            <v>m³</v>
          </cell>
          <cell r="D5167">
            <v>289.97000000000003</v>
          </cell>
        </row>
        <row r="5168">
          <cell r="A5168" t="str">
            <v>87283</v>
          </cell>
          <cell r="B5168" t="str">
            <v>Argamassa traço 1:6 (cimento e areia média) com adição de plastificante para emboço/massa única/assentamento de alvenaria de vedação, preparo mecânico com betoneira 400L. Af_06/2014</v>
          </cell>
          <cell r="C5168" t="str">
            <v>m³</v>
          </cell>
          <cell r="D5168">
            <v>311.77999999999997</v>
          </cell>
        </row>
        <row r="5169">
          <cell r="A5169" t="str">
            <v>87284</v>
          </cell>
          <cell r="B5169" t="str">
            <v>Argamassa traço 1:6 (cimento e areia média) com adição de plastificante para emboço/massa única/assentamento de alvenaria de vedação, preparo mecânico com betoneira 600L. Af_06/2014</v>
          </cell>
          <cell r="C5169" t="str">
            <v>m³</v>
          </cell>
          <cell r="D5169">
            <v>301.67</v>
          </cell>
        </row>
        <row r="5170">
          <cell r="A5170" t="str">
            <v>87286</v>
          </cell>
          <cell r="B5170" t="str">
            <v>Argamassa traço 1:1:6 (cimento, cal e areia média) para emboço/massa única/assentamento de alvenaria de vedação, preparo mecânico com betoneira 400L. Af_06/2014</v>
          </cell>
          <cell r="C5170" t="str">
            <v>m³</v>
          </cell>
          <cell r="D5170">
            <v>335.12</v>
          </cell>
        </row>
        <row r="5171">
          <cell r="A5171" t="str">
            <v>87287</v>
          </cell>
          <cell r="B5171" t="str">
            <v>Argamassa traço 1:1:6 (cimento, cal e areia média) para emboço/massa única/assentamento de alvenaria de vedação, preparo mecânico com betoneira 600L. Af_06/2014</v>
          </cell>
          <cell r="C5171" t="str">
            <v>m³</v>
          </cell>
          <cell r="D5171">
            <v>380.85</v>
          </cell>
        </row>
        <row r="5172">
          <cell r="A5172" t="str">
            <v>87289</v>
          </cell>
          <cell r="B5172" t="str">
            <v>Argamassa traço 1:1,5:7,5 (cimento, cal e areia média) para emboço/massa única/assentamento de alvenaria de vedação, preparo mecânico com betoneira 400L. Af_06/2014</v>
          </cell>
          <cell r="C5172" t="str">
            <v>m³</v>
          </cell>
          <cell r="D5172">
            <v>368.59</v>
          </cell>
        </row>
        <row r="5173">
          <cell r="A5173" t="str">
            <v>87290</v>
          </cell>
          <cell r="B5173" t="str">
            <v>Argamassa traço 1:1,5:7,5 (cimento, cal e areia média) para emboço/massa única/assentamento de alvenaria de vedação, preparo mecânico com betoneira 600L. Af_06/2014</v>
          </cell>
          <cell r="C5173" t="str">
            <v>m³</v>
          </cell>
          <cell r="D5173">
            <v>367.9</v>
          </cell>
        </row>
        <row r="5174">
          <cell r="A5174" t="str">
            <v>87292</v>
          </cell>
          <cell r="B5174" t="str">
            <v>Argamassa traço 1:2:8 (cimento, cal e areia média) para emboço/massa única/assentamento de alvenaria de vedação, preparo mecânico com betoneira 400L. Af_06/2014</v>
          </cell>
          <cell r="C5174" t="str">
            <v>m³</v>
          </cell>
          <cell r="D5174">
            <v>387.11</v>
          </cell>
        </row>
        <row r="5175">
          <cell r="A5175" t="str">
            <v>87294</v>
          </cell>
          <cell r="B5175" t="str">
            <v>Argamassa traço 1:2:9 (cimento, cal e areia média) para emboço/massa única/assentamento de alvenaria de vedação, preparo mecânico com betoneira 600L. Af_06/2014</v>
          </cell>
          <cell r="C5175" t="str">
            <v>m³</v>
          </cell>
          <cell r="D5175">
            <v>367.56</v>
          </cell>
        </row>
        <row r="5176">
          <cell r="A5176" t="str">
            <v>87295</v>
          </cell>
          <cell r="B5176" t="str">
            <v>Argamassa traço 1:3:12 (cimento, cal e areia média) para emboço/massa única/assentamento de alvenaria de vedação, preparo mecânico com betoneira 400L. Af_06/2014</v>
          </cell>
          <cell r="C5176" t="str">
            <v>m³</v>
          </cell>
          <cell r="D5176">
            <v>370.04</v>
          </cell>
        </row>
        <row r="5177">
          <cell r="A5177" t="str">
            <v>87296</v>
          </cell>
          <cell r="B5177" t="str">
            <v>Argamassa traço 1:3:12 (cimento, cal e areia média) para emboço/massa única/assentamento de alvenaria de vedação, preparo mecânico com betoneira 600L. Af_06/2014</v>
          </cell>
          <cell r="C5177" t="str">
            <v>m³</v>
          </cell>
          <cell r="D5177">
            <v>360.58</v>
          </cell>
        </row>
        <row r="5178">
          <cell r="A5178" t="str">
            <v>87298</v>
          </cell>
          <cell r="B5178" t="str">
            <v>Argamassa traço 1:3 (cimento e areia média) para contrapiso, preparo mecânico com betoneira 400L. Af_06/2014</v>
          </cell>
          <cell r="C5178" t="str">
            <v>m³</v>
          </cell>
          <cell r="D5178">
            <v>457.39</v>
          </cell>
        </row>
        <row r="5179">
          <cell r="A5179" t="str">
            <v>87299</v>
          </cell>
          <cell r="B5179" t="str">
            <v>Argamassa traço 1:3 (cimento e areia média) para contrapiso, preparo mecânico com betoneira 600L. Af_06/2014</v>
          </cell>
          <cell r="C5179" t="str">
            <v>m³</v>
          </cell>
          <cell r="D5179">
            <v>450.02</v>
          </cell>
        </row>
        <row r="5180">
          <cell r="A5180" t="str">
            <v>87301</v>
          </cell>
          <cell r="B5180" t="str">
            <v>Argamassa traço 1:4 (cimento e areia média) para contrapiso, preparo mecânico com betoneira 400L. Af_06/2014</v>
          </cell>
          <cell r="C5180" t="str">
            <v>m³</v>
          </cell>
          <cell r="D5180">
            <v>405</v>
          </cell>
        </row>
        <row r="5181">
          <cell r="A5181" t="str">
            <v>87302</v>
          </cell>
          <cell r="B5181" t="str">
            <v>Argamassa traço 1:4 (cimento e areia média) para contrapiso, preparo mecânico com betoneira 600L. Af_06/2014</v>
          </cell>
          <cell r="C5181" t="str">
            <v>m³</v>
          </cell>
          <cell r="D5181">
            <v>399.26</v>
          </cell>
        </row>
        <row r="5182">
          <cell r="A5182" t="str">
            <v>87304</v>
          </cell>
          <cell r="B5182" t="str">
            <v>Argamassa traço 1:5 (cimento e areia média) para contrapiso, preparo mecânico com betoneira 400L. Af_06/2014</v>
          </cell>
          <cell r="C5182" t="str">
            <v>m³</v>
          </cell>
          <cell r="D5182">
            <v>372.35</v>
          </cell>
        </row>
        <row r="5183">
          <cell r="A5183" t="str">
            <v>87305</v>
          </cell>
          <cell r="B5183" t="str">
            <v>Argamassa traço 1:5 (cimento e areia média) para contrapiso, preparo mecânico com betoneira 600L. Af_06/2014</v>
          </cell>
          <cell r="C5183" t="str">
            <v>m³</v>
          </cell>
          <cell r="D5183">
            <v>367.06</v>
          </cell>
        </row>
        <row r="5184">
          <cell r="A5184" t="str">
            <v>87307</v>
          </cell>
          <cell r="B5184" t="str">
            <v>Argamassa traço 1:6 (cimento e areia média) para contrapiso, preparo mecânico com betoneira 400L. Af_06/2014</v>
          </cell>
          <cell r="C5184" t="str">
            <v>m³</v>
          </cell>
          <cell r="D5184">
            <v>346.33</v>
          </cell>
        </row>
        <row r="5185">
          <cell r="A5185" t="str">
            <v>87308</v>
          </cell>
          <cell r="B5185" t="str">
            <v>Argamassa traço 1:6 (cimento e areia média) para contrapiso, preparo mecânico com betoneira 600L. Af_06/2014</v>
          </cell>
          <cell r="C5185" t="str">
            <v>m³</v>
          </cell>
          <cell r="D5185">
            <v>341.31</v>
          </cell>
        </row>
        <row r="5186">
          <cell r="A5186" t="str">
            <v>87310</v>
          </cell>
          <cell r="B5186" t="str">
            <v>Argamassa traço 1:5 (cimento e areia grossa) para chapisco convencional, preparo mecânico com betoneira 400L. Af_06/2014</v>
          </cell>
          <cell r="C5186" t="str">
            <v>m³</v>
          </cell>
          <cell r="D5186">
            <v>280.06</v>
          </cell>
        </row>
        <row r="5187">
          <cell r="A5187" t="str">
            <v>87311</v>
          </cell>
          <cell r="B5187" t="str">
            <v>Argamassa traço 1:5 (cimento e areia grossa) para chapisco convencional, preparo mecânico com betoneira 600L. Af_06/2014</v>
          </cell>
          <cell r="C5187" t="str">
            <v>m³</v>
          </cell>
          <cell r="D5187">
            <v>276.89999999999998</v>
          </cell>
        </row>
        <row r="5188">
          <cell r="A5188" t="str">
            <v>87313</v>
          </cell>
          <cell r="B5188" t="str">
            <v>Argamassa traço 1:3 (cimento e areia grossa) para chapisco convencional, preparo mecânico com betoneira 400L. Af_06/2014</v>
          </cell>
          <cell r="C5188" t="str">
            <v>m³</v>
          </cell>
          <cell r="D5188">
            <v>343.11</v>
          </cell>
        </row>
        <row r="5189">
          <cell r="A5189" t="str">
            <v>87314</v>
          </cell>
          <cell r="B5189" t="str">
            <v>Argamassa traço 1:3 (cimento e areia grossa) para chapisco convencional, preparo mecânico com betoneira 600L. Af_06/2014</v>
          </cell>
          <cell r="C5189" t="str">
            <v>m³</v>
          </cell>
          <cell r="D5189">
            <v>341.06</v>
          </cell>
        </row>
        <row r="5190">
          <cell r="A5190" t="str">
            <v>87316</v>
          </cell>
          <cell r="B5190" t="str">
            <v>Argamassa traço 1:4 (cimento e areia grossa) para chapisco convencional, preparo mecânico com betoneira 400L. Af_06/2014</v>
          </cell>
          <cell r="C5190" t="str">
            <v>m³</v>
          </cell>
          <cell r="D5190">
            <v>308.05</v>
          </cell>
        </row>
        <row r="5191">
          <cell r="A5191" t="str">
            <v>87317</v>
          </cell>
          <cell r="B5191" t="str">
            <v>Argamassa traço 1:4 (cimento e areia grossa) para chapisco convencional, preparo mecânico com betoneira 600L. Af_06/2014</v>
          </cell>
          <cell r="C5191" t="str">
            <v>m³</v>
          </cell>
          <cell r="D5191">
            <v>303.19</v>
          </cell>
        </row>
        <row r="5192">
          <cell r="A5192" t="str">
            <v>87319</v>
          </cell>
          <cell r="B5192" t="str">
            <v>Argamassa traço 1:5 (cimento e areia grossa) com adição de emulsão polimérica para chapisco rolado, preparo mecânico com betoneira 400L. Af_06/2014</v>
          </cell>
          <cell r="C5192" t="str">
            <v>m³</v>
          </cell>
          <cell r="D5192">
            <v>1715.45</v>
          </cell>
        </row>
        <row r="5193">
          <cell r="A5193" t="str">
            <v>87320</v>
          </cell>
          <cell r="B5193" t="str">
            <v>Argamassa traço 1:5 (cimento e areia grossa) com adição de emulsão polimérica para chapisco rolado, preparo mecânico com betoneira 600L. Af_06/2014</v>
          </cell>
          <cell r="C5193" t="str">
            <v>m³</v>
          </cell>
          <cell r="D5193">
            <v>1719.37</v>
          </cell>
        </row>
        <row r="5194">
          <cell r="A5194" t="str">
            <v>87322</v>
          </cell>
          <cell r="B5194" t="str">
            <v>Argamassa traço 1:3 (cimento e areia grossa) com adição de emulsão polimérica para chapisco rolado, preparo mecânico com betoneira 400L. Af_06/2014</v>
          </cell>
          <cell r="C5194" t="str">
            <v>m³</v>
          </cell>
          <cell r="D5194">
            <v>1778.96</v>
          </cell>
        </row>
        <row r="5195">
          <cell r="A5195" t="str">
            <v>87323</v>
          </cell>
          <cell r="B5195" t="str">
            <v>Argamassa traço 1:3 (cimento e areia grossa) com adição de emulsão polimérica para chapisco rolado, preparo mecânico com betoneira 600L. Af_06/2014</v>
          </cell>
          <cell r="C5195" t="str">
            <v>m³</v>
          </cell>
          <cell r="D5195">
            <v>1771.17</v>
          </cell>
        </row>
        <row r="5196">
          <cell r="A5196" t="str">
            <v>87325</v>
          </cell>
          <cell r="B5196" t="str">
            <v>Argamassa traço 1:4 (cimento e areia grossa) com adição de emulsão polimérica para chapisco rolado, preparo mecânico com betoneira 400L. Af_06/2014</v>
          </cell>
          <cell r="C5196" t="str">
            <v>m³</v>
          </cell>
          <cell r="D5196">
            <v>1739.39</v>
          </cell>
        </row>
        <row r="5197">
          <cell r="A5197" t="str">
            <v>87326</v>
          </cell>
          <cell r="B5197" t="str">
            <v>Argamassa traço 1:4 (cimento e areia grossa) com adição de emulsão polimérica para chapisco rolado, preparo mecânico com betoneira 600L. Af_06/2014</v>
          </cell>
          <cell r="C5197" t="str">
            <v>m³</v>
          </cell>
          <cell r="D5197">
            <v>1737.95</v>
          </cell>
        </row>
        <row r="5198">
          <cell r="A5198" t="str">
            <v>87327</v>
          </cell>
          <cell r="B5198" t="str">
            <v>Argamassa traço 1:7 (cimento e areia média) com adição de plastificante para emboço/massa única/assentamento de alvenaria de vedação, preparo mecânico com misturador de eixo horizontal de 300kg. Af_06/2014</v>
          </cell>
          <cell r="C5198" t="str">
            <v>m³</v>
          </cell>
          <cell r="D5198">
            <v>301.98</v>
          </cell>
        </row>
        <row r="5199">
          <cell r="A5199" t="str">
            <v>87328</v>
          </cell>
          <cell r="B5199" t="str">
            <v>Argamassa traço 1:7 (cimento e areia média) com adição de plastificante para emboço/massa única/assentamento de alvenaria de vedação, preparo mecânico com misturador de eixo horizontal de 600kg. Af_06/2014</v>
          </cell>
          <cell r="C5199" t="str">
            <v>m³</v>
          </cell>
          <cell r="D5199">
            <v>278.45999999999998</v>
          </cell>
        </row>
        <row r="5200">
          <cell r="A5200" t="str">
            <v>87329</v>
          </cell>
          <cell r="B5200" t="str">
            <v>Argamassa traço 1:6 (cimento e areia média) com adição de plastificante para emboço/massa única/assentamento de alvenaria de vedação, preparo mecânico com misturador de eixo horizontal de 300kg. Af_06/2014</v>
          </cell>
          <cell r="C5200" t="str">
            <v>m³</v>
          </cell>
          <cell r="D5200">
            <v>324.35000000000002</v>
          </cell>
        </row>
        <row r="5201">
          <cell r="A5201" t="str">
            <v>87330</v>
          </cell>
          <cell r="B5201" t="str">
            <v>Argamassa traço 1:6 (cimento e areia média) com adição de plastificante para emboço/massa única/assentamento de alvenaria de vedação, preparo mecânico com misturador de eixo horizontal de 600kg. Af_06/2014</v>
          </cell>
          <cell r="C5201" t="str">
            <v>m³</v>
          </cell>
          <cell r="D5201">
            <v>298.70999999999998</v>
          </cell>
        </row>
        <row r="5202">
          <cell r="A5202" t="str">
            <v>87331</v>
          </cell>
          <cell r="B5202" t="str">
            <v>Argamassa traço 1:1:6 (cimento, cal e areia média) para emboço/massa única/assentamento de alvenaria de vedação, preparo mecânico com misturador de eixo horizontal de 300kg. Af_06/2014</v>
          </cell>
          <cell r="C5202" t="str">
            <v>m³</v>
          </cell>
          <cell r="D5202">
            <v>391.35</v>
          </cell>
        </row>
        <row r="5203">
          <cell r="A5203" t="str">
            <v>87332</v>
          </cell>
          <cell r="B5203" t="str">
            <v>Argamassa traço 1:1:6 (cimento, cal e areia média) para emboço/massa única/assentamento de alvenaria de vedação, preparo mecânico com misturador de eixo horizontal de 600kg. Af_06/2014</v>
          </cell>
          <cell r="C5203" t="str">
            <v>m³</v>
          </cell>
          <cell r="D5203">
            <v>366.04</v>
          </cell>
        </row>
        <row r="5204">
          <cell r="A5204" t="str">
            <v>87333</v>
          </cell>
          <cell r="B5204" t="str">
            <v>Argamassa traço 1:1,5:7,5 (cimento, cal e areia média) para emboço/massa única/assentamento de alvenaria de vedação, preparo mecânico com misturador de eixo horizontal de 300kg. Af_06/2014</v>
          </cell>
          <cell r="C5204" t="str">
            <v>m³</v>
          </cell>
          <cell r="D5204">
            <v>370.4</v>
          </cell>
        </row>
        <row r="5205">
          <cell r="A5205" t="str">
            <v>87334</v>
          </cell>
          <cell r="B5205" t="str">
            <v>Argamassa traço 1:1,5:7,5 (cimento, cal e areia média) para emboço/massa única/assentamento de alvenaria de vedação, preparo mecânico com misturador de eixo horizontal de 600kg. Af_06/2014</v>
          </cell>
          <cell r="C5205" t="str">
            <v>m³</v>
          </cell>
          <cell r="D5205">
            <v>352.16</v>
          </cell>
        </row>
        <row r="5206">
          <cell r="A5206" t="str">
            <v>87335</v>
          </cell>
          <cell r="B5206" t="str">
            <v>Argamassa traço 1:2:8 (cimento, cal e areia média) para emboço/massa única/assentamento de alvenaria de vedação, preparo mecânico com misturador de eixo horizontal de 300kg. Af_06/2014</v>
          </cell>
          <cell r="C5206" t="str">
            <v>m³</v>
          </cell>
          <cell r="D5206">
            <v>381.47</v>
          </cell>
        </row>
        <row r="5207">
          <cell r="A5207" t="str">
            <v>87336</v>
          </cell>
          <cell r="B5207" t="str">
            <v>Argamassa traço 1:2:8 (cimento, cal e areia média) para emboço/massa única/assentamento de alvenaria de vedação, preparo mecânico com misturador de eixo horizontal de 600kg. Af_06/2014</v>
          </cell>
          <cell r="C5207" t="str">
            <v>m³</v>
          </cell>
          <cell r="D5207">
            <v>368.74</v>
          </cell>
        </row>
        <row r="5208">
          <cell r="A5208" t="str">
            <v>87337</v>
          </cell>
          <cell r="B5208" t="str">
            <v>Argamassa traço 1:2:9 (cimento, cal e areia média) para emboço/massa única/assentamento de alvenaria de vedação, preparo mecânico com misturador de eixo horizontal de 300kg. Af_06/2014</v>
          </cell>
          <cell r="C5208" t="str">
            <v>m³</v>
          </cell>
          <cell r="D5208">
            <v>362.34</v>
          </cell>
        </row>
        <row r="5209">
          <cell r="A5209" t="str">
            <v>87338</v>
          </cell>
          <cell r="B5209" t="str">
            <v>Argamassa traço 1:3:12 (cimento, cal e areia média) para emboço/massa única/assentamento de alvenaria de vedação, preparo mecânico com misturador de eixo horizontal de 600kg. Af_06/2014</v>
          </cell>
          <cell r="C5209" t="str">
            <v>m³</v>
          </cell>
          <cell r="D5209">
            <v>354.21</v>
          </cell>
        </row>
        <row r="5210">
          <cell r="A5210" t="str">
            <v>87339</v>
          </cell>
          <cell r="B5210" t="str">
            <v>Argamassa traço 1:3 (cimento e areia média) para contrapiso, preparo mecânico com misturador de eixo horizontal de 160kg. Af_06/2014</v>
          </cell>
          <cell r="C5210" t="str">
            <v>m³</v>
          </cell>
          <cell r="D5210">
            <v>503.56</v>
          </cell>
        </row>
        <row r="5211">
          <cell r="A5211" t="str">
            <v>87340</v>
          </cell>
          <cell r="B5211" t="str">
            <v>Argamassa traço 1:3 (cimento e areia média) para contrapiso, preparo mecânico com misturador de eixo horizontal de 300kg. Af_06/2014</v>
          </cell>
          <cell r="C5211" t="str">
            <v>m³</v>
          </cell>
          <cell r="D5211">
            <v>446.96</v>
          </cell>
        </row>
        <row r="5212">
          <cell r="A5212" t="str">
            <v>87341</v>
          </cell>
          <cell r="B5212" t="str">
            <v>Argamassa traço 1:3 (cimento e areia média) para contrapiso, preparo mecânico com misturador de eixo horizontal de 600kg. Af_06/2014</v>
          </cell>
          <cell r="C5212" t="str">
            <v>m³</v>
          </cell>
          <cell r="D5212">
            <v>436.79</v>
          </cell>
        </row>
        <row r="5213">
          <cell r="A5213" t="str">
            <v>87342</v>
          </cell>
          <cell r="B5213" t="str">
            <v>Argamassa traço 1:4 (cimento e areia média) para contrapiso, preparo mecânico com misturador de eixo horizontal de 160kg. Af_06/2014</v>
          </cell>
          <cell r="C5213" t="str">
            <v>m³</v>
          </cell>
          <cell r="D5213">
            <v>437.5</v>
          </cell>
        </row>
        <row r="5214">
          <cell r="A5214" t="str">
            <v>87343</v>
          </cell>
          <cell r="B5214" t="str">
            <v>Argamassa traço 1:4 (cimento e areia média) para contrapiso, preparo mecânico com misturador de eixo horizontal de 300kg. Af_06/2014</v>
          </cell>
          <cell r="C5214" t="str">
            <v>m³</v>
          </cell>
          <cell r="D5214">
            <v>400.84</v>
          </cell>
        </row>
        <row r="5215">
          <cell r="A5215" t="str">
            <v>87344</v>
          </cell>
          <cell r="B5215" t="str">
            <v>Argamassa traço 1:4 (cimento e areia média) para contrapiso, preparo mecânico com misturador de eixo horizontal de 600kg. Af_06/2014</v>
          </cell>
          <cell r="C5215" t="str">
            <v>m³</v>
          </cell>
          <cell r="D5215">
            <v>386.61</v>
          </cell>
        </row>
        <row r="5216">
          <cell r="A5216" t="str">
            <v>87345</v>
          </cell>
          <cell r="B5216" t="str">
            <v>Argamassa traço 1:5 (cimento e areia média) para contrapiso, preparo mecânico com misturador de eixo horizontal de 160kg. Af_06/2014</v>
          </cell>
          <cell r="C5216" t="str">
            <v>m³</v>
          </cell>
          <cell r="D5216">
            <v>387.75</v>
          </cell>
        </row>
        <row r="5217">
          <cell r="A5217" t="str">
            <v>87346</v>
          </cell>
          <cell r="B5217" t="str">
            <v>Argamassa traço 1:5 (cimento e areia média) para contrapiso, preparo mecânico com misturador de eixo horizontal de 300kg. Af_06/2014</v>
          </cell>
          <cell r="C5217" t="str">
            <v>m³</v>
          </cell>
          <cell r="D5217">
            <v>363.1</v>
          </cell>
        </row>
        <row r="5218">
          <cell r="A5218" t="str">
            <v>87347</v>
          </cell>
          <cell r="B5218" t="str">
            <v>Argamassa traço 1:5 (cimento e areia média) para contrapiso, preparo mecânico com misturador de eixo horizontal de 600kg. Af_06/2014</v>
          </cell>
          <cell r="C5218" t="str">
            <v>m³</v>
          </cell>
          <cell r="D5218">
            <v>355.38</v>
          </cell>
        </row>
        <row r="5219">
          <cell r="A5219" t="str">
            <v>87348</v>
          </cell>
          <cell r="B5219" t="str">
            <v>Argamassa traço 1:6 (cimento e areia média) para contrapiso, preparo mecânico com misturador de eixo horizontal de 160kg. Af_06/2014</v>
          </cell>
          <cell r="C5219" t="str">
            <v>m³</v>
          </cell>
          <cell r="D5219">
            <v>360.37</v>
          </cell>
        </row>
        <row r="5220">
          <cell r="A5220" t="str">
            <v>87349</v>
          </cell>
          <cell r="B5220" t="str">
            <v>Argamassa traço 1:6 (cimento e areia média) para contrapiso, preparo mecânico com misturador de eixo horizontal de 600kg. Af_06/2014</v>
          </cell>
          <cell r="C5220" t="str">
            <v>m³</v>
          </cell>
          <cell r="D5220">
            <v>329.08</v>
          </cell>
        </row>
        <row r="5221">
          <cell r="A5221" t="str">
            <v>87350</v>
          </cell>
          <cell r="B5221" t="str">
            <v>Argamassa traço 1:5 (cimento e areia grossa) para chapisco convencional, preparo mecânico com misturador de eixo horizontal de 300kg. Af_06/2014</v>
          </cell>
          <cell r="C5221" t="str">
            <v>m³</v>
          </cell>
          <cell r="D5221">
            <v>298.47000000000003</v>
          </cell>
        </row>
        <row r="5222">
          <cell r="A5222" t="str">
            <v>87351</v>
          </cell>
          <cell r="B5222" t="str">
            <v>Argamassa traço 1:5 (cimento e areia grossa) para chapisco convencional, preparo mecânico com misturador de eixo horizontal de 600kg. Af_06/2014</v>
          </cell>
          <cell r="C5222" t="str">
            <v>m³</v>
          </cell>
          <cell r="D5222">
            <v>274.60000000000002</v>
          </cell>
        </row>
        <row r="5223">
          <cell r="A5223" t="str">
            <v>87352</v>
          </cell>
          <cell r="B5223" t="str">
            <v>Argamassa traço 1:3 (cimento e areia grossa) para chapisco convencional, preparo mecânico com misturador de eixo horizontal de 160kg. Af_06/2014</v>
          </cell>
          <cell r="C5223" t="str">
            <v>m³</v>
          </cell>
          <cell r="D5223">
            <v>377.75</v>
          </cell>
        </row>
        <row r="5224">
          <cell r="A5224" t="str">
            <v>87353</v>
          </cell>
          <cell r="B5224" t="str">
            <v>Argamassa traço 1:3 (cimento e areia grossa) para chapisco convencional, preparo mecânico com misturador de eixo horizontal de 300kg. Af_06/2014</v>
          </cell>
          <cell r="C5224" t="str">
            <v>m³</v>
          </cell>
          <cell r="D5224">
            <v>344.64</v>
          </cell>
        </row>
        <row r="5225">
          <cell r="A5225" t="str">
            <v>87354</v>
          </cell>
          <cell r="B5225" t="str">
            <v>Argamassa traço 1:3 (cimento e areia grossa) para chapisco convencional, preparo mecânico com misturador de eixo horizontal de 600kg. Af_06/2014</v>
          </cell>
          <cell r="C5225" t="str">
            <v>m³</v>
          </cell>
          <cell r="D5225">
            <v>329.98</v>
          </cell>
        </row>
        <row r="5226">
          <cell r="A5226" t="str">
            <v>87355</v>
          </cell>
          <cell r="B5226" t="str">
            <v>Argamassa traço 1:4 (cimento e areia grossa) para chapisco convencional, preparo mecânico com misturador de eixo horizontal de 160kg. Af_06/2014</v>
          </cell>
          <cell r="C5226" t="str">
            <v>m³</v>
          </cell>
          <cell r="D5226">
            <v>327.8</v>
          </cell>
        </row>
        <row r="5227">
          <cell r="A5227" t="str">
            <v>87356</v>
          </cell>
          <cell r="B5227" t="str">
            <v>Argamassa traço 1:4 (cimento e areia grossa) para chapisco convencional, preparo mecânico com misturador de eixo horizontal de 300kg. Af_06/2014</v>
          </cell>
          <cell r="C5227" t="str">
            <v>m³</v>
          </cell>
          <cell r="D5227">
            <v>301.10000000000002</v>
          </cell>
        </row>
        <row r="5228">
          <cell r="A5228" t="str">
            <v>87357</v>
          </cell>
          <cell r="B5228" t="str">
            <v>Argamassa traço 1:4 (cimento e areia grossa) para chapisco convencional, preparo mecânico com misturador de eixo horizontal de 600kg. Af_06/2014</v>
          </cell>
          <cell r="C5228" t="str">
            <v>m³</v>
          </cell>
          <cell r="D5228">
            <v>295.27</v>
          </cell>
        </row>
        <row r="5229">
          <cell r="A5229" t="str">
            <v>87358</v>
          </cell>
          <cell r="B5229" t="str">
            <v>Argamassa traço 1:5 (cimento e areia grossa) com adição de emulsão polimérica para chapisco rolado, preparo mecânico com misturador de eixo horizontal de 300kg. Af_06/2014</v>
          </cell>
          <cell r="C5229" t="str">
            <v>m³</v>
          </cell>
          <cell r="D5229">
            <v>1690.87</v>
          </cell>
        </row>
        <row r="5230">
          <cell r="A5230" t="str">
            <v>87359</v>
          </cell>
          <cell r="B5230" t="str">
            <v>Argamassa traço 1:5 (cimento e areia grossa) com adição de emulsão polimérica para chapisco rolado, preparo mecânico com misturador de eixo horizontal de 600kg. Af_06/2014</v>
          </cell>
          <cell r="C5230" t="str">
            <v>m³</v>
          </cell>
          <cell r="D5230">
            <v>1681.19</v>
          </cell>
        </row>
        <row r="5231">
          <cell r="A5231" t="str">
            <v>87360</v>
          </cell>
          <cell r="B5231" t="str">
            <v>Argamassa traço 1:3 (cimento e areia grossa) com adição de emulsão polimérica para chapisco rolado, preparo mecânico com misturador de eixo horizontal de 160kg. Af_06/2014</v>
          </cell>
          <cell r="C5231" t="str">
            <v>m³</v>
          </cell>
          <cell r="D5231">
            <v>1759.47</v>
          </cell>
        </row>
        <row r="5232">
          <cell r="A5232" t="str">
            <v>87361</v>
          </cell>
          <cell r="B5232" t="str">
            <v>Argamassa traço 1:3 (cimento e areia grossa) com adição de emulsão polimérica para chapisco rolado, preparo mecânico com misturador de eixo horizontal de 300kg. Af_06/2014</v>
          </cell>
          <cell r="C5232" t="str">
            <v>m³</v>
          </cell>
          <cell r="D5232">
            <v>1742.88</v>
          </cell>
        </row>
        <row r="5233">
          <cell r="A5233" t="str">
            <v>87362</v>
          </cell>
          <cell r="B5233" t="str">
            <v>Argamassa traço 1:3 (cimento e areia grossa) com adição de emulsão polimérica para chapisco rolado, preparo mecânico com misturador de eixo horizontal de 600kg. Af_06/2014</v>
          </cell>
          <cell r="C5233" t="str">
            <v>m³</v>
          </cell>
          <cell r="D5233">
            <v>1740.6</v>
          </cell>
        </row>
        <row r="5234">
          <cell r="A5234" t="str">
            <v>87363</v>
          </cell>
          <cell r="B5234" t="str">
            <v>Argamassa traço 1:4 (cimento e areia grossa) com adição de emulsão polimérica para chapisco rolado, preparo mecânico com misturador de eixo horizontal de 300kg. Af_06/2014</v>
          </cell>
          <cell r="C5234" t="str">
            <v>m³</v>
          </cell>
          <cell r="D5234">
            <v>1727.42</v>
          </cell>
        </row>
        <row r="5235">
          <cell r="A5235" t="str">
            <v>87364</v>
          </cell>
          <cell r="B5235" t="str">
            <v>Argamassa traço 1:4 (cimento e areia grossa) com adição de emulsão polimérica para chapisco rolado, preparo mecânico com misturador de eixo horizontal de 600kg. Af_06/2014</v>
          </cell>
          <cell r="C5235" t="str">
            <v>m³</v>
          </cell>
          <cell r="D5235">
            <v>1703.34</v>
          </cell>
        </row>
        <row r="5236">
          <cell r="A5236" t="str">
            <v>87365</v>
          </cell>
          <cell r="B5236" t="str">
            <v>Argamassa traço 1:7 (cimento e areia média) com adição de plastificante para emboço/massa única/assentamento de alvenaria de vedação, preparo manual. Af_06/2014</v>
          </cell>
          <cell r="C5236" t="str">
            <v>m³</v>
          </cell>
          <cell r="D5236">
            <v>351.32</v>
          </cell>
        </row>
        <row r="5237">
          <cell r="A5237" t="str">
            <v>87366</v>
          </cell>
          <cell r="B5237" t="str">
            <v>Argamassa traço 1:6 (cimento e areia média) com adição de plastificante para emboço/massa única/assentamento de alvenaria de vedação, preparo manual. Af_06/2014</v>
          </cell>
          <cell r="C5237" t="str">
            <v>m³</v>
          </cell>
          <cell r="D5237">
            <v>367.99</v>
          </cell>
        </row>
        <row r="5238">
          <cell r="A5238" t="str">
            <v>87367</v>
          </cell>
          <cell r="B5238" t="str">
            <v>Argamassa traço 1:1:6 (cimento, cal e areia média) para emboço/massa única/assentamento de alvenaria de vedação, preparo manual. Af_06/2014</v>
          </cell>
          <cell r="C5238" t="str">
            <v>m³</v>
          </cell>
          <cell r="D5238">
            <v>437.91</v>
          </cell>
        </row>
        <row r="5239">
          <cell r="A5239" t="str">
            <v>87368</v>
          </cell>
          <cell r="B5239" t="str">
            <v>Argamassa traço 1:1,5:7,5 (cimento, cal e areia média) para emboço/massa única/assentamento de alvenaria de vedação, preparo manual. Af_06/2014</v>
          </cell>
          <cell r="C5239" t="str">
            <v>m³</v>
          </cell>
          <cell r="D5239">
            <v>431.65</v>
          </cell>
        </row>
        <row r="5240">
          <cell r="A5240" t="str">
            <v>87369</v>
          </cell>
          <cell r="B5240" t="str">
            <v>Argamassa traço 1:2:8 (cimento, cal e areia média) para emboço/massa única/assentamento de alvenaria de vedação, preparo manual. Af_06/2014</v>
          </cell>
          <cell r="C5240" t="str">
            <v>m³</v>
          </cell>
          <cell r="D5240">
            <v>446.57</v>
          </cell>
        </row>
        <row r="5241">
          <cell r="A5241" t="str">
            <v>87370</v>
          </cell>
          <cell r="B5241" t="str">
            <v>Argamassa traço 1:2:9 (cimento, cal e areia média) para emboço/massa única/assentamento de alvenaria de vedação, preparo manual. Af_06/2014</v>
          </cell>
          <cell r="C5241" t="str">
            <v>m³</v>
          </cell>
          <cell r="D5241">
            <v>428.06</v>
          </cell>
        </row>
        <row r="5242">
          <cell r="A5242" t="str">
            <v>87371</v>
          </cell>
          <cell r="B5242" t="str">
            <v>Argamassa traço 1:3:12 (cimento, cal e areia média) para emboço/massa única/assentamento de alvenaria de vedação, preparo manual. Af_06/2014</v>
          </cell>
          <cell r="C5242" t="str">
            <v>m³</v>
          </cell>
          <cell r="D5242">
            <v>423.73</v>
          </cell>
        </row>
        <row r="5243">
          <cell r="A5243" t="str">
            <v>87372</v>
          </cell>
          <cell r="B5243" t="str">
            <v>Argamassa traço 1:3 (cimento e areia média) para contrapiso, preparo manual. Af_06/2014</v>
          </cell>
          <cell r="C5243" t="str">
            <v>m³</v>
          </cell>
          <cell r="D5243">
            <v>515.26</v>
          </cell>
        </row>
        <row r="5244">
          <cell r="A5244" t="str">
            <v>87373</v>
          </cell>
          <cell r="B5244" t="str">
            <v>Argamassa traço 1:4 (cimento e areia média) para contrapiso, preparo manual. Af_06/2014</v>
          </cell>
          <cell r="C5244" t="str">
            <v>m³</v>
          </cell>
          <cell r="D5244">
            <v>464.68</v>
          </cell>
        </row>
        <row r="5245">
          <cell r="A5245" t="str">
            <v>87374</v>
          </cell>
          <cell r="B5245" t="str">
            <v>Argamassa traço 1:5 (cimento e areia média) para contrapiso, preparo manual. Af_06/2014</v>
          </cell>
          <cell r="C5245" t="str">
            <v>m³</v>
          </cell>
          <cell r="D5245">
            <v>430.76</v>
          </cell>
        </row>
        <row r="5246">
          <cell r="A5246" t="str">
            <v>87375</v>
          </cell>
          <cell r="B5246" t="str">
            <v>Argamassa traço 1:6 (cimento e areia média) para contrapiso, preparo manual. Af_06/2014</v>
          </cell>
          <cell r="C5246" t="str">
            <v>m³</v>
          </cell>
          <cell r="D5246">
            <v>403.46</v>
          </cell>
        </row>
        <row r="5247">
          <cell r="A5247" t="str">
            <v>87376</v>
          </cell>
          <cell r="B5247" t="str">
            <v>Argamassa traço 1:5 (cimento e areia grossa) para chapisco convencional, preparo manual. Af_06/2014</v>
          </cell>
          <cell r="C5247" t="str">
            <v>m³</v>
          </cell>
          <cell r="D5247">
            <v>345.96</v>
          </cell>
        </row>
        <row r="5248">
          <cell r="A5248" t="str">
            <v>87377</v>
          </cell>
          <cell r="B5248" t="str">
            <v>Argamassa traço 1:3 (cimento e areia grossa) para chapisco convencional, preparo manual. Af_06/2014</v>
          </cell>
          <cell r="C5248" t="str">
            <v>m³</v>
          </cell>
          <cell r="D5248">
            <v>407.67</v>
          </cell>
        </row>
        <row r="5249">
          <cell r="A5249" t="str">
            <v>87378</v>
          </cell>
          <cell r="B5249" t="str">
            <v>Argamassa traço 1:4 (cimento e areia grossa) para chapisco convencional, preparo manual. Af_06/2014</v>
          </cell>
          <cell r="C5249" t="str">
            <v>m³</v>
          </cell>
          <cell r="D5249">
            <v>370.61</v>
          </cell>
        </row>
        <row r="5250">
          <cell r="A5250" t="str">
            <v>87379</v>
          </cell>
          <cell r="B5250" t="str">
            <v>Argamassa traço 1:5 (cimento e areia grossa) com adição de emulsão polimérica para chapisco rolado, preparo manual. Af_06/2014</v>
          </cell>
          <cell r="C5250" t="str">
            <v>m³</v>
          </cell>
          <cell r="D5250">
            <v>1768.01</v>
          </cell>
        </row>
        <row r="5251">
          <cell r="A5251" t="str">
            <v>87380</v>
          </cell>
          <cell r="B5251" t="str">
            <v>Argamassa traço 1:3 (cimento e areia grossa) com adição de emulsão polimérica para chapisco rolado, preparo manual. Af_06/2014</v>
          </cell>
          <cell r="C5251" t="str">
            <v>m³</v>
          </cell>
          <cell r="D5251">
            <v>1826.65</v>
          </cell>
        </row>
        <row r="5252">
          <cell r="A5252" t="str">
            <v>87381</v>
          </cell>
          <cell r="B5252" t="str">
            <v>Argamassa traço 1:4 (cimento e areia grossa) com adição de emulsão polimérica para chapisco rolado, preparo manual. Af_06/2014</v>
          </cell>
          <cell r="C5252" t="str">
            <v>m³</v>
          </cell>
          <cell r="D5252">
            <v>1792.08</v>
          </cell>
        </row>
        <row r="5253">
          <cell r="A5253" t="str">
            <v>87382</v>
          </cell>
          <cell r="B5253" t="str">
            <v>Argamassa industrializada multiuso para revestimentos e assentamento da alvenaria, preparo com misturador de eixo horizontal de 160kg. Af_06/2014</v>
          </cell>
          <cell r="C5253" t="str">
            <v>m³</v>
          </cell>
          <cell r="D5253">
            <v>1904.02</v>
          </cell>
        </row>
        <row r="5254">
          <cell r="A5254" t="str">
            <v>87383</v>
          </cell>
          <cell r="B5254" t="str">
            <v>Argamassa industrializada multiuso para revestimentos e assentamento da alvenaria, preparo com misturador de eixo horizontal de 300kg. Af_06/2014</v>
          </cell>
          <cell r="C5254" t="str">
            <v>m³</v>
          </cell>
          <cell r="D5254">
            <v>1913.95</v>
          </cell>
        </row>
        <row r="5255">
          <cell r="A5255" t="str">
            <v>87384</v>
          </cell>
          <cell r="B5255" t="str">
            <v>Argamassa industrializada multiuso para revestimentos e assentamento da alvenaria, preparo com misturador de eixo horizontal de 600kg. Af_06/2014</v>
          </cell>
          <cell r="C5255" t="str">
            <v>m³</v>
          </cell>
          <cell r="D5255">
            <v>1915.36</v>
          </cell>
        </row>
        <row r="5256">
          <cell r="A5256" t="str">
            <v>87385</v>
          </cell>
          <cell r="B5256" t="str">
            <v>Argamassa pronta para contrapiso, preparo com misturador de eixo horizontal de 160kg. Af_06/2014</v>
          </cell>
          <cell r="C5256" t="str">
            <v>m³</v>
          </cell>
          <cell r="D5256">
            <v>2485.29</v>
          </cell>
        </row>
        <row r="5257">
          <cell r="A5257" t="str">
            <v>87386</v>
          </cell>
          <cell r="B5257" t="str">
            <v>Argamassa pronta para contrapiso, preparo com misturador de eixo horizontal de 300kg. Af_06/2014</v>
          </cell>
          <cell r="C5257" t="str">
            <v>m³</v>
          </cell>
          <cell r="D5257">
            <v>2498.13</v>
          </cell>
        </row>
        <row r="5258">
          <cell r="A5258" t="str">
            <v>87387</v>
          </cell>
          <cell r="B5258" t="str">
            <v>Argamassa pronta para contrapiso, preparo com misturador de eixo horizontal de 600kg. Af_06/2014</v>
          </cell>
          <cell r="C5258" t="str">
            <v>m³</v>
          </cell>
          <cell r="D5258">
            <v>2505.0100000000002</v>
          </cell>
        </row>
        <row r="5259">
          <cell r="A5259" t="str">
            <v>87388</v>
          </cell>
          <cell r="B5259" t="str">
            <v>Argamassa para revestimento decorativo monocamada (monocapa), preparo com misturador de eixo horizontal de 160kg. Af_06/2014</v>
          </cell>
          <cell r="C5259" t="str">
            <v>m³</v>
          </cell>
          <cell r="D5259">
            <v>5943.62</v>
          </cell>
        </row>
        <row r="5260">
          <cell r="A5260" t="str">
            <v>87389</v>
          </cell>
          <cell r="B5260" t="str">
            <v>Argamassa para revestimento decorativo monocamada (monocapa), preparo com misturador de eixo horizontal de 300kg. Af_06/2014</v>
          </cell>
          <cell r="C5260" t="str">
            <v>m³</v>
          </cell>
          <cell r="D5260">
            <v>5988.08</v>
          </cell>
        </row>
        <row r="5261">
          <cell r="A5261" t="str">
            <v>87390</v>
          </cell>
          <cell r="B5261" t="str">
            <v>Argamassa para revestimento decorativo monocamada (monocapa), preparo com misturador de eixo horizontal de 600kg. Af_06/2014</v>
          </cell>
          <cell r="C5261" t="str">
            <v>m³</v>
          </cell>
          <cell r="D5261">
            <v>6015.76</v>
          </cell>
        </row>
        <row r="5262">
          <cell r="A5262" t="str">
            <v>87391</v>
          </cell>
          <cell r="B5262" t="str">
            <v>Argamassa industrializada para chapisco rolado, preparo com misturador de eixo horizontal de 160kg. Af_06/2014</v>
          </cell>
          <cell r="C5262" t="str">
            <v>m³</v>
          </cell>
          <cell r="D5262">
            <v>9456.6</v>
          </cell>
        </row>
        <row r="5263">
          <cell r="A5263" t="str">
            <v>87393</v>
          </cell>
          <cell r="B5263" t="str">
            <v>Argamassa industrializada para chapisco rolado, preparo com misturador de eixo horizontal de 300kg. Af_06/2014</v>
          </cell>
          <cell r="C5263" t="str">
            <v>m³</v>
          </cell>
          <cell r="D5263">
            <v>9592.5300000000007</v>
          </cell>
        </row>
        <row r="5264">
          <cell r="A5264" t="str">
            <v>87394</v>
          </cell>
          <cell r="B5264" t="str">
            <v>Argamassa industrializada para chapisco rolado, preparo com misturador de eixo horizontal de 600kg. Af_06/2014</v>
          </cell>
          <cell r="C5264" t="str">
            <v>m³</v>
          </cell>
          <cell r="D5264">
            <v>9655.01</v>
          </cell>
        </row>
        <row r="5265">
          <cell r="A5265" t="str">
            <v>87395</v>
          </cell>
          <cell r="B5265" t="str">
            <v>Argamassa industrializada para chapisco colante, preparo com misturador de eixo horizontal de 160kg. Af_06/2014</v>
          </cell>
          <cell r="C5265" t="str">
            <v>m³</v>
          </cell>
          <cell r="D5265">
            <v>7407.01</v>
          </cell>
        </row>
        <row r="5266">
          <cell r="A5266" t="str">
            <v>87396</v>
          </cell>
          <cell r="B5266" t="str">
            <v>Argamassa industrializada para chapisco colante, preparo com misturador de eixo horizontal de 300kg. Af_06/2014</v>
          </cell>
          <cell r="C5266" t="str">
            <v>m³</v>
          </cell>
          <cell r="D5266">
            <v>7511.95</v>
          </cell>
        </row>
        <row r="5267">
          <cell r="A5267" t="str">
            <v>87397</v>
          </cell>
          <cell r="B5267" t="str">
            <v>Argamassa industrializada para chapisco colante, preparo com misturador de eixo horizontal de 600kg. Af_06/2014</v>
          </cell>
          <cell r="C5267" t="str">
            <v>m³</v>
          </cell>
          <cell r="D5267">
            <v>7554.61</v>
          </cell>
        </row>
        <row r="5268">
          <cell r="A5268" t="str">
            <v>87398</v>
          </cell>
          <cell r="B5268" t="str">
            <v>Argamassa industrializada multiuso para revestimentos e assentamento da alvenaria, preparo manual. Af_06/2014</v>
          </cell>
          <cell r="C5268" t="str">
            <v>m³</v>
          </cell>
          <cell r="D5268">
            <v>2037.08</v>
          </cell>
        </row>
        <row r="5269">
          <cell r="A5269" t="str">
            <v>87399</v>
          </cell>
          <cell r="B5269" t="str">
            <v>Argamassa pronta para contrapiso, preparo manual. Af_06/2014</v>
          </cell>
          <cell r="C5269" t="str">
            <v>m³</v>
          </cell>
          <cell r="D5269">
            <v>2634.38</v>
          </cell>
        </row>
        <row r="5270">
          <cell r="A5270" t="str">
            <v>87401</v>
          </cell>
          <cell r="B5270" t="str">
            <v>Argamassa industrializada para chapisco rolado, preparo manual. Af_06/2014</v>
          </cell>
          <cell r="C5270" t="str">
            <v>m³</v>
          </cell>
          <cell r="D5270">
            <v>9726.06</v>
          </cell>
        </row>
        <row r="5271">
          <cell r="A5271" t="str">
            <v>87402</v>
          </cell>
          <cell r="B5271" t="str">
            <v>Argamassa industrializada para chapisco colante, preparo manual. Af_06/2014</v>
          </cell>
          <cell r="C5271" t="str">
            <v>m³</v>
          </cell>
          <cell r="D5271">
            <v>7654.96</v>
          </cell>
        </row>
        <row r="5272">
          <cell r="A5272" t="str">
            <v>87404</v>
          </cell>
          <cell r="B5272" t="str">
            <v>Argamassa para revestimento decorativo monocamada (monocapa), mistura e projeção de 1,5m³/h de argamassa. Af_06/2014</v>
          </cell>
          <cell r="C5272" t="str">
            <v>m³</v>
          </cell>
          <cell r="D5272">
            <v>6114.59</v>
          </cell>
        </row>
        <row r="5273">
          <cell r="A5273" t="str">
            <v>87405</v>
          </cell>
          <cell r="B5273" t="str">
            <v>Argamassa para revestimento decorativo monocamada (monocapa), mistura e projeção de 2m³/h de argamassa. Af_06/2014</v>
          </cell>
          <cell r="C5273" t="str">
            <v>m³</v>
          </cell>
          <cell r="D5273">
            <v>6151.62</v>
          </cell>
        </row>
        <row r="5274">
          <cell r="A5274" t="str">
            <v>87407</v>
          </cell>
          <cell r="B5274" t="str">
            <v>Argamassa industrializada para revestimentos, mistura e projeção de 1,5m³/h de argamassa. Af_06/2014</v>
          </cell>
          <cell r="C5274" t="str">
            <v>m³</v>
          </cell>
          <cell r="D5274">
            <v>1928.24</v>
          </cell>
        </row>
        <row r="5275">
          <cell r="A5275" t="str">
            <v>87408</v>
          </cell>
          <cell r="B5275" t="str">
            <v>Argamassa industrializada para revestimentos, mistura e projeção de 2m³/h de argamassa. Af_06/2014</v>
          </cell>
          <cell r="C5275" t="str">
            <v>m³</v>
          </cell>
          <cell r="D5275">
            <v>1927.52</v>
          </cell>
        </row>
        <row r="5276">
          <cell r="A5276" t="str">
            <v>87410</v>
          </cell>
          <cell r="B5276" t="str">
            <v>Argamassa à base de gesso, mistura e projeção de 1,5m³/h de argamassa. Af_06/2014</v>
          </cell>
          <cell r="C5276" t="str">
            <v>m³</v>
          </cell>
          <cell r="D5276">
            <v>447.88</v>
          </cell>
        </row>
        <row r="5277">
          <cell r="A5277" t="str">
            <v>88626</v>
          </cell>
          <cell r="B5277" t="str">
            <v>Argamassa traço 1:0,5:4,5 (cimento, cal e areia média), preparo mecânico com betoneira 400L. Af_08/2014</v>
          </cell>
          <cell r="C5277" t="str">
            <v>m³</v>
          </cell>
          <cell r="D5277">
            <v>353.18</v>
          </cell>
        </row>
        <row r="5278">
          <cell r="A5278" t="str">
            <v>88627</v>
          </cell>
          <cell r="B5278" t="str">
            <v>Argamassa traço 1:0,5:4,5 (cimento, cal e areia média) para assentamento de alvenaria, preparo manual. Af_08/2014</v>
          </cell>
          <cell r="C5278" t="str">
            <v>m³</v>
          </cell>
          <cell r="D5278">
            <v>402.25</v>
          </cell>
        </row>
        <row r="5279">
          <cell r="A5279" t="str">
            <v>88628</v>
          </cell>
          <cell r="B5279" t="str">
            <v>Argamassa traço 1:3 (cimento e areia média), preparo mecânico com betoneira 400L. Af_08/2014</v>
          </cell>
          <cell r="C5279" t="str">
            <v>m³</v>
          </cell>
          <cell r="D5279">
            <v>358.64</v>
          </cell>
        </row>
        <row r="5280">
          <cell r="A5280" t="str">
            <v>88629</v>
          </cell>
          <cell r="B5280" t="str">
            <v>Argamassa traço 1:3 (cimento e areia média), preparo manual. Af_08/2014</v>
          </cell>
          <cell r="C5280" t="str">
            <v>m³</v>
          </cell>
          <cell r="D5280">
            <v>410.53</v>
          </cell>
        </row>
        <row r="5281">
          <cell r="A5281" t="str">
            <v>88630</v>
          </cell>
          <cell r="B5281" t="str">
            <v>Argamassa traço 1:4 (cimento e areia média), preparo mecânico com betoneira 400L. Af_08/2014</v>
          </cell>
          <cell r="C5281" t="str">
            <v>m³</v>
          </cell>
          <cell r="D5281">
            <v>316.93</v>
          </cell>
        </row>
        <row r="5282">
          <cell r="A5282" t="str">
            <v>88631</v>
          </cell>
          <cell r="B5282" t="str">
            <v>Argamassa traço 1:4 (cimento e areia média), preparo manual. Af_08/2014</v>
          </cell>
          <cell r="C5282" t="str">
            <v>m³</v>
          </cell>
          <cell r="D5282">
            <v>370.59</v>
          </cell>
        </row>
        <row r="5283">
          <cell r="A5283" t="str">
            <v>88715</v>
          </cell>
          <cell r="B5283" t="str">
            <v>Argamassa traço 1:2:9 (cimento, cal e areia média) para emboço/massa única/assentamento de alvenaria de vedação, preparo mecânico com betoneira 400L. Af_09/2014</v>
          </cell>
          <cell r="C5283" t="str">
            <v>m³</v>
          </cell>
          <cell r="D5283">
            <v>366.8</v>
          </cell>
        </row>
        <row r="5284">
          <cell r="A5284" t="str">
            <v>0211</v>
          </cell>
          <cell r="B5284" t="str">
            <v>Carga, descarga e transporte de materiais</v>
          </cell>
        </row>
        <row r="5285">
          <cell r="A5285" t="str">
            <v>73901</v>
          </cell>
          <cell r="B5285" t="str">
            <v>Transporte vertical</v>
          </cell>
        </row>
        <row r="5286">
          <cell r="A5286" t="str">
            <v>73901/001</v>
          </cell>
          <cell r="B5286" t="str">
            <v>Transporte vertical manual de materiais diversos a 1ª laje</v>
          </cell>
          <cell r="C5286" t="str">
            <v>m³</v>
          </cell>
          <cell r="D5286">
            <v>18.87</v>
          </cell>
        </row>
        <row r="5287">
          <cell r="A5287" t="str">
            <v>73901/002</v>
          </cell>
          <cell r="B5287" t="str">
            <v>Transporte vertical manual de materiais diversos a 2ª laje</v>
          </cell>
          <cell r="C5287" t="str">
            <v>m³</v>
          </cell>
          <cell r="D5287">
            <v>45.28</v>
          </cell>
        </row>
        <row r="5288">
          <cell r="A5288" t="str">
            <v>73901/003</v>
          </cell>
          <cell r="B5288" t="str">
            <v>Transporte vertical manual de materiais diversos a 1ª laje</v>
          </cell>
          <cell r="C5288" t="str">
            <v>T</v>
          </cell>
          <cell r="D5288">
            <v>37.74</v>
          </cell>
        </row>
        <row r="5289">
          <cell r="A5289" t="str">
            <v>73901/004</v>
          </cell>
          <cell r="B5289" t="str">
            <v>Transporte vertical manual de materiais diversos a 2ª laje</v>
          </cell>
          <cell r="C5289" t="str">
            <v>T</v>
          </cell>
          <cell r="D5289">
            <v>62.54</v>
          </cell>
        </row>
        <row r="5290">
          <cell r="A5290" t="str">
            <v>74023</v>
          </cell>
          <cell r="B5290" t="str">
            <v>Transporte horizontal manual</v>
          </cell>
        </row>
        <row r="5291">
          <cell r="A5291" t="str">
            <v>74023/001</v>
          </cell>
          <cell r="B5291" t="str">
            <v>Transporte horizontal de materiais diversos a 30m</v>
          </cell>
          <cell r="C5291" t="str">
            <v>m³</v>
          </cell>
          <cell r="D5291">
            <v>25.87</v>
          </cell>
        </row>
        <row r="5292">
          <cell r="A5292" t="str">
            <v>74023/002</v>
          </cell>
          <cell r="B5292" t="str">
            <v>Transporte horizontal de materiais diversos a 40m</v>
          </cell>
          <cell r="C5292" t="str">
            <v>m³</v>
          </cell>
          <cell r="D5292">
            <v>29.11</v>
          </cell>
        </row>
        <row r="5293">
          <cell r="A5293" t="str">
            <v>74023/003</v>
          </cell>
          <cell r="B5293" t="str">
            <v>Transporte horizontal de materiais diversos a 50m</v>
          </cell>
          <cell r="C5293" t="str">
            <v>m³</v>
          </cell>
          <cell r="D5293">
            <v>31.27</v>
          </cell>
        </row>
        <row r="5294">
          <cell r="A5294" t="str">
            <v>74023/004</v>
          </cell>
          <cell r="B5294" t="str">
            <v>Transporte horizontal de materiais diversos a 60m</v>
          </cell>
          <cell r="C5294" t="str">
            <v>m³</v>
          </cell>
          <cell r="D5294">
            <v>32.880000000000003</v>
          </cell>
        </row>
        <row r="5295">
          <cell r="A5295" t="str">
            <v>74023/005</v>
          </cell>
          <cell r="B5295" t="str">
            <v>Transporte horizontal de materiais diversos a 100m</v>
          </cell>
          <cell r="C5295" t="str">
            <v>m³</v>
          </cell>
          <cell r="D5295">
            <v>43.13</v>
          </cell>
        </row>
        <row r="5296">
          <cell r="A5296" t="str">
            <v>88036</v>
          </cell>
          <cell r="B5296" t="str">
            <v>Transporte horizontal, massa/granel, jerica 90L, 30m. Af_06/2014</v>
          </cell>
          <cell r="C5296" t="str">
            <v>m³</v>
          </cell>
          <cell r="D5296">
            <v>18.7</v>
          </cell>
        </row>
        <row r="5297">
          <cell r="A5297" t="str">
            <v>88037</v>
          </cell>
          <cell r="B5297" t="str">
            <v>Transporte horizontal, massa/granel, jerica 90L, 50m. Af_06/2014</v>
          </cell>
          <cell r="C5297" t="str">
            <v>m³</v>
          </cell>
          <cell r="D5297">
            <v>26.2</v>
          </cell>
        </row>
        <row r="5298">
          <cell r="A5298" t="str">
            <v>88038</v>
          </cell>
          <cell r="B5298" t="str">
            <v>Transporte horizontal, massa/granel, jerica 90L, 75m. Af_06/2014</v>
          </cell>
          <cell r="C5298" t="str">
            <v>m³</v>
          </cell>
          <cell r="D5298">
            <v>35.57</v>
          </cell>
        </row>
        <row r="5299">
          <cell r="A5299" t="str">
            <v>88039</v>
          </cell>
          <cell r="B5299" t="str">
            <v>Transporte horizontal, massa/granel, jerica 90L, 100m. Af_06/2014</v>
          </cell>
          <cell r="C5299" t="str">
            <v>m³</v>
          </cell>
          <cell r="D5299">
            <v>44.95</v>
          </cell>
        </row>
        <row r="5300">
          <cell r="A5300" t="str">
            <v>88040</v>
          </cell>
          <cell r="B5300" t="str">
            <v>Transporte horizontal, massa/granel, mini carregadeira, 30m. Af_06/2014</v>
          </cell>
          <cell r="C5300" t="str">
            <v>m³</v>
          </cell>
          <cell r="D5300">
            <v>7.06</v>
          </cell>
        </row>
        <row r="5301">
          <cell r="A5301" t="str">
            <v>88041</v>
          </cell>
          <cell r="B5301" t="str">
            <v>Transporte horizontal, massa/granel, mini carregadeira, 50m. Af_06/2014</v>
          </cell>
          <cell r="C5301" t="str">
            <v>m³</v>
          </cell>
          <cell r="D5301">
            <v>10.94</v>
          </cell>
        </row>
        <row r="5302">
          <cell r="A5302" t="str">
            <v>88042</v>
          </cell>
          <cell r="B5302" t="str">
            <v>Transporte horizontal, massa/granel, mini carregadeira, 75m. Af_06/2014</v>
          </cell>
          <cell r="C5302" t="str">
            <v>m³</v>
          </cell>
          <cell r="D5302">
            <v>15.79</v>
          </cell>
        </row>
        <row r="5303">
          <cell r="A5303" t="str">
            <v>88043</v>
          </cell>
          <cell r="B5303" t="str">
            <v>Transporte horizontal, massa/granel, mini carregadeira, 100m. Af_06/2014</v>
          </cell>
          <cell r="C5303" t="str">
            <v>m³</v>
          </cell>
          <cell r="D5303">
            <v>20.64</v>
          </cell>
        </row>
        <row r="5304">
          <cell r="A5304" t="str">
            <v>88044</v>
          </cell>
          <cell r="B5304" t="str">
            <v>Transporte horizontal, blocos vazados de concreto ou cerâmico 19x19x39cm, manual, 30m. Af_06/2014</v>
          </cell>
          <cell r="C5304" t="str">
            <v>un</v>
          </cell>
          <cell r="D5304">
            <v>0.39</v>
          </cell>
        </row>
        <row r="5305">
          <cell r="A5305" t="str">
            <v>88045</v>
          </cell>
          <cell r="B5305" t="str">
            <v>Transporte horizontal, blocos cerâmicos furados na horizontal 9x19x19cm, manual, 30m. Af_06/2014</v>
          </cell>
          <cell r="C5305" t="str">
            <v>un</v>
          </cell>
          <cell r="D5305">
            <v>0.19</v>
          </cell>
        </row>
        <row r="5306">
          <cell r="A5306" t="str">
            <v>88046</v>
          </cell>
          <cell r="B5306" t="str">
            <v>Transporte horizontal, blocos vazados de concreto ou cerâmico 19x19x39cm, carrinho plataforma, 30m. Af_06/2014</v>
          </cell>
          <cell r="C5306" t="str">
            <v>un</v>
          </cell>
          <cell r="D5306">
            <v>0.17</v>
          </cell>
        </row>
        <row r="5307">
          <cell r="A5307" t="str">
            <v>88047</v>
          </cell>
          <cell r="B5307" t="str">
            <v>Transporte horizontal, blocos cerâmicos furados na horizontal 9x19x19cm, carrinho plataforma, 30m. Af_06/2014</v>
          </cell>
          <cell r="C5307" t="str">
            <v>un</v>
          </cell>
          <cell r="D5307">
            <v>0.06</v>
          </cell>
        </row>
        <row r="5308">
          <cell r="A5308" t="str">
            <v>88048</v>
          </cell>
          <cell r="B5308" t="str">
            <v>Transporte horizontal, blocos vazados de concreto ou cerâmico 19x19x39cm, carrinho plataforma, 50m. Af_06/2014</v>
          </cell>
          <cell r="C5308" t="str">
            <v>un</v>
          </cell>
          <cell r="D5308">
            <v>0.22</v>
          </cell>
        </row>
        <row r="5309">
          <cell r="A5309" t="str">
            <v>88049</v>
          </cell>
          <cell r="B5309" t="str">
            <v>Transporte horizontal, blocos cerâmicos furados na horizontal 9x19x19cm, carrinho plataforma, 50m. Af_06/2014</v>
          </cell>
          <cell r="C5309" t="str">
            <v>un</v>
          </cell>
          <cell r="D5309">
            <v>7.0000000000000007E-2</v>
          </cell>
        </row>
        <row r="5310">
          <cell r="A5310" t="str">
            <v>88050</v>
          </cell>
          <cell r="B5310" t="str">
            <v>Transporte horizontal, blocos vazados de concreto ou cerâmico 19x19x39cm, carrinho plataforma, 75m. Af_06/2014</v>
          </cell>
          <cell r="C5310" t="str">
            <v>un</v>
          </cell>
          <cell r="D5310">
            <v>0.28999999999999998</v>
          </cell>
        </row>
        <row r="5311">
          <cell r="A5311" t="str">
            <v>88051</v>
          </cell>
          <cell r="B5311" t="str">
            <v>Transporte horizontal, blocos cerâmicos furados na horizontal 9x19x19cm, carrinho plataforma, 75m. Af_06/2014</v>
          </cell>
          <cell r="C5311" t="str">
            <v>un</v>
          </cell>
          <cell r="D5311">
            <v>0.09</v>
          </cell>
        </row>
        <row r="5312">
          <cell r="A5312" t="str">
            <v>88052</v>
          </cell>
          <cell r="B5312" t="str">
            <v>Transporte horizontal, blocos vazados de concreto ou cerâmico 19x19x39cm, carrinho plataforma, 100m. Af_06/2014</v>
          </cell>
          <cell r="C5312" t="str">
            <v>un</v>
          </cell>
          <cell r="D5312">
            <v>0.35</v>
          </cell>
        </row>
        <row r="5313">
          <cell r="A5313" t="str">
            <v>88053</v>
          </cell>
          <cell r="B5313" t="str">
            <v>Transporte horizontal, blocos cerâmicos furados na horizontal 9x19x19cm, carrinho plataforma, 100m. Af_06/2014</v>
          </cell>
          <cell r="C5313" t="str">
            <v>un</v>
          </cell>
          <cell r="D5313">
            <v>0.1</v>
          </cell>
        </row>
        <row r="5314">
          <cell r="A5314" t="str">
            <v>88054</v>
          </cell>
          <cell r="B5314" t="str">
            <v>Transporte horizontal, blocos vazados de concreto ou cerâmico 19x19x39cm, carrinho para mini páletes, 30m. Af_06/2014</v>
          </cell>
          <cell r="C5314" t="str">
            <v>un</v>
          </cell>
          <cell r="D5314">
            <v>0.06</v>
          </cell>
        </row>
        <row r="5315">
          <cell r="A5315" t="str">
            <v>88055</v>
          </cell>
          <cell r="B5315" t="str">
            <v>Transporte horizontal, blocos cerâmicos furados na horizontal 9x19x19cm, carrinho para mini páletes, 30m. Af_06/2014</v>
          </cell>
          <cell r="C5315" t="str">
            <v>un</v>
          </cell>
          <cell r="D5315">
            <v>0.01</v>
          </cell>
        </row>
        <row r="5316">
          <cell r="A5316" t="str">
            <v>88056</v>
          </cell>
          <cell r="B5316" t="str">
            <v>Transporte horizontal, blocos vazados de concreto ou cerâmico 19x19x39cm, carrinho para mini páletes, 50m. Af_06/2014</v>
          </cell>
          <cell r="C5316" t="str">
            <v>un</v>
          </cell>
          <cell r="D5316">
            <v>0.11</v>
          </cell>
        </row>
        <row r="5317">
          <cell r="A5317" t="str">
            <v>88057</v>
          </cell>
          <cell r="B5317" t="str">
            <v>Transporte horizontal, blocos cerâmicos furados na horizontal 9x19x19cm, carrinho para mini páletes, 50m. Af_06/2014</v>
          </cell>
          <cell r="C5317" t="str">
            <v>un</v>
          </cell>
          <cell r="D5317">
            <v>0.02</v>
          </cell>
        </row>
        <row r="5318">
          <cell r="A5318" t="str">
            <v>88058</v>
          </cell>
          <cell r="B5318" t="str">
            <v>Transporte horizontal, blocos vazados de concreto ou cerâmico 19x19x39cm, carrinho para mini páletes, 75m. Af_06/2014</v>
          </cell>
          <cell r="C5318" t="str">
            <v>un</v>
          </cell>
          <cell r="D5318">
            <v>0.16</v>
          </cell>
        </row>
        <row r="5319">
          <cell r="A5319" t="str">
            <v>88059</v>
          </cell>
          <cell r="B5319" t="str">
            <v>Transporte horizontal, blocos cerâmicos furados na horizontal 9x19x19cm, carrinho para mini páletes, 75m. Af_06/2014</v>
          </cell>
          <cell r="C5319" t="str">
            <v>un</v>
          </cell>
          <cell r="D5319">
            <v>0.04</v>
          </cell>
        </row>
        <row r="5320">
          <cell r="A5320" t="str">
            <v>88060</v>
          </cell>
          <cell r="B5320" t="str">
            <v>Transporte horizontal, blocos vazados de concreto ou cerâmico 19x19x39cm, carrinho para mini páletes, 100m. Af_06/2014</v>
          </cell>
          <cell r="C5320" t="str">
            <v>un</v>
          </cell>
          <cell r="D5320">
            <v>0.22</v>
          </cell>
        </row>
        <row r="5321">
          <cell r="A5321" t="str">
            <v>88061</v>
          </cell>
          <cell r="B5321" t="str">
            <v>Transporte horizontal, blocos cerâmicos furados na horizontal 9x19x19cm, carrinho para mini páletes, 100m. Af_06/2014</v>
          </cell>
          <cell r="C5321" t="str">
            <v>un</v>
          </cell>
          <cell r="D5321">
            <v>0.05</v>
          </cell>
        </row>
        <row r="5322">
          <cell r="A5322" t="str">
            <v>88074</v>
          </cell>
          <cell r="B5322" t="str">
            <v>Transporte horizontal, placas cerâmicas, manual, 30m. Af_06/2014</v>
          </cell>
          <cell r="C5322" t="str">
            <v>m²</v>
          </cell>
          <cell r="D5322">
            <v>0.55000000000000004</v>
          </cell>
        </row>
        <row r="5323">
          <cell r="A5323" t="str">
            <v>88075</v>
          </cell>
          <cell r="B5323" t="str">
            <v>Transporte horizontal, placas cerâmicas, carrinho plataforma, 30m. Af_06/2014</v>
          </cell>
          <cell r="C5323" t="str">
            <v>m²</v>
          </cell>
          <cell r="D5323">
            <v>0.37</v>
          </cell>
        </row>
        <row r="5324">
          <cell r="A5324" t="str">
            <v>88076</v>
          </cell>
          <cell r="B5324" t="str">
            <v>Transporte horizontal, placas cerâmicas, carrinho plataforma, 50m. Af_06/2014</v>
          </cell>
          <cell r="C5324" t="str">
            <v>m²</v>
          </cell>
          <cell r="D5324">
            <v>0.43</v>
          </cell>
        </row>
        <row r="5325">
          <cell r="A5325" t="str">
            <v>88077</v>
          </cell>
          <cell r="B5325" t="str">
            <v>Transporte horizontal, placas cerâmicas, carrinho plataforma, 75m. Af_06/2014</v>
          </cell>
          <cell r="C5325" t="str">
            <v>m²</v>
          </cell>
          <cell r="D5325">
            <v>0.5</v>
          </cell>
        </row>
        <row r="5326">
          <cell r="A5326" t="str">
            <v>88078</v>
          </cell>
          <cell r="B5326" t="str">
            <v>Transporte horizontal, placas cerâmicas, carrinho plataforma, 100m. Af_06/2014</v>
          </cell>
          <cell r="C5326" t="str">
            <v>m²</v>
          </cell>
          <cell r="D5326">
            <v>0.56999999999999995</v>
          </cell>
        </row>
        <row r="5327">
          <cell r="A5327" t="str">
            <v>88079</v>
          </cell>
          <cell r="B5327" t="str">
            <v>Transporte horizontal, placas cerâmicas, carrinho para mini páletes, 30m. Af_06/2014</v>
          </cell>
          <cell r="C5327" t="str">
            <v>m²</v>
          </cell>
          <cell r="D5327">
            <v>0.1</v>
          </cell>
        </row>
        <row r="5328">
          <cell r="A5328" t="str">
            <v>88080</v>
          </cell>
          <cell r="B5328" t="str">
            <v>Transporte horizontal, placas cerâmicas, carrinho para mini páletes, 50m. Af_06/2014</v>
          </cell>
          <cell r="C5328" t="str">
            <v>m²</v>
          </cell>
          <cell r="D5328">
            <v>0.16</v>
          </cell>
        </row>
        <row r="5329">
          <cell r="A5329" t="str">
            <v>88081</v>
          </cell>
          <cell r="B5329" t="str">
            <v>Transporte horizontal, placas cerâmicas, carrinho para mini páletes, 75m. Af_06/2014</v>
          </cell>
          <cell r="C5329" t="str">
            <v>m²</v>
          </cell>
          <cell r="D5329">
            <v>0.24</v>
          </cell>
        </row>
        <row r="5330">
          <cell r="A5330" t="str">
            <v>88082</v>
          </cell>
          <cell r="B5330" t="str">
            <v>Transporte horizontal, placas cerâmicas, carrinho para mini páletes, 100m. Af_06/2014</v>
          </cell>
          <cell r="C5330" t="str">
            <v>m²</v>
          </cell>
          <cell r="D5330">
            <v>0.32</v>
          </cell>
        </row>
        <row r="5331">
          <cell r="A5331" t="str">
            <v>88083</v>
          </cell>
          <cell r="B5331" t="str">
            <v>Transporte horizontal, placas cerâmicas, manipulador telescópico, 30m. Af_06/2014</v>
          </cell>
          <cell r="C5331" t="str">
            <v>m²</v>
          </cell>
          <cell r="D5331">
            <v>0.05</v>
          </cell>
        </row>
        <row r="5332">
          <cell r="A5332" t="str">
            <v>88084</v>
          </cell>
          <cell r="B5332" t="str">
            <v>Transporte horizontal, placas cerâmicas, manipulador telescópico, 50m. Af_06/2014</v>
          </cell>
          <cell r="C5332" t="str">
            <v>m²</v>
          </cell>
          <cell r="D5332">
            <v>0.08</v>
          </cell>
        </row>
        <row r="5333">
          <cell r="A5333" t="str">
            <v>88085</v>
          </cell>
          <cell r="B5333" t="str">
            <v>Transporte horizontal, placas cerâmicas, manipulador telescópico, 75m. Af_06/2014</v>
          </cell>
          <cell r="C5333" t="str">
            <v>m²</v>
          </cell>
          <cell r="D5333">
            <v>0.11</v>
          </cell>
        </row>
        <row r="5334">
          <cell r="A5334" t="str">
            <v>88086</v>
          </cell>
          <cell r="B5334" t="str">
            <v>Transporte horizontal, placas cerâmicas, manipulador telescópico, 100m. Af_06/2014</v>
          </cell>
          <cell r="C5334" t="str">
            <v>m²</v>
          </cell>
          <cell r="D5334">
            <v>0.16</v>
          </cell>
        </row>
        <row r="5335">
          <cell r="A5335" t="str">
            <v>88087</v>
          </cell>
          <cell r="B5335" t="str">
            <v>Transporte horizontal, lata de 18L, manual, 30m. Af_06/2014</v>
          </cell>
          <cell r="C5335" t="str">
            <v>L</v>
          </cell>
          <cell r="D5335">
            <v>0.04</v>
          </cell>
        </row>
        <row r="5336">
          <cell r="A5336" t="str">
            <v>88099</v>
          </cell>
          <cell r="B5336" t="str">
            <v>Transporte vertical, blocos vazados de concreto ou cerâmico 19x19x39cm, manual, 1 pavimento. Af_06/2014</v>
          </cell>
          <cell r="C5336" t="str">
            <v>un</v>
          </cell>
          <cell r="D5336">
            <v>0.15</v>
          </cell>
        </row>
        <row r="5337">
          <cell r="A5337" t="str">
            <v>88100</v>
          </cell>
          <cell r="B5337" t="str">
            <v>Transporte vertical, blocos cerâmicos furados na horizontal 9x19x19cm, manual, 1 pavimento. Af_06/2014</v>
          </cell>
          <cell r="C5337" t="str">
            <v>un</v>
          </cell>
          <cell r="D5337">
            <v>7.0000000000000007E-2</v>
          </cell>
        </row>
        <row r="5338">
          <cell r="A5338" t="str">
            <v>88101</v>
          </cell>
          <cell r="B5338" t="str">
            <v>Transporte vertical, placas cerâmicas, manual, 1 pavimento. Af_06/2014</v>
          </cell>
          <cell r="C5338" t="str">
            <v>m²</v>
          </cell>
          <cell r="D5338">
            <v>0.24</v>
          </cell>
        </row>
        <row r="5339">
          <cell r="A5339" t="str">
            <v>88102</v>
          </cell>
          <cell r="B5339" t="str">
            <v>Transporte vertical, lata de 18L, manual, 1 pavimento. Af_06/2014</v>
          </cell>
          <cell r="C5339" t="str">
            <v>L</v>
          </cell>
          <cell r="D5339">
            <v>0.01</v>
          </cell>
        </row>
        <row r="5340">
          <cell r="A5340" t="str">
            <v>88103</v>
          </cell>
          <cell r="B5340" t="str">
            <v>Transporte vertical, massa/granel lata de 10L, manual, 1 pavimento. Af_06/2014</v>
          </cell>
          <cell r="C5340" t="str">
            <v>L</v>
          </cell>
          <cell r="D5340">
            <v>0.03</v>
          </cell>
        </row>
        <row r="5341">
          <cell r="A5341" t="str">
            <v>89176</v>
          </cell>
          <cell r="B5341" t="str">
            <v>Transporte horizontal, sacos 50kg, carrinho plataforma, 30m. Af_06/2014</v>
          </cell>
          <cell r="C5341" t="str">
            <v>T</v>
          </cell>
          <cell r="D5341">
            <v>5.39</v>
          </cell>
        </row>
        <row r="5342">
          <cell r="A5342" t="str">
            <v>89177</v>
          </cell>
          <cell r="B5342" t="str">
            <v>Transporte horizontal, sacos 30kg, carrinho plataforma, 30m. Af_06/2014</v>
          </cell>
          <cell r="C5342" t="str">
            <v>T</v>
          </cell>
          <cell r="D5342">
            <v>7.54</v>
          </cell>
        </row>
        <row r="5343">
          <cell r="A5343" t="str">
            <v>89178</v>
          </cell>
          <cell r="B5343" t="str">
            <v>Transporte horizontal, sacos 20kg, carrinho plataforma, 30m. Af_06/2014</v>
          </cell>
          <cell r="C5343" t="str">
            <v>T</v>
          </cell>
          <cell r="D5343">
            <v>8.6199999999999992</v>
          </cell>
        </row>
        <row r="5344">
          <cell r="A5344" t="str">
            <v>89179</v>
          </cell>
          <cell r="B5344" t="str">
            <v>Transporte horizontal, sacos 50kg, carrinho plataforma, 50m. Af_06/2014</v>
          </cell>
          <cell r="C5344" t="str">
            <v>T</v>
          </cell>
          <cell r="D5344">
            <v>8.6199999999999992</v>
          </cell>
        </row>
        <row r="5345">
          <cell r="A5345" t="str">
            <v>89180</v>
          </cell>
          <cell r="B5345" t="str">
            <v>Transporte horizontal, sacos 30kg, carrinho plataforma, 50m. Af_06/2014</v>
          </cell>
          <cell r="C5345" t="str">
            <v>T</v>
          </cell>
          <cell r="D5345">
            <v>9.6999999999999993</v>
          </cell>
        </row>
        <row r="5346">
          <cell r="A5346" t="str">
            <v>89181</v>
          </cell>
          <cell r="B5346" t="str">
            <v>Transporte horizontal, sacos 20kg, carrinho plataforma, 50m. Af_06/2014</v>
          </cell>
          <cell r="C5346" t="str">
            <v>T</v>
          </cell>
          <cell r="D5346">
            <v>11.86</v>
          </cell>
        </row>
        <row r="5347">
          <cell r="A5347" t="str">
            <v>89182</v>
          </cell>
          <cell r="B5347" t="str">
            <v>Transporte horizontal, sacos 50kg, carrinho plataforma, 75m. Af_06/2014</v>
          </cell>
          <cell r="C5347" t="str">
            <v>T</v>
          </cell>
          <cell r="D5347">
            <v>11.86</v>
          </cell>
        </row>
        <row r="5348">
          <cell r="A5348" t="str">
            <v>89183</v>
          </cell>
          <cell r="B5348" t="str">
            <v>Transporte horizontal, sacos 30kg, carrinho plataforma, 75m. Af_06/2014</v>
          </cell>
          <cell r="C5348" t="str">
            <v>T</v>
          </cell>
          <cell r="D5348">
            <v>12.93</v>
          </cell>
        </row>
        <row r="5349">
          <cell r="A5349" t="str">
            <v>89184</v>
          </cell>
          <cell r="B5349" t="str">
            <v>Transporte horizontal, sacos 20kg, carrinho plataforma, 75m. Af_06/2014</v>
          </cell>
          <cell r="C5349" t="str">
            <v>T</v>
          </cell>
          <cell r="D5349">
            <v>15.09</v>
          </cell>
        </row>
        <row r="5350">
          <cell r="A5350" t="str">
            <v>89185</v>
          </cell>
          <cell r="B5350" t="str">
            <v>Transporte horizontal, sacos 50kg, carrinho plataforma, 100m. Af_06/2014</v>
          </cell>
          <cell r="C5350" t="str">
            <v>T</v>
          </cell>
          <cell r="D5350">
            <v>15.09</v>
          </cell>
        </row>
        <row r="5351">
          <cell r="A5351" t="str">
            <v>89186</v>
          </cell>
          <cell r="B5351" t="str">
            <v>Transporte horizontal, sacos 30kg, carrinho plataforma, 100m. Af_06/2014</v>
          </cell>
          <cell r="C5351" t="str">
            <v>T</v>
          </cell>
          <cell r="D5351">
            <v>16.170000000000002</v>
          </cell>
        </row>
        <row r="5352">
          <cell r="A5352" t="str">
            <v>89187</v>
          </cell>
          <cell r="B5352" t="str">
            <v>Transporte horizontal, sacos 20kg, carrinho plataforma, 100m. Af_06/2014</v>
          </cell>
          <cell r="C5352" t="str">
            <v>T</v>
          </cell>
          <cell r="D5352">
            <v>18.329999999999998</v>
          </cell>
        </row>
        <row r="5353">
          <cell r="A5353" t="str">
            <v>89188</v>
          </cell>
          <cell r="B5353" t="str">
            <v>Transporte horizontal, lata de 18L, carrinho plataforma, 30m. Af_06/2014</v>
          </cell>
          <cell r="C5353" t="str">
            <v>18L</v>
          </cell>
          <cell r="D5353">
            <v>0.27</v>
          </cell>
        </row>
        <row r="5354">
          <cell r="A5354" t="str">
            <v>89189</v>
          </cell>
          <cell r="B5354" t="str">
            <v>Transporte horizontal, lata de 18L, carrinho plataforma, 50m. Af_06/2014</v>
          </cell>
          <cell r="C5354" t="str">
            <v>18L</v>
          </cell>
          <cell r="D5354">
            <v>0.34</v>
          </cell>
        </row>
        <row r="5355">
          <cell r="A5355" t="str">
            <v>89190</v>
          </cell>
          <cell r="B5355" t="str">
            <v>Transporte horizontal, lata de 18L, carrinho plataforma, 75m. Af_06/2014</v>
          </cell>
          <cell r="C5355" t="str">
            <v>18L</v>
          </cell>
          <cell r="D5355">
            <v>0.46</v>
          </cell>
        </row>
        <row r="5356">
          <cell r="A5356" t="str">
            <v>89191</v>
          </cell>
          <cell r="B5356" t="str">
            <v>Transporte horizontal, lata de 18L, carrinho plataforma, 100m. Af_06/2014</v>
          </cell>
          <cell r="C5356" t="str">
            <v>18L</v>
          </cell>
          <cell r="D5356">
            <v>0.56000000000000005</v>
          </cell>
        </row>
        <row r="5357">
          <cell r="A5357" t="str">
            <v>89192</v>
          </cell>
          <cell r="B5357" t="str">
            <v>Transporte horizontal, sacos 50kg, manual, 30m. Af_06/2014</v>
          </cell>
          <cell r="C5357" t="str">
            <v>T</v>
          </cell>
          <cell r="D5357">
            <v>16.170000000000002</v>
          </cell>
        </row>
        <row r="5358">
          <cell r="A5358" t="str">
            <v>89193</v>
          </cell>
          <cell r="B5358" t="str">
            <v>Transporte horizontal, sacos 30kg, manual, 30m. Af_06/2014</v>
          </cell>
          <cell r="C5358" t="str">
            <v>T</v>
          </cell>
          <cell r="D5358">
            <v>26.95</v>
          </cell>
        </row>
        <row r="5359">
          <cell r="A5359" t="str">
            <v>89194</v>
          </cell>
          <cell r="B5359" t="str">
            <v>Transporte horizontal, sacos 20kg, manual, 30m. Af_06/2014</v>
          </cell>
          <cell r="C5359" t="str">
            <v>T</v>
          </cell>
          <cell r="D5359">
            <v>39.89</v>
          </cell>
        </row>
        <row r="5360">
          <cell r="A5360" t="str">
            <v>89195</v>
          </cell>
          <cell r="B5360" t="str">
            <v>Transporte vertical, sacos 50kg, manual, 1 pavimento. Af_06/2014</v>
          </cell>
          <cell r="C5360" t="str">
            <v>T</v>
          </cell>
          <cell r="D5360">
            <v>6.46</v>
          </cell>
        </row>
        <row r="5361">
          <cell r="A5361" t="str">
            <v>89196</v>
          </cell>
          <cell r="B5361" t="str">
            <v>Transporte vertical, sacos 30kg, manual, 1 pavimento. Af_06/2014</v>
          </cell>
          <cell r="C5361" t="str">
            <v>T</v>
          </cell>
          <cell r="D5361">
            <v>10.78</v>
          </cell>
        </row>
        <row r="5362">
          <cell r="A5362" t="str">
            <v>89197</v>
          </cell>
          <cell r="B5362" t="str">
            <v>Transporte vertical, sacos 20kg, manual, 1 pavimento. Af_06/2014</v>
          </cell>
          <cell r="C5362" t="str">
            <v>T</v>
          </cell>
          <cell r="D5362">
            <v>16.170000000000002</v>
          </cell>
        </row>
        <row r="5363">
          <cell r="A5363" t="str">
            <v>91104</v>
          </cell>
          <cell r="B5363" t="str">
            <v>Transporte horizontal, tubos de PVC soldável com diâmetro menor ou igual a 60mm, manual, 30m. Af_06/2015</v>
          </cell>
          <cell r="C5363" t="str">
            <v>m</v>
          </cell>
          <cell r="D5363">
            <v>0.04</v>
          </cell>
        </row>
        <row r="5364">
          <cell r="A5364" t="str">
            <v>91105</v>
          </cell>
          <cell r="B5364" t="str">
            <v>Transporte horizontal, tubos de PVC soldável com diâmetro maior que 60mm e menor ou igual a 85mm, manual, 30m. Af_06/2015</v>
          </cell>
          <cell r="C5364" t="str">
            <v>m</v>
          </cell>
          <cell r="D5364">
            <v>0.1</v>
          </cell>
        </row>
        <row r="5365">
          <cell r="A5365" t="str">
            <v>91106</v>
          </cell>
          <cell r="B5365" t="str">
            <v>Transporte horizontal, tubos de PVC série normal - esgoto predial, ou reforçado para esgoto ou águas pluviais predial, com diâmetro menor ou igual a 75mm, manual, 30m. Af_06/2015</v>
          </cell>
          <cell r="C5365" t="str">
            <v>m</v>
          </cell>
          <cell r="D5365">
            <v>0.04</v>
          </cell>
        </row>
        <row r="5366">
          <cell r="A5366" t="str">
            <v>91107</v>
          </cell>
          <cell r="B5366" t="str">
            <v>Transporte horizontal, tubos de PVC série normal - esgoto predial, ou reforçado para esgoto ou águas pluviais predial, com diâmetro maior que 75mm e menor ou igual a 100mm, manual, 30m. Af_06/2015</v>
          </cell>
          <cell r="C5366" t="str">
            <v>m</v>
          </cell>
          <cell r="D5366">
            <v>0.05</v>
          </cell>
        </row>
        <row r="5367">
          <cell r="A5367" t="str">
            <v>91108</v>
          </cell>
          <cell r="B5367" t="str">
            <v>Transporte horizontal, tubos de PVC série normal - esgoto predial, ou reforçado para esgoto ou águas pluviais predial, com diâmetro maior que 100mm e menor ou igual a 150mm, manual, 30m. Af_06/2015</v>
          </cell>
          <cell r="C5367" t="str">
            <v>m</v>
          </cell>
          <cell r="D5367">
            <v>0.1</v>
          </cell>
        </row>
        <row r="5368">
          <cell r="A5368" t="str">
            <v>91109</v>
          </cell>
          <cell r="B5368" t="str">
            <v>Transporte horizontal, tubos de CPVC com diâmetro menor ou igual a 54mm, manual, 30m. Af_06/2015</v>
          </cell>
          <cell r="C5368" t="str">
            <v>m</v>
          </cell>
          <cell r="D5368">
            <v>0.08</v>
          </cell>
        </row>
        <row r="5369">
          <cell r="A5369" t="str">
            <v>91110</v>
          </cell>
          <cell r="B5369" t="str">
            <v>Transporte horizontal, tubos de CPVC com diâmetro maior que 54mm e menor ou igual a 73mm, manual, 30m. Af_06/2015</v>
          </cell>
          <cell r="C5369" t="str">
            <v>m</v>
          </cell>
          <cell r="D5369">
            <v>0.1</v>
          </cell>
        </row>
        <row r="5370">
          <cell r="A5370" t="str">
            <v>91111</v>
          </cell>
          <cell r="B5370" t="str">
            <v>Transporte horizontal, tubos de CPVC com diâmetro maior que 73mm e menor ou igual a 89mm, manual, 30m. Af_06/2015</v>
          </cell>
          <cell r="C5370" t="str">
            <v>m</v>
          </cell>
          <cell r="D5370">
            <v>0.14000000000000001</v>
          </cell>
        </row>
        <row r="5371">
          <cell r="A5371" t="str">
            <v>91112</v>
          </cell>
          <cell r="B5371" t="str">
            <v>Transporte horizontal, tubos de PPR - PN 12 ou PN 25 com diâmetro menor ou igual a 50mm, manual, 30m. Af_06/2015</v>
          </cell>
          <cell r="C5371" t="str">
            <v>m</v>
          </cell>
          <cell r="D5371">
            <v>7.0000000000000007E-2</v>
          </cell>
        </row>
        <row r="5372">
          <cell r="A5372" t="str">
            <v>91113</v>
          </cell>
          <cell r="B5372" t="str">
            <v>Transporte horizontal, tubos de PPR - PN 12 ou PN 25 com diâmetro maior que 50mm e menor ou igual a 75mm, manual, 30m. Af_06/2015</v>
          </cell>
          <cell r="C5372" t="str">
            <v>m</v>
          </cell>
          <cell r="D5372">
            <v>0.15</v>
          </cell>
        </row>
        <row r="5373">
          <cell r="A5373" t="str">
            <v>91114</v>
          </cell>
          <cell r="B5373" t="str">
            <v>Transporte horizontal, tubos de PPR - PN 12 ou PN 25 com diâmetro maior que 75mm e menor ou igual a 110mm, manual, 30m. Af_06/2015</v>
          </cell>
          <cell r="C5373" t="str">
            <v>m</v>
          </cell>
          <cell r="D5373">
            <v>0.28999999999999998</v>
          </cell>
        </row>
        <row r="5374">
          <cell r="A5374" t="str">
            <v>91115</v>
          </cell>
          <cell r="B5374" t="str">
            <v>Transporte horizontal, tubos de cobre - classe E, com diâmetro menor ou igual a 42mm, manual, 30m. Af_06/2015</v>
          </cell>
          <cell r="C5374" t="str">
            <v>m</v>
          </cell>
          <cell r="D5374">
            <v>0.05</v>
          </cell>
        </row>
        <row r="5375">
          <cell r="A5375" t="str">
            <v>91116</v>
          </cell>
          <cell r="B5375" t="str">
            <v>Transporte horizontal, tubos de cobre - classe E, com diâmetro maior que 42mm e menor ou igual a 66mm, manual, 30m. Af_06/2015</v>
          </cell>
          <cell r="C5375" t="str">
            <v>m</v>
          </cell>
          <cell r="D5375">
            <v>0.08</v>
          </cell>
        </row>
        <row r="5376">
          <cell r="A5376" t="str">
            <v>91117</v>
          </cell>
          <cell r="B5376" t="str">
            <v>Transporte horizontal, tubos de cobre - classe E, com diâmetro maior que 66mm e menor ou igual a 104mm, manual, 30m. Af_06/2015</v>
          </cell>
          <cell r="C5376" t="str">
            <v>m</v>
          </cell>
          <cell r="D5376">
            <v>0.12</v>
          </cell>
        </row>
        <row r="5377">
          <cell r="A5377" t="str">
            <v>91118</v>
          </cell>
          <cell r="B5377" t="str">
            <v>Transporte horizontal, tubos de aço carbono leve ou médio, preto ou galvanizado, com diâmetro menor ou igual a 25mm, manual, 30m. Af_06/2015</v>
          </cell>
          <cell r="C5377" t="str">
            <v>m</v>
          </cell>
          <cell r="D5377">
            <v>0.1</v>
          </cell>
        </row>
        <row r="5378">
          <cell r="A5378" t="str">
            <v>91119</v>
          </cell>
          <cell r="B5378" t="str">
            <v>Transporte horizontal, tubos de aço carbono leve ou médio, preto ou galvanizado, com diâmetro maior que 25mm e menor ou igual a 40mm, manual, 30m. Af_06/2015</v>
          </cell>
          <cell r="C5378" t="str">
            <v>m</v>
          </cell>
          <cell r="D5378">
            <v>0.19</v>
          </cell>
        </row>
        <row r="5379">
          <cell r="A5379" t="str">
            <v>91120</v>
          </cell>
          <cell r="B5379" t="str">
            <v>Transporte horizontal, tubos de aço carbono leve ou médio, preto ou galvanizado, com diâmetro maior que 40mm e menor ou igual a 65mm, manual, 30m. Af_06/2015</v>
          </cell>
          <cell r="C5379" t="str">
            <v>m</v>
          </cell>
          <cell r="D5379">
            <v>0.28999999999999998</v>
          </cell>
        </row>
        <row r="5380">
          <cell r="A5380" t="str">
            <v>91121</v>
          </cell>
          <cell r="B5380" t="str">
            <v>Transporte horizontal, tubos de aço carbono leve ou médio, preto ou galvanizado, com diâmetro maior que 65mm e menor ou igual a 90mm, manual, 30m. Af_06/2015</v>
          </cell>
          <cell r="C5380" t="str">
            <v>m</v>
          </cell>
          <cell r="D5380">
            <v>0.49</v>
          </cell>
        </row>
        <row r="5381">
          <cell r="A5381" t="str">
            <v>91122</v>
          </cell>
          <cell r="B5381" t="str">
            <v>Transporte horizontal, tubos de aço carbono leve ou médio, preto ou galvanizado, com diâmetro maior que 90mm e menor ou igual a 125mm, manual, 30m. Af_06/2015</v>
          </cell>
          <cell r="C5381" t="str">
            <v>m</v>
          </cell>
          <cell r="D5381">
            <v>0.69</v>
          </cell>
        </row>
        <row r="5382">
          <cell r="A5382" t="str">
            <v>91123</v>
          </cell>
          <cell r="B5382" t="str">
            <v>Transporte horizontal, tubos de aço carbono leve ou médio, preto ou galvanizado, com diâmetro maior que 125mm e menor ou igual a 150mm, manual, 30m. Af_06/2015</v>
          </cell>
          <cell r="C5382" t="str">
            <v>m</v>
          </cell>
          <cell r="D5382">
            <v>0.89</v>
          </cell>
        </row>
        <row r="5383">
          <cell r="A5383" t="str">
            <v>91124</v>
          </cell>
          <cell r="B5383" t="str">
            <v>Transporte horizontal, madeira, manual, 30m. Af_06/2015</v>
          </cell>
          <cell r="C5383" t="str">
            <v>m³</v>
          </cell>
          <cell r="D5383">
            <v>45.82</v>
          </cell>
        </row>
        <row r="5384">
          <cell r="A5384" t="str">
            <v>91125</v>
          </cell>
          <cell r="B5384" t="str">
            <v>Transporte horizontal, vergalhões de aço, manual, 30m. Af_06/2015</v>
          </cell>
          <cell r="C5384" t="str">
            <v>kg</v>
          </cell>
          <cell r="D5384">
            <v>0.05</v>
          </cell>
        </row>
        <row r="5385">
          <cell r="A5385" t="str">
            <v>91128</v>
          </cell>
          <cell r="B5385" t="str">
            <v>Transporte horizontal, lata de 18L, manipulador telescópico, 30m. Af_06/2014</v>
          </cell>
          <cell r="C5385" t="str">
            <v>18L</v>
          </cell>
          <cell r="D5385">
            <v>0.1</v>
          </cell>
        </row>
        <row r="5386">
          <cell r="A5386" t="str">
            <v>91129</v>
          </cell>
          <cell r="B5386" t="str">
            <v>Transporte horizontal, lata de 18L, manipulador telescópico, 50m. Af_06/2014</v>
          </cell>
          <cell r="C5386" t="str">
            <v>18L</v>
          </cell>
          <cell r="D5386">
            <v>0.15</v>
          </cell>
        </row>
        <row r="5387">
          <cell r="A5387" t="str">
            <v>91130</v>
          </cell>
          <cell r="B5387" t="str">
            <v>Transporte horizontal, lata de 18L, manipulador telescópico, 75m. Af_06/2014</v>
          </cell>
          <cell r="C5387" t="str">
            <v>18L</v>
          </cell>
          <cell r="D5387">
            <v>0.21</v>
          </cell>
        </row>
        <row r="5388">
          <cell r="A5388" t="str">
            <v>91132</v>
          </cell>
          <cell r="B5388" t="str">
            <v>Transporte horizontal, lata de 18L, manipulador telescópico, 100m. Af_06/2014</v>
          </cell>
          <cell r="C5388" t="str">
            <v>18L</v>
          </cell>
          <cell r="D5388">
            <v>0.28000000000000003</v>
          </cell>
        </row>
        <row r="5389">
          <cell r="A5389" t="str">
            <v>91134</v>
          </cell>
          <cell r="B5389" t="str">
            <v>Transporte horizontal, pálete de sacos, manipulador telescópico, 30m. Af_06/2014</v>
          </cell>
          <cell r="C5389" t="str">
            <v>T</v>
          </cell>
          <cell r="D5389">
            <v>1.67</v>
          </cell>
        </row>
        <row r="5390">
          <cell r="A5390" t="str">
            <v>91135</v>
          </cell>
          <cell r="B5390" t="str">
            <v>Transporte horizontal, pálete de sacos, manipulador telescópico, 50m. Af_06/2014</v>
          </cell>
          <cell r="C5390" t="str">
            <v>T</v>
          </cell>
          <cell r="D5390">
            <v>3.01</v>
          </cell>
        </row>
        <row r="5391">
          <cell r="A5391" t="str">
            <v>91136</v>
          </cell>
          <cell r="B5391" t="str">
            <v>Transporte horizontal, pálete de sacos, manipulador telescópico, 75m. Af_06/2014</v>
          </cell>
          <cell r="C5391" t="str">
            <v>T</v>
          </cell>
          <cell r="D5391">
            <v>4.3499999999999996</v>
          </cell>
        </row>
        <row r="5392">
          <cell r="A5392" t="str">
            <v>91137</v>
          </cell>
          <cell r="B5392" t="str">
            <v>Transporte horizontal, pálete de sacos, manipulador telescópico, 100m. Af_06/2014</v>
          </cell>
          <cell r="C5392" t="str">
            <v>T</v>
          </cell>
          <cell r="D5392">
            <v>5.69</v>
          </cell>
        </row>
        <row r="5393">
          <cell r="A5393" t="str">
            <v>91138</v>
          </cell>
          <cell r="B5393" t="str">
            <v>Transporte horizontal, blocos vazados de concreto 19x19x39cm, manipulador telescópico, 30m. Af_06/2014</v>
          </cell>
          <cell r="C5393" t="str">
            <v>mil</v>
          </cell>
          <cell r="D5393">
            <v>56.94</v>
          </cell>
        </row>
        <row r="5394">
          <cell r="A5394" t="str">
            <v>91139</v>
          </cell>
          <cell r="B5394" t="str">
            <v>Transporte horizontal, blocos cerâmicos furados na vertical 19x19x39cm, manipulador telescópico, 30m. Af_06/2014</v>
          </cell>
          <cell r="C5394" t="str">
            <v>mil</v>
          </cell>
          <cell r="D5394">
            <v>30.18</v>
          </cell>
        </row>
        <row r="5395">
          <cell r="A5395" t="str">
            <v>91140</v>
          </cell>
          <cell r="B5395" t="str">
            <v>Transporte horizontal, blocos cerâmicos furados na horizontal 9x19x19cm, manipulador telescópico, 30m. Af_06/2014</v>
          </cell>
          <cell r="C5395" t="str">
            <v>mil</v>
          </cell>
          <cell r="D5395">
            <v>13.38</v>
          </cell>
        </row>
        <row r="5396">
          <cell r="A5396" t="str">
            <v>91141</v>
          </cell>
          <cell r="B5396" t="str">
            <v>Transporte horizontal, blocos vazados de concreto 19x19x39cm, manipulador telescópico, 50m. Af_06/2014</v>
          </cell>
          <cell r="C5396" t="str">
            <v>mil</v>
          </cell>
          <cell r="D5396">
            <v>87.12</v>
          </cell>
        </row>
        <row r="5397">
          <cell r="A5397" t="str">
            <v>91142</v>
          </cell>
          <cell r="B5397" t="str">
            <v>Transporte horizontal, blocos cerâmicos furados na vertical 19x19x39cm, manipulador telescópico, 50m. Af_06/2014</v>
          </cell>
          <cell r="C5397" t="str">
            <v>mil</v>
          </cell>
          <cell r="D5397">
            <v>56.94</v>
          </cell>
        </row>
        <row r="5398">
          <cell r="A5398" t="str">
            <v>91143</v>
          </cell>
          <cell r="B5398" t="str">
            <v>Transporte horizontal, blocos cerâmicos furados na horizontal 9x19x19cm, manipulador telescópico, 50m. Af_06/2014</v>
          </cell>
          <cell r="C5398" t="str">
            <v>mil</v>
          </cell>
          <cell r="D5398">
            <v>13.38</v>
          </cell>
        </row>
        <row r="5399">
          <cell r="A5399" t="str">
            <v>91144</v>
          </cell>
          <cell r="B5399" t="str">
            <v>Transporte horizontal, blocos vazados de concreto 19x19x39cm, manipulador telescópico, 75m. Af_06/2014</v>
          </cell>
          <cell r="C5399" t="str">
            <v>mil</v>
          </cell>
          <cell r="D5399">
            <v>117.3</v>
          </cell>
        </row>
        <row r="5400">
          <cell r="A5400" t="str">
            <v>91145</v>
          </cell>
          <cell r="B5400" t="str">
            <v>Transporte horizontal, blocos cerâmicos furados na vertical 19x19x39cm, manipulador telescópico, 75m. Af_06/2014</v>
          </cell>
          <cell r="C5400" t="str">
            <v>mil</v>
          </cell>
          <cell r="D5400">
            <v>87.12</v>
          </cell>
        </row>
        <row r="5401">
          <cell r="A5401" t="str">
            <v>91146</v>
          </cell>
          <cell r="B5401" t="str">
            <v>Transporte horizontal, blocos cerâmicos furados na horizontal 9x19x19cm, manipulador telescópico, 75m. Af_06/2014</v>
          </cell>
          <cell r="C5401" t="str">
            <v>mil</v>
          </cell>
          <cell r="D5401">
            <v>16.79</v>
          </cell>
        </row>
        <row r="5402">
          <cell r="A5402" t="str">
            <v>91147</v>
          </cell>
          <cell r="B5402" t="str">
            <v>Transporte horizontal, blocos vazados de concreto 19x19x39cm, manipulador telescópico, 100m. Af_06/2014</v>
          </cell>
          <cell r="C5402" t="str">
            <v>mil</v>
          </cell>
          <cell r="D5402">
            <v>160.87</v>
          </cell>
        </row>
        <row r="5403">
          <cell r="A5403" t="str">
            <v>91148</v>
          </cell>
          <cell r="B5403" t="str">
            <v>Transporte horizontal, blocos cerâmicos furados na vertical 19x19x39cm, manipulador telescópico, 100m. Af_06/2014</v>
          </cell>
          <cell r="C5403" t="str">
            <v>mil</v>
          </cell>
          <cell r="D5403">
            <v>103.92</v>
          </cell>
        </row>
        <row r="5404">
          <cell r="A5404" t="str">
            <v>91149</v>
          </cell>
          <cell r="B5404" t="str">
            <v>Transporte horizontal, blocos cerâmicos furados na horizontal 9x19x19cm, manipulador telescópico, 100m. Af_06/2014</v>
          </cell>
          <cell r="C5404" t="str">
            <v>mil</v>
          </cell>
          <cell r="D5404">
            <v>26.76</v>
          </cell>
        </row>
        <row r="5405">
          <cell r="A5405" t="str">
            <v>92121</v>
          </cell>
          <cell r="B5405" t="str">
            <v>Peneiramento de areia com peneira elétrica. Af_11/2015</v>
          </cell>
          <cell r="C5405" t="str">
            <v>m³</v>
          </cell>
          <cell r="D5405">
            <v>16.41</v>
          </cell>
        </row>
        <row r="5406">
          <cell r="A5406" t="str">
            <v>92122</v>
          </cell>
          <cell r="B5406" t="str">
            <v>Peneiramento de areia com peneira manual. Af_11/2015</v>
          </cell>
          <cell r="C5406" t="str">
            <v>m³</v>
          </cell>
          <cell r="D5406">
            <v>25.85</v>
          </cell>
        </row>
        <row r="5407">
          <cell r="A5407" t="str">
            <v>92123</v>
          </cell>
          <cell r="B5407" t="str">
            <v>Ensacamento de areia. Af_11/2015</v>
          </cell>
          <cell r="C5407" t="str">
            <v>m³</v>
          </cell>
          <cell r="D5407">
            <v>30.54</v>
          </cell>
        </row>
        <row r="5408">
          <cell r="A5408" t="str">
            <v>0212</v>
          </cell>
          <cell r="B5408" t="str">
            <v>Limpeza e arremates finais</v>
          </cell>
        </row>
        <row r="5409">
          <cell r="A5409" t="str">
            <v>9537</v>
          </cell>
          <cell r="B5409" t="str">
            <v>Limpeza final da obra</v>
          </cell>
          <cell r="C5409" t="str">
            <v>m²</v>
          </cell>
          <cell r="D5409">
            <v>1.68</v>
          </cell>
        </row>
        <row r="5410">
          <cell r="A5410" t="str">
            <v>73745</v>
          </cell>
          <cell r="B5410" t="str">
            <v>Limpezas de superfícies</v>
          </cell>
        </row>
        <row r="5411">
          <cell r="A5411" t="str">
            <v>73745/001</v>
          </cell>
          <cell r="B5411" t="str">
            <v>Limpeza de estrutural de aço ou concreto com jateamento de areia</v>
          </cell>
          <cell r="C5411" t="str">
            <v>m²</v>
          </cell>
          <cell r="D5411">
            <v>9.7899999999999991</v>
          </cell>
        </row>
        <row r="5412">
          <cell r="A5412" t="str">
            <v>73800</v>
          </cell>
          <cell r="B5412" t="str">
            <v>Polimento de pisos</v>
          </cell>
        </row>
        <row r="5413">
          <cell r="A5413" t="str">
            <v>73800/001</v>
          </cell>
          <cell r="B5413" t="str">
            <v>Limpeza e polimento mecanizado em piso alta resistência, utilizando estuque com adesivo, cimento branco e corante</v>
          </cell>
          <cell r="C5413" t="str">
            <v>m²</v>
          </cell>
          <cell r="D5413">
            <v>28.09</v>
          </cell>
        </row>
        <row r="5414">
          <cell r="A5414" t="str">
            <v>73806</v>
          </cell>
          <cell r="B5414" t="str">
            <v>Limpeza de superfícies</v>
          </cell>
        </row>
        <row r="5415">
          <cell r="A5415" t="str">
            <v>73806/001</v>
          </cell>
          <cell r="B5415" t="str">
            <v>Limpeza de superfícies com jato de alta pressão de ar e água</v>
          </cell>
          <cell r="C5415" t="str">
            <v>m²</v>
          </cell>
          <cell r="D5415">
            <v>1.1100000000000001</v>
          </cell>
        </row>
        <row r="5416">
          <cell r="A5416" t="str">
            <v>73948</v>
          </cell>
          <cell r="B5416" t="str">
            <v>Limpeza diversas da obra</v>
          </cell>
        </row>
        <row r="5417">
          <cell r="A5417" t="str">
            <v>73948/002</v>
          </cell>
          <cell r="B5417" t="str">
            <v>Limpeza / preparo superfície concreto p/ pintura</v>
          </cell>
          <cell r="C5417" t="str">
            <v>m²</v>
          </cell>
          <cell r="D5417">
            <v>5.73</v>
          </cell>
        </row>
        <row r="5418">
          <cell r="A5418" t="str">
            <v>73948/003</v>
          </cell>
          <cell r="B5418" t="str">
            <v>Limpeza azulejo</v>
          </cell>
          <cell r="C5418" t="str">
            <v>m²</v>
          </cell>
          <cell r="D5418">
            <v>4.22</v>
          </cell>
        </row>
        <row r="5419">
          <cell r="A5419" t="str">
            <v>73948/004</v>
          </cell>
          <cell r="B5419" t="str">
            <v>Limpeza e lavagem de pastilhas</v>
          </cell>
          <cell r="C5419" t="str">
            <v>m²</v>
          </cell>
          <cell r="D5419">
            <v>5.73</v>
          </cell>
        </row>
        <row r="5420">
          <cell r="A5420" t="str">
            <v>73948/005</v>
          </cell>
          <cell r="B5420" t="str">
            <v>Limpeza chapa melamínica em parede</v>
          </cell>
          <cell r="C5420" t="str">
            <v>m²</v>
          </cell>
          <cell r="D5420">
            <v>4.3499999999999996</v>
          </cell>
        </row>
        <row r="5421">
          <cell r="A5421" t="str">
            <v>73948/006</v>
          </cell>
          <cell r="B5421" t="str">
            <v>Limpeza lambri alumínio</v>
          </cell>
          <cell r="C5421" t="str">
            <v>m²</v>
          </cell>
          <cell r="D5421">
            <v>9.83</v>
          </cell>
        </row>
        <row r="5422">
          <cell r="A5422" t="str">
            <v>73948/007</v>
          </cell>
          <cell r="B5422" t="str">
            <v>Limpeza esquadria ferro c/solvente</v>
          </cell>
          <cell r="C5422" t="str">
            <v>m²</v>
          </cell>
          <cell r="D5422">
            <v>17</v>
          </cell>
        </row>
        <row r="5423">
          <cell r="A5423" t="str">
            <v>73948/008</v>
          </cell>
          <cell r="B5423" t="str">
            <v>Limpeza vidro comum</v>
          </cell>
          <cell r="C5423" t="str">
            <v>m²</v>
          </cell>
          <cell r="D5423">
            <v>8.24</v>
          </cell>
        </row>
        <row r="5424">
          <cell r="A5424" t="str">
            <v>73948/009</v>
          </cell>
          <cell r="B5424" t="str">
            <v>Limpeza forro</v>
          </cell>
          <cell r="C5424" t="str">
            <v>m²</v>
          </cell>
          <cell r="D5424">
            <v>16.510000000000002</v>
          </cell>
        </row>
        <row r="5425">
          <cell r="A5425" t="str">
            <v>73948/010</v>
          </cell>
          <cell r="B5425" t="str">
            <v>Limpeza piso mármore / granito</v>
          </cell>
          <cell r="C5425" t="str">
            <v>m²</v>
          </cell>
          <cell r="D5425">
            <v>15.94</v>
          </cell>
        </row>
        <row r="5426">
          <cell r="A5426" t="str">
            <v>73948/011</v>
          </cell>
          <cell r="B5426" t="str">
            <v>Limpeza piso cerâmico</v>
          </cell>
          <cell r="C5426" t="str">
            <v>m²</v>
          </cell>
          <cell r="D5426">
            <v>14.17</v>
          </cell>
        </row>
        <row r="5427">
          <cell r="A5427" t="str">
            <v>73948/012</v>
          </cell>
          <cell r="B5427" t="str">
            <v>Limpeza piso placa borracha c/ enceramento</v>
          </cell>
          <cell r="C5427" t="str">
            <v>m²</v>
          </cell>
          <cell r="D5427">
            <v>18.5</v>
          </cell>
        </row>
        <row r="5428">
          <cell r="A5428" t="str">
            <v>73948/013</v>
          </cell>
          <cell r="B5428" t="str">
            <v>Limpeza piso placa borracha</v>
          </cell>
          <cell r="C5428" t="str">
            <v>m²</v>
          </cell>
          <cell r="D5428">
            <v>7.09</v>
          </cell>
        </row>
        <row r="5429">
          <cell r="A5429" t="str">
            <v>73948/014</v>
          </cell>
          <cell r="B5429" t="str">
            <v>Limpeza piso cimentado</v>
          </cell>
          <cell r="C5429" t="str">
            <v>m²</v>
          </cell>
          <cell r="D5429">
            <v>7.68</v>
          </cell>
        </row>
        <row r="5430">
          <cell r="A5430" t="str">
            <v>73948/015</v>
          </cell>
          <cell r="B5430" t="str">
            <v>Limpeza piso marmorite / granilite</v>
          </cell>
          <cell r="C5430" t="str">
            <v>m²</v>
          </cell>
          <cell r="D5430">
            <v>9.32</v>
          </cell>
        </row>
        <row r="5431">
          <cell r="A5431" t="str">
            <v>73948/016</v>
          </cell>
          <cell r="B5431" t="str">
            <v>Limpeza manual do terreno (c/ raspagem superficial)</v>
          </cell>
          <cell r="C5431" t="str">
            <v>m²</v>
          </cell>
          <cell r="D5431">
            <v>2.69</v>
          </cell>
        </row>
        <row r="5432">
          <cell r="A5432" t="str">
            <v>74086</v>
          </cell>
          <cell r="B5432" t="str">
            <v>Limpeza diversas da obra</v>
          </cell>
        </row>
        <row r="5433">
          <cell r="A5433" t="str">
            <v>74086/001</v>
          </cell>
          <cell r="B5433" t="str">
            <v>Limpeza loucas e metais</v>
          </cell>
          <cell r="C5433" t="str">
            <v>un</v>
          </cell>
          <cell r="D5433">
            <v>18.36</v>
          </cell>
        </row>
        <row r="5434">
          <cell r="A5434" t="str">
            <v>74243</v>
          </cell>
          <cell r="B5434" t="str">
            <v>Limpeza geral de quadra poliesportiva</v>
          </cell>
        </row>
        <row r="5435">
          <cell r="A5435" t="str">
            <v>74243/001</v>
          </cell>
          <cell r="B5435" t="str">
            <v>Limpeza geral de quadra poliesportiva</v>
          </cell>
          <cell r="C5435" t="str">
            <v>m²</v>
          </cell>
          <cell r="D5435">
            <v>1.5</v>
          </cell>
        </row>
        <row r="5436">
          <cell r="A5436" t="str">
            <v>84115</v>
          </cell>
          <cell r="B5436" t="str">
            <v>Limpeza de estrutura metálica sem andaime</v>
          </cell>
          <cell r="C5436" t="str">
            <v>m²</v>
          </cell>
          <cell r="D5436">
            <v>1.99</v>
          </cell>
        </row>
        <row r="5437">
          <cell r="A5437" t="str">
            <v>84117</v>
          </cell>
          <cell r="B5437" t="str">
            <v>Raspagem / calafetação tacos madeira 1 demão cera</v>
          </cell>
          <cell r="C5437" t="str">
            <v>m²</v>
          </cell>
          <cell r="D5437">
            <v>14.15</v>
          </cell>
        </row>
        <row r="5438">
          <cell r="A5438" t="str">
            <v>84119</v>
          </cell>
          <cell r="B5438" t="str">
            <v>Enceramento manual piso de qualquer natureza - 2 demãos</v>
          </cell>
          <cell r="C5438" t="str">
            <v>m²</v>
          </cell>
          <cell r="D5438">
            <v>7.24</v>
          </cell>
        </row>
        <row r="5439">
          <cell r="A5439" t="str">
            <v>84120</v>
          </cell>
          <cell r="B5439" t="str">
            <v>Enceramento manual em madeira - 3 demãos</v>
          </cell>
          <cell r="C5439" t="str">
            <v>m²</v>
          </cell>
          <cell r="D5439">
            <v>11.07</v>
          </cell>
        </row>
        <row r="5440">
          <cell r="A5440" t="str">
            <v>84121</v>
          </cell>
          <cell r="B5440" t="str">
            <v>Placa identificação acrílico 25x8cm borda polida - fornecimento e colocação</v>
          </cell>
          <cell r="C5440" t="str">
            <v>un</v>
          </cell>
          <cell r="D5440">
            <v>42.05</v>
          </cell>
        </row>
        <row r="5441">
          <cell r="A5441" t="str">
            <v>84122</v>
          </cell>
          <cell r="B5441" t="str">
            <v>Placa inauguração em alumínio 0,40x0,60m fornecimento e colocação</v>
          </cell>
          <cell r="C5441" t="str">
            <v>un</v>
          </cell>
          <cell r="D5441">
            <v>925.69</v>
          </cell>
        </row>
        <row r="5442">
          <cell r="A5442" t="str">
            <v>84123</v>
          </cell>
          <cell r="B5442" t="str">
            <v>Lixamento man. c/ lixa calafate de concreto aparente antigo</v>
          </cell>
          <cell r="C5442" t="str">
            <v>m²</v>
          </cell>
          <cell r="D5442">
            <v>3.98</v>
          </cell>
        </row>
        <row r="5443">
          <cell r="A5443" t="str">
            <v>84124</v>
          </cell>
          <cell r="B5443" t="str">
            <v>Letra de aço inox n.22 alt=20cm fornecimento e colocação</v>
          </cell>
          <cell r="C5443" t="str">
            <v>un</v>
          </cell>
          <cell r="D5443">
            <v>76.599999999999994</v>
          </cell>
        </row>
        <row r="5444">
          <cell r="A5444" t="str">
            <v>84125</v>
          </cell>
          <cell r="B5444" t="str">
            <v>Limpeza de revestimento em parede c/ solução de ácido muriático/amônia</v>
          </cell>
          <cell r="C5444" t="str">
            <v>m²</v>
          </cell>
          <cell r="D5444">
            <v>5.36</v>
          </cell>
        </row>
        <row r="5445">
          <cell r="A5445" t="str">
            <v>0215</v>
          </cell>
          <cell r="B5445" t="str">
            <v>Abertura de poço, cisterna ou cacimba</v>
          </cell>
        </row>
        <row r="5446">
          <cell r="A5446" t="str">
            <v>74163</v>
          </cell>
          <cell r="B5446" t="str">
            <v>Perfuração de poço</v>
          </cell>
        </row>
        <row r="5447">
          <cell r="A5447" t="str">
            <v>74163/001</v>
          </cell>
          <cell r="B5447" t="str">
            <v>Perfuração de poço com perfuratriz pneumática</v>
          </cell>
          <cell r="C5447" t="str">
            <v>m</v>
          </cell>
          <cell r="D5447">
            <v>34.47</v>
          </cell>
        </row>
        <row r="5448">
          <cell r="A5448" t="str">
            <v>74163/002</v>
          </cell>
          <cell r="B5448" t="str">
            <v>Perfuração de poço com perfuratriz a percussão</v>
          </cell>
          <cell r="C5448" t="str">
            <v>m</v>
          </cell>
          <cell r="D5448">
            <v>56.37</v>
          </cell>
        </row>
        <row r="5449">
          <cell r="A5449" t="str">
            <v>84127</v>
          </cell>
          <cell r="B5449" t="str">
            <v>Revestimento de poços c/ tubos de concreto</v>
          </cell>
          <cell r="C5449" t="str">
            <v>m</v>
          </cell>
          <cell r="D5449">
            <v>226.88</v>
          </cell>
        </row>
        <row r="5450">
          <cell r="A5450" t="str">
            <v>84128</v>
          </cell>
          <cell r="B5450" t="str">
            <v>Abertura poço para cisterna terreno compacto com DN 1,0m com profundidades de 15 a 20m</v>
          </cell>
          <cell r="C5450" t="str">
            <v>m</v>
          </cell>
          <cell r="D5450">
            <v>128.08000000000001</v>
          </cell>
        </row>
        <row r="5451">
          <cell r="A5451" t="str">
            <v>84129</v>
          </cell>
          <cell r="B5451" t="str">
            <v>Abertura poço para cisterna terreno compacto com DN 1,0m profundidade de 10 a 15m</v>
          </cell>
          <cell r="C5451" t="str">
            <v>m</v>
          </cell>
          <cell r="D5451">
            <v>102.46</v>
          </cell>
        </row>
        <row r="5452">
          <cell r="A5452" t="str">
            <v>84130</v>
          </cell>
          <cell r="B5452" t="str">
            <v>Abertura poço para cisterna terreno compacto com DN 1,0m com profundidade de 5 a 10m</v>
          </cell>
          <cell r="C5452" t="str">
            <v>m</v>
          </cell>
          <cell r="D5452">
            <v>76.849999999999994</v>
          </cell>
        </row>
        <row r="5453">
          <cell r="A5453" t="str">
            <v>84131</v>
          </cell>
          <cell r="B5453" t="str">
            <v>Abertura poço para cisterna terreno compacto com DN 1,0m com profundidade até 5m</v>
          </cell>
          <cell r="C5453" t="str">
            <v>m</v>
          </cell>
          <cell r="D5453">
            <v>64.040000000000006</v>
          </cell>
        </row>
        <row r="5454">
          <cell r="A5454" t="str">
            <v>0216</v>
          </cell>
          <cell r="B5454" t="str">
            <v>Poço tubular profundo</v>
          </cell>
        </row>
        <row r="5455">
          <cell r="A5455" t="str">
            <v>40841</v>
          </cell>
          <cell r="B5455" t="str">
            <v>Abraçadeira p/ poços profundos</v>
          </cell>
          <cell r="C5455" t="str">
            <v>un</v>
          </cell>
          <cell r="D5455">
            <v>84.71</v>
          </cell>
        </row>
        <row r="5456">
          <cell r="A5456" t="str">
            <v>0279</v>
          </cell>
          <cell r="B5456" t="str">
            <v>Soldas / cortes</v>
          </cell>
        </row>
        <row r="5457">
          <cell r="A5457" t="str">
            <v>6391</v>
          </cell>
          <cell r="B5457" t="str">
            <v>Solda topo descendente chanfrada espessura=1/4" chapa / perfil / tubo aço com conversor diesel.</v>
          </cell>
          <cell r="C5457" t="str">
            <v>m</v>
          </cell>
          <cell r="D5457">
            <v>103.21</v>
          </cell>
        </row>
        <row r="5458">
          <cell r="A5458" t="str">
            <v>84132</v>
          </cell>
          <cell r="B5458" t="str">
            <v>Solda de topo descendente, em chapa aço chanfr 5/16" esp (p/ assentamento tubulação ou peca de aço) utilizando conversor diesel.</v>
          </cell>
          <cell r="C5458" t="str">
            <v>m</v>
          </cell>
          <cell r="D5458">
            <v>118.55</v>
          </cell>
        </row>
        <row r="5459">
          <cell r="A5459" t="str">
            <v>84133</v>
          </cell>
          <cell r="B5459" t="str">
            <v>Solda de topo descendente, em chapa aço chanfr 3/8" esp (p/ assentamento tubulação ou peca de aço) utilizando conversor diesel</v>
          </cell>
          <cell r="C5459" t="str">
            <v>m</v>
          </cell>
          <cell r="D5459">
            <v>226.46</v>
          </cell>
        </row>
        <row r="5460">
          <cell r="A5460" t="str">
            <v>0318</v>
          </cell>
          <cell r="B5460" t="str">
            <v>Outros</v>
          </cell>
        </row>
        <row r="5461">
          <cell r="A5461" t="str">
            <v>71516</v>
          </cell>
          <cell r="B5461" t="str">
            <v>Conjunto de mangueira para combate a incêndio em fibra de poliester pura, com 1.1/2", revestida internamente, com 2 lances de 15m cada</v>
          </cell>
          <cell r="C5461" t="str">
            <v>un</v>
          </cell>
          <cell r="D5461">
            <v>457.98</v>
          </cell>
        </row>
        <row r="5462">
          <cell r="A5462" t="str">
            <v>73361</v>
          </cell>
          <cell r="B5462" t="str">
            <v>Concreto ciclópico Fck=10MPa 30% pedra de mão inclusive lançamento</v>
          </cell>
          <cell r="C5462" t="str">
            <v>m³</v>
          </cell>
          <cell r="D5462">
            <v>353.91</v>
          </cell>
        </row>
        <row r="5463">
          <cell r="A5463" t="str">
            <v>73370</v>
          </cell>
          <cell r="B5463" t="str">
            <v>Transporte qq nat caminhão basculante 30 km/h 8.00T excl. despesa carga/desc espera do caminhão/servente/e ou equip aux.</v>
          </cell>
          <cell r="C5463" t="str">
            <v>T / km</v>
          </cell>
          <cell r="D5463">
            <v>1.1399999999999999</v>
          </cell>
        </row>
        <row r="5464">
          <cell r="A5464" t="str">
            <v>73372</v>
          </cell>
          <cell r="B5464" t="str">
            <v>Pinho de terceira 1" x 12" e 1" x 9"</v>
          </cell>
          <cell r="C5464" t="str">
            <v>m²</v>
          </cell>
          <cell r="D5464">
            <v>29.13</v>
          </cell>
        </row>
        <row r="5465">
          <cell r="A5465" t="str">
            <v>73396</v>
          </cell>
          <cell r="B5465" t="str">
            <v>Degrau de ferro fundido n.1 de 3,0kg</v>
          </cell>
          <cell r="C5465" t="str">
            <v>un</v>
          </cell>
          <cell r="D5465">
            <v>8.02</v>
          </cell>
        </row>
        <row r="5466">
          <cell r="A5466" t="str">
            <v>73397</v>
          </cell>
          <cell r="B5466" t="str">
            <v>Emboco cimento areia 1:4 esp=1,5cm incl. chapisco 1:3 E=9mm</v>
          </cell>
          <cell r="C5466" t="str">
            <v>m²</v>
          </cell>
          <cell r="D5466">
            <v>22.21</v>
          </cell>
        </row>
        <row r="5467">
          <cell r="A5467" t="str">
            <v>73413</v>
          </cell>
          <cell r="B5467" t="str">
            <v>Escavação mecânica vala não escorada até 1,5m c/ retro mat 1ª com redutor (pedras / inst prediais / outros redutores produt ou cavas fundação) - excl. esgotamento</v>
          </cell>
          <cell r="C5467" t="str">
            <v>m³</v>
          </cell>
          <cell r="D5467">
            <v>12.2</v>
          </cell>
        </row>
        <row r="5468">
          <cell r="A5468" t="str">
            <v>73415</v>
          </cell>
          <cell r="B5468" t="str">
            <v>Pintura pva, três demãos</v>
          </cell>
          <cell r="C5468" t="str">
            <v>m²</v>
          </cell>
          <cell r="D5468">
            <v>13.53</v>
          </cell>
        </row>
        <row r="5469">
          <cell r="A5469" t="str">
            <v>73426</v>
          </cell>
          <cell r="B5469" t="str">
            <v>Perfuração manual diâmetro 20cm (5Tf)</v>
          </cell>
          <cell r="C5469" t="str">
            <v>m</v>
          </cell>
          <cell r="D5469">
            <v>53.24</v>
          </cell>
        </row>
        <row r="5470">
          <cell r="A5470" t="str">
            <v>73430</v>
          </cell>
          <cell r="B5470" t="str">
            <v>Escavação mecânica vala não escorada mat 1ª c/ retro entre 1,5 e 3m c/ redutor (pedras / inst prediais / outros redutores produtiv ou cavas fundação) - excl. Esgotamento.</v>
          </cell>
          <cell r="C5470" t="str">
            <v>m³</v>
          </cell>
          <cell r="D5470">
            <v>14.84</v>
          </cell>
        </row>
        <row r="5471">
          <cell r="A5471" t="str">
            <v>73431</v>
          </cell>
          <cell r="B5471" t="str">
            <v>Pinho terceira 2,5x10cm</v>
          </cell>
          <cell r="C5471" t="str">
            <v>m</v>
          </cell>
          <cell r="D5471">
            <v>2.98</v>
          </cell>
        </row>
        <row r="5472">
          <cell r="A5472" t="str">
            <v>73460</v>
          </cell>
          <cell r="B5472" t="str">
            <v>Macaranduba aparelhada 3" x 4.1/2"</v>
          </cell>
          <cell r="C5472" t="str">
            <v>m</v>
          </cell>
          <cell r="D5472">
            <v>25.56</v>
          </cell>
        </row>
        <row r="5473">
          <cell r="A5473" t="str">
            <v>73475</v>
          </cell>
          <cell r="B5473" t="str">
            <v>Taco de alvenaria 2,5x10x20cm</v>
          </cell>
          <cell r="C5473" t="str">
            <v>un</v>
          </cell>
          <cell r="D5473">
            <v>0.52</v>
          </cell>
        </row>
        <row r="5474">
          <cell r="A5474" t="str">
            <v>73488</v>
          </cell>
          <cell r="B5474" t="str">
            <v>Macaranduba aparelhada 3" x 6"</v>
          </cell>
          <cell r="C5474" t="str">
            <v>m</v>
          </cell>
          <cell r="D5474">
            <v>33.380000000000003</v>
          </cell>
        </row>
        <row r="5475">
          <cell r="A5475" t="str">
            <v>73489</v>
          </cell>
          <cell r="B5475" t="str">
            <v>Macaranduba aparelhada de 3" x 9"</v>
          </cell>
          <cell r="C5475" t="str">
            <v>m</v>
          </cell>
          <cell r="D5475">
            <v>51.15</v>
          </cell>
        </row>
        <row r="5476">
          <cell r="A5476" t="str">
            <v>73490</v>
          </cell>
          <cell r="B5476" t="str">
            <v>Tubo CA-1 concreto armado p/ galerias águas pluv diam=0,80m fornec mat com areia cimento 1:4 - fornecimento e assentamento</v>
          </cell>
          <cell r="C5476" t="str">
            <v>m</v>
          </cell>
          <cell r="D5476">
            <v>246.35</v>
          </cell>
        </row>
        <row r="5477">
          <cell r="A5477" t="str">
            <v>73493</v>
          </cell>
          <cell r="B5477" t="str">
            <v>Teodolito convencional de micrometro c/ leitura numérica (cp) precisão de 6s para levantamento de terrenos diversos</v>
          </cell>
          <cell r="C5477" t="str">
            <v>h</v>
          </cell>
          <cell r="D5477">
            <v>2.2999999999999998</v>
          </cell>
        </row>
        <row r="5478">
          <cell r="A5478" t="str">
            <v>73503</v>
          </cell>
          <cell r="B5478" t="str">
            <v>Transporte de tubos de PVC DN 1.000mm</v>
          </cell>
          <cell r="C5478" t="str">
            <v>m</v>
          </cell>
          <cell r="D5478">
            <v>6.39</v>
          </cell>
        </row>
        <row r="5479">
          <cell r="A5479" t="str">
            <v>73504</v>
          </cell>
          <cell r="B5479" t="str">
            <v>Transporte de tubos de PVC DN 900mm</v>
          </cell>
          <cell r="C5479" t="str">
            <v>m</v>
          </cell>
          <cell r="D5479">
            <v>5.4</v>
          </cell>
        </row>
        <row r="5480">
          <cell r="A5480" t="str">
            <v>73505</v>
          </cell>
          <cell r="B5480" t="str">
            <v>Transporte de tubos de PVC DN 800mm</v>
          </cell>
          <cell r="C5480" t="str">
            <v>m</v>
          </cell>
          <cell r="D5480">
            <v>4.47</v>
          </cell>
        </row>
        <row r="5481">
          <cell r="A5481" t="str">
            <v>73506</v>
          </cell>
          <cell r="B5481" t="str">
            <v>Transporte de tubos de PVC DN 700mm</v>
          </cell>
          <cell r="C5481" t="str">
            <v>m</v>
          </cell>
          <cell r="D5481">
            <v>3.63</v>
          </cell>
        </row>
        <row r="5482">
          <cell r="A5482" t="str">
            <v>73507</v>
          </cell>
          <cell r="B5482" t="str">
            <v>Transporte de tubos de PVC DN 600mm</v>
          </cell>
          <cell r="C5482" t="str">
            <v>m</v>
          </cell>
          <cell r="D5482">
            <v>2.84</v>
          </cell>
        </row>
        <row r="5483">
          <cell r="A5483" t="str">
            <v>73508</v>
          </cell>
          <cell r="B5483" t="str">
            <v>Transporte de tubos de PVC DN 500mm</v>
          </cell>
          <cell r="C5483" t="str">
            <v>m</v>
          </cell>
          <cell r="D5483">
            <v>2.16</v>
          </cell>
        </row>
        <row r="5484">
          <cell r="A5484" t="str">
            <v>73509</v>
          </cell>
          <cell r="B5484" t="str">
            <v>Transporte de tubos de PVC DN 400mm</v>
          </cell>
          <cell r="C5484" t="str">
            <v>m</v>
          </cell>
          <cell r="D5484">
            <v>1.56</v>
          </cell>
        </row>
        <row r="5485">
          <cell r="A5485" t="str">
            <v>73510</v>
          </cell>
          <cell r="B5485" t="str">
            <v>Transporte de tubos de ferro dúctil DN 1.200mm</v>
          </cell>
          <cell r="C5485" t="str">
            <v>m</v>
          </cell>
          <cell r="D5485">
            <v>16.46</v>
          </cell>
        </row>
        <row r="5486">
          <cell r="A5486" t="str">
            <v>73511</v>
          </cell>
          <cell r="B5486" t="str">
            <v>Transporte de tubos de ferro dúctil DN 1.100mm</v>
          </cell>
          <cell r="C5486" t="str">
            <v>m</v>
          </cell>
          <cell r="D5486">
            <v>14.2</v>
          </cell>
        </row>
        <row r="5487">
          <cell r="A5487" t="str">
            <v>73512</v>
          </cell>
          <cell r="B5487" t="str">
            <v>Transporte de tubos de ferro dúctil DN 1.000mm</v>
          </cell>
          <cell r="C5487" t="str">
            <v>m</v>
          </cell>
          <cell r="D5487">
            <v>12.33</v>
          </cell>
        </row>
        <row r="5488">
          <cell r="A5488" t="str">
            <v>73513</v>
          </cell>
          <cell r="B5488" t="str">
            <v>Transporte de tubos de ferro dúctil DN 900mm</v>
          </cell>
          <cell r="C5488" t="str">
            <v>m</v>
          </cell>
          <cell r="D5488">
            <v>10.39</v>
          </cell>
        </row>
        <row r="5489">
          <cell r="A5489" t="str">
            <v>73514</v>
          </cell>
          <cell r="B5489" t="str">
            <v>Transporte de tubos de ferro dúctil DN 800mm</v>
          </cell>
          <cell r="C5489" t="str">
            <v>m</v>
          </cell>
          <cell r="D5489">
            <v>8.6199999999999992</v>
          </cell>
        </row>
        <row r="5490">
          <cell r="A5490" t="str">
            <v>73515</v>
          </cell>
          <cell r="B5490" t="str">
            <v>Transporte de tubos de ferro dúctil DN 700mm</v>
          </cell>
          <cell r="C5490" t="str">
            <v>m</v>
          </cell>
          <cell r="D5490">
            <v>6.98</v>
          </cell>
        </row>
        <row r="5491">
          <cell r="A5491" t="str">
            <v>73516</v>
          </cell>
          <cell r="B5491" t="str">
            <v>Transporte de tubos de ferro dúctil DN 600mm</v>
          </cell>
          <cell r="C5491" t="str">
            <v>m</v>
          </cell>
          <cell r="D5491">
            <v>5.5</v>
          </cell>
        </row>
        <row r="5492">
          <cell r="A5492" t="str">
            <v>73517</v>
          </cell>
          <cell r="B5492" t="str">
            <v>Transporte de tubos de ferro dúctil DN 500mm</v>
          </cell>
          <cell r="C5492" t="str">
            <v>m</v>
          </cell>
          <cell r="D5492">
            <v>4.16</v>
          </cell>
        </row>
        <row r="5493">
          <cell r="A5493" t="str">
            <v>73518</v>
          </cell>
          <cell r="B5493" t="str">
            <v>Transporte de tubos de ferro dúctil DN 450mm</v>
          </cell>
          <cell r="C5493" t="str">
            <v>m</v>
          </cell>
          <cell r="D5493">
            <v>3.61</v>
          </cell>
        </row>
        <row r="5494">
          <cell r="A5494" t="str">
            <v>73519</v>
          </cell>
          <cell r="B5494" t="str">
            <v>Transporte de tubos de ferro dúctil DN 400mm</v>
          </cell>
          <cell r="C5494" t="str">
            <v>m</v>
          </cell>
          <cell r="D5494">
            <v>3.02</v>
          </cell>
        </row>
        <row r="5495">
          <cell r="A5495" t="str">
            <v>73520</v>
          </cell>
          <cell r="B5495" t="str">
            <v>Transporte de tubos de ferro dúctil DN 350mm</v>
          </cell>
          <cell r="C5495" t="str">
            <v>m</v>
          </cell>
          <cell r="D5495">
            <v>2.54</v>
          </cell>
        </row>
        <row r="5496">
          <cell r="A5496" t="str">
            <v>73521</v>
          </cell>
          <cell r="B5496" t="str">
            <v>Transporte de tubos de ferro dúctil DN 300mm</v>
          </cell>
          <cell r="C5496" t="str">
            <v>m</v>
          </cell>
          <cell r="D5496">
            <v>2.0499999999999998</v>
          </cell>
        </row>
        <row r="5497">
          <cell r="A5497" t="str">
            <v>73522</v>
          </cell>
          <cell r="B5497" t="str">
            <v>Transporte de tubos de ferro dúctil DN 250mm</v>
          </cell>
          <cell r="C5497" t="str">
            <v>m</v>
          </cell>
          <cell r="D5497">
            <v>1.61</v>
          </cell>
        </row>
        <row r="5498">
          <cell r="A5498" t="str">
            <v>73523</v>
          </cell>
          <cell r="B5498" t="str">
            <v>Transporte de tubos de ferro dúctil DN 200mm</v>
          </cell>
          <cell r="C5498" t="str">
            <v>m</v>
          </cell>
          <cell r="D5498">
            <v>1.21</v>
          </cell>
        </row>
        <row r="5499">
          <cell r="A5499" t="str">
            <v>73524</v>
          </cell>
          <cell r="B5499" t="str">
            <v>Transporte de tubos de ferro dúctil DN 150mm</v>
          </cell>
          <cell r="C5499" t="str">
            <v>m</v>
          </cell>
          <cell r="D5499">
            <v>0.95</v>
          </cell>
        </row>
        <row r="5500">
          <cell r="A5500" t="str">
            <v>73540</v>
          </cell>
          <cell r="B5500" t="str">
            <v>Colocação cuba louca/aço inox excl. cuba / complemento - p</v>
          </cell>
          <cell r="C5500" t="str">
            <v>un</v>
          </cell>
          <cell r="D5500">
            <v>28.08</v>
          </cell>
        </row>
        <row r="5501">
          <cell r="A5501" t="str">
            <v>73541</v>
          </cell>
          <cell r="B5501" t="str">
            <v>Colocação banca mármore / granito / aço inox excl. banca - p</v>
          </cell>
          <cell r="C5501" t="str">
            <v>m</v>
          </cell>
          <cell r="D5501">
            <v>51.66</v>
          </cell>
        </row>
        <row r="5502">
          <cell r="A5502" t="str">
            <v>73542</v>
          </cell>
          <cell r="B5502" t="str">
            <v>Bucha / arruela alumínio 3/4" - p</v>
          </cell>
          <cell r="C5502" t="str">
            <v>cj</v>
          </cell>
          <cell r="D5502">
            <v>1.1499999999999999</v>
          </cell>
        </row>
        <row r="5503">
          <cell r="A5503" t="str">
            <v>73543</v>
          </cell>
          <cell r="B5503" t="str">
            <v>Bucha / arruela alumínio 1/2" - p</v>
          </cell>
          <cell r="C5503" t="str">
            <v>cj</v>
          </cell>
          <cell r="D5503">
            <v>0.97</v>
          </cell>
        </row>
        <row r="5504">
          <cell r="A5504" t="str">
            <v>73555</v>
          </cell>
          <cell r="B5504" t="str">
            <v>Taco de canela 2,5x10x10cm</v>
          </cell>
          <cell r="C5504" t="str">
            <v>un</v>
          </cell>
          <cell r="D5504">
            <v>0.26</v>
          </cell>
        </row>
        <row r="5505">
          <cell r="A5505" t="str">
            <v>73562</v>
          </cell>
          <cell r="B5505" t="str">
            <v>Nível Wild-NA-Z</v>
          </cell>
          <cell r="C5505" t="str">
            <v>h</v>
          </cell>
          <cell r="D5505">
            <v>0.75</v>
          </cell>
        </row>
        <row r="5506">
          <cell r="A5506" t="str">
            <v>73564</v>
          </cell>
          <cell r="B5506" t="str">
            <v>Corte remoção do pavimento apicoamento laje formas e concretagem berços Fck=25MPa 24h utilizando Grauth</v>
          </cell>
          <cell r="C5506" t="str">
            <v>m</v>
          </cell>
          <cell r="D5506">
            <v>248.81</v>
          </cell>
        </row>
        <row r="5507">
          <cell r="A5507" t="str">
            <v>73587</v>
          </cell>
          <cell r="B5507" t="str">
            <v>Transporte de tubos de PVC DN 350mm</v>
          </cell>
          <cell r="C5507" t="str">
            <v>m</v>
          </cell>
          <cell r="D5507">
            <v>1.0900000000000001</v>
          </cell>
        </row>
        <row r="5508">
          <cell r="A5508" t="str">
            <v>73588</v>
          </cell>
          <cell r="B5508" t="str">
            <v>Transporte de tubos de PVC DN 300mm</v>
          </cell>
          <cell r="C5508" t="str">
            <v>m</v>
          </cell>
          <cell r="D5508">
            <v>0.73</v>
          </cell>
        </row>
        <row r="5509">
          <cell r="A5509" t="str">
            <v>73589</v>
          </cell>
          <cell r="B5509" t="str">
            <v>Transporte de tubos de PVC DN 250mm</v>
          </cell>
          <cell r="C5509" t="str">
            <v>m</v>
          </cell>
          <cell r="D5509">
            <v>0.51</v>
          </cell>
        </row>
        <row r="5510">
          <cell r="A5510" t="str">
            <v>73590</v>
          </cell>
          <cell r="B5510" t="str">
            <v>Transporte de tubos de PVC DN 200mm</v>
          </cell>
          <cell r="C5510" t="str">
            <v>m</v>
          </cell>
          <cell r="D5510">
            <v>0.32</v>
          </cell>
        </row>
        <row r="5511">
          <cell r="A5511" t="str">
            <v>73597</v>
          </cell>
          <cell r="B5511" t="str">
            <v>Transporte de tubos de ferro dúctil DN 100mm</v>
          </cell>
          <cell r="C5511" t="str">
            <v>m</v>
          </cell>
          <cell r="D5511">
            <v>0.73</v>
          </cell>
        </row>
        <row r="5512">
          <cell r="A5512" t="str">
            <v>73598</v>
          </cell>
          <cell r="B5512" t="str">
            <v>Transporte de tubos de ferro dúctil DN 75mm</v>
          </cell>
          <cell r="C5512" t="str">
            <v>m</v>
          </cell>
          <cell r="D5512">
            <v>0.51</v>
          </cell>
        </row>
        <row r="5513">
          <cell r="A5513" t="str">
            <v>73714</v>
          </cell>
          <cell r="B5513" t="str">
            <v>Caixa para ralo c om grelha FoFo 135kg de alv tijolo maciço (7x10x20cm) paredes de uma vez (20cm) de 0,90x1,20x1,50m (externa) com argamassa 1:4 cimento:areia, base conc Fck=10MPa, excl. escavação e reaterro.</v>
          </cell>
          <cell r="C5513" t="str">
            <v>un</v>
          </cell>
          <cell r="D5513">
            <v>1223.3800000000001</v>
          </cell>
        </row>
        <row r="5514">
          <cell r="A5514" t="str">
            <v>84114</v>
          </cell>
          <cell r="B5514" t="str">
            <v>Alçapão de madeira 63x63cm incl. ferragens</v>
          </cell>
          <cell r="C5514" t="str">
            <v>un</v>
          </cell>
          <cell r="D5514">
            <v>139.69999999999999</v>
          </cell>
        </row>
        <row r="5515">
          <cell r="A5515" t="str">
            <v>84135</v>
          </cell>
          <cell r="B5515" t="str">
            <v>Fornecimento e instalação caixa pré-moldada em concreto para ar condicionado 18.000 btus</v>
          </cell>
          <cell r="C5515" t="str">
            <v>un</v>
          </cell>
          <cell r="D5515">
            <v>243.85</v>
          </cell>
        </row>
        <row r="5516">
          <cell r="A5516" t="str">
            <v>84158</v>
          </cell>
          <cell r="B5516" t="str">
            <v>Bucha / arruela alumínio 1"</v>
          </cell>
          <cell r="C5516" t="str">
            <v>cj</v>
          </cell>
          <cell r="D5516">
            <v>1.56</v>
          </cell>
        </row>
        <row r="5517">
          <cell r="A5517" t="str">
            <v>84159</v>
          </cell>
          <cell r="B5517" t="str">
            <v>Bucha / arruela alumínio 1 1/4"</v>
          </cell>
          <cell r="C5517" t="str">
            <v>cj</v>
          </cell>
          <cell r="D5517">
            <v>2.82</v>
          </cell>
        </row>
        <row r="5518">
          <cell r="A5518" t="str">
            <v>86957</v>
          </cell>
          <cell r="B5518" t="str">
            <v>Mão francesa em barra de ferro chato retangular 2" x 1/4", reforçada, 40x30cm</v>
          </cell>
          <cell r="C5518" t="str">
            <v>un</v>
          </cell>
          <cell r="D5518">
            <v>24.59</v>
          </cell>
        </row>
        <row r="5519">
          <cell r="A5519" t="str">
            <v>86958</v>
          </cell>
          <cell r="B5519" t="str">
            <v>Mão francesa em barra de ferro chato retangular 2" x 1/4", reforçada, 30x25cm</v>
          </cell>
          <cell r="C5519" t="str">
            <v>un</v>
          </cell>
          <cell r="D5519">
            <v>21.37</v>
          </cell>
        </row>
        <row r="5520">
          <cell r="A5520" t="str">
            <v>0321</v>
          </cell>
          <cell r="B5520" t="str">
            <v>Composição serviço migração</v>
          </cell>
        </row>
        <row r="5521">
          <cell r="A5521" t="str">
            <v>5803</v>
          </cell>
          <cell r="B5521" t="str">
            <v>Compactador de solos com placa vibratória, 46x51cm, 5HP, 156kg, diesel, impacto dinâmico 1.700kg - custo horário de materiais na operação</v>
          </cell>
          <cell r="C5521" t="str">
            <v>h</v>
          </cell>
          <cell r="D5521">
            <v>2.19</v>
          </cell>
        </row>
        <row r="5522">
          <cell r="A5522" t="str">
            <v>6541</v>
          </cell>
          <cell r="B5522" t="str">
            <v>Trator de esteiras - D6 - custos c/ mat. Na operação</v>
          </cell>
          <cell r="C5522" t="str">
            <v>h</v>
          </cell>
          <cell r="D5522">
            <v>76.86</v>
          </cell>
        </row>
        <row r="5523">
          <cell r="A5523" t="str">
            <v>73477</v>
          </cell>
          <cell r="B5523" t="str">
            <v>Máquina de solda a arco 375A diesel 33CV (cp) excl. operador</v>
          </cell>
          <cell r="C5523" t="str">
            <v>h</v>
          </cell>
          <cell r="D5523">
            <v>53.23</v>
          </cell>
        </row>
        <row r="5524">
          <cell r="A5524" t="str">
            <v>73554</v>
          </cell>
          <cell r="B5524" t="str">
            <v>Macaranduba aparelhada 3" x 3"</v>
          </cell>
          <cell r="C5524" t="str">
            <v>m</v>
          </cell>
          <cell r="D5524">
            <v>16.670000000000002</v>
          </cell>
        </row>
        <row r="5525">
          <cell r="A5525" t="str">
            <v>0324</v>
          </cell>
          <cell r="B5525" t="str">
            <v>Letreiros / logotipos / numerações / sinalizações</v>
          </cell>
        </row>
        <row r="5526">
          <cell r="A5526" t="str">
            <v>73916</v>
          </cell>
          <cell r="B5526" t="str">
            <v>Placa de identificação</v>
          </cell>
        </row>
        <row r="5527">
          <cell r="A5527" t="str">
            <v>73916/001</v>
          </cell>
          <cell r="B5527" t="str">
            <v>Placa de identificação em chapa galvanizada n.18, 12x18cm</v>
          </cell>
          <cell r="C5527" t="str">
            <v>un</v>
          </cell>
          <cell r="D5527">
            <v>49.91</v>
          </cell>
        </row>
        <row r="5528">
          <cell r="A5528" t="str">
            <v>73916/002</v>
          </cell>
          <cell r="B5528" t="str">
            <v>Placa esmaltada para identificação num. de rua, dimensões 45x25cm</v>
          </cell>
          <cell r="C5528" t="str">
            <v>un</v>
          </cell>
          <cell r="D5528">
            <v>104.51</v>
          </cell>
        </row>
        <row r="5529">
          <cell r="A5529" t="str">
            <v>73916/003</v>
          </cell>
          <cell r="B5529" t="str">
            <v>Placa de identificação em chapa galvanizada n.18, dimensões 8x12cm</v>
          </cell>
          <cell r="C5529" t="str">
            <v>un</v>
          </cell>
          <cell r="D5529">
            <v>24.71</v>
          </cell>
        </row>
        <row r="5530">
          <cell r="A5530" t="str">
            <v>SERP</v>
          </cell>
          <cell r="B5530" t="str">
            <v>Serviços preliminares</v>
          </cell>
        </row>
        <row r="5531">
          <cell r="A5531" t="str">
            <v>0010</v>
          </cell>
          <cell r="B5531" t="str">
            <v>Preparo do terreno</v>
          </cell>
        </row>
        <row r="5532">
          <cell r="A5532" t="str">
            <v>73672</v>
          </cell>
          <cell r="B5532" t="str">
            <v>Desmatamento e limpeza mecanizada de terreno com árvores até ø 15cm, utilizando trator de esteiras</v>
          </cell>
          <cell r="C5532" t="str">
            <v>m²</v>
          </cell>
          <cell r="D5532">
            <v>0.41</v>
          </cell>
        </row>
        <row r="5533">
          <cell r="A5533" t="str">
            <v>73822</v>
          </cell>
          <cell r="B5533" t="str">
            <v>Limpeza de terreno - rocada</v>
          </cell>
        </row>
        <row r="5534">
          <cell r="A5534" t="str">
            <v>73822/001</v>
          </cell>
          <cell r="B5534" t="str">
            <v>Capina e limpeza manual de terreno com pequenos arbustos</v>
          </cell>
          <cell r="C5534" t="str">
            <v>m²</v>
          </cell>
          <cell r="D5534">
            <v>3.23</v>
          </cell>
        </row>
        <row r="5535">
          <cell r="A5535" t="str">
            <v>73822/002</v>
          </cell>
          <cell r="B5535" t="str">
            <v>Limpeza mecanizada de terreno com remoção de camada vegetal, utilizando motoniveladora</v>
          </cell>
          <cell r="C5535" t="str">
            <v>m²</v>
          </cell>
          <cell r="D5535">
            <v>0.49</v>
          </cell>
        </row>
        <row r="5536">
          <cell r="A5536" t="str">
            <v>73859</v>
          </cell>
          <cell r="B5536" t="str">
            <v>Desmatamento / limpeza</v>
          </cell>
        </row>
        <row r="5537">
          <cell r="A5537" t="str">
            <v>73859/001</v>
          </cell>
          <cell r="B5537" t="str">
            <v>Desmatamento e limpeza mecanizada de terreno com remoção de camada vegetal, utilizando trator de esteiras</v>
          </cell>
          <cell r="C5537" t="str">
            <v>m²</v>
          </cell>
          <cell r="D5537">
            <v>0.15</v>
          </cell>
        </row>
        <row r="5538">
          <cell r="A5538" t="str">
            <v>73859/002</v>
          </cell>
          <cell r="B5538" t="str">
            <v>Capina e limpeza manual de terreno</v>
          </cell>
          <cell r="C5538" t="str">
            <v>m²</v>
          </cell>
          <cell r="D5538">
            <v>0.86</v>
          </cell>
        </row>
        <row r="5539">
          <cell r="A5539" t="str">
            <v>85331</v>
          </cell>
          <cell r="B5539" t="str">
            <v>Corte de capoeira fina a foice</v>
          </cell>
          <cell r="C5539" t="str">
            <v>m²</v>
          </cell>
          <cell r="D5539">
            <v>0.83</v>
          </cell>
        </row>
        <row r="5540">
          <cell r="A5540" t="str">
            <v>85422</v>
          </cell>
          <cell r="B5540" t="str">
            <v>Preparo manual de terreno s/ raspagem superficial</v>
          </cell>
          <cell r="C5540" t="str">
            <v>m²</v>
          </cell>
          <cell r="D5540">
            <v>4.3099999999999996</v>
          </cell>
        </row>
        <row r="5541">
          <cell r="A5541" t="str">
            <v>0011</v>
          </cell>
          <cell r="B5541" t="str">
            <v>Transito e segurança</v>
          </cell>
        </row>
        <row r="5542">
          <cell r="A5542" t="str">
            <v>74220</v>
          </cell>
          <cell r="B5542" t="str">
            <v>Tapume de vedação</v>
          </cell>
        </row>
        <row r="5543">
          <cell r="A5543" t="str">
            <v>74220/001</v>
          </cell>
          <cell r="B5543" t="str">
            <v>Tapume de chapa de madeira compensada, E=6mm, com pintura a cal e reaproveitamento de 2x</v>
          </cell>
          <cell r="C5543" t="str">
            <v>m²</v>
          </cell>
          <cell r="D5543">
            <v>46.71</v>
          </cell>
        </row>
        <row r="5544">
          <cell r="A5544" t="str">
            <v>74221</v>
          </cell>
          <cell r="B5544" t="str">
            <v>Sinalização de transito</v>
          </cell>
        </row>
        <row r="5545">
          <cell r="A5545" t="str">
            <v>74221/001</v>
          </cell>
          <cell r="B5545" t="str">
            <v>Sinalização de transito - noturna</v>
          </cell>
          <cell r="C5545" t="str">
            <v>m</v>
          </cell>
          <cell r="D5545">
            <v>1.93</v>
          </cell>
        </row>
        <row r="5546">
          <cell r="A5546" t="str">
            <v>0012</v>
          </cell>
          <cell r="B5546" t="str">
            <v>Acessos / passadiços</v>
          </cell>
        </row>
        <row r="5547">
          <cell r="A5547" t="str">
            <v>74219</v>
          </cell>
          <cell r="B5547" t="str">
            <v>Passadiços e travessias - montagem, manutenção e remoção</v>
          </cell>
        </row>
        <row r="5548">
          <cell r="A5548" t="str">
            <v>74219/001</v>
          </cell>
          <cell r="B5548" t="str">
            <v>Passadiços com tábuas de madeira para pedestres</v>
          </cell>
          <cell r="C5548" t="str">
            <v>m²</v>
          </cell>
          <cell r="D5548">
            <v>42.91</v>
          </cell>
        </row>
        <row r="5549">
          <cell r="A5549" t="str">
            <v>74219/002</v>
          </cell>
          <cell r="B5549" t="str">
            <v>Passadiços com tábuas de madeira para veículos</v>
          </cell>
          <cell r="C5549" t="str">
            <v>m²</v>
          </cell>
          <cell r="D5549">
            <v>39.89</v>
          </cell>
        </row>
        <row r="5550">
          <cell r="A5550" t="str">
            <v>84126</v>
          </cell>
          <cell r="B5550" t="str">
            <v>Chapa de aço carbono 3/8 (colocação/uso/retirada) p/ passagem veículo sobre vala medida p/ área chapa em cada aplicação</v>
          </cell>
          <cell r="C5550" t="str">
            <v>m²</v>
          </cell>
          <cell r="D5550">
            <v>24.51</v>
          </cell>
        </row>
        <row r="5551">
          <cell r="A5551" t="str">
            <v>0013</v>
          </cell>
          <cell r="B5551" t="str">
            <v>Sustentações diversas</v>
          </cell>
        </row>
        <row r="5552">
          <cell r="A5552" t="str">
            <v>73875</v>
          </cell>
          <cell r="B5552" t="str">
            <v>Locação de andaimes</v>
          </cell>
        </row>
        <row r="5553">
          <cell r="A5553" t="str">
            <v>73875/001</v>
          </cell>
          <cell r="B5553" t="str">
            <v>Locação de andaime metálico tubular tipo torre</v>
          </cell>
          <cell r="C5553" t="str">
            <v>m / mês</v>
          </cell>
          <cell r="D5553">
            <v>17.39</v>
          </cell>
        </row>
        <row r="5554">
          <cell r="A5554" t="str">
            <v>0014</v>
          </cell>
          <cell r="B5554" t="str">
            <v>Demolições / retiradas</v>
          </cell>
        </row>
        <row r="5555">
          <cell r="A5555" t="str">
            <v>72213</v>
          </cell>
          <cell r="B5555" t="str">
            <v>Limpeza manual geral com remoção de cobertura vegetal</v>
          </cell>
          <cell r="C5555" t="str">
            <v>m²</v>
          </cell>
          <cell r="D5555">
            <v>2.69</v>
          </cell>
        </row>
        <row r="5556">
          <cell r="A5556" t="str">
            <v>72214</v>
          </cell>
          <cell r="B5556" t="str">
            <v>Demolição de alvenaria estrutural de blocos vazados de concreto</v>
          </cell>
          <cell r="C5556" t="str">
            <v>m³</v>
          </cell>
          <cell r="D5556">
            <v>43.13</v>
          </cell>
        </row>
        <row r="5557">
          <cell r="A5557" t="str">
            <v>72215</v>
          </cell>
          <cell r="B5557" t="str">
            <v>Demolição de alvenaria de elementos cerâmicos vazados</v>
          </cell>
          <cell r="C5557" t="str">
            <v>m³</v>
          </cell>
          <cell r="D5557">
            <v>26.95</v>
          </cell>
        </row>
        <row r="5558">
          <cell r="A5558" t="str">
            <v>72216</v>
          </cell>
          <cell r="B5558" t="str">
            <v>Demolição de vergas, cintas e pilaretes de concreto</v>
          </cell>
          <cell r="C5558" t="str">
            <v>m³</v>
          </cell>
          <cell r="D5558">
            <v>140.16999999999999</v>
          </cell>
        </row>
        <row r="5559">
          <cell r="A5559" t="str">
            <v>72217</v>
          </cell>
          <cell r="B5559" t="str">
            <v>Demolição de placas divisórias de granilite</v>
          </cell>
          <cell r="C5559" t="str">
            <v>m²</v>
          </cell>
          <cell r="D5559">
            <v>5.39</v>
          </cell>
        </row>
        <row r="5560">
          <cell r="A5560" t="str">
            <v>72218</v>
          </cell>
          <cell r="B5560" t="str">
            <v>Demolição de divisórias em chapas ou tábuas, inclusive demolição de entarugamento</v>
          </cell>
          <cell r="C5560" t="str">
            <v>m²</v>
          </cell>
          <cell r="D5560">
            <v>4.3099999999999996</v>
          </cell>
        </row>
        <row r="5561">
          <cell r="A5561" t="str">
            <v>72219</v>
          </cell>
          <cell r="B5561" t="str">
            <v>Demolição de alvenaria de blocos de pedra natural</v>
          </cell>
          <cell r="C5561" t="str">
            <v>m³</v>
          </cell>
          <cell r="D5561">
            <v>70.08</v>
          </cell>
        </row>
        <row r="5562">
          <cell r="A5562" t="str">
            <v>72220</v>
          </cell>
          <cell r="B5562" t="str">
            <v>Retirada de alvenaria de tijolos de vidro</v>
          </cell>
          <cell r="C5562" t="str">
            <v>m²</v>
          </cell>
          <cell r="D5562">
            <v>10.78</v>
          </cell>
        </row>
        <row r="5563">
          <cell r="A5563" t="str">
            <v>72221</v>
          </cell>
          <cell r="B5563" t="str">
            <v>Retirada de placas divisórias de granilite</v>
          </cell>
          <cell r="C5563" t="str">
            <v>m²</v>
          </cell>
          <cell r="D5563">
            <v>10.78</v>
          </cell>
        </row>
        <row r="5564">
          <cell r="A5564" t="str">
            <v>72222</v>
          </cell>
          <cell r="B5564" t="str">
            <v>Retiradas de divisórias em chapas ou tábuas, sem retirada do entarugamento</v>
          </cell>
          <cell r="C5564" t="str">
            <v>m²</v>
          </cell>
          <cell r="D5564">
            <v>5.58</v>
          </cell>
        </row>
        <row r="5565">
          <cell r="A5565" t="str">
            <v>72223</v>
          </cell>
          <cell r="B5565" t="str">
            <v>Retiradas de divisórias em chapas ou tábuas, com retirada do entarugamento</v>
          </cell>
          <cell r="C5565" t="str">
            <v>m²</v>
          </cell>
          <cell r="D5565">
            <v>11.17</v>
          </cell>
        </row>
        <row r="5566">
          <cell r="A5566" t="str">
            <v>72224</v>
          </cell>
          <cell r="B5566" t="str">
            <v>Demolição de telhas cerâmicas ou de vidro</v>
          </cell>
          <cell r="C5566" t="str">
            <v>m²</v>
          </cell>
          <cell r="D5566">
            <v>6.46</v>
          </cell>
        </row>
        <row r="5567">
          <cell r="A5567" t="str">
            <v>72225</v>
          </cell>
          <cell r="B5567" t="str">
            <v>Demolição de telhas onduladas</v>
          </cell>
          <cell r="C5567" t="str">
            <v>m²</v>
          </cell>
          <cell r="D5567">
            <v>2.69</v>
          </cell>
        </row>
        <row r="5568">
          <cell r="A5568" t="str">
            <v>72226</v>
          </cell>
          <cell r="B5568" t="str">
            <v>Retirada de estrutura de madeira pontaleteada para telhas cerâmicas ou de vidro</v>
          </cell>
          <cell r="C5568" t="str">
            <v>m²</v>
          </cell>
          <cell r="D5568">
            <v>7.42</v>
          </cell>
        </row>
        <row r="5569">
          <cell r="A5569" t="str">
            <v>72227</v>
          </cell>
          <cell r="B5569" t="str">
            <v>Retirada de estrutura de madeira pontaleteada para telhas onduladas</v>
          </cell>
          <cell r="C5569" t="str">
            <v>m²</v>
          </cell>
          <cell r="D5569">
            <v>4.9400000000000004</v>
          </cell>
        </row>
        <row r="5570">
          <cell r="A5570" t="str">
            <v>72228</v>
          </cell>
          <cell r="B5570" t="str">
            <v>Retirada de estrutura de madeira com tesouras para telhas cerâmicas ou de vidro</v>
          </cell>
          <cell r="C5570" t="str">
            <v>m²</v>
          </cell>
          <cell r="D5570">
            <v>12.37</v>
          </cell>
        </row>
        <row r="5571">
          <cell r="A5571" t="str">
            <v>72229</v>
          </cell>
          <cell r="B5571" t="str">
            <v>Retirada de estrutura de madeira com tesouras para telhas onduladas</v>
          </cell>
          <cell r="C5571" t="str">
            <v>m²</v>
          </cell>
          <cell r="D5571">
            <v>9.89</v>
          </cell>
        </row>
        <row r="5572">
          <cell r="A5572" t="str">
            <v>72230</v>
          </cell>
          <cell r="B5572" t="str">
            <v>Retirada de telhas de cerâmicas ou de vidro</v>
          </cell>
          <cell r="C5572" t="str">
            <v>m²</v>
          </cell>
          <cell r="D5572">
            <v>5.39</v>
          </cell>
        </row>
        <row r="5573">
          <cell r="A5573" t="str">
            <v>72231</v>
          </cell>
          <cell r="B5573" t="str">
            <v>Retirada de telhas onduladas</v>
          </cell>
          <cell r="C5573" t="str">
            <v>m²</v>
          </cell>
          <cell r="D5573">
            <v>3.77</v>
          </cell>
        </row>
        <row r="5574">
          <cell r="A5574" t="str">
            <v>72232</v>
          </cell>
          <cell r="B5574" t="str">
            <v>Retirada de cumeeiras cerâmicas</v>
          </cell>
          <cell r="C5574" t="str">
            <v>m</v>
          </cell>
          <cell r="D5574">
            <v>3.23</v>
          </cell>
        </row>
        <row r="5575">
          <cell r="A5575" t="str">
            <v>72233</v>
          </cell>
          <cell r="B5575" t="str">
            <v>Retirada de cumeeiras em alumínio</v>
          </cell>
          <cell r="C5575" t="str">
            <v>m</v>
          </cell>
          <cell r="D5575">
            <v>2.15</v>
          </cell>
        </row>
        <row r="5576">
          <cell r="A5576" t="str">
            <v>72235</v>
          </cell>
          <cell r="B5576" t="str">
            <v>Demolição de entarugamento de forro</v>
          </cell>
          <cell r="C5576" t="str">
            <v>m²</v>
          </cell>
          <cell r="D5576">
            <v>4.3099999999999996</v>
          </cell>
        </row>
        <row r="5577">
          <cell r="A5577" t="str">
            <v>72236</v>
          </cell>
          <cell r="B5577" t="str">
            <v>Retirada de forro de madeira em tábuas</v>
          </cell>
          <cell r="C5577" t="str">
            <v>m²</v>
          </cell>
          <cell r="D5577">
            <v>8.18</v>
          </cell>
        </row>
        <row r="5578">
          <cell r="A5578" t="str">
            <v>72237</v>
          </cell>
          <cell r="B5578" t="str">
            <v>Retirada de entarugamento de forro</v>
          </cell>
          <cell r="C5578" t="str">
            <v>m²</v>
          </cell>
          <cell r="D5578">
            <v>9.89</v>
          </cell>
        </row>
        <row r="5579">
          <cell r="A5579" t="str">
            <v>72238</v>
          </cell>
          <cell r="B5579" t="str">
            <v>Retirada de forro em réguas de PVC, inclusive retirada de perfis</v>
          </cell>
          <cell r="C5579" t="str">
            <v>m²</v>
          </cell>
          <cell r="D5579">
            <v>4.9400000000000004</v>
          </cell>
        </row>
        <row r="5580">
          <cell r="A5580" t="str">
            <v>72239</v>
          </cell>
          <cell r="B5580" t="str">
            <v>Retirada de tacos de madeira</v>
          </cell>
          <cell r="C5580" t="str">
            <v>m²</v>
          </cell>
          <cell r="D5580">
            <v>3.73</v>
          </cell>
        </row>
        <row r="5581">
          <cell r="A5581" t="str">
            <v>72240</v>
          </cell>
          <cell r="B5581" t="str">
            <v>Retirada de assoalho de madeira, excl. retirada de vigamento</v>
          </cell>
          <cell r="C5581" t="str">
            <v>m²</v>
          </cell>
          <cell r="D5581">
            <v>17.760000000000002</v>
          </cell>
        </row>
        <row r="5582">
          <cell r="A5582" t="str">
            <v>72241</v>
          </cell>
          <cell r="B5582" t="str">
            <v>Retirada de assoalho de madeira, inclusive retirada de vigamento</v>
          </cell>
          <cell r="C5582" t="str">
            <v>m²</v>
          </cell>
          <cell r="D5582">
            <v>21.31</v>
          </cell>
        </row>
        <row r="5583">
          <cell r="A5583" t="str">
            <v>72242</v>
          </cell>
          <cell r="B5583" t="str">
            <v>Retirada de rodapés de madeira, inclusive retirada de cordão</v>
          </cell>
          <cell r="C5583" t="str">
            <v>m²</v>
          </cell>
          <cell r="D5583">
            <v>3.76</v>
          </cell>
        </row>
        <row r="5584">
          <cell r="A5584" t="str">
            <v>73616</v>
          </cell>
          <cell r="B5584" t="str">
            <v>Demolição de concreto simples</v>
          </cell>
          <cell r="C5584" t="str">
            <v>m³</v>
          </cell>
          <cell r="D5584">
            <v>158.54</v>
          </cell>
        </row>
        <row r="5585">
          <cell r="A5585" t="str">
            <v>73801</v>
          </cell>
          <cell r="B5585" t="str">
            <v>Demolição manual de piso / contrapiso</v>
          </cell>
        </row>
        <row r="5586">
          <cell r="A5586" t="str">
            <v>73801/001</v>
          </cell>
          <cell r="B5586" t="str">
            <v>Demolição de piso de alta resistência</v>
          </cell>
          <cell r="C5586" t="str">
            <v>m²</v>
          </cell>
          <cell r="D5586">
            <v>16.170000000000002</v>
          </cell>
        </row>
        <row r="5587">
          <cell r="A5587" t="str">
            <v>73801/002</v>
          </cell>
          <cell r="B5587" t="str">
            <v>Demolição de camada de assentamento / contrapiso com uso de ponteiro, espessura até 4cm</v>
          </cell>
          <cell r="C5587" t="str">
            <v>m²</v>
          </cell>
          <cell r="D5587">
            <v>16.170000000000002</v>
          </cell>
        </row>
        <row r="5588">
          <cell r="A5588" t="str">
            <v>73802</v>
          </cell>
          <cell r="B5588" t="str">
            <v>Demolição manual de revestimentos em paredes</v>
          </cell>
        </row>
        <row r="5589">
          <cell r="A5589" t="str">
            <v>73802/001</v>
          </cell>
          <cell r="B5589" t="str">
            <v>Demolição de revestimento de argamassa de cal e areia</v>
          </cell>
          <cell r="C5589" t="str">
            <v>m²</v>
          </cell>
          <cell r="D5589">
            <v>5.39</v>
          </cell>
        </row>
        <row r="5590">
          <cell r="A5590" t="str">
            <v>73874</v>
          </cell>
          <cell r="B5590" t="str">
            <v>Remoção de pinturas com jateamento de areia</v>
          </cell>
        </row>
        <row r="5591">
          <cell r="A5591" t="str">
            <v>73874/001</v>
          </cell>
          <cell r="B5591" t="str">
            <v>Remoção de pinturas com jateamento de areia, em superfícies metálicas</v>
          </cell>
          <cell r="C5591" t="str">
            <v>m²</v>
          </cell>
          <cell r="D5591">
            <v>14.44</v>
          </cell>
        </row>
        <row r="5592">
          <cell r="A5592" t="str">
            <v>73895</v>
          </cell>
          <cell r="B5592" t="str">
            <v>Demolição piso mármore / soleira / peitoril / escada</v>
          </cell>
        </row>
        <row r="5593">
          <cell r="A5593" t="str">
            <v>73895/001</v>
          </cell>
          <cell r="B5593" t="str">
            <v>Demolição de piso de mármore e argamassa de assentamento</v>
          </cell>
          <cell r="C5593" t="str">
            <v>m²</v>
          </cell>
          <cell r="D5593">
            <v>6.52</v>
          </cell>
        </row>
        <row r="5594">
          <cell r="A5594" t="str">
            <v>73896</v>
          </cell>
          <cell r="B5594" t="str">
            <v>Retirada de azulejos ou ladrilhos</v>
          </cell>
        </row>
        <row r="5595">
          <cell r="A5595" t="str">
            <v>73896/001</v>
          </cell>
          <cell r="B5595" t="str">
            <v>Retirada cuidadosa de azulejos / ladrilhos e argamassa de assentamento</v>
          </cell>
          <cell r="C5595" t="str">
            <v>m²</v>
          </cell>
          <cell r="D5595">
            <v>35.880000000000003</v>
          </cell>
        </row>
        <row r="5596">
          <cell r="A5596" t="str">
            <v>73899</v>
          </cell>
          <cell r="B5596" t="str">
            <v>Demolição de alvenaria de tijolos s/reaproveitamento</v>
          </cell>
        </row>
        <row r="5597">
          <cell r="A5597" t="str">
            <v>73899/001</v>
          </cell>
          <cell r="B5597" t="str">
            <v>Demolição de alvenaria de tijolos maciços s/ reaproveitamento</v>
          </cell>
          <cell r="C5597" t="str">
            <v>m³</v>
          </cell>
          <cell r="D5597">
            <v>48.78</v>
          </cell>
        </row>
        <row r="5598">
          <cell r="A5598" t="str">
            <v>73899/002</v>
          </cell>
          <cell r="B5598" t="str">
            <v>Demolição de alvenaria de tijolos furados s/ reaproveitamento</v>
          </cell>
          <cell r="C5598" t="str">
            <v>m³</v>
          </cell>
          <cell r="D5598">
            <v>60.97</v>
          </cell>
        </row>
        <row r="5599">
          <cell r="A5599" t="str">
            <v>84152</v>
          </cell>
          <cell r="B5599" t="str">
            <v>Demolição manual concreto armado (pilar / viga / laje) - incl. empilhação lateral no canteiro</v>
          </cell>
          <cell r="C5599" t="str">
            <v>m³</v>
          </cell>
          <cell r="D5599">
            <v>207.32</v>
          </cell>
        </row>
        <row r="5600">
          <cell r="A5600" t="str">
            <v>85332</v>
          </cell>
          <cell r="B5600" t="str">
            <v>Retirada de aparelhos de iluminação c/ reaproveitamento de lâmpadas</v>
          </cell>
          <cell r="C5600" t="str">
            <v>un</v>
          </cell>
          <cell r="D5600">
            <v>3.89</v>
          </cell>
        </row>
        <row r="5601">
          <cell r="A5601" t="str">
            <v>85333</v>
          </cell>
          <cell r="B5601" t="str">
            <v>Retirada de aparelhos sanitários</v>
          </cell>
          <cell r="C5601" t="str">
            <v>un</v>
          </cell>
          <cell r="D5601">
            <v>13.17</v>
          </cell>
        </row>
        <row r="5602">
          <cell r="A5602" t="str">
            <v>85334</v>
          </cell>
          <cell r="B5602" t="str">
            <v>Retirada de esquadrias metálicas</v>
          </cell>
          <cell r="C5602" t="str">
            <v>m²</v>
          </cell>
          <cell r="D5602">
            <v>10.78</v>
          </cell>
        </row>
        <row r="5603">
          <cell r="A5603" t="str">
            <v>85335</v>
          </cell>
          <cell r="B5603" t="str">
            <v>Retirada de meio fio c/ empilhamento e s/ remoção</v>
          </cell>
          <cell r="C5603" t="str">
            <v>m</v>
          </cell>
          <cell r="D5603">
            <v>5.23</v>
          </cell>
        </row>
        <row r="5604">
          <cell r="A5604" t="str">
            <v>85336</v>
          </cell>
          <cell r="B5604" t="str">
            <v>Retirada de tubulação de ferro galvanizado s/ escavação ou rasgo em alvenaria</v>
          </cell>
          <cell r="C5604" t="str">
            <v>m</v>
          </cell>
          <cell r="D5604">
            <v>3.89</v>
          </cell>
        </row>
        <row r="5605">
          <cell r="A5605" t="str">
            <v>85362</v>
          </cell>
          <cell r="B5605" t="str">
            <v>Demolição de divisórias em placas de marmorite ou de concreto</v>
          </cell>
          <cell r="C5605" t="str">
            <v>m²</v>
          </cell>
          <cell r="D5605">
            <v>8.6199999999999992</v>
          </cell>
        </row>
        <row r="5606">
          <cell r="A5606" t="str">
            <v>85364</v>
          </cell>
          <cell r="B5606" t="str">
            <v>Demolição manual de estrutura de concreto armado</v>
          </cell>
          <cell r="C5606" t="str">
            <v>m³</v>
          </cell>
          <cell r="D5606">
            <v>158.54</v>
          </cell>
        </row>
        <row r="5607">
          <cell r="A5607" t="str">
            <v>85365</v>
          </cell>
          <cell r="B5607" t="str">
            <v>Demolição manual de pavimentação em macadame betuminoso</v>
          </cell>
          <cell r="C5607" t="str">
            <v>m³</v>
          </cell>
          <cell r="D5607">
            <v>39.89</v>
          </cell>
        </row>
        <row r="5608">
          <cell r="A5608" t="str">
            <v>85366</v>
          </cell>
          <cell r="B5608" t="str">
            <v>Demolição manual de pavimentação em concreto asfáltico, espessura 5cm</v>
          </cell>
          <cell r="C5608" t="str">
            <v>m²</v>
          </cell>
          <cell r="D5608">
            <v>14.01</v>
          </cell>
        </row>
        <row r="5609">
          <cell r="A5609" t="str">
            <v>85367</v>
          </cell>
          <cell r="B5609" t="str">
            <v>Demolição de piso em ladrilho com argamassa</v>
          </cell>
          <cell r="C5609" t="str">
            <v>m²</v>
          </cell>
          <cell r="D5609">
            <v>10.37</v>
          </cell>
        </row>
        <row r="5610">
          <cell r="A5610" t="str">
            <v>85369</v>
          </cell>
          <cell r="B5610" t="str">
            <v>Remoção de forro de madeira (lambri) c/ reaproveitamento</v>
          </cell>
          <cell r="C5610" t="str">
            <v>m²</v>
          </cell>
          <cell r="D5610">
            <v>24.39</v>
          </cell>
        </row>
        <row r="5611">
          <cell r="A5611" t="str">
            <v>85370</v>
          </cell>
          <cell r="B5611" t="str">
            <v>Demolição manual de laje pré-moldada com transporte e carga em caminhão basculante</v>
          </cell>
          <cell r="C5611" t="str">
            <v>m³</v>
          </cell>
          <cell r="D5611">
            <v>165.52</v>
          </cell>
        </row>
        <row r="5612">
          <cell r="A5612" t="str">
            <v>85371</v>
          </cell>
          <cell r="B5612" t="str">
            <v>Remoção de piso em carpete</v>
          </cell>
          <cell r="C5612" t="str">
            <v>m²</v>
          </cell>
          <cell r="D5612">
            <v>2</v>
          </cell>
        </row>
        <row r="5613">
          <cell r="A5613" t="str">
            <v>85372</v>
          </cell>
          <cell r="B5613" t="str">
            <v>Demolição de forro de gesso</v>
          </cell>
          <cell r="C5613" t="str">
            <v>m²</v>
          </cell>
          <cell r="D5613">
            <v>1.61</v>
          </cell>
        </row>
        <row r="5614">
          <cell r="A5614" t="str">
            <v>85373</v>
          </cell>
          <cell r="B5614" t="str">
            <v>Demolição de caibros e ripas</v>
          </cell>
          <cell r="C5614" t="str">
            <v>m²</v>
          </cell>
          <cell r="D5614">
            <v>3.69</v>
          </cell>
        </row>
        <row r="5615">
          <cell r="A5615" t="str">
            <v>85374</v>
          </cell>
          <cell r="B5615" t="str">
            <v>Remoção de dispositivos para funcionamento de aparelhos sanitários</v>
          </cell>
          <cell r="C5615" t="str">
            <v>un</v>
          </cell>
          <cell r="D5615">
            <v>7.18</v>
          </cell>
        </row>
        <row r="5616">
          <cell r="A5616" t="str">
            <v>85375</v>
          </cell>
          <cell r="B5616" t="str">
            <v>Remoção de Blokret com empilhamento</v>
          </cell>
          <cell r="C5616" t="str">
            <v>m²</v>
          </cell>
          <cell r="D5616">
            <v>8.5299999999999994</v>
          </cell>
        </row>
        <row r="5617">
          <cell r="A5617" t="str">
            <v>85376</v>
          </cell>
          <cell r="B5617" t="str">
            <v>Demolição de piso vinílico</v>
          </cell>
          <cell r="C5617" t="str">
            <v>m²</v>
          </cell>
          <cell r="D5617">
            <v>3.65</v>
          </cell>
        </row>
        <row r="5618">
          <cell r="A5618" t="str">
            <v>85377</v>
          </cell>
          <cell r="B5618" t="str">
            <v>Desmontagem e remoção de divisórias de mármore ou granito</v>
          </cell>
          <cell r="C5618" t="str">
            <v>m²</v>
          </cell>
          <cell r="D5618">
            <v>27.18</v>
          </cell>
        </row>
        <row r="5619">
          <cell r="A5619" t="str">
            <v>85378</v>
          </cell>
          <cell r="B5619" t="str">
            <v>Desmontagem e remoção de painéis de divisórias de madeira</v>
          </cell>
          <cell r="C5619" t="str">
            <v>m²</v>
          </cell>
          <cell r="D5619">
            <v>25.81</v>
          </cell>
        </row>
        <row r="5620">
          <cell r="A5620" t="str">
            <v>85379</v>
          </cell>
          <cell r="B5620" t="str">
            <v>Demolição de cerca de arame farpado e mourões de concreto s/ remoção</v>
          </cell>
          <cell r="C5620" t="str">
            <v>m</v>
          </cell>
          <cell r="D5620">
            <v>1.61</v>
          </cell>
        </row>
        <row r="5621">
          <cell r="A5621" t="str">
            <v>85381</v>
          </cell>
          <cell r="B5621" t="str">
            <v>Retirada de cobertura com telha ardósia, incluindo estrutura de madeira</v>
          </cell>
          <cell r="C5621" t="str">
            <v>m²</v>
          </cell>
          <cell r="D5621">
            <v>42.82</v>
          </cell>
        </row>
        <row r="5622">
          <cell r="A5622" t="str">
            <v>85382</v>
          </cell>
          <cell r="B5622" t="str">
            <v>Remoção de proteção mecânica de impermeabilização</v>
          </cell>
          <cell r="C5622" t="str">
            <v>m²</v>
          </cell>
          <cell r="D5622">
            <v>13.47</v>
          </cell>
        </row>
        <row r="5623">
          <cell r="A5623" t="str">
            <v>85383</v>
          </cell>
          <cell r="B5623" t="str">
            <v>Remoção de calhas e condutores de águas pluviais</v>
          </cell>
          <cell r="C5623" t="str">
            <v>m</v>
          </cell>
          <cell r="D5623">
            <v>2.15</v>
          </cell>
        </row>
        <row r="5624">
          <cell r="A5624" t="str">
            <v>85384</v>
          </cell>
          <cell r="B5624" t="str">
            <v>Remoção manual de passeio em pedra portuguesa</v>
          </cell>
          <cell r="C5624" t="str">
            <v>m²</v>
          </cell>
          <cell r="D5624">
            <v>5.93</v>
          </cell>
        </row>
        <row r="5625">
          <cell r="A5625" t="str">
            <v>85386</v>
          </cell>
          <cell r="B5625" t="str">
            <v>Remoção manual de pavimentação de lajões de granito em passeios</v>
          </cell>
          <cell r="C5625" t="str">
            <v>m²</v>
          </cell>
          <cell r="D5625">
            <v>12.93</v>
          </cell>
        </row>
        <row r="5626">
          <cell r="A5626" t="str">
            <v>85387</v>
          </cell>
          <cell r="B5626" t="str">
            <v>Remoção manual de entulho</v>
          </cell>
          <cell r="C5626" t="str">
            <v>m³</v>
          </cell>
          <cell r="D5626">
            <v>38.81</v>
          </cell>
        </row>
        <row r="5627">
          <cell r="A5627" t="str">
            <v>85389</v>
          </cell>
          <cell r="B5627" t="str">
            <v>Remoção tubulação FoFo c/ DN 400 a 600mm excluindo escavação/reaterro</v>
          </cell>
          <cell r="C5627" t="str">
            <v>m</v>
          </cell>
          <cell r="D5627">
            <v>56.65</v>
          </cell>
        </row>
        <row r="5628">
          <cell r="A5628" t="str">
            <v>85390</v>
          </cell>
          <cell r="B5628" t="str">
            <v>Remoção tubulação FoFo c/ DN 50 a 300mm excluindo escavação/reaterro</v>
          </cell>
          <cell r="C5628" t="str">
            <v>m</v>
          </cell>
          <cell r="D5628">
            <v>28.19</v>
          </cell>
        </row>
        <row r="5629">
          <cell r="A5629" t="str">
            <v>85392</v>
          </cell>
          <cell r="B5629" t="str">
            <v>Remoção tubulação FoFo c/ DN 700 a 1.200mm excluindo escavação/reaterro</v>
          </cell>
          <cell r="C5629" t="str">
            <v>m</v>
          </cell>
          <cell r="D5629">
            <v>138.34</v>
          </cell>
        </row>
        <row r="5630">
          <cell r="A5630" t="str">
            <v>85397</v>
          </cell>
          <cell r="B5630" t="str">
            <v>Retirada de azulejo colado</v>
          </cell>
          <cell r="C5630" t="str">
            <v>m²</v>
          </cell>
          <cell r="D5630">
            <v>14.63</v>
          </cell>
        </row>
        <row r="5631">
          <cell r="A5631" t="str">
            <v>85406</v>
          </cell>
          <cell r="B5631" t="str">
            <v>Remoção de azulejo e substrato de aderência em argamassa</v>
          </cell>
          <cell r="C5631" t="str">
            <v>m²</v>
          </cell>
          <cell r="D5631">
            <v>30.48</v>
          </cell>
        </row>
        <row r="5632">
          <cell r="A5632" t="str">
            <v>85407</v>
          </cell>
          <cell r="B5632" t="str">
            <v>Remoção de fiação elétrica</v>
          </cell>
          <cell r="C5632" t="str">
            <v>m</v>
          </cell>
          <cell r="D5632">
            <v>7.57</v>
          </cell>
        </row>
        <row r="5633">
          <cell r="A5633" t="str">
            <v>85408</v>
          </cell>
          <cell r="B5633" t="str">
            <v>Remoção de peitoril em mármore ou granito</v>
          </cell>
          <cell r="C5633" t="str">
            <v>m²</v>
          </cell>
          <cell r="D5633">
            <v>21.95</v>
          </cell>
        </row>
        <row r="5634">
          <cell r="A5634" t="str">
            <v>85409</v>
          </cell>
          <cell r="B5634" t="str">
            <v>Remoção de piso em placas de borracha colada</v>
          </cell>
          <cell r="C5634" t="str">
            <v>m²</v>
          </cell>
          <cell r="D5634">
            <v>4.4800000000000004</v>
          </cell>
        </row>
        <row r="5635">
          <cell r="A5635" t="str">
            <v>85410</v>
          </cell>
          <cell r="B5635" t="str">
            <v>Remoção de ralo seco ou sifonado</v>
          </cell>
          <cell r="C5635" t="str">
            <v>un</v>
          </cell>
          <cell r="D5635">
            <v>11.23</v>
          </cell>
        </row>
        <row r="5636">
          <cell r="A5636" t="str">
            <v>85411</v>
          </cell>
          <cell r="B5636" t="str">
            <v>Remoção de rodapé cerâmico</v>
          </cell>
          <cell r="C5636" t="str">
            <v>m</v>
          </cell>
          <cell r="D5636">
            <v>2.29</v>
          </cell>
        </row>
        <row r="5637">
          <cell r="A5637" t="str">
            <v>85412</v>
          </cell>
          <cell r="B5637" t="str">
            <v>Remoção de rodapé de mármore ou granito</v>
          </cell>
          <cell r="C5637" t="str">
            <v>m</v>
          </cell>
          <cell r="D5637">
            <v>3.29</v>
          </cell>
        </row>
        <row r="5638">
          <cell r="A5638" t="str">
            <v>85413</v>
          </cell>
          <cell r="B5638" t="str">
            <v>Remoção de rodapé vinílico ou de borracha colada</v>
          </cell>
          <cell r="C5638" t="str">
            <v>m</v>
          </cell>
          <cell r="D5638">
            <v>1.78</v>
          </cell>
        </row>
        <row r="5639">
          <cell r="A5639" t="str">
            <v>85414</v>
          </cell>
          <cell r="B5639" t="str">
            <v>Remoção de rufo ou calha metálica</v>
          </cell>
          <cell r="C5639" t="str">
            <v>m</v>
          </cell>
          <cell r="D5639">
            <v>4.68</v>
          </cell>
        </row>
        <row r="5640">
          <cell r="A5640" t="str">
            <v>85415</v>
          </cell>
          <cell r="B5640" t="str">
            <v>Remoção de dispositivos para funcionamento de pia de cozinha</v>
          </cell>
          <cell r="C5640" t="str">
            <v>un</v>
          </cell>
          <cell r="D5640">
            <v>7.02</v>
          </cell>
        </row>
        <row r="5641">
          <cell r="A5641" t="str">
            <v>85416</v>
          </cell>
          <cell r="B5641" t="str">
            <v>Remoção de tomadas ou interruptores elétricos</v>
          </cell>
          <cell r="C5641" t="str">
            <v>un</v>
          </cell>
          <cell r="D5641">
            <v>10.119999999999999</v>
          </cell>
        </row>
        <row r="5642">
          <cell r="A5642" t="str">
            <v>85417</v>
          </cell>
          <cell r="B5642" t="str">
            <v>Retirada de tubulação hidrossanitária aparente com conexões, ø 1/2" a 2"</v>
          </cell>
          <cell r="C5642" t="str">
            <v>m</v>
          </cell>
          <cell r="D5642">
            <v>2.81</v>
          </cell>
        </row>
        <row r="5643">
          <cell r="A5643" t="str">
            <v>85418</v>
          </cell>
          <cell r="B5643" t="str">
            <v>Retirada de tubulação hidrossanitária embutida com conexões ø 1/2" a 2"</v>
          </cell>
          <cell r="C5643" t="str">
            <v>m</v>
          </cell>
          <cell r="D5643">
            <v>5.61</v>
          </cell>
        </row>
        <row r="5644">
          <cell r="A5644" t="str">
            <v>85419</v>
          </cell>
          <cell r="B5644" t="str">
            <v>Retirada de tubulação hidrossanitária aparente com conexões, ø 2 1/2" a 4"</v>
          </cell>
          <cell r="C5644" t="str">
            <v>m</v>
          </cell>
          <cell r="D5644">
            <v>3.49</v>
          </cell>
        </row>
        <row r="5645">
          <cell r="A5645" t="str">
            <v>85420</v>
          </cell>
          <cell r="B5645" t="str">
            <v>Retirada de tubulação hidrossanitária embutida com conexões, ø 2 1/2" a 4"</v>
          </cell>
          <cell r="C5645" t="str">
            <v>m</v>
          </cell>
          <cell r="D5645">
            <v>8.42</v>
          </cell>
        </row>
        <row r="5646">
          <cell r="A5646" t="str">
            <v>85421</v>
          </cell>
          <cell r="B5646" t="str">
            <v>Remoção de vidro comum</v>
          </cell>
          <cell r="C5646" t="str">
            <v>m²</v>
          </cell>
          <cell r="D5646">
            <v>8.4700000000000006</v>
          </cell>
        </row>
        <row r="5647">
          <cell r="A5647" t="str">
            <v>89263</v>
          </cell>
          <cell r="B5647" t="str">
            <v>Demolição de estrutura metálica sem remoção</v>
          </cell>
          <cell r="C5647" t="str">
            <v>m²</v>
          </cell>
          <cell r="D5647">
            <v>20.84</v>
          </cell>
        </row>
        <row r="5648">
          <cell r="A5648" t="str">
            <v>0016</v>
          </cell>
          <cell r="B5648" t="str">
            <v>Ligações provisórias</v>
          </cell>
        </row>
        <row r="5649">
          <cell r="A5649" t="str">
            <v>73960</v>
          </cell>
          <cell r="B5649" t="str">
            <v>Ligações provisórias água / esgoto / elétrica / forca</v>
          </cell>
        </row>
        <row r="5650">
          <cell r="A5650" t="str">
            <v>73960/001</v>
          </cell>
          <cell r="B5650" t="str">
            <v>Instalação / ligação provisória elétrica baixa tensão p/ canteiro obra, M3 chave 100A carga 3kWh, 20CV excl. fornecimento medidor</v>
          </cell>
          <cell r="C5650" t="str">
            <v>un</v>
          </cell>
          <cell r="D5650">
            <v>1200.45</v>
          </cell>
        </row>
        <row r="5651">
          <cell r="A5651" t="str">
            <v>0233</v>
          </cell>
          <cell r="B5651" t="str">
            <v>Sinalização do canteiro de obras</v>
          </cell>
        </row>
        <row r="5652">
          <cell r="A5652" t="str">
            <v>73683</v>
          </cell>
          <cell r="B5652" t="str">
            <v>Instalação de gambiarra para sinalização, padrão 20m, incluindo lâmpada, bocal e balde a cada 2m</v>
          </cell>
          <cell r="C5652" t="str">
            <v>un</v>
          </cell>
          <cell r="D5652">
            <v>43.01</v>
          </cell>
        </row>
        <row r="5653">
          <cell r="A5653" t="str">
            <v>85423</v>
          </cell>
          <cell r="B5653" t="str">
            <v>Isolamento de obra com tela plástica com malha de 5mm</v>
          </cell>
          <cell r="C5653" t="str">
            <v>m²</v>
          </cell>
          <cell r="D5653">
            <v>5.42</v>
          </cell>
        </row>
        <row r="5654">
          <cell r="A5654" t="str">
            <v>85424</v>
          </cell>
          <cell r="B5654" t="str">
            <v>Isolamento de obra com tela plástica com malha de 5mm e estrutura de madeira pontaleteada</v>
          </cell>
          <cell r="C5654" t="str">
            <v>m²</v>
          </cell>
          <cell r="D5654">
            <v>15.66</v>
          </cell>
        </row>
        <row r="5655">
          <cell r="A5655" t="str">
            <v>SERT</v>
          </cell>
          <cell r="B5655" t="str">
            <v>Serviços técnicos</v>
          </cell>
        </row>
        <row r="5656">
          <cell r="A5656" t="str">
            <v>0006</v>
          </cell>
          <cell r="B5656" t="str">
            <v>Controle tecnológico</v>
          </cell>
        </row>
        <row r="5657">
          <cell r="A5657" t="str">
            <v>72742</v>
          </cell>
          <cell r="B5657" t="str">
            <v>Ensaio de recebimento e aceitação de cimento Portland</v>
          </cell>
          <cell r="C5657" t="str">
            <v>un</v>
          </cell>
          <cell r="D5657">
            <v>386.3</v>
          </cell>
        </row>
        <row r="5658">
          <cell r="A5658" t="str">
            <v>72743</v>
          </cell>
          <cell r="B5658" t="str">
            <v>Ensaio de recebimento e aceitação de agregado graúdo</v>
          </cell>
          <cell r="C5658" t="str">
            <v>un</v>
          </cell>
          <cell r="D5658">
            <v>193.15</v>
          </cell>
        </row>
        <row r="5659">
          <cell r="A5659" t="str">
            <v>73900</v>
          </cell>
          <cell r="B5659" t="str">
            <v>Ensaios tecnológico de asfalto</v>
          </cell>
        </row>
        <row r="5660">
          <cell r="A5660" t="str">
            <v>73900/001</v>
          </cell>
          <cell r="B5660" t="str">
            <v>Ensaios de imprimação - asfalto diluído</v>
          </cell>
          <cell r="C5660" t="str">
            <v>m²</v>
          </cell>
          <cell r="D5660">
            <v>0.03</v>
          </cell>
        </row>
        <row r="5661">
          <cell r="A5661" t="str">
            <v>73900/002</v>
          </cell>
          <cell r="B5661" t="str">
            <v>Ensaios de Tratamento Superficial Simples (TSS) - com CAP</v>
          </cell>
          <cell r="C5661" t="str">
            <v>m²</v>
          </cell>
          <cell r="D5661">
            <v>0.09</v>
          </cell>
        </row>
        <row r="5662">
          <cell r="A5662" t="str">
            <v>73900/003</v>
          </cell>
          <cell r="B5662" t="str">
            <v>Ensaios de Tratamento Superficial Simples (TSS) - com emulsão asfáltica</v>
          </cell>
          <cell r="C5662" t="str">
            <v>m²</v>
          </cell>
          <cell r="D5662">
            <v>0.1</v>
          </cell>
        </row>
        <row r="5663">
          <cell r="A5663" t="str">
            <v>73900/004</v>
          </cell>
          <cell r="B5663" t="str">
            <v>Ensaios de Tratamento Superficial Duplo (TSD) - com CAP</v>
          </cell>
          <cell r="C5663" t="str">
            <v>m²</v>
          </cell>
          <cell r="D5663">
            <v>0.12</v>
          </cell>
        </row>
        <row r="5664">
          <cell r="A5664" t="str">
            <v>73900/005</v>
          </cell>
          <cell r="B5664" t="str">
            <v>Ensaios de Tratamento Superficial Duplo (TSD) - com emulsão asfáltica</v>
          </cell>
          <cell r="C5664" t="str">
            <v>m²</v>
          </cell>
          <cell r="D5664">
            <v>0.17</v>
          </cell>
        </row>
        <row r="5665">
          <cell r="A5665" t="str">
            <v>73900/006</v>
          </cell>
          <cell r="B5665" t="str">
            <v>Ensaios de Tratamento Superficial Triplo (TST) - com CAP</v>
          </cell>
          <cell r="C5665" t="str">
            <v>m²</v>
          </cell>
          <cell r="D5665">
            <v>0.17</v>
          </cell>
        </row>
        <row r="5666">
          <cell r="A5666" t="str">
            <v>73900/007</v>
          </cell>
          <cell r="B5666" t="str">
            <v>Ensaios de Tratamento Superficial Triplo (TST) - com emulsão asfáltica</v>
          </cell>
          <cell r="C5666" t="str">
            <v>m²</v>
          </cell>
          <cell r="D5666">
            <v>0.18</v>
          </cell>
        </row>
        <row r="5667">
          <cell r="A5667" t="str">
            <v>73900/008</v>
          </cell>
          <cell r="B5667" t="str">
            <v>Ensaios de macadame betuminoso por penetração - com CAP</v>
          </cell>
          <cell r="C5667" t="str">
            <v>m³</v>
          </cell>
          <cell r="D5667">
            <v>0.86</v>
          </cell>
        </row>
        <row r="5668">
          <cell r="A5668" t="str">
            <v>73900/009</v>
          </cell>
          <cell r="B5668" t="str">
            <v>Ensaios de macadame betuminoso por penetração - com emulsão asfáltica</v>
          </cell>
          <cell r="C5668" t="str">
            <v>m³</v>
          </cell>
          <cell r="D5668">
            <v>0.85</v>
          </cell>
        </row>
        <row r="5669">
          <cell r="A5669" t="str">
            <v>73900/010</v>
          </cell>
          <cell r="B5669" t="str">
            <v>Ensaios de pré-misturado a frio</v>
          </cell>
          <cell r="C5669" t="str">
            <v>m³</v>
          </cell>
          <cell r="D5669">
            <v>0.66</v>
          </cell>
        </row>
        <row r="5670">
          <cell r="A5670" t="str">
            <v>73900/011</v>
          </cell>
          <cell r="B5670" t="str">
            <v>Ensaios de areia asfalto a quente</v>
          </cell>
          <cell r="C5670" t="str">
            <v>T</v>
          </cell>
          <cell r="D5670">
            <v>21.79</v>
          </cell>
        </row>
        <row r="5671">
          <cell r="A5671" t="str">
            <v>73900/012</v>
          </cell>
          <cell r="B5671" t="str">
            <v>Ensaios de concreto asfáltico</v>
          </cell>
          <cell r="C5671" t="str">
            <v>T</v>
          </cell>
          <cell r="D5671">
            <v>30.34</v>
          </cell>
        </row>
        <row r="5672">
          <cell r="A5672" t="str">
            <v>74020</v>
          </cell>
          <cell r="B5672" t="str">
            <v>Ensaio tecnológico com concreto</v>
          </cell>
        </row>
        <row r="5673">
          <cell r="A5673" t="str">
            <v>74020/001</v>
          </cell>
          <cell r="B5673" t="str">
            <v>Ensaio de pavimento de concreto</v>
          </cell>
          <cell r="C5673" t="str">
            <v>m³</v>
          </cell>
          <cell r="D5673">
            <v>14.66</v>
          </cell>
        </row>
        <row r="5674">
          <cell r="A5674" t="str">
            <v>74020/002</v>
          </cell>
          <cell r="B5674" t="str">
            <v>Ensaios de pavimento de concreto compactado com rolo</v>
          </cell>
          <cell r="C5674" t="str">
            <v>m³</v>
          </cell>
          <cell r="D5674">
            <v>13.22</v>
          </cell>
        </row>
        <row r="5675">
          <cell r="A5675" t="str">
            <v>74021</v>
          </cell>
          <cell r="B5675" t="str">
            <v>Ensaio tecnológico de terraplenagem</v>
          </cell>
        </row>
        <row r="5676">
          <cell r="A5676" t="str">
            <v>74021/001</v>
          </cell>
          <cell r="B5676" t="str">
            <v>Ensaios de terraplenagem - corpo do aterro</v>
          </cell>
          <cell r="C5676" t="str">
            <v>m³</v>
          </cell>
          <cell r="D5676">
            <v>0.36</v>
          </cell>
        </row>
        <row r="5677">
          <cell r="A5677" t="str">
            <v>74021/002</v>
          </cell>
          <cell r="B5677" t="str">
            <v>Ensaio de terraplenagem - camada final do aterro</v>
          </cell>
          <cell r="C5677" t="str">
            <v>m³</v>
          </cell>
          <cell r="D5677">
            <v>1.1499999999999999</v>
          </cell>
        </row>
        <row r="5678">
          <cell r="A5678" t="str">
            <v>74021/003</v>
          </cell>
          <cell r="B5678" t="str">
            <v>Ensaios de regularização do subleito</v>
          </cell>
          <cell r="C5678" t="str">
            <v>m²</v>
          </cell>
          <cell r="D5678">
            <v>0.54</v>
          </cell>
        </row>
        <row r="5679">
          <cell r="A5679" t="str">
            <v>74021/004</v>
          </cell>
          <cell r="B5679" t="str">
            <v>Ensaios de reforço do subleito</v>
          </cell>
          <cell r="C5679" t="str">
            <v>m³</v>
          </cell>
          <cell r="D5679">
            <v>0.97</v>
          </cell>
        </row>
        <row r="5680">
          <cell r="A5680" t="str">
            <v>74021/005</v>
          </cell>
          <cell r="B5680" t="str">
            <v>Ensaios de subbase de solo melhorado com cimento</v>
          </cell>
          <cell r="C5680" t="str">
            <v>m³</v>
          </cell>
          <cell r="D5680">
            <v>0.97</v>
          </cell>
        </row>
        <row r="5681">
          <cell r="A5681" t="str">
            <v>74021/006</v>
          </cell>
          <cell r="B5681" t="str">
            <v>Ensaios de base estabilizada granulometricamente</v>
          </cell>
          <cell r="C5681" t="str">
            <v>m³</v>
          </cell>
          <cell r="D5681">
            <v>1.04</v>
          </cell>
        </row>
        <row r="5682">
          <cell r="A5682" t="str">
            <v>74021/007</v>
          </cell>
          <cell r="B5682" t="str">
            <v>Ensaio de base de solo melhorado com cimento</v>
          </cell>
          <cell r="C5682" t="str">
            <v>m³</v>
          </cell>
          <cell r="D5682">
            <v>0.97</v>
          </cell>
        </row>
        <row r="5683">
          <cell r="A5683" t="str">
            <v>74021/008</v>
          </cell>
          <cell r="B5683" t="str">
            <v>Ensaios de base de solo cimento</v>
          </cell>
          <cell r="C5683" t="str">
            <v>m³</v>
          </cell>
          <cell r="D5683">
            <v>1.05</v>
          </cell>
        </row>
        <row r="5684">
          <cell r="A5684" t="str">
            <v>74022</v>
          </cell>
          <cell r="B5684" t="str">
            <v>Ensaio tecnológico</v>
          </cell>
        </row>
        <row r="5685">
          <cell r="A5685" t="str">
            <v>74022/001</v>
          </cell>
          <cell r="B5685" t="str">
            <v>Ensaio de penetração - material betuminoso</v>
          </cell>
          <cell r="C5685" t="str">
            <v>un</v>
          </cell>
          <cell r="D5685">
            <v>82.09</v>
          </cell>
        </row>
        <row r="5686">
          <cell r="A5686" t="str">
            <v>74022/002</v>
          </cell>
          <cell r="B5686" t="str">
            <v>Ensaio de viscosidade Saybolt Furol - material betuminoso</v>
          </cell>
          <cell r="C5686" t="str">
            <v>un</v>
          </cell>
          <cell r="D5686">
            <v>106.23</v>
          </cell>
        </row>
        <row r="5687">
          <cell r="A5687" t="str">
            <v>74022/003</v>
          </cell>
          <cell r="B5687" t="str">
            <v>Ensaio de determinação da peneiração - emulsão asfáltica</v>
          </cell>
          <cell r="C5687" t="str">
            <v>un</v>
          </cell>
          <cell r="D5687">
            <v>96.57</v>
          </cell>
        </row>
        <row r="5688">
          <cell r="A5688" t="str">
            <v>74022/004</v>
          </cell>
          <cell r="B5688" t="str">
            <v>Ensaio de determinação da sedimentação - emulsão asfáltica</v>
          </cell>
          <cell r="C5688" t="str">
            <v>un</v>
          </cell>
          <cell r="D5688">
            <v>106.23</v>
          </cell>
        </row>
        <row r="5689">
          <cell r="A5689" t="str">
            <v>74022/005</v>
          </cell>
          <cell r="B5689" t="str">
            <v>Ensaio de determinação do teor de betume - Cimento Asfáltico de Petróleo (CAP)</v>
          </cell>
          <cell r="C5689" t="str">
            <v>un</v>
          </cell>
          <cell r="D5689">
            <v>84.5</v>
          </cell>
        </row>
        <row r="5690">
          <cell r="A5690" t="str">
            <v>74022/006</v>
          </cell>
          <cell r="B5690" t="str">
            <v>Ensaio de granulometria por peneiramento - solos</v>
          </cell>
          <cell r="C5690" t="str">
            <v>un</v>
          </cell>
          <cell r="D5690">
            <v>77.260000000000005</v>
          </cell>
        </row>
        <row r="5691">
          <cell r="A5691" t="str">
            <v>74022/007</v>
          </cell>
          <cell r="B5691" t="str">
            <v>Ensaio de granulometria por peneiramento e sedimentação - solos</v>
          </cell>
          <cell r="C5691" t="str">
            <v>un</v>
          </cell>
          <cell r="D5691">
            <v>91.74</v>
          </cell>
        </row>
        <row r="5692">
          <cell r="A5692" t="str">
            <v>74022/008</v>
          </cell>
          <cell r="B5692" t="str">
            <v>Ensaio de limite de liquidez - solos</v>
          </cell>
          <cell r="C5692" t="str">
            <v>un</v>
          </cell>
          <cell r="D5692">
            <v>48.28</v>
          </cell>
        </row>
        <row r="5693">
          <cell r="A5693" t="str">
            <v>74022/009</v>
          </cell>
          <cell r="B5693" t="str">
            <v>Ensaio de limite de plasticidade - solos</v>
          </cell>
          <cell r="C5693" t="str">
            <v>un</v>
          </cell>
          <cell r="D5693">
            <v>43.45</v>
          </cell>
        </row>
        <row r="5694">
          <cell r="A5694" t="str">
            <v>74022/010</v>
          </cell>
          <cell r="B5694" t="str">
            <v>Ensaio de compactação - amostras não trabalhadas - energia normal - solos</v>
          </cell>
          <cell r="C5694" t="str">
            <v>un</v>
          </cell>
          <cell r="D5694">
            <v>91.74</v>
          </cell>
        </row>
        <row r="5695">
          <cell r="A5695" t="str">
            <v>74022/011</v>
          </cell>
          <cell r="B5695" t="str">
            <v>Ensaio de compactação - amostras não trabalhadas - energia intermediaria - solos</v>
          </cell>
          <cell r="C5695" t="str">
            <v>un</v>
          </cell>
          <cell r="D5695">
            <v>140.03</v>
          </cell>
        </row>
        <row r="5696">
          <cell r="A5696" t="str">
            <v>74022/012</v>
          </cell>
          <cell r="B5696" t="str">
            <v>Ensaio de compactação - amostras não trabalhadas - energia modificada - solos</v>
          </cell>
          <cell r="C5696" t="str">
            <v>un</v>
          </cell>
          <cell r="D5696">
            <v>183.49</v>
          </cell>
        </row>
        <row r="5697">
          <cell r="A5697" t="str">
            <v>74022/013</v>
          </cell>
          <cell r="B5697" t="str">
            <v>Ensaio de compactação - amostras trabalhadas - solos</v>
          </cell>
          <cell r="C5697" t="str">
            <v>un</v>
          </cell>
          <cell r="D5697">
            <v>96.57</v>
          </cell>
        </row>
        <row r="5698">
          <cell r="A5698" t="str">
            <v>74022/014</v>
          </cell>
          <cell r="B5698" t="str">
            <v>Ensaio de massa especifica - in situ - método frasco de areia - solos</v>
          </cell>
          <cell r="C5698" t="str">
            <v>un</v>
          </cell>
          <cell r="D5698">
            <v>33.799999999999997</v>
          </cell>
        </row>
        <row r="5699">
          <cell r="A5699" t="str">
            <v>74022/015</v>
          </cell>
          <cell r="B5699" t="str">
            <v>Ensaio de massa especifica - in situ - método balão de borracha - solos</v>
          </cell>
          <cell r="C5699" t="str">
            <v>un</v>
          </cell>
          <cell r="D5699">
            <v>38.630000000000003</v>
          </cell>
        </row>
        <row r="5700">
          <cell r="A5700" t="str">
            <v>74022/016</v>
          </cell>
          <cell r="B5700" t="str">
            <v>Ensaio de densidade real - solos</v>
          </cell>
          <cell r="C5700" t="str">
            <v>un</v>
          </cell>
          <cell r="D5700">
            <v>43.45</v>
          </cell>
        </row>
        <row r="5701">
          <cell r="A5701" t="str">
            <v>74022/017</v>
          </cell>
          <cell r="B5701" t="str">
            <v>Ensaio de abrasão Los Angeles - agregados</v>
          </cell>
          <cell r="C5701" t="str">
            <v>un</v>
          </cell>
          <cell r="D5701">
            <v>202.81</v>
          </cell>
        </row>
        <row r="5702">
          <cell r="A5702" t="str">
            <v>74022/018</v>
          </cell>
          <cell r="B5702" t="str">
            <v>Ensaio de massa especifica - in situ - emprego do óleo - solos</v>
          </cell>
          <cell r="C5702" t="str">
            <v>un</v>
          </cell>
          <cell r="D5702">
            <v>53.11</v>
          </cell>
        </row>
        <row r="5703">
          <cell r="A5703" t="str">
            <v>74022/019</v>
          </cell>
          <cell r="B5703" t="str">
            <v>Ensaio de Índice de Suporte Califórnia (CBR) - amostras não trabalhadas - energia normal - solos</v>
          </cell>
          <cell r="C5703" t="str">
            <v>un</v>
          </cell>
          <cell r="D5703">
            <v>111.06</v>
          </cell>
        </row>
        <row r="5704">
          <cell r="A5704" t="str">
            <v>74022/020</v>
          </cell>
          <cell r="B5704" t="str">
            <v>Ensaio de Índice de Suporte Califórnia (CBR) - amostras não trabalhadas - energia intermediaria - solos</v>
          </cell>
          <cell r="C5704" t="str">
            <v>un</v>
          </cell>
          <cell r="D5704">
            <v>125.55</v>
          </cell>
        </row>
        <row r="5705">
          <cell r="A5705" t="str">
            <v>74022/021</v>
          </cell>
          <cell r="B5705" t="str">
            <v>Ensaio de Índice de Suporte Califórnia (CBR) - amostras não trabalhadas - energia modificada- solos</v>
          </cell>
          <cell r="C5705" t="str">
            <v>un</v>
          </cell>
          <cell r="D5705">
            <v>135.19999999999999</v>
          </cell>
        </row>
        <row r="5706">
          <cell r="A5706" t="str">
            <v>74022/022</v>
          </cell>
          <cell r="B5706" t="str">
            <v>Ensaio de teor de umidade - método expedito do álcool - solos</v>
          </cell>
          <cell r="C5706" t="str">
            <v>un</v>
          </cell>
          <cell r="D5706">
            <v>28.97</v>
          </cell>
        </row>
        <row r="5707">
          <cell r="A5707" t="str">
            <v>74022/023</v>
          </cell>
          <cell r="B5707" t="str">
            <v>Ensaio de teor de umidade - processo Speedy - solos e agregados miúdos</v>
          </cell>
          <cell r="C5707" t="str">
            <v>un</v>
          </cell>
          <cell r="D5707">
            <v>28.97</v>
          </cell>
        </row>
        <row r="5708">
          <cell r="A5708" t="str">
            <v>74022/024</v>
          </cell>
          <cell r="B5708" t="str">
            <v>Ensaio de teor de umidade - em laboratório - solos</v>
          </cell>
          <cell r="C5708" t="str">
            <v>un</v>
          </cell>
          <cell r="D5708">
            <v>38.630000000000003</v>
          </cell>
        </row>
        <row r="5709">
          <cell r="A5709" t="str">
            <v>74022/025</v>
          </cell>
          <cell r="B5709" t="str">
            <v>Ensaio de ponto de fulgor - material betuminoso</v>
          </cell>
          <cell r="C5709" t="str">
            <v>un</v>
          </cell>
          <cell r="D5709">
            <v>77.260000000000005</v>
          </cell>
        </row>
        <row r="5710">
          <cell r="A5710" t="str">
            <v>74022/026</v>
          </cell>
          <cell r="B5710" t="str">
            <v>Ensaio de destilação - asfalto diluído</v>
          </cell>
          <cell r="C5710" t="str">
            <v>un</v>
          </cell>
          <cell r="D5710">
            <v>125.55</v>
          </cell>
        </row>
        <row r="5711">
          <cell r="A5711" t="str">
            <v>74022/027</v>
          </cell>
          <cell r="B5711" t="str">
            <v>Ensaio de controle de taxa de aplicação de ligante betuminoso</v>
          </cell>
          <cell r="C5711" t="str">
            <v>un</v>
          </cell>
          <cell r="D5711">
            <v>33.799999999999997</v>
          </cell>
        </row>
        <row r="5712">
          <cell r="A5712" t="str">
            <v>74022/028</v>
          </cell>
          <cell r="B5712" t="str">
            <v>Ensaio de susceptibilidade térmica - índice Pfeiffer - material asfáltico</v>
          </cell>
          <cell r="C5712" t="str">
            <v>un</v>
          </cell>
          <cell r="D5712">
            <v>120.72</v>
          </cell>
        </row>
        <row r="5713">
          <cell r="A5713" t="str">
            <v>74022/029</v>
          </cell>
          <cell r="B5713" t="str">
            <v>Ensaio de espuma - material asfáltico</v>
          </cell>
          <cell r="C5713" t="str">
            <v>un</v>
          </cell>
          <cell r="D5713">
            <v>86.91</v>
          </cell>
        </row>
        <row r="5714">
          <cell r="A5714" t="str">
            <v>74022/030</v>
          </cell>
          <cell r="B5714" t="str">
            <v>Ensaio de resistência a compressão simples - concreto</v>
          </cell>
          <cell r="C5714" t="str">
            <v>un</v>
          </cell>
          <cell r="D5714">
            <v>86.91</v>
          </cell>
        </row>
        <row r="5715">
          <cell r="A5715" t="str">
            <v>74022/031</v>
          </cell>
          <cell r="B5715" t="str">
            <v>Ensaio de resistência a tração por compressão diametral - concreto</v>
          </cell>
          <cell r="C5715" t="str">
            <v>un</v>
          </cell>
          <cell r="D5715">
            <v>86.91</v>
          </cell>
        </row>
        <row r="5716">
          <cell r="A5716" t="str">
            <v>74022/032</v>
          </cell>
          <cell r="B5716" t="str">
            <v>Ensaio de resistência a tração na flexão de concreto</v>
          </cell>
          <cell r="C5716" t="str">
            <v>un</v>
          </cell>
          <cell r="D5716">
            <v>96.57</v>
          </cell>
        </row>
        <row r="5717">
          <cell r="A5717" t="str">
            <v>74022/033</v>
          </cell>
          <cell r="B5717" t="str">
            <v>Ensaio de resiliência - solos</v>
          </cell>
          <cell r="C5717" t="str">
            <v>un</v>
          </cell>
          <cell r="D5717">
            <v>622.91999999999996</v>
          </cell>
        </row>
        <row r="5718">
          <cell r="A5718" t="str">
            <v>74022/034</v>
          </cell>
          <cell r="B5718" t="str">
            <v>Ensaio de resiliência - misturas betuminosas</v>
          </cell>
          <cell r="C5718" t="str">
            <v>un</v>
          </cell>
          <cell r="D5718">
            <v>130.37</v>
          </cell>
        </row>
        <row r="5719">
          <cell r="A5719" t="str">
            <v>74022/035</v>
          </cell>
          <cell r="B5719" t="str">
            <v>Ensaio de percentagem de betume - misturas betuminosas</v>
          </cell>
          <cell r="C5719" t="str">
            <v>un</v>
          </cell>
          <cell r="D5719">
            <v>72.430000000000007</v>
          </cell>
        </row>
        <row r="5720">
          <cell r="A5720" t="str">
            <v>74022/036</v>
          </cell>
          <cell r="B5720" t="str">
            <v>Ensaio de adesividade - resistência a água - emulsão asfáltica</v>
          </cell>
          <cell r="C5720" t="str">
            <v>un</v>
          </cell>
          <cell r="D5720">
            <v>57.94</v>
          </cell>
        </row>
        <row r="5721">
          <cell r="A5721" t="str">
            <v>74022/037</v>
          </cell>
          <cell r="B5721" t="str">
            <v>Ensaio de adesividade a ligante betuminoso - agregado graúdo</v>
          </cell>
          <cell r="C5721" t="str">
            <v>un</v>
          </cell>
          <cell r="D5721">
            <v>48.28</v>
          </cell>
        </row>
        <row r="5722">
          <cell r="A5722" t="str">
            <v>74022/038</v>
          </cell>
          <cell r="B5722" t="str">
            <v>Ensaio de expansibilidade - solos</v>
          </cell>
          <cell r="C5722" t="str">
            <v>un</v>
          </cell>
          <cell r="D5722">
            <v>70.010000000000005</v>
          </cell>
        </row>
        <row r="5723">
          <cell r="A5723" t="str">
            <v>74022/039</v>
          </cell>
          <cell r="B5723" t="str">
            <v>Preparação de amostras para ensaio de caracterização - solos</v>
          </cell>
          <cell r="C5723" t="str">
            <v>un</v>
          </cell>
          <cell r="D5723">
            <v>53.11</v>
          </cell>
        </row>
        <row r="5724">
          <cell r="A5724" t="str">
            <v>74022/040</v>
          </cell>
          <cell r="B5724" t="str">
            <v>Ensaio Marshall - mistura betuminosa a quente</v>
          </cell>
          <cell r="C5724" t="str">
            <v>un</v>
          </cell>
          <cell r="D5724">
            <v>169</v>
          </cell>
        </row>
        <row r="5725">
          <cell r="A5725" t="str">
            <v>74022/041</v>
          </cell>
          <cell r="B5725" t="str">
            <v>Ensaio de determinação do índice de forma - agregados</v>
          </cell>
          <cell r="C5725" t="str">
            <v>un</v>
          </cell>
          <cell r="D5725">
            <v>48.28</v>
          </cell>
        </row>
        <row r="5726">
          <cell r="A5726" t="str">
            <v>74022/042</v>
          </cell>
          <cell r="B5726" t="str">
            <v>Ensaio de equivalente em areia - solos</v>
          </cell>
          <cell r="C5726" t="str">
            <v>un</v>
          </cell>
          <cell r="D5726">
            <v>43.45</v>
          </cell>
        </row>
        <row r="5727">
          <cell r="A5727" t="str">
            <v>74022/043</v>
          </cell>
          <cell r="B5727" t="str">
            <v>Ensaio de moldagem e cura de solo cimento</v>
          </cell>
          <cell r="C5727" t="str">
            <v>un</v>
          </cell>
          <cell r="D5727">
            <v>48.28</v>
          </cell>
        </row>
        <row r="5728">
          <cell r="A5728" t="str">
            <v>74022/044</v>
          </cell>
          <cell r="B5728" t="str">
            <v>Ensaio de compressão axial de solo cimento</v>
          </cell>
          <cell r="C5728" t="str">
            <v>un</v>
          </cell>
          <cell r="D5728">
            <v>38.630000000000003</v>
          </cell>
        </row>
        <row r="5729">
          <cell r="A5729" t="str">
            <v>74022/045</v>
          </cell>
          <cell r="B5729" t="str">
            <v>Ensaio de viscosidade cinemática - asfalto</v>
          </cell>
          <cell r="C5729" t="str">
            <v>un</v>
          </cell>
          <cell r="D5729">
            <v>96.57</v>
          </cell>
        </row>
        <row r="5730">
          <cell r="A5730" t="str">
            <v>74022/047</v>
          </cell>
          <cell r="B5730" t="str">
            <v>Ensaio de resíduo por evaporação - emulsão asfáltica</v>
          </cell>
          <cell r="C5730" t="str">
            <v>un</v>
          </cell>
          <cell r="D5730">
            <v>48.28</v>
          </cell>
        </row>
        <row r="5731">
          <cell r="A5731" t="str">
            <v>74022/048</v>
          </cell>
          <cell r="B5731" t="str">
            <v>Ensaio de carga da partícula - emulsão asfáltica</v>
          </cell>
          <cell r="C5731" t="str">
            <v>un</v>
          </cell>
          <cell r="D5731">
            <v>36.21</v>
          </cell>
        </row>
        <row r="5732">
          <cell r="A5732" t="str">
            <v>74022/049</v>
          </cell>
          <cell r="B5732" t="str">
            <v>Ensaio de desemulsibilidade - emulsão asfáltica</v>
          </cell>
          <cell r="C5732" t="str">
            <v>un</v>
          </cell>
          <cell r="D5732">
            <v>96.57</v>
          </cell>
        </row>
        <row r="5733">
          <cell r="A5733" t="str">
            <v>74022/050</v>
          </cell>
          <cell r="B5733" t="str">
            <v>Ensaio de determinação da taxa de espalhamento do agregado</v>
          </cell>
          <cell r="C5733" t="str">
            <v>un</v>
          </cell>
          <cell r="D5733">
            <v>24.14</v>
          </cell>
        </row>
        <row r="5734">
          <cell r="A5734" t="str">
            <v>74022/051</v>
          </cell>
          <cell r="B5734" t="str">
            <v>Ensaio de adesividade a ligante betuminoso - agregado</v>
          </cell>
          <cell r="C5734" t="str">
            <v>un</v>
          </cell>
          <cell r="D5734">
            <v>53.11</v>
          </cell>
        </row>
        <row r="5735">
          <cell r="A5735" t="str">
            <v>74022/052</v>
          </cell>
          <cell r="B5735" t="str">
            <v>Ensaio de granulometria do agregado</v>
          </cell>
          <cell r="C5735" t="str">
            <v>un</v>
          </cell>
          <cell r="D5735">
            <v>48.28</v>
          </cell>
        </row>
        <row r="5736">
          <cell r="A5736" t="str">
            <v>74022/053</v>
          </cell>
          <cell r="B5736" t="str">
            <v>Ensaio de controle do grau de compactação da mistura asfáltica</v>
          </cell>
          <cell r="C5736" t="str">
            <v>un</v>
          </cell>
          <cell r="D5736">
            <v>43.45</v>
          </cell>
        </row>
        <row r="5737">
          <cell r="A5737" t="str">
            <v>74022/054</v>
          </cell>
          <cell r="B5737" t="str">
            <v>Ensaio de granulometria do filler</v>
          </cell>
          <cell r="C5737" t="str">
            <v>un</v>
          </cell>
          <cell r="D5737">
            <v>43.45</v>
          </cell>
        </row>
        <row r="5738">
          <cell r="A5738" t="str">
            <v>74022/055</v>
          </cell>
          <cell r="B5738" t="str">
            <v>Ensaio de tração por compressão diametral - misturas betuminosas</v>
          </cell>
          <cell r="C5738" t="str">
            <v>un</v>
          </cell>
          <cell r="D5738">
            <v>120.72</v>
          </cell>
        </row>
        <row r="5739">
          <cell r="A5739" t="str">
            <v>74022/056</v>
          </cell>
          <cell r="B5739" t="str">
            <v>Ensaio de densidade do material betuminoso</v>
          </cell>
          <cell r="C5739" t="str">
            <v>un</v>
          </cell>
          <cell r="D5739">
            <v>34.69</v>
          </cell>
        </row>
        <row r="5740">
          <cell r="A5740" t="str">
            <v>74022/057</v>
          </cell>
          <cell r="B5740" t="str">
            <v>Ensaio de consistência do concreto CCR - índice vebe</v>
          </cell>
          <cell r="C5740" t="str">
            <v>un</v>
          </cell>
          <cell r="D5740">
            <v>34.69</v>
          </cell>
        </row>
        <row r="5741">
          <cell r="A5741" t="str">
            <v>74022/058</v>
          </cell>
          <cell r="B5741" t="str">
            <v>Ensaio de abatimento do tronco de cone</v>
          </cell>
          <cell r="C5741" t="str">
            <v>un</v>
          </cell>
          <cell r="D5741">
            <v>34.69</v>
          </cell>
        </row>
        <row r="5742">
          <cell r="A5742" t="str">
            <v>74259</v>
          </cell>
          <cell r="B5742" t="str">
            <v>Ensaios de pintura de ligação</v>
          </cell>
          <cell r="C5742" t="str">
            <v>m²</v>
          </cell>
          <cell r="D5742">
            <v>0.02</v>
          </cell>
        </row>
        <row r="5743">
          <cell r="A5743" t="str">
            <v>0007</v>
          </cell>
          <cell r="B5743" t="str">
            <v>Sondagens</v>
          </cell>
        </row>
        <row r="5744">
          <cell r="A5744" t="str">
            <v>72733</v>
          </cell>
          <cell r="B5744" t="str">
            <v>Mobilização e instalação de 01 equipamento de sondagem, distancia acima de 20km</v>
          </cell>
          <cell r="C5744" t="str">
            <v>un</v>
          </cell>
          <cell r="D5744">
            <v>499.5</v>
          </cell>
        </row>
        <row r="5745">
          <cell r="A5745" t="str">
            <v>72871</v>
          </cell>
          <cell r="B5745" t="str">
            <v>Mobilização e instalação de 01 equipamento de sondagem, distância até 10km</v>
          </cell>
          <cell r="C5745" t="str">
            <v>un</v>
          </cell>
          <cell r="D5745">
            <v>217.88</v>
          </cell>
        </row>
        <row r="5746">
          <cell r="A5746" t="str">
            <v>72872</v>
          </cell>
          <cell r="B5746" t="str">
            <v>Mobilização e instalação de 01 equipamento de sondagem, distância de 10km até 20km</v>
          </cell>
          <cell r="C5746" t="str">
            <v>un</v>
          </cell>
          <cell r="D5746">
            <v>358.69</v>
          </cell>
        </row>
        <row r="5747">
          <cell r="A5747" t="str">
            <v>0008</v>
          </cell>
          <cell r="B5747" t="str">
            <v>Locação</v>
          </cell>
        </row>
        <row r="5748">
          <cell r="A5748" t="str">
            <v>68051</v>
          </cell>
          <cell r="B5748" t="str">
            <v>Locação alvenaria</v>
          </cell>
          <cell r="C5748" t="str">
            <v>m</v>
          </cell>
          <cell r="D5748">
            <v>3.98</v>
          </cell>
        </row>
        <row r="5749">
          <cell r="A5749" t="str">
            <v>73610</v>
          </cell>
          <cell r="B5749" t="str">
            <v>Locação de redes de água ou de esgoto</v>
          </cell>
          <cell r="C5749" t="str">
            <v>m</v>
          </cell>
          <cell r="D5749">
            <v>1.44</v>
          </cell>
        </row>
        <row r="5750">
          <cell r="A5750" t="str">
            <v>73679</v>
          </cell>
          <cell r="B5750" t="str">
            <v>Locação de adutoras, coletores tronco e interceptores - até DN 500mm</v>
          </cell>
          <cell r="C5750" t="str">
            <v>m</v>
          </cell>
          <cell r="D5750">
            <v>1.73</v>
          </cell>
        </row>
        <row r="5751">
          <cell r="A5751" t="str">
            <v>73686</v>
          </cell>
          <cell r="B5751" t="str">
            <v>Locação da obra, com uso de equipamentos topográficos, inclusive nivelador</v>
          </cell>
          <cell r="C5751" t="str">
            <v>m²</v>
          </cell>
          <cell r="D5751">
            <v>28.18</v>
          </cell>
        </row>
        <row r="5752">
          <cell r="A5752" t="str">
            <v>73992</v>
          </cell>
          <cell r="B5752" t="str">
            <v>Locação de obra</v>
          </cell>
        </row>
        <row r="5753">
          <cell r="A5753" t="str">
            <v>73992/001</v>
          </cell>
          <cell r="B5753" t="str">
            <v>Locação convencional de obra, através de gabarito de tábuas corridas pontaletadas a cada 1,50m, sem reaproveitamento</v>
          </cell>
          <cell r="C5753" t="str">
            <v>m²</v>
          </cell>
          <cell r="D5753">
            <v>8.39</v>
          </cell>
        </row>
        <row r="5754">
          <cell r="A5754" t="str">
            <v>74077</v>
          </cell>
          <cell r="B5754" t="str">
            <v>Locação obra c/ peça de pinho / reaproveitamento</v>
          </cell>
        </row>
        <row r="5755">
          <cell r="A5755" t="str">
            <v>74077/001</v>
          </cell>
          <cell r="B5755" t="str">
            <v>Locação convencional de obra, através de gabarito de tábuas corridas pontaletadas, sem reaproveitamento</v>
          </cell>
          <cell r="C5755" t="str">
            <v>m²</v>
          </cell>
          <cell r="D5755">
            <v>7.62</v>
          </cell>
        </row>
        <row r="5756">
          <cell r="A5756" t="str">
            <v>74077/002</v>
          </cell>
          <cell r="B5756" t="str">
            <v>Locação convencional de obra, através de gabarito de tábuas corridas pontaletadas, com reaproveitamento de 10 vezes.</v>
          </cell>
          <cell r="C5756" t="str">
            <v>m²</v>
          </cell>
          <cell r="D5756">
            <v>3.26</v>
          </cell>
        </row>
        <row r="5757">
          <cell r="A5757" t="str">
            <v>74077/003</v>
          </cell>
          <cell r="B5757" t="str">
            <v>Locação convencional de obra, através de gabarito de tábuas corridas pontaletadas, com reaproveitamento de 3 vezes.</v>
          </cell>
          <cell r="C5757" t="str">
            <v>m²</v>
          </cell>
          <cell r="D5757">
            <v>4.3899999999999997</v>
          </cell>
        </row>
        <row r="5758">
          <cell r="A5758" t="str">
            <v>85323</v>
          </cell>
          <cell r="B5758" t="str">
            <v>Locação e nivelamento de emissário/rede coletora com auxílio de equipamento topográfico</v>
          </cell>
          <cell r="C5758" t="str">
            <v>m</v>
          </cell>
          <cell r="D5758">
            <v>3.03</v>
          </cell>
        </row>
        <row r="5759">
          <cell r="A5759" t="str">
            <v>0009</v>
          </cell>
          <cell r="B5759" t="str">
            <v>Levantamento cadastral</v>
          </cell>
        </row>
        <row r="5760">
          <cell r="A5760" t="str">
            <v>73677</v>
          </cell>
          <cell r="B5760" t="str">
            <v>Cadastro de ligações prediais, inclusive desenhista</v>
          </cell>
          <cell r="C5760" t="str">
            <v>un</v>
          </cell>
          <cell r="D5760">
            <v>10.52</v>
          </cell>
        </row>
        <row r="5761">
          <cell r="A5761" t="str">
            <v>73678</v>
          </cell>
          <cell r="B5761" t="str">
            <v>Cadastro de adutoras. Coletores e interceptores - até DN 500mm, inclusive desenhista</v>
          </cell>
          <cell r="C5761" t="str">
            <v>m</v>
          </cell>
          <cell r="D5761">
            <v>4.0999999999999996</v>
          </cell>
        </row>
        <row r="5762">
          <cell r="A5762" t="str">
            <v>73682</v>
          </cell>
          <cell r="B5762" t="str">
            <v>Cadastro de redes, inclusive desenhista</v>
          </cell>
          <cell r="C5762" t="str">
            <v>m</v>
          </cell>
          <cell r="D5762">
            <v>1.78</v>
          </cell>
        </row>
        <row r="5763">
          <cell r="A5763" t="str">
            <v>73758</v>
          </cell>
          <cell r="B5763" t="str">
            <v>Levantamento seção transversal c/ nível p/ metro linear de seção</v>
          </cell>
        </row>
        <row r="5764">
          <cell r="A5764" t="str">
            <v>73758/001</v>
          </cell>
          <cell r="B5764" t="str">
            <v>Levantamento seção transversal c/ nível, terreno não acidentado, vegetação densa inclusive desenho escala 1:200 em papel vegetal milimetrado (medido p/ metro seção), inclusive nivelador, auxiliar de cálculo topográfico e desenhista.</v>
          </cell>
          <cell r="C5764" t="str">
            <v>m</v>
          </cell>
          <cell r="D5764">
            <v>2.17</v>
          </cell>
        </row>
        <row r="5765">
          <cell r="A5765" t="str">
            <v>78472</v>
          </cell>
          <cell r="B5765" t="str">
            <v>Serviços topográficos para pavimentação, inclusive nota de serviços, açompanhamento e greide</v>
          </cell>
          <cell r="C5765" t="str">
            <v>m²</v>
          </cell>
          <cell r="D5765">
            <v>0.4</v>
          </cell>
        </row>
        <row r="5766">
          <cell r="A5766" t="str">
            <v>TRAN</v>
          </cell>
          <cell r="B5766" t="str">
            <v>Transportes, cargas e descargas</v>
          </cell>
        </row>
        <row r="5767">
          <cell r="A5767" t="str">
            <v>0333</v>
          </cell>
          <cell r="B5767" t="str">
            <v>Transporte de materiais betuminosos</v>
          </cell>
        </row>
        <row r="5768">
          <cell r="A5768" t="str">
            <v>93176</v>
          </cell>
          <cell r="B5768" t="str">
            <v>Transporte de material asfáltico, com caminhão com capacidade de 30.000L em rodovia pavimentada para distâncias médias de transporte superiores a 100km. Af_02/2016</v>
          </cell>
          <cell r="C5768" t="str">
            <v>T x km</v>
          </cell>
          <cell r="D5768">
            <v>0.37</v>
          </cell>
        </row>
        <row r="5769">
          <cell r="A5769" t="str">
            <v>93177</v>
          </cell>
          <cell r="B5769" t="str">
            <v>Transporte de material asfáltico, com caminhão com capacidade de 20.000L em rodovia pavimentada para distâncias médias de transporte igual ou inferior a 100km. Af_02/2016</v>
          </cell>
          <cell r="C5769" t="str">
            <v>T x km</v>
          </cell>
          <cell r="D5769">
            <v>1.26</v>
          </cell>
        </row>
        <row r="5770">
          <cell r="A5770" t="str">
            <v>93178</v>
          </cell>
          <cell r="B5770" t="str">
            <v>Transporte de material asfáltico, com caminhão com capacidade de 30.000L em rodovia não pavimentada para distâncias médias de transporte superiores a 100km. Af_02/2016</v>
          </cell>
          <cell r="C5770" t="str">
            <v>T x km</v>
          </cell>
          <cell r="D5770">
            <v>0.42</v>
          </cell>
        </row>
        <row r="5771">
          <cell r="A5771" t="str">
            <v>93179</v>
          </cell>
          <cell r="B5771" t="str">
            <v>Transporte de material asfáltico, com caminhão com capacidade de 20.000L em rodovia não pavimentada para distâncias médias de transporte igual ou inferior a 100km. Af_02/2016</v>
          </cell>
          <cell r="C5771" t="str">
            <v>T x km</v>
          </cell>
          <cell r="D5771">
            <v>1.4</v>
          </cell>
        </row>
        <row r="5772">
          <cell r="A5772" t="str">
            <v>URBA</v>
          </cell>
          <cell r="B5772" t="str">
            <v>Urbanização</v>
          </cell>
        </row>
        <row r="5773">
          <cell r="A5773" t="str">
            <v>0202</v>
          </cell>
          <cell r="B5773" t="str">
            <v>Cerca/protetores</v>
          </cell>
        </row>
        <row r="5774">
          <cell r="A5774" t="str">
            <v>74038</v>
          </cell>
          <cell r="B5774" t="str">
            <v>Portão para cerca</v>
          </cell>
        </row>
        <row r="5775">
          <cell r="A5775" t="str">
            <v>74038/001</v>
          </cell>
          <cell r="B5775" t="str">
            <v>Portão com mourões de madeira roliça, diâmetro 11cm, com 5 fios de arame farpado n.14 classe 250, sem dobradiças</v>
          </cell>
          <cell r="C5775" t="str">
            <v>m</v>
          </cell>
          <cell r="D5775">
            <v>18.239999999999998</v>
          </cell>
        </row>
        <row r="5776">
          <cell r="A5776" t="str">
            <v>74039</v>
          </cell>
          <cell r="B5776" t="str">
            <v>Cerca com mourões de madeira</v>
          </cell>
        </row>
        <row r="5777">
          <cell r="A5777" t="str">
            <v>74039/001</v>
          </cell>
          <cell r="B5777" t="str">
            <v>Cerca com mourões de madeira roliça, diâmetro 11cm, espaçamento de 2m, altura livre de 1m, cravados 0,5m, com 5 fios de arame farpado n.14 classe 250</v>
          </cell>
          <cell r="C5777" t="str">
            <v>m</v>
          </cell>
          <cell r="D5777">
            <v>18.239999999999998</v>
          </cell>
        </row>
        <row r="5778">
          <cell r="A5778" t="str">
            <v>74118</v>
          </cell>
          <cell r="B5778" t="str">
            <v>Cerca viva - mma</v>
          </cell>
        </row>
        <row r="5779">
          <cell r="A5779" t="str">
            <v>74118/001</v>
          </cell>
          <cell r="B5779" t="str">
            <v>Plantio de cerca viva com arbustos de altura 50 a 100cm, com 4un/m</v>
          </cell>
          <cell r="C5779" t="str">
            <v>m</v>
          </cell>
          <cell r="D5779">
            <v>322.18</v>
          </cell>
        </row>
        <row r="5780">
          <cell r="A5780" t="str">
            <v>74142</v>
          </cell>
          <cell r="B5780" t="str">
            <v>Cerca com mourões - mma</v>
          </cell>
        </row>
        <row r="5781">
          <cell r="A5781" t="str">
            <v>74142/001</v>
          </cell>
          <cell r="B5781" t="str">
            <v>Cerca com mourões de concreto, reto, espaçamento de 3m, cravados 0,5m, com 4 fios de arame farpado n.14 classe 250</v>
          </cell>
          <cell r="C5781" t="str">
            <v>m</v>
          </cell>
          <cell r="D5781">
            <v>38.33</v>
          </cell>
        </row>
        <row r="5782">
          <cell r="A5782" t="str">
            <v>74142/002</v>
          </cell>
          <cell r="B5782" t="str">
            <v>Cerca com mourões de madeira, 7,5x7,5cm, espaçamento de 2m, altura livre de 2m, cravados 0,5m, com 4 fios de arame farpado n.14 classe 250</v>
          </cell>
          <cell r="C5782" t="str">
            <v>m</v>
          </cell>
          <cell r="D5782">
            <v>20</v>
          </cell>
        </row>
        <row r="5783">
          <cell r="A5783" t="str">
            <v>74142/003</v>
          </cell>
          <cell r="B5783" t="str">
            <v>Cerca com mourões de madeira, 7,5x7,5cm, espaçamento de 2m, altura livre de 2m, cravados 0,5m, com 8 fios de arame farpado n.14 classe 250</v>
          </cell>
          <cell r="C5783" t="str">
            <v>m</v>
          </cell>
          <cell r="D5783">
            <v>28.77</v>
          </cell>
        </row>
        <row r="5784">
          <cell r="A5784" t="str">
            <v>74142/004</v>
          </cell>
          <cell r="B5784" t="str">
            <v>Cerca com mourões de concreto, seção T ponta inclinada, 10x10cm, espaçamento de 3m, cravados 0,5m, com 11 fios de arame farpado n. 16</v>
          </cell>
          <cell r="C5784" t="str">
            <v>m</v>
          </cell>
          <cell r="D5784">
            <v>48.74</v>
          </cell>
        </row>
        <row r="5785">
          <cell r="A5785" t="str">
            <v>74143</v>
          </cell>
          <cell r="B5785" t="str">
            <v>Cerca de arame liso</v>
          </cell>
        </row>
        <row r="5786">
          <cell r="A5786" t="str">
            <v>74143/001</v>
          </cell>
          <cell r="B5786" t="str">
            <v>Cerca com mourões de concreto, reto, 15x15cm, espaçamento de 3m, cravados 0,5m, escoras de 10x10cm nos cantos, com 12 fios de arame de aço ovalado 15x17</v>
          </cell>
          <cell r="C5786" t="str">
            <v>m</v>
          </cell>
          <cell r="D5786">
            <v>47.14</v>
          </cell>
        </row>
        <row r="5787">
          <cell r="A5787" t="str">
            <v>74143/002</v>
          </cell>
          <cell r="B5787" t="str">
            <v>Cerca com mourões de concreto, reto, 15x15cm, espaçamento de 3m, cravados 0,5m, escoras de 10x10cm nos cantos, com 9 fios de arame de aço ovalado 15x17</v>
          </cell>
          <cell r="C5787" t="str">
            <v>m</v>
          </cell>
          <cell r="D5787">
            <v>45.06</v>
          </cell>
        </row>
        <row r="5788">
          <cell r="A5788" t="str">
            <v>85171</v>
          </cell>
          <cell r="B5788" t="str">
            <v>Recomposição parcial do arame farpado n.14 classe 250, fixado em cerca com mourões de concreto, reto, 15x15cm</v>
          </cell>
          <cell r="C5788" t="str">
            <v>m</v>
          </cell>
          <cell r="D5788">
            <v>2.93</v>
          </cell>
        </row>
        <row r="5789">
          <cell r="A5789" t="str">
            <v>0204</v>
          </cell>
          <cell r="B5789" t="str">
            <v>Alambrado</v>
          </cell>
        </row>
        <row r="5790">
          <cell r="A5790" t="str">
            <v>73787</v>
          </cell>
          <cell r="B5790" t="str">
            <v>Alambrado</v>
          </cell>
        </row>
        <row r="5791">
          <cell r="A5791" t="str">
            <v>73787/001</v>
          </cell>
          <cell r="B5791" t="str">
            <v>Alambrado em tubos de aço galvanizado, com costura, DIN 2440, diâmetro 2", altura 3m, fixados a cada 2m em blocos de concreto, com tela de arame galvanizado revestido com PVC, fio 12 BWG e malha 7,5x7,5cm</v>
          </cell>
          <cell r="C5791" t="str">
            <v>m²</v>
          </cell>
          <cell r="D5791">
            <v>143.55000000000001</v>
          </cell>
        </row>
        <row r="5792">
          <cell r="A5792" t="str">
            <v>74244</v>
          </cell>
          <cell r="B5792" t="str">
            <v>Alambrado para quadra poliesportiva</v>
          </cell>
        </row>
        <row r="5793">
          <cell r="A5793" t="str">
            <v>74244/001</v>
          </cell>
          <cell r="B5793" t="str">
            <v>Alambrado para quadra poliesportiva, estruturado por tubos de aço galvanizado, com costura, DIN 2440, diâmetro 2", com tela de arame galvanizado, fio 14 BWG e malha quadrada 5x5cm</v>
          </cell>
          <cell r="C5793" t="str">
            <v>m²</v>
          </cell>
          <cell r="D5793">
            <v>88.9</v>
          </cell>
        </row>
        <row r="5794">
          <cell r="A5794" t="str">
            <v>85172</v>
          </cell>
          <cell r="B5794" t="str">
            <v>Alambrado em mourões de concreto T, altura livre 2m, espaçados a cada 2m, com tela de arame galvanizado, fio 14 BWG e malha quadrada 5x5cm</v>
          </cell>
          <cell r="C5794" t="str">
            <v>m</v>
          </cell>
          <cell r="D5794">
            <v>77.94</v>
          </cell>
        </row>
        <row r="5795">
          <cell r="A5795" t="str">
            <v>0205</v>
          </cell>
          <cell r="B5795" t="str">
            <v>Arborização, inclusive preparo do solo</v>
          </cell>
        </row>
        <row r="5796">
          <cell r="A5796" t="str">
            <v>73788</v>
          </cell>
          <cell r="B5796" t="str">
            <v>Plantio de árvores e arbustos</v>
          </cell>
        </row>
        <row r="5797">
          <cell r="A5797" t="str">
            <v>73788/002</v>
          </cell>
          <cell r="B5797" t="str">
            <v>Grade em madeira para proteção de mudas de árvores</v>
          </cell>
          <cell r="C5797" t="str">
            <v>un</v>
          </cell>
          <cell r="D5797">
            <v>119.39</v>
          </cell>
        </row>
        <row r="5798">
          <cell r="A5798" t="str">
            <v>73967</v>
          </cell>
          <cell r="B5798" t="str">
            <v>Plantio de arbustos e árvores</v>
          </cell>
        </row>
        <row r="5799">
          <cell r="A5799" t="str">
            <v>73967/001</v>
          </cell>
          <cell r="B5799" t="str">
            <v>Plantio de arbusto, altura maior que 1,00m, em cavas de 80x80x80cm</v>
          </cell>
          <cell r="C5799" t="str">
            <v>un</v>
          </cell>
          <cell r="D5799">
            <v>132.80000000000001</v>
          </cell>
        </row>
        <row r="5800">
          <cell r="A5800" t="str">
            <v>73967/002</v>
          </cell>
          <cell r="B5800" t="str">
            <v>Plantio de árvore regional, altura maior que 2,00m, em cavas de 80x80x80cm</v>
          </cell>
          <cell r="C5800" t="str">
            <v>un</v>
          </cell>
          <cell r="D5800">
            <v>179.5</v>
          </cell>
        </row>
        <row r="5801">
          <cell r="A5801" t="str">
            <v>73967/004</v>
          </cell>
          <cell r="B5801" t="str">
            <v>Irrigação de árvore com carro pipa</v>
          </cell>
          <cell r="C5801" t="str">
            <v>un</v>
          </cell>
          <cell r="D5801">
            <v>0.28000000000000003</v>
          </cell>
        </row>
        <row r="5802">
          <cell r="A5802" t="str">
            <v>85178</v>
          </cell>
          <cell r="B5802" t="str">
            <v>Plantio de arbusto com altura 50 a 100cm, em cava de 60x60x60cm</v>
          </cell>
          <cell r="C5802" t="str">
            <v>un</v>
          </cell>
          <cell r="D5802">
            <v>92.41</v>
          </cell>
        </row>
        <row r="5803">
          <cell r="A5803" t="str">
            <v>0206</v>
          </cell>
          <cell r="B5803" t="str">
            <v>Grama, inclusive preparo do solo</v>
          </cell>
        </row>
        <row r="5804">
          <cell r="A5804" t="str">
            <v>74236</v>
          </cell>
          <cell r="B5804" t="str">
            <v>Plantio de grama</v>
          </cell>
        </row>
        <row r="5805">
          <cell r="A5805" t="str">
            <v>74236/001</v>
          </cell>
          <cell r="B5805" t="str">
            <v>Plantio de grama batatais em placas</v>
          </cell>
          <cell r="C5805" t="str">
            <v>m²</v>
          </cell>
          <cell r="D5805">
            <v>10.34</v>
          </cell>
        </row>
        <row r="5806">
          <cell r="A5806" t="str">
            <v>85179</v>
          </cell>
          <cell r="B5806" t="str">
            <v>Plantio de grama São Carlos em leivas</v>
          </cell>
          <cell r="C5806" t="str">
            <v>m²</v>
          </cell>
          <cell r="D5806">
            <v>13.05</v>
          </cell>
        </row>
        <row r="5807">
          <cell r="A5807" t="str">
            <v>85180</v>
          </cell>
          <cell r="B5807" t="str">
            <v>Plantio de grama esmeralda em rolo</v>
          </cell>
          <cell r="C5807" t="str">
            <v>m²</v>
          </cell>
          <cell r="D5807">
            <v>13.05</v>
          </cell>
        </row>
        <row r="5808">
          <cell r="A5808" t="str">
            <v>0207</v>
          </cell>
          <cell r="B5808" t="str">
            <v>Passeio</v>
          </cell>
        </row>
        <row r="5809">
          <cell r="A5809" t="str">
            <v>73608</v>
          </cell>
          <cell r="B5809" t="str">
            <v>Piso em pedra portuguesa branca, assentada sobre argamassa seca traço 1:6 (cimento e areia) e rejuntada com argamassa seca traço 1:2 (cimento e areia)</v>
          </cell>
          <cell r="C5809" t="str">
            <v>m²</v>
          </cell>
          <cell r="D5809">
            <v>93.61</v>
          </cell>
        </row>
        <row r="5810">
          <cell r="A5810" t="str">
            <v>85181</v>
          </cell>
          <cell r="B5810" t="str">
            <v>Passeio em concreto desempenado, traço 1:2,5:3,5 e espessura 5cm</v>
          </cell>
          <cell r="C5810" t="str">
            <v>m²</v>
          </cell>
          <cell r="D5810">
            <v>48.45</v>
          </cell>
        </row>
        <row r="5811">
          <cell r="A5811" t="str">
            <v>0277</v>
          </cell>
          <cell r="B5811" t="str">
            <v>Manutenção e limpeza de áreas verdes</v>
          </cell>
        </row>
        <row r="5812">
          <cell r="A5812" t="str">
            <v>85182</v>
          </cell>
          <cell r="B5812" t="str">
            <v>Revolvimento e destorroamento manual de superfície gramada com profundidade até 20cm</v>
          </cell>
          <cell r="C5812" t="str">
            <v>m²</v>
          </cell>
          <cell r="D5812">
            <v>1.72</v>
          </cell>
        </row>
        <row r="5813">
          <cell r="A5813" t="str">
            <v>85183</v>
          </cell>
          <cell r="B5813" t="str">
            <v>Revolvimento manual de solo, profundidade até 20cm</v>
          </cell>
          <cell r="C5813" t="str">
            <v>m²</v>
          </cell>
          <cell r="D5813">
            <v>1.61</v>
          </cell>
        </row>
        <row r="5814">
          <cell r="A5814" t="str">
            <v>85184</v>
          </cell>
          <cell r="B5814" t="str">
            <v>Retirada de grama em placas</v>
          </cell>
          <cell r="C5814" t="str">
            <v>m²</v>
          </cell>
          <cell r="D5814">
            <v>2.69</v>
          </cell>
        </row>
        <row r="5815">
          <cell r="A5815" t="str">
            <v>85185</v>
          </cell>
          <cell r="B5815" t="str">
            <v>Poda e limpeza de arbusto tipo cerca viva</v>
          </cell>
          <cell r="C5815" t="str">
            <v>m²</v>
          </cell>
          <cell r="D5815">
            <v>2.87</v>
          </cell>
        </row>
        <row r="5816">
          <cell r="A5816" t="str">
            <v>85186</v>
          </cell>
          <cell r="B5816" t="str">
            <v>Poda de árvores, com limpeza de galhos secos e retirada de parasitas, incluindo remoção de entulho</v>
          </cell>
          <cell r="C5816" t="str">
            <v>un</v>
          </cell>
          <cell r="D5816">
            <v>60.65</v>
          </cell>
        </row>
        <row r="5817">
          <cell r="A5817" t="str">
            <v>0278</v>
          </cell>
          <cell r="B5817" t="str">
            <v>Fornecimento de adubos, materiais e equipamentos para jardim</v>
          </cell>
        </row>
        <row r="5818">
          <cell r="A5818" t="str">
            <v>85187</v>
          </cell>
          <cell r="B5818" t="str">
            <v>Aplicação de herbicida seletivo em gramados, com frequência de duas vezes ao ano</v>
          </cell>
          <cell r="C5818" t="str">
            <v>ha</v>
          </cell>
          <cell r="D5818">
            <v>393.78</v>
          </cell>
        </row>
        <row r="5819">
          <cell r="A5819" t="str">
            <v>SEMO</v>
          </cell>
          <cell r="B5819" t="str">
            <v>Serviços compostos por mão de obra</v>
          </cell>
        </row>
        <row r="5820">
          <cell r="A5820" t="str">
            <v>1111</v>
          </cell>
          <cell r="B5820" t="str">
            <v>Mão de obra com encargos complementares</v>
          </cell>
        </row>
        <row r="5821">
          <cell r="A5821" t="str">
            <v>88236</v>
          </cell>
          <cell r="B5821" t="str">
            <v>Ferramentas (encargos complementares)</v>
          </cell>
          <cell r="C5821" t="str">
            <v>h</v>
          </cell>
          <cell r="D5821">
            <v>0.44</v>
          </cell>
        </row>
        <row r="5822">
          <cell r="A5822" t="str">
            <v>88237</v>
          </cell>
          <cell r="B5822" t="str">
            <v>EPI (encargos complementares)</v>
          </cell>
          <cell r="C5822" t="str">
            <v>h</v>
          </cell>
          <cell r="D5822">
            <v>0.79</v>
          </cell>
        </row>
        <row r="5823">
          <cell r="A5823" t="str">
            <v>88238</v>
          </cell>
          <cell r="B5823" t="str">
            <v>Ajudante de armador com encargos complementares</v>
          </cell>
          <cell r="C5823" t="str">
            <v>h</v>
          </cell>
          <cell r="D5823">
            <v>11.42</v>
          </cell>
        </row>
        <row r="5824">
          <cell r="A5824" t="str">
            <v>88239</v>
          </cell>
          <cell r="B5824" t="str">
            <v>Ajudante de carpinteiro com encargos complementares</v>
          </cell>
          <cell r="C5824" t="str">
            <v>h</v>
          </cell>
          <cell r="D5824">
            <v>11.42</v>
          </cell>
        </row>
        <row r="5825">
          <cell r="A5825" t="str">
            <v>88240</v>
          </cell>
          <cell r="B5825" t="str">
            <v>Ajudante de estrutura metálica com encargos complementares</v>
          </cell>
          <cell r="C5825" t="str">
            <v>h</v>
          </cell>
          <cell r="D5825">
            <v>7.45</v>
          </cell>
        </row>
        <row r="5826">
          <cell r="A5826" t="str">
            <v>88241</v>
          </cell>
          <cell r="B5826" t="str">
            <v>Ajudante de operação em geral com encargos complementares</v>
          </cell>
          <cell r="C5826" t="str">
            <v>h</v>
          </cell>
          <cell r="D5826">
            <v>11.44</v>
          </cell>
        </row>
        <row r="5827">
          <cell r="A5827" t="str">
            <v>88242</v>
          </cell>
          <cell r="B5827" t="str">
            <v>Ajudante de pedreiro com encargos complementares</v>
          </cell>
          <cell r="C5827" t="str">
            <v>h</v>
          </cell>
          <cell r="D5827">
            <v>11.17</v>
          </cell>
        </row>
        <row r="5828">
          <cell r="A5828" t="str">
            <v>88243</v>
          </cell>
          <cell r="B5828" t="str">
            <v>Ajudante especializado com encargos complementares</v>
          </cell>
          <cell r="C5828" t="str">
            <v>h</v>
          </cell>
          <cell r="D5828">
            <v>11.44</v>
          </cell>
        </row>
        <row r="5829">
          <cell r="A5829" t="str">
            <v>88245</v>
          </cell>
          <cell r="B5829" t="str">
            <v>Armador com encargos complementares</v>
          </cell>
          <cell r="C5829" t="str">
            <v>h</v>
          </cell>
          <cell r="D5829">
            <v>14.12</v>
          </cell>
        </row>
        <row r="5830">
          <cell r="A5830" t="str">
            <v>88246</v>
          </cell>
          <cell r="B5830" t="str">
            <v>Assentador de tubos com encargos complementares</v>
          </cell>
          <cell r="C5830" t="str">
            <v>h</v>
          </cell>
          <cell r="D5830">
            <v>20.9</v>
          </cell>
        </row>
        <row r="5831">
          <cell r="A5831" t="str">
            <v>88247</v>
          </cell>
          <cell r="B5831" t="str">
            <v>Auxiliar de eletricista com encargos complementares</v>
          </cell>
          <cell r="C5831" t="str">
            <v>h</v>
          </cell>
          <cell r="D5831">
            <v>13.37</v>
          </cell>
        </row>
        <row r="5832">
          <cell r="A5832" t="str">
            <v>88248</v>
          </cell>
          <cell r="B5832" t="str">
            <v>Auxiliar de encanador ou bombeiro hidráulico com encargos complementares</v>
          </cell>
          <cell r="C5832" t="str">
            <v>h</v>
          </cell>
          <cell r="D5832">
            <v>12.51</v>
          </cell>
        </row>
        <row r="5833">
          <cell r="A5833" t="str">
            <v>88249</v>
          </cell>
          <cell r="B5833" t="str">
            <v>Auxiliar de laboratório com encargos complementares</v>
          </cell>
          <cell r="C5833" t="str">
            <v>h</v>
          </cell>
          <cell r="D5833">
            <v>13.59</v>
          </cell>
        </row>
        <row r="5834">
          <cell r="A5834" t="str">
            <v>88250</v>
          </cell>
          <cell r="B5834" t="str">
            <v>Auxiliar de mecânico com encargos complementares</v>
          </cell>
          <cell r="C5834" t="str">
            <v>h</v>
          </cell>
          <cell r="D5834">
            <v>9.7899999999999991</v>
          </cell>
        </row>
        <row r="5835">
          <cell r="A5835" t="str">
            <v>88251</v>
          </cell>
          <cell r="B5835" t="str">
            <v>Auxiliar de serralheiro com encargos complementares</v>
          </cell>
          <cell r="C5835" t="str">
            <v>h</v>
          </cell>
          <cell r="D5835">
            <v>10.98</v>
          </cell>
        </row>
        <row r="5836">
          <cell r="A5836" t="str">
            <v>88252</v>
          </cell>
          <cell r="B5836" t="str">
            <v>Auxiliar de serviços gerais com encargos complementares</v>
          </cell>
          <cell r="C5836" t="str">
            <v>h</v>
          </cell>
          <cell r="D5836">
            <v>12.35</v>
          </cell>
        </row>
        <row r="5837">
          <cell r="A5837" t="str">
            <v>88253</v>
          </cell>
          <cell r="B5837" t="str">
            <v>Auxiliar de topógrafo com encargos complementares</v>
          </cell>
          <cell r="C5837" t="str">
            <v>h</v>
          </cell>
          <cell r="D5837">
            <v>29.92</v>
          </cell>
        </row>
        <row r="5838">
          <cell r="A5838" t="str">
            <v>88255</v>
          </cell>
          <cell r="B5838" t="str">
            <v>Auxiliar técnico de engenharia com encargos complementares</v>
          </cell>
          <cell r="C5838" t="str">
            <v>h</v>
          </cell>
          <cell r="D5838">
            <v>23.88</v>
          </cell>
        </row>
        <row r="5839">
          <cell r="A5839" t="str">
            <v>88256</v>
          </cell>
          <cell r="B5839" t="str">
            <v>Azulejista ou ladrilhista com encargos complementares</v>
          </cell>
          <cell r="C5839" t="str">
            <v>h</v>
          </cell>
          <cell r="D5839">
            <v>13.13</v>
          </cell>
        </row>
        <row r="5840">
          <cell r="A5840" t="str">
            <v>88257</v>
          </cell>
          <cell r="B5840" t="str">
            <v>Blaster, dinamitador ou cabo de fogo com encargos complementares</v>
          </cell>
          <cell r="C5840" t="str">
            <v>h</v>
          </cell>
          <cell r="D5840">
            <v>17.22</v>
          </cell>
        </row>
        <row r="5841">
          <cell r="A5841" t="str">
            <v>88258</v>
          </cell>
          <cell r="B5841" t="str">
            <v>Cadastrista de usuários com encargos complementares</v>
          </cell>
          <cell r="C5841" t="str">
            <v>h</v>
          </cell>
          <cell r="D5841">
            <v>23.69</v>
          </cell>
        </row>
        <row r="5842">
          <cell r="A5842" t="str">
            <v>88259</v>
          </cell>
          <cell r="B5842" t="str">
            <v>Calafetador / calafate com encargos complementares</v>
          </cell>
          <cell r="C5842" t="str">
            <v>h</v>
          </cell>
          <cell r="D5842">
            <v>14.79</v>
          </cell>
        </row>
        <row r="5843">
          <cell r="A5843" t="str">
            <v>88260</v>
          </cell>
          <cell r="B5843" t="str">
            <v>Calceteiro com encargos complementares</v>
          </cell>
          <cell r="C5843" t="str">
            <v>h</v>
          </cell>
          <cell r="D5843">
            <v>13.26</v>
          </cell>
        </row>
        <row r="5844">
          <cell r="A5844" t="str">
            <v>88261</v>
          </cell>
          <cell r="B5844" t="str">
            <v>Carpinteiro de esquadria com encargos complementares</v>
          </cell>
          <cell r="C5844" t="str">
            <v>h</v>
          </cell>
          <cell r="D5844">
            <v>13.96</v>
          </cell>
        </row>
        <row r="5845">
          <cell r="A5845" t="str">
            <v>88262</v>
          </cell>
          <cell r="B5845" t="str">
            <v>Carpinteiro de formas com encargos complementares</v>
          </cell>
          <cell r="C5845" t="str">
            <v>h</v>
          </cell>
          <cell r="D5845">
            <v>14.12</v>
          </cell>
        </row>
        <row r="5846">
          <cell r="A5846" t="str">
            <v>88263</v>
          </cell>
          <cell r="B5846" t="str">
            <v>Cavouqueiro ou operador perfuratriz / rompedor com encargos complementares</v>
          </cell>
          <cell r="C5846" t="str">
            <v>h</v>
          </cell>
          <cell r="D5846">
            <v>10.25</v>
          </cell>
        </row>
        <row r="5847">
          <cell r="A5847" t="str">
            <v>88264</v>
          </cell>
          <cell r="B5847" t="str">
            <v>Eletricista com encargos complementares</v>
          </cell>
          <cell r="C5847" t="str">
            <v>h</v>
          </cell>
          <cell r="D5847">
            <v>15.56</v>
          </cell>
        </row>
        <row r="5848">
          <cell r="A5848" t="str">
            <v>88265</v>
          </cell>
          <cell r="B5848" t="str">
            <v>Eletricista industrial com encargos complementares</v>
          </cell>
          <cell r="C5848" t="str">
            <v>h</v>
          </cell>
          <cell r="D5848">
            <v>19.11</v>
          </cell>
        </row>
        <row r="5849">
          <cell r="A5849" t="str">
            <v>88266</v>
          </cell>
          <cell r="B5849" t="str">
            <v>Eletrotécnico com encargos complementares</v>
          </cell>
          <cell r="C5849" t="str">
            <v>h</v>
          </cell>
          <cell r="D5849">
            <v>22.13</v>
          </cell>
        </row>
        <row r="5850">
          <cell r="A5850" t="str">
            <v>88267</v>
          </cell>
          <cell r="B5850" t="str">
            <v>Encanador ou bombeiro hidráulico com encargos complementares</v>
          </cell>
          <cell r="C5850" t="str">
            <v>h</v>
          </cell>
          <cell r="D5850">
            <v>15.56</v>
          </cell>
        </row>
        <row r="5851">
          <cell r="A5851" t="str">
            <v>88268</v>
          </cell>
          <cell r="B5851" t="str">
            <v>Estucador com encargos complementares</v>
          </cell>
          <cell r="C5851" t="str">
            <v>h</v>
          </cell>
          <cell r="D5851">
            <v>12.84</v>
          </cell>
        </row>
        <row r="5852">
          <cell r="A5852" t="str">
            <v>88269</v>
          </cell>
          <cell r="B5852" t="str">
            <v>Gesseiro com encargos complementares</v>
          </cell>
          <cell r="C5852" t="str">
            <v>h</v>
          </cell>
          <cell r="D5852">
            <v>12.84</v>
          </cell>
        </row>
        <row r="5853">
          <cell r="A5853" t="str">
            <v>88270</v>
          </cell>
          <cell r="B5853" t="str">
            <v>Impermeabilizador com encargos complementares</v>
          </cell>
          <cell r="C5853" t="str">
            <v>h</v>
          </cell>
          <cell r="D5853">
            <v>14.68</v>
          </cell>
        </row>
        <row r="5854">
          <cell r="A5854" t="str">
            <v>88272</v>
          </cell>
          <cell r="B5854" t="str">
            <v>Macariqueiro com encargos complementares</v>
          </cell>
          <cell r="C5854" t="str">
            <v>h</v>
          </cell>
          <cell r="D5854">
            <v>15.56</v>
          </cell>
        </row>
        <row r="5855">
          <cell r="A5855" t="str">
            <v>88273</v>
          </cell>
          <cell r="B5855" t="str">
            <v>Marceneiro com encargos complementares</v>
          </cell>
          <cell r="C5855" t="str">
            <v>h</v>
          </cell>
          <cell r="D5855">
            <v>13.02</v>
          </cell>
        </row>
        <row r="5856">
          <cell r="A5856" t="str">
            <v>88274</v>
          </cell>
          <cell r="B5856" t="str">
            <v>Marmorista/graniteiro com encargos complementares</v>
          </cell>
          <cell r="C5856" t="str">
            <v>h</v>
          </cell>
          <cell r="D5856">
            <v>13.49</v>
          </cell>
        </row>
        <row r="5857">
          <cell r="A5857" t="str">
            <v>88275</v>
          </cell>
          <cell r="B5857" t="str">
            <v>Mecânico de equipamentos pesados com encargos complementares</v>
          </cell>
          <cell r="C5857" t="str">
            <v>h</v>
          </cell>
          <cell r="D5857">
            <v>15.56</v>
          </cell>
        </row>
        <row r="5858">
          <cell r="A5858" t="str">
            <v>88276</v>
          </cell>
          <cell r="B5858" t="str">
            <v>Montador com encargos complementares</v>
          </cell>
          <cell r="C5858" t="str">
            <v>h</v>
          </cell>
          <cell r="D5858">
            <v>20.9</v>
          </cell>
        </row>
        <row r="5859">
          <cell r="A5859" t="str">
            <v>88277</v>
          </cell>
          <cell r="B5859" t="str">
            <v>Montador (tubo aço / equipamentos) com encargos complementares</v>
          </cell>
          <cell r="C5859" t="str">
            <v>h</v>
          </cell>
          <cell r="D5859">
            <v>20.9</v>
          </cell>
        </row>
        <row r="5860">
          <cell r="A5860" t="str">
            <v>88278</v>
          </cell>
          <cell r="B5860" t="str">
            <v>Montador de estrutura metálica com encargos complementares</v>
          </cell>
          <cell r="C5860" t="str">
            <v>h</v>
          </cell>
          <cell r="D5860">
            <v>9.86</v>
          </cell>
        </row>
        <row r="5861">
          <cell r="A5861" t="str">
            <v>88279</v>
          </cell>
          <cell r="B5861" t="str">
            <v>Montador eletromecânico com encargos complementares</v>
          </cell>
          <cell r="C5861" t="str">
            <v>h</v>
          </cell>
          <cell r="D5861">
            <v>20.04</v>
          </cell>
        </row>
        <row r="5862">
          <cell r="A5862" t="str">
            <v>88281</v>
          </cell>
          <cell r="B5862" t="str">
            <v>Motorista de basculante com encargos complementares</v>
          </cell>
          <cell r="C5862" t="str">
            <v>h</v>
          </cell>
          <cell r="D5862">
            <v>13.99</v>
          </cell>
        </row>
        <row r="5863">
          <cell r="A5863" t="str">
            <v>88282</v>
          </cell>
          <cell r="B5863" t="str">
            <v>Motorista de caminhão com encargos complementares</v>
          </cell>
          <cell r="C5863" t="str">
            <v>h</v>
          </cell>
          <cell r="D5863">
            <v>13.99</v>
          </cell>
        </row>
        <row r="5864">
          <cell r="A5864" t="str">
            <v>88283</v>
          </cell>
          <cell r="B5864" t="str">
            <v>Motorista de caminhão e carreta com encargos complementares</v>
          </cell>
          <cell r="C5864" t="str">
            <v>h</v>
          </cell>
          <cell r="D5864">
            <v>14</v>
          </cell>
        </row>
        <row r="5865">
          <cell r="A5865" t="str">
            <v>88284</v>
          </cell>
          <cell r="B5865" t="str">
            <v>Motorista de veículo leve com encargos complementares</v>
          </cell>
          <cell r="C5865" t="str">
            <v>h</v>
          </cell>
          <cell r="D5865">
            <v>13.08</v>
          </cell>
        </row>
        <row r="5866">
          <cell r="A5866" t="str">
            <v>88285</v>
          </cell>
          <cell r="B5866" t="str">
            <v>Motorista de veículo pesado com encargos complementares</v>
          </cell>
          <cell r="C5866" t="str">
            <v>h</v>
          </cell>
          <cell r="D5866">
            <v>14</v>
          </cell>
        </row>
        <row r="5867">
          <cell r="A5867" t="str">
            <v>88286</v>
          </cell>
          <cell r="B5867" t="str">
            <v>Motorista operador de Munck com encargos complementares</v>
          </cell>
          <cell r="C5867" t="str">
            <v>h</v>
          </cell>
          <cell r="D5867">
            <v>15.13</v>
          </cell>
        </row>
        <row r="5868">
          <cell r="A5868" t="str">
            <v>88288</v>
          </cell>
          <cell r="B5868" t="str">
            <v>Nivelador com encargos complementares</v>
          </cell>
          <cell r="C5868" t="str">
            <v>h</v>
          </cell>
          <cell r="D5868">
            <v>32.08</v>
          </cell>
        </row>
        <row r="5869">
          <cell r="A5869" t="str">
            <v>88290</v>
          </cell>
          <cell r="B5869" t="str">
            <v>Operador de acabadora com encargos complementares</v>
          </cell>
          <cell r="C5869" t="str">
            <v>h</v>
          </cell>
          <cell r="D5869">
            <v>14.79</v>
          </cell>
        </row>
        <row r="5870">
          <cell r="A5870" t="str">
            <v>88291</v>
          </cell>
          <cell r="B5870" t="str">
            <v>Operador de betoneira (caminhão) com encargos complementares</v>
          </cell>
          <cell r="C5870" t="str">
            <v>h</v>
          </cell>
          <cell r="D5870">
            <v>15.48</v>
          </cell>
        </row>
        <row r="5871">
          <cell r="A5871" t="str">
            <v>88292</v>
          </cell>
          <cell r="B5871" t="str">
            <v>Operador de compressor ou compressorista com encargos complementares</v>
          </cell>
          <cell r="C5871" t="str">
            <v>h</v>
          </cell>
          <cell r="D5871">
            <v>9.52</v>
          </cell>
        </row>
        <row r="5872">
          <cell r="A5872" t="str">
            <v>88293</v>
          </cell>
          <cell r="B5872" t="str">
            <v>Operador de demarcadora de faixas com encargos complementares</v>
          </cell>
          <cell r="C5872" t="str">
            <v>h</v>
          </cell>
          <cell r="D5872">
            <v>15.95</v>
          </cell>
        </row>
        <row r="5873">
          <cell r="A5873" t="str">
            <v>88294</v>
          </cell>
          <cell r="B5873" t="str">
            <v>Operador de escavadeira com encargos complementares</v>
          </cell>
          <cell r="C5873" t="str">
            <v>h</v>
          </cell>
          <cell r="D5873">
            <v>16.95</v>
          </cell>
        </row>
        <row r="5874">
          <cell r="A5874" t="str">
            <v>88295</v>
          </cell>
          <cell r="B5874" t="str">
            <v>Operador de guincho com encargos complementares</v>
          </cell>
          <cell r="C5874" t="str">
            <v>h</v>
          </cell>
          <cell r="D5874">
            <v>9</v>
          </cell>
        </row>
        <row r="5875">
          <cell r="A5875" t="str">
            <v>88296</v>
          </cell>
          <cell r="B5875" t="str">
            <v>Operador de guindaste com encargos complementares</v>
          </cell>
          <cell r="C5875" t="str">
            <v>h</v>
          </cell>
          <cell r="D5875">
            <v>19.2</v>
          </cell>
        </row>
        <row r="5876">
          <cell r="A5876" t="str">
            <v>88297</v>
          </cell>
          <cell r="B5876" t="str">
            <v>Operador de máquinas e equipamentos com encargos complementares</v>
          </cell>
          <cell r="C5876" t="str">
            <v>h</v>
          </cell>
          <cell r="D5876">
            <v>14.67</v>
          </cell>
        </row>
        <row r="5877">
          <cell r="A5877" t="str">
            <v>88298</v>
          </cell>
          <cell r="B5877" t="str">
            <v>Operador de martelete ou marteleteiro com encargos complementares</v>
          </cell>
          <cell r="C5877" t="str">
            <v>h</v>
          </cell>
          <cell r="D5877">
            <v>9.0399999999999991</v>
          </cell>
        </row>
        <row r="5878">
          <cell r="A5878" t="str">
            <v>88299</v>
          </cell>
          <cell r="B5878" t="str">
            <v>Operador de Moto Scraper com encargos complementares</v>
          </cell>
          <cell r="C5878" t="str">
            <v>h</v>
          </cell>
          <cell r="D5878">
            <v>21.38</v>
          </cell>
        </row>
        <row r="5879">
          <cell r="A5879" t="str">
            <v>88300</v>
          </cell>
          <cell r="B5879" t="str">
            <v>Operador de motoniveladora com encargos complementares</v>
          </cell>
          <cell r="C5879" t="str">
            <v>h</v>
          </cell>
          <cell r="D5879">
            <v>21.38</v>
          </cell>
        </row>
        <row r="5880">
          <cell r="A5880" t="str">
            <v>88301</v>
          </cell>
          <cell r="B5880" t="str">
            <v>Operador de pá carregadeira com encargos complementares</v>
          </cell>
          <cell r="C5880" t="str">
            <v>h</v>
          </cell>
          <cell r="D5880">
            <v>16.100000000000001</v>
          </cell>
        </row>
        <row r="5881">
          <cell r="A5881" t="str">
            <v>88302</v>
          </cell>
          <cell r="B5881" t="str">
            <v>Operador de pavimentadora com encargos complementares</v>
          </cell>
          <cell r="C5881" t="str">
            <v>h</v>
          </cell>
          <cell r="D5881">
            <v>15.95</v>
          </cell>
        </row>
        <row r="5882">
          <cell r="A5882" t="str">
            <v>88303</v>
          </cell>
          <cell r="B5882" t="str">
            <v>Operador de rolo compactador com encargos complementares</v>
          </cell>
          <cell r="C5882" t="str">
            <v>h</v>
          </cell>
          <cell r="D5882">
            <v>14.26</v>
          </cell>
        </row>
        <row r="5883">
          <cell r="A5883" t="str">
            <v>88304</v>
          </cell>
          <cell r="B5883" t="str">
            <v>Operador de usina de asfalto, de solos ou de concreto com encargos complementares</v>
          </cell>
          <cell r="C5883" t="str">
            <v>h</v>
          </cell>
          <cell r="D5883">
            <v>14.79</v>
          </cell>
        </row>
        <row r="5884">
          <cell r="A5884" t="str">
            <v>88306</v>
          </cell>
          <cell r="B5884" t="str">
            <v>Operador jato de areia ou jatista com encargos complementares</v>
          </cell>
          <cell r="C5884" t="str">
            <v>h</v>
          </cell>
          <cell r="D5884">
            <v>9.4600000000000009</v>
          </cell>
        </row>
        <row r="5885">
          <cell r="A5885" t="str">
            <v>88307</v>
          </cell>
          <cell r="B5885" t="str">
            <v>Operador para bate estacas com encargos complementares</v>
          </cell>
          <cell r="C5885" t="str">
            <v>h</v>
          </cell>
          <cell r="D5885">
            <v>10.66</v>
          </cell>
        </row>
        <row r="5886">
          <cell r="A5886" t="str">
            <v>88308</v>
          </cell>
          <cell r="B5886" t="str">
            <v>Pastilheiro com encargos complementares</v>
          </cell>
          <cell r="C5886" t="str">
            <v>h</v>
          </cell>
          <cell r="D5886">
            <v>16.37</v>
          </cell>
        </row>
        <row r="5887">
          <cell r="A5887" t="str">
            <v>88309</v>
          </cell>
          <cell r="B5887" t="str">
            <v>Pedreiro com encargos complementares</v>
          </cell>
          <cell r="C5887" t="str">
            <v>h</v>
          </cell>
          <cell r="D5887">
            <v>14.12</v>
          </cell>
        </row>
        <row r="5888">
          <cell r="A5888" t="str">
            <v>88310</v>
          </cell>
          <cell r="B5888" t="str">
            <v>Pintor com encargos complementares</v>
          </cell>
          <cell r="C5888" t="str">
            <v>h</v>
          </cell>
          <cell r="D5888">
            <v>15.56</v>
          </cell>
        </row>
        <row r="5889">
          <cell r="A5889" t="str">
            <v>88311</v>
          </cell>
          <cell r="B5889" t="str">
            <v>Pintor de letreiros com encargos complementares</v>
          </cell>
          <cell r="C5889" t="str">
            <v>h</v>
          </cell>
          <cell r="D5889">
            <v>16.260000000000002</v>
          </cell>
        </row>
        <row r="5890">
          <cell r="A5890" t="str">
            <v>88312</v>
          </cell>
          <cell r="B5890" t="str">
            <v>Pintor para tinta epóxi com encargos complementares</v>
          </cell>
          <cell r="C5890" t="str">
            <v>h</v>
          </cell>
          <cell r="D5890">
            <v>17.91</v>
          </cell>
        </row>
        <row r="5891">
          <cell r="A5891" t="str">
            <v>88313</v>
          </cell>
          <cell r="B5891" t="str">
            <v>Poceiro com encargos complementares</v>
          </cell>
          <cell r="C5891" t="str">
            <v>h</v>
          </cell>
          <cell r="D5891">
            <v>14.83</v>
          </cell>
        </row>
        <row r="5892">
          <cell r="A5892" t="str">
            <v>88314</v>
          </cell>
          <cell r="B5892" t="str">
            <v>Rasteleiro com encargos complementares</v>
          </cell>
          <cell r="C5892" t="str">
            <v>h</v>
          </cell>
          <cell r="D5892">
            <v>7.72</v>
          </cell>
        </row>
        <row r="5893">
          <cell r="A5893" t="str">
            <v>88315</v>
          </cell>
          <cell r="B5893" t="str">
            <v>Serralheiro com encargos complementares</v>
          </cell>
          <cell r="C5893" t="str">
            <v>h</v>
          </cell>
          <cell r="D5893">
            <v>13.52</v>
          </cell>
        </row>
        <row r="5894">
          <cell r="A5894" t="str">
            <v>88316</v>
          </cell>
          <cell r="B5894" t="str">
            <v>Servente com encargos complementares</v>
          </cell>
          <cell r="C5894" t="str">
            <v>h</v>
          </cell>
          <cell r="D5894">
            <v>10.78</v>
          </cell>
        </row>
        <row r="5895">
          <cell r="A5895" t="str">
            <v>88317</v>
          </cell>
          <cell r="B5895" t="str">
            <v>Soldador com encargos complementares</v>
          </cell>
          <cell r="C5895" t="str">
            <v>h</v>
          </cell>
          <cell r="D5895">
            <v>15.56</v>
          </cell>
        </row>
        <row r="5896">
          <cell r="A5896" t="str">
            <v>88318</v>
          </cell>
          <cell r="B5896" t="str">
            <v>Soldador a (para solda a ser testada com raios X) com encargos complementares</v>
          </cell>
          <cell r="C5896" t="str">
            <v>h</v>
          </cell>
          <cell r="D5896">
            <v>16.7</v>
          </cell>
        </row>
        <row r="5897">
          <cell r="A5897" t="str">
            <v>88319</v>
          </cell>
          <cell r="B5897" t="str">
            <v>Sondador com encargos complementares</v>
          </cell>
          <cell r="C5897" t="str">
            <v>h</v>
          </cell>
          <cell r="D5897">
            <v>16.97</v>
          </cell>
        </row>
        <row r="5898">
          <cell r="A5898" t="str">
            <v>88320</v>
          </cell>
          <cell r="B5898" t="str">
            <v>Taqueador ou taqueiro com encargos complementares</v>
          </cell>
          <cell r="C5898" t="str">
            <v>h</v>
          </cell>
          <cell r="D5898">
            <v>12.18</v>
          </cell>
        </row>
        <row r="5899">
          <cell r="A5899" t="str">
            <v>88321</v>
          </cell>
          <cell r="B5899" t="str">
            <v>Técnico de laboratório com encargos complementares</v>
          </cell>
          <cell r="C5899" t="str">
            <v>h</v>
          </cell>
          <cell r="D5899">
            <v>21.1</v>
          </cell>
        </row>
        <row r="5900">
          <cell r="A5900" t="str">
            <v>88322</v>
          </cell>
          <cell r="B5900" t="str">
            <v>Técnico de sondagem com encargos complementares</v>
          </cell>
          <cell r="C5900" t="str">
            <v>h</v>
          </cell>
          <cell r="D5900">
            <v>24.68</v>
          </cell>
        </row>
        <row r="5901">
          <cell r="A5901" t="str">
            <v>88323</v>
          </cell>
          <cell r="B5901" t="str">
            <v>Telhadista com encargos complementares</v>
          </cell>
          <cell r="C5901" t="str">
            <v>h</v>
          </cell>
          <cell r="D5901">
            <v>12.65</v>
          </cell>
        </row>
        <row r="5902">
          <cell r="A5902" t="str">
            <v>88324</v>
          </cell>
          <cell r="B5902" t="str">
            <v>Tratorista com encargos complementares</v>
          </cell>
          <cell r="C5902" t="str">
            <v>h</v>
          </cell>
          <cell r="D5902">
            <v>15.78</v>
          </cell>
        </row>
        <row r="5903">
          <cell r="A5903" t="str">
            <v>88325</v>
          </cell>
          <cell r="B5903" t="str">
            <v>Vidraceiro com encargos complementares</v>
          </cell>
          <cell r="C5903" t="str">
            <v>h</v>
          </cell>
          <cell r="D5903">
            <v>12.63</v>
          </cell>
        </row>
        <row r="5904">
          <cell r="A5904" t="str">
            <v>88326</v>
          </cell>
          <cell r="B5904" t="str">
            <v>Vigia noturno com encargos complementares</v>
          </cell>
          <cell r="C5904" t="str">
            <v>h</v>
          </cell>
          <cell r="D5904">
            <v>10.79</v>
          </cell>
        </row>
        <row r="5905">
          <cell r="A5905" t="str">
            <v>88377</v>
          </cell>
          <cell r="B5905" t="str">
            <v>Operador de betoneira estacionária / misturador com encargos complementares</v>
          </cell>
          <cell r="C5905" t="str">
            <v>h</v>
          </cell>
          <cell r="D5905">
            <v>11.08</v>
          </cell>
        </row>
        <row r="5906">
          <cell r="A5906" t="str">
            <v>88441</v>
          </cell>
          <cell r="B5906" t="str">
            <v>Jardineiro com encargos complementares</v>
          </cell>
          <cell r="C5906" t="str">
            <v>h</v>
          </cell>
          <cell r="D5906">
            <v>11.49</v>
          </cell>
        </row>
        <row r="5907">
          <cell r="A5907" t="str">
            <v>88597</v>
          </cell>
          <cell r="B5907" t="str">
            <v>Desenhista detalhista com encargos complementares</v>
          </cell>
          <cell r="C5907" t="str">
            <v>h</v>
          </cell>
          <cell r="D5907">
            <v>27.57</v>
          </cell>
        </row>
        <row r="5908">
          <cell r="A5908" t="str">
            <v>90766</v>
          </cell>
          <cell r="B5908" t="str">
            <v>Almoxarife com encargos complementares</v>
          </cell>
          <cell r="C5908" t="str">
            <v>h</v>
          </cell>
          <cell r="D5908">
            <v>12.91</v>
          </cell>
        </row>
        <row r="5909">
          <cell r="A5909" t="str">
            <v>90767</v>
          </cell>
          <cell r="B5909" t="str">
            <v>Apontador ou apropriador com encargos complementares</v>
          </cell>
          <cell r="C5909" t="str">
            <v>h</v>
          </cell>
          <cell r="D5909">
            <v>8.93</v>
          </cell>
        </row>
        <row r="5910">
          <cell r="A5910" t="str">
            <v>90768</v>
          </cell>
          <cell r="B5910" t="str">
            <v>Arquiteto de obra júnior com encargos complementares</v>
          </cell>
          <cell r="C5910" t="str">
            <v>h</v>
          </cell>
          <cell r="D5910">
            <v>60.57</v>
          </cell>
        </row>
        <row r="5911">
          <cell r="A5911" t="str">
            <v>90769</v>
          </cell>
          <cell r="B5911" t="str">
            <v>Arquiteto de obra pleno com encargos complementares</v>
          </cell>
          <cell r="C5911" t="str">
            <v>h</v>
          </cell>
          <cell r="D5911">
            <v>69.459999999999994</v>
          </cell>
        </row>
        <row r="5912">
          <cell r="A5912" t="str">
            <v>90770</v>
          </cell>
          <cell r="B5912" t="str">
            <v>Arquiteto de obra sênior com encargos complementares</v>
          </cell>
          <cell r="C5912" t="str">
            <v>h</v>
          </cell>
          <cell r="D5912">
            <v>82.25</v>
          </cell>
        </row>
        <row r="5913">
          <cell r="A5913" t="str">
            <v>90771</v>
          </cell>
          <cell r="B5913" t="str">
            <v>Auxiliar de desenhista com encargos complementares</v>
          </cell>
          <cell r="C5913" t="str">
            <v>h</v>
          </cell>
          <cell r="D5913">
            <v>22.77</v>
          </cell>
        </row>
        <row r="5914">
          <cell r="A5914" t="str">
            <v>90772</v>
          </cell>
          <cell r="B5914" t="str">
            <v>Auxiliar de escritório com encargos complementares</v>
          </cell>
          <cell r="C5914" t="str">
            <v>h</v>
          </cell>
          <cell r="D5914">
            <v>13.36</v>
          </cell>
        </row>
        <row r="5915">
          <cell r="A5915" t="str">
            <v>90773</v>
          </cell>
          <cell r="B5915" t="str">
            <v>Desenhista copista com encargos complementares</v>
          </cell>
          <cell r="C5915" t="str">
            <v>h</v>
          </cell>
          <cell r="D5915">
            <v>23.03</v>
          </cell>
        </row>
        <row r="5916">
          <cell r="A5916" t="str">
            <v>90775</v>
          </cell>
          <cell r="B5916" t="str">
            <v>Desenhista projetista com encargos complementares</v>
          </cell>
          <cell r="C5916" t="str">
            <v>h</v>
          </cell>
          <cell r="D5916">
            <v>38.4</v>
          </cell>
        </row>
        <row r="5917">
          <cell r="A5917" t="str">
            <v>90776</v>
          </cell>
          <cell r="B5917" t="str">
            <v>Encarregado geral com encargos complementares</v>
          </cell>
          <cell r="C5917" t="str">
            <v>h</v>
          </cell>
          <cell r="D5917">
            <v>16.53</v>
          </cell>
        </row>
        <row r="5918">
          <cell r="A5918" t="str">
            <v>90777</v>
          </cell>
          <cell r="B5918" t="str">
            <v>Engenheiro civil de obra júnior com encargos complementares</v>
          </cell>
          <cell r="C5918" t="str">
            <v>h</v>
          </cell>
          <cell r="D5918">
            <v>64.069999999999993</v>
          </cell>
        </row>
        <row r="5919">
          <cell r="A5919" t="str">
            <v>90778</v>
          </cell>
          <cell r="B5919" t="str">
            <v>Engenheiro civil de obra pleno com encargos complementares</v>
          </cell>
          <cell r="C5919" t="str">
            <v>h</v>
          </cell>
          <cell r="D5919">
            <v>80.62</v>
          </cell>
        </row>
        <row r="5920">
          <cell r="A5920" t="str">
            <v>90779</v>
          </cell>
          <cell r="B5920" t="str">
            <v>Engenheiro civil de obra sênior com encargos complementares</v>
          </cell>
          <cell r="C5920" t="str">
            <v>h</v>
          </cell>
          <cell r="D5920">
            <v>105.83</v>
          </cell>
        </row>
        <row r="5921">
          <cell r="A5921" t="str">
            <v>90780</v>
          </cell>
          <cell r="B5921" t="str">
            <v>Mestre de obras com encargos complementares</v>
          </cell>
          <cell r="C5921" t="str">
            <v>h</v>
          </cell>
          <cell r="D5921">
            <v>24.37</v>
          </cell>
        </row>
        <row r="5922">
          <cell r="A5922" t="str">
            <v>90781</v>
          </cell>
          <cell r="B5922" t="str">
            <v>Topógrafo com encargos complementares</v>
          </cell>
          <cell r="C5922" t="str">
            <v>h</v>
          </cell>
          <cell r="D5922">
            <v>37.54</v>
          </cell>
        </row>
        <row r="5923">
          <cell r="A5923" t="str">
            <v>91677</v>
          </cell>
          <cell r="B5923" t="str">
            <v>Engenheiro eletricista com encargos complementares</v>
          </cell>
          <cell r="C5923" t="str">
            <v>h</v>
          </cell>
          <cell r="D5923">
            <v>73.94</v>
          </cell>
        </row>
        <row r="5924">
          <cell r="A5924" t="str">
            <v>91678</v>
          </cell>
          <cell r="B5924" t="str">
            <v>Engenheiro sanitarista com encargos complementares agrupador composição</v>
          </cell>
          <cell r="C5924" t="str">
            <v>h</v>
          </cell>
          <cell r="D5924">
            <v>64.06</v>
          </cell>
        </row>
      </sheetData>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ILHA"/>
      <sheetName val="RESUMO"/>
      <sheetName val="PLANILHA RESUMO"/>
      <sheetName val="CRONOGRAMA"/>
      <sheetName val="COMPOSIÇÕES"/>
      <sheetName val="COMP"/>
      <sheetName val="SINAPI"/>
      <sheetName val="INSUMO"/>
    </sheetNames>
    <sheetDataSet>
      <sheetData sheetId="0" refreshError="1"/>
      <sheetData sheetId="1" refreshError="1"/>
      <sheetData sheetId="2" refreshError="1"/>
      <sheetData sheetId="3" refreshError="1"/>
      <sheetData sheetId="4" refreshError="1"/>
      <sheetData sheetId="5" refreshError="1">
        <row r="14">
          <cell r="F14" t="str">
            <v>DATA: 02/02/2016
SINAPI: DEZ/15</v>
          </cell>
        </row>
        <row r="19">
          <cell r="C19" t="str">
            <v xml:space="preserve">Descricao                               </v>
          </cell>
          <cell r="D19" t="str">
            <v>Unid</v>
          </cell>
          <cell r="E19" t="str">
            <v>PÇ TOTAL</v>
          </cell>
          <cell r="F19" t="str">
            <v xml:space="preserve">    </v>
          </cell>
        </row>
        <row r="20">
          <cell r="B20" t="str">
            <v>C0100</v>
          </cell>
          <cell r="C20" t="str">
            <v xml:space="preserve">LIGAÇÃO PROVISÓRIA DE ÁGUA              </v>
          </cell>
          <cell r="D20" t="str">
            <v xml:space="preserve">UN  </v>
          </cell>
          <cell r="E20">
            <v>1322.16</v>
          </cell>
        </row>
        <row r="21">
          <cell r="B21" t="str">
            <v>CÓDIGO</v>
          </cell>
          <cell r="C21" t="str">
            <v xml:space="preserve">Descrição                               </v>
          </cell>
          <cell r="D21" t="str">
            <v xml:space="preserve">    </v>
          </cell>
          <cell r="E21" t="str">
            <v xml:space="preserve">Coeficiente      </v>
          </cell>
          <cell r="F21" t="str">
            <v>Unid</v>
          </cell>
          <cell r="G21" t="str">
            <v xml:space="preserve">Preço Unitário </v>
          </cell>
          <cell r="H21" t="str">
            <v xml:space="preserve">Preço Total    </v>
          </cell>
        </row>
        <row r="22">
          <cell r="B22">
            <v>246</v>
          </cell>
          <cell r="C22" t="str">
            <v>AUXILIAR DE ENCANADOR OU BOMBEIRO HIDRAULICO</v>
          </cell>
          <cell r="D22" t="str">
            <v xml:space="preserve">    </v>
          </cell>
          <cell r="E22">
            <v>4</v>
          </cell>
          <cell r="F22" t="str">
            <v>H</v>
          </cell>
          <cell r="G22" t="str">
            <v>9,25</v>
          </cell>
          <cell r="H22">
            <v>37</v>
          </cell>
        </row>
        <row r="23">
          <cell r="B23">
            <v>6111</v>
          </cell>
          <cell r="C23" t="str">
            <v>SERVENTE</v>
          </cell>
          <cell r="D23" t="str">
            <v xml:space="preserve">    </v>
          </cell>
          <cell r="E23">
            <v>8.1199999999999992</v>
          </cell>
          <cell r="F23" t="str">
            <v>H</v>
          </cell>
          <cell r="G23" t="str">
            <v>6,85</v>
          </cell>
          <cell r="H23">
            <v>55.62</v>
          </cell>
        </row>
        <row r="24">
          <cell r="B24">
            <v>2696</v>
          </cell>
          <cell r="C24" t="str">
            <v>ENCANADOR OU BOMBEIRO HIDRAULICO</v>
          </cell>
          <cell r="E24">
            <v>8</v>
          </cell>
          <cell r="F24" t="str">
            <v>H</v>
          </cell>
          <cell r="G24" t="str">
            <v>12,29</v>
          </cell>
          <cell r="H24">
            <v>98.32</v>
          </cell>
        </row>
        <row r="25">
          <cell r="B25">
            <v>4750</v>
          </cell>
          <cell r="C25" t="str">
            <v>PEDREIRO</v>
          </cell>
          <cell r="E25">
            <v>8</v>
          </cell>
          <cell r="F25" t="str">
            <v>H</v>
          </cell>
          <cell r="G25" t="str">
            <v>10,84</v>
          </cell>
          <cell r="H25">
            <v>86.72</v>
          </cell>
        </row>
        <row r="26">
          <cell r="B26">
            <v>1213</v>
          </cell>
          <cell r="C26" t="str">
            <v>CARPINTEIRO DE FORMAS</v>
          </cell>
          <cell r="E26">
            <v>8</v>
          </cell>
          <cell r="F26" t="str">
            <v>H</v>
          </cell>
          <cell r="G26" t="str">
            <v>10,84</v>
          </cell>
          <cell r="H26">
            <v>86.72</v>
          </cell>
        </row>
        <row r="27">
          <cell r="B27">
            <v>370</v>
          </cell>
          <cell r="C27" t="str">
            <v>AREIA MEDIA - POSTO JAZIDA/FORNECEDOR (SEM FRETE)</v>
          </cell>
          <cell r="E27">
            <v>1.89E-2</v>
          </cell>
          <cell r="F27" t="str">
            <v>M3</v>
          </cell>
          <cell r="G27" t="str">
            <v>70</v>
          </cell>
          <cell r="H27">
            <v>1.32</v>
          </cell>
        </row>
        <row r="28">
          <cell r="B28">
            <v>6193</v>
          </cell>
          <cell r="C28" t="str">
            <v>TABUA MADEIRA 2A QUALIDADE 2,5 X 20,0CM (1 X 8") NAO APARELHADA</v>
          </cell>
          <cell r="E28">
            <v>40</v>
          </cell>
          <cell r="F28" t="str">
            <v>M</v>
          </cell>
          <cell r="G28" t="str">
            <v>6,05</v>
          </cell>
          <cell r="H28">
            <v>242</v>
          </cell>
        </row>
        <row r="29">
          <cell r="B29">
            <v>4433</v>
          </cell>
          <cell r="C29" t="str">
            <v>PECA DE MADEIRA DE LEI *7,5 X 7,5* CM, NÃO APARELHADA, (P/TELHADO, ESTRUTURASPERMANENTES)</v>
          </cell>
          <cell r="E29">
            <v>25</v>
          </cell>
          <cell r="F29" t="str">
            <v>M</v>
          </cell>
          <cell r="G29" t="str">
            <v>11,23</v>
          </cell>
          <cell r="H29">
            <v>280.75</v>
          </cell>
        </row>
        <row r="30">
          <cell r="B30">
            <v>7267</v>
          </cell>
          <cell r="C30" t="str">
            <v>BLOCO CERAMICO (ALVENARIA VEDACAO), 6 FUROS, DE 9 X 14 X 19 CM</v>
          </cell>
          <cell r="E30">
            <v>30</v>
          </cell>
          <cell r="F30" t="str">
            <v>UN</v>
          </cell>
          <cell r="G30" t="str">
            <v>0,35</v>
          </cell>
          <cell r="H30">
            <v>10.5</v>
          </cell>
        </row>
        <row r="31">
          <cell r="B31">
            <v>5069</v>
          </cell>
          <cell r="C31" t="str">
            <v>PREGO POLIDO COM CABECA 17 X 27</v>
          </cell>
          <cell r="E31">
            <v>1</v>
          </cell>
          <cell r="F31" t="str">
            <v>KG</v>
          </cell>
          <cell r="G31" t="str">
            <v>8,23</v>
          </cell>
          <cell r="H31">
            <v>8.23</v>
          </cell>
        </row>
        <row r="32">
          <cell r="B32">
            <v>9868</v>
          </cell>
          <cell r="C32" t="str">
            <v>TUBO PVC, SOLDAVEL, DN 25 MM, AGUA FRIA (NBR-5648)</v>
          </cell>
          <cell r="E32">
            <v>30</v>
          </cell>
          <cell r="F32" t="str">
            <v>M</v>
          </cell>
          <cell r="G32" t="str">
            <v>1,81</v>
          </cell>
          <cell r="H32">
            <v>54.3</v>
          </cell>
        </row>
        <row r="33">
          <cell r="B33">
            <v>9836</v>
          </cell>
          <cell r="C33" t="str">
            <v>TUBO PVC SERIE NORMAL, DN 100 MM, PARA ESGOTO PREDIAL (NBR 5688)</v>
          </cell>
          <cell r="E33">
            <v>5</v>
          </cell>
          <cell r="F33" t="str">
            <v>M</v>
          </cell>
          <cell r="G33" t="str">
            <v>10,29</v>
          </cell>
          <cell r="H33">
            <v>51.45</v>
          </cell>
        </row>
        <row r="34">
          <cell r="B34">
            <v>11868</v>
          </cell>
          <cell r="C34" t="str">
            <v>CAIXA D'AGUA FIBRA DE VIDRO PARA 1000 LITROS, COM TAMPA</v>
          </cell>
          <cell r="E34">
            <v>1</v>
          </cell>
          <cell r="F34" t="str">
            <v>UN</v>
          </cell>
          <cell r="G34" t="str">
            <v>309,23</v>
          </cell>
          <cell r="H34">
            <v>309.23</v>
          </cell>
        </row>
        <row r="36">
          <cell r="C36" t="str">
            <v xml:space="preserve">Descricao                               </v>
          </cell>
          <cell r="D36" t="str">
            <v>Unid</v>
          </cell>
          <cell r="E36" t="str">
            <v>PÇ TOTAL</v>
          </cell>
          <cell r="F36" t="str">
            <v xml:space="preserve">    </v>
          </cell>
        </row>
        <row r="37">
          <cell r="B37" t="str">
            <v>C0108</v>
          </cell>
          <cell r="C37" t="str">
            <v>ARMACAO DE ACO CA-60 DIAM. 3,4 A 6,0MM.- FORNECIMENTO / CORTE (C/PERDADE 10%) / DOBRA / COLOCAÇÃO P/ INFRAESTRUTURA</v>
          </cell>
          <cell r="D37" t="str">
            <v>M</v>
          </cell>
          <cell r="E37">
            <v>6.3599999999999994</v>
          </cell>
          <cell r="F37" t="str">
            <v xml:space="preserve">    </v>
          </cell>
          <cell r="G37" t="str">
            <v xml:space="preserve">               </v>
          </cell>
        </row>
        <row r="38">
          <cell r="B38" t="str">
            <v>CÓDIGO</v>
          </cell>
          <cell r="C38" t="str">
            <v xml:space="preserve">Descrição                               </v>
          </cell>
          <cell r="D38" t="str">
            <v xml:space="preserve">    </v>
          </cell>
          <cell r="E38" t="str">
            <v xml:space="preserve">Coeficiente      </v>
          </cell>
          <cell r="F38" t="str">
            <v>Unid</v>
          </cell>
          <cell r="G38" t="str">
            <v xml:space="preserve">Preço Unitário </v>
          </cell>
          <cell r="H38" t="str">
            <v xml:space="preserve">Preço Total    </v>
          </cell>
        </row>
        <row r="39">
          <cell r="B39">
            <v>6114</v>
          </cell>
          <cell r="C39" t="str">
            <v>AJUDANTE DE ARMADOR</v>
          </cell>
          <cell r="D39" t="str">
            <v xml:space="preserve">    </v>
          </cell>
          <cell r="E39">
            <v>0.13</v>
          </cell>
          <cell r="F39" t="str">
            <v>H</v>
          </cell>
          <cell r="G39" t="str">
            <v>8,14</v>
          </cell>
          <cell r="H39">
            <v>1.06</v>
          </cell>
        </row>
        <row r="40">
          <cell r="B40">
            <v>378</v>
          </cell>
          <cell r="C40" t="str">
            <v>ARMADOR</v>
          </cell>
          <cell r="E40">
            <v>0.13</v>
          </cell>
          <cell r="F40" t="str">
            <v>H</v>
          </cell>
          <cell r="G40" t="str">
            <v>10,84</v>
          </cell>
          <cell r="H40">
            <v>1.41</v>
          </cell>
        </row>
        <row r="41">
          <cell r="B41">
            <v>39</v>
          </cell>
          <cell r="C41" t="str">
            <v>ACO CA-60, 5,0 MM, VERGALHAO</v>
          </cell>
          <cell r="E41">
            <v>1.1000000000000001</v>
          </cell>
          <cell r="F41" t="str">
            <v>KG</v>
          </cell>
          <cell r="G41" t="str">
            <v>3,37</v>
          </cell>
          <cell r="H41">
            <v>3.71</v>
          </cell>
        </row>
        <row r="42">
          <cell r="B42">
            <v>337</v>
          </cell>
          <cell r="C42" t="str">
            <v>ARAME RECOZIDO 18 BWG, 1,25 MM (0,01 KG/M)</v>
          </cell>
          <cell r="E42">
            <v>0.02</v>
          </cell>
          <cell r="F42" t="str">
            <v>KG</v>
          </cell>
          <cell r="G42" t="str">
            <v>8,99</v>
          </cell>
          <cell r="H42">
            <v>0.18</v>
          </cell>
        </row>
        <row r="44">
          <cell r="C44" t="str">
            <v xml:space="preserve">Descricao                               </v>
          </cell>
          <cell r="D44" t="str">
            <v>Unid</v>
          </cell>
          <cell r="E44" t="str">
            <v>PÇ TOTAL</v>
          </cell>
          <cell r="F44" t="str">
            <v xml:space="preserve">    </v>
          </cell>
        </row>
        <row r="45">
          <cell r="B45" t="str">
            <v>C0110</v>
          </cell>
          <cell r="C45" t="str">
            <v>ARMACAO ACO CA-50, DIAM. 6,3 (1/4) À 12,5MM(1/2) -FORNECIMENTO/ CORTE(PERDA DE 10%) / DOBRA / COLOCAÇÃO P/ INFRAESTRUTURA</v>
          </cell>
          <cell r="D45" t="str">
            <v>M</v>
          </cell>
          <cell r="E45">
            <v>6.82</v>
          </cell>
          <cell r="F45" t="str">
            <v xml:space="preserve">    </v>
          </cell>
          <cell r="G45" t="str">
            <v xml:space="preserve">               </v>
          </cell>
        </row>
        <row r="46">
          <cell r="B46" t="str">
            <v>CÓDIGO</v>
          </cell>
          <cell r="C46" t="str">
            <v xml:space="preserve">Descrição                               </v>
          </cell>
          <cell r="D46" t="str">
            <v xml:space="preserve">    </v>
          </cell>
          <cell r="E46" t="str">
            <v xml:space="preserve">Coeficiente      </v>
          </cell>
          <cell r="F46" t="str">
            <v>Unid</v>
          </cell>
          <cell r="G46" t="str">
            <v xml:space="preserve">Preço Unitário </v>
          </cell>
          <cell r="H46" t="str">
            <v xml:space="preserve">Preço Total    </v>
          </cell>
        </row>
        <row r="47">
          <cell r="B47">
            <v>6114</v>
          </cell>
          <cell r="C47" t="str">
            <v>AJUDANTE DE ARMADOR</v>
          </cell>
          <cell r="D47" t="str">
            <v xml:space="preserve">    </v>
          </cell>
          <cell r="E47">
            <v>0.13</v>
          </cell>
          <cell r="F47" t="str">
            <v>H</v>
          </cell>
          <cell r="G47" t="str">
            <v>8,14</v>
          </cell>
          <cell r="H47">
            <v>1.06</v>
          </cell>
        </row>
        <row r="48">
          <cell r="B48">
            <v>378</v>
          </cell>
          <cell r="C48" t="str">
            <v>ARMADOR</v>
          </cell>
          <cell r="E48">
            <v>0.13</v>
          </cell>
          <cell r="F48" t="str">
            <v>H</v>
          </cell>
          <cell r="G48" t="str">
            <v>10,84</v>
          </cell>
          <cell r="H48">
            <v>1.41</v>
          </cell>
        </row>
        <row r="49">
          <cell r="B49">
            <v>34</v>
          </cell>
          <cell r="C49" t="str">
            <v>ACO CA-50, 10,0 MM, VERGALHAO</v>
          </cell>
          <cell r="E49">
            <v>1.2</v>
          </cell>
          <cell r="F49" t="str">
            <v>KG</v>
          </cell>
          <cell r="G49" t="str">
            <v>3,4</v>
          </cell>
          <cell r="H49">
            <v>4.08</v>
          </cell>
        </row>
        <row r="50">
          <cell r="B50">
            <v>337</v>
          </cell>
          <cell r="C50" t="str">
            <v>ARAME RECOZIDO 18 BWG, 1,25 MM (0,01 KG/M)</v>
          </cell>
          <cell r="E50">
            <v>0.03</v>
          </cell>
          <cell r="F50" t="str">
            <v>KG</v>
          </cell>
          <cell r="G50" t="str">
            <v>8,99</v>
          </cell>
          <cell r="H50">
            <v>0.27</v>
          </cell>
        </row>
        <row r="52">
          <cell r="C52" t="str">
            <v xml:space="preserve">Descricao                               </v>
          </cell>
          <cell r="D52" t="str">
            <v>Unid</v>
          </cell>
          <cell r="E52" t="str">
            <v>PÇ TOTAL</v>
          </cell>
          <cell r="F52" t="str">
            <v xml:space="preserve">    </v>
          </cell>
        </row>
        <row r="53">
          <cell r="B53" t="str">
            <v>C0504</v>
          </cell>
          <cell r="C53" t="str">
            <v>ALVENARIA EM TIJOLO CERAMICO FURADO 9X19X29CM, (ESPESSURA 9CM), ASSENTADO EM ARGAMASSA TRACO 1:4 (CIMENTO E AREIA MEDIA NAO PENEIRADA), PREPARO EM BETONEIRA, JUNTA 1 CM</v>
          </cell>
          <cell r="D53" t="str">
            <v>M2</v>
          </cell>
          <cell r="E53">
            <v>34.129999999999995</v>
          </cell>
          <cell r="F53" t="str">
            <v xml:space="preserve">    </v>
          </cell>
          <cell r="G53" t="str">
            <v xml:space="preserve">               </v>
          </cell>
        </row>
        <row r="54">
          <cell r="B54" t="str">
            <v>CÓDIGO</v>
          </cell>
          <cell r="C54" t="str">
            <v xml:space="preserve">Descrição                               </v>
          </cell>
          <cell r="D54" t="str">
            <v xml:space="preserve">    </v>
          </cell>
          <cell r="E54" t="str">
            <v xml:space="preserve">Coeficiente      </v>
          </cell>
          <cell r="F54" t="str">
            <v>Unid</v>
          </cell>
          <cell r="G54" t="str">
            <v xml:space="preserve">Preço Unitário </v>
          </cell>
          <cell r="H54" t="str">
            <v xml:space="preserve">Preço Total    </v>
          </cell>
        </row>
        <row r="55">
          <cell r="B55" t="str">
            <v xml:space="preserve">    87373</v>
          </cell>
          <cell r="C55" t="str">
            <v>ARGAMASSA TRAÇO 1:4 (CIMENTO E AREIA MÉDIA) PARA CONTRAPISO, PREPARO MANUAL. AF_06/2014</v>
          </cell>
          <cell r="D55" t="str">
            <v xml:space="preserve">    </v>
          </cell>
          <cell r="E55">
            <v>1.35E-2</v>
          </cell>
          <cell r="F55" t="str">
            <v>M3</v>
          </cell>
          <cell r="G55" t="str">
            <v>458,07</v>
          </cell>
          <cell r="H55">
            <v>6.18</v>
          </cell>
        </row>
        <row r="56">
          <cell r="B56">
            <v>4750</v>
          </cell>
          <cell r="C56" t="str">
            <v>PEDREIRO</v>
          </cell>
          <cell r="E56">
            <v>0.9</v>
          </cell>
          <cell r="F56" t="str">
            <v>H</v>
          </cell>
          <cell r="G56" t="str">
            <v>10,84</v>
          </cell>
          <cell r="H56">
            <v>9.76</v>
          </cell>
        </row>
        <row r="57">
          <cell r="B57">
            <v>6111</v>
          </cell>
          <cell r="C57" t="str">
            <v>SERVENTE</v>
          </cell>
          <cell r="E57">
            <v>0.9</v>
          </cell>
          <cell r="F57" t="str">
            <v>H</v>
          </cell>
          <cell r="G57" t="str">
            <v>6,85</v>
          </cell>
          <cell r="H57">
            <v>6.17</v>
          </cell>
        </row>
        <row r="58">
          <cell r="B58">
            <v>7268</v>
          </cell>
          <cell r="C58" t="str">
            <v>BLOCO CERAMICO (ALVENARIA DE VEDACAO), 8 FUROS, DE 9 X 19 X 29 CM</v>
          </cell>
          <cell r="E58">
            <v>16.7</v>
          </cell>
          <cell r="F58" t="str">
            <v>UN</v>
          </cell>
          <cell r="G58" t="str">
            <v>0,72</v>
          </cell>
          <cell r="H58">
            <v>12.02</v>
          </cell>
        </row>
        <row r="60">
          <cell r="C60" t="str">
            <v xml:space="preserve">Descricao                               </v>
          </cell>
          <cell r="D60" t="str">
            <v>Unid</v>
          </cell>
          <cell r="E60" t="str">
            <v>PÇ TOTAL</v>
          </cell>
          <cell r="F60" t="str">
            <v xml:space="preserve">    </v>
          </cell>
        </row>
        <row r="61">
          <cell r="B61" t="str">
            <v>C0207</v>
          </cell>
          <cell r="C61" t="str">
            <v>ARMACAO DE ACO CA-60 DIAM. 3,4 A 6,0MM.- FORNECIMENTO / CORTE (C/PERDADE 10%) / DOBRA / COLOCAÇÃO P/ SUPER ESTRUTURA</v>
          </cell>
          <cell r="D61" t="str">
            <v>KG</v>
          </cell>
          <cell r="E61">
            <v>6.7399999999999993</v>
          </cell>
          <cell r="F61" t="str">
            <v xml:space="preserve">    </v>
          </cell>
          <cell r="G61" t="str">
            <v xml:space="preserve">               </v>
          </cell>
        </row>
        <row r="62">
          <cell r="B62" t="str">
            <v>CÓDIGO</v>
          </cell>
          <cell r="C62" t="str">
            <v xml:space="preserve">Descrição                               </v>
          </cell>
          <cell r="D62" t="str">
            <v xml:space="preserve">    </v>
          </cell>
          <cell r="E62" t="str">
            <v xml:space="preserve">Coeficiente      </v>
          </cell>
          <cell r="F62" t="str">
            <v>Unid</v>
          </cell>
          <cell r="G62" t="str">
            <v xml:space="preserve">Preço Unitário </v>
          </cell>
          <cell r="H62" t="str">
            <v xml:space="preserve">Preço Total    </v>
          </cell>
        </row>
        <row r="63">
          <cell r="B63">
            <v>6114</v>
          </cell>
          <cell r="C63" t="str">
            <v>AJUDANTE DE ARMADOR</v>
          </cell>
          <cell r="D63" t="str">
            <v xml:space="preserve">    </v>
          </cell>
          <cell r="E63">
            <v>0.15</v>
          </cell>
          <cell r="F63" t="str">
            <v>H</v>
          </cell>
          <cell r="G63" t="str">
            <v>8,14</v>
          </cell>
          <cell r="H63">
            <v>1.22</v>
          </cell>
        </row>
        <row r="64">
          <cell r="B64">
            <v>378</v>
          </cell>
          <cell r="C64" t="str">
            <v>ARMADOR</v>
          </cell>
          <cell r="E64">
            <v>0.15</v>
          </cell>
          <cell r="F64" t="str">
            <v>H</v>
          </cell>
          <cell r="G64" t="str">
            <v>10,84</v>
          </cell>
          <cell r="H64">
            <v>1.63</v>
          </cell>
        </row>
        <row r="65">
          <cell r="B65">
            <v>39</v>
          </cell>
          <cell r="C65" t="str">
            <v>ACO CA-60, 5,0 MM, VERGALHAO</v>
          </cell>
          <cell r="E65">
            <v>1.1000000000000001</v>
          </cell>
          <cell r="F65" t="str">
            <v>KG</v>
          </cell>
          <cell r="G65" t="str">
            <v>3,37</v>
          </cell>
          <cell r="H65">
            <v>3.71</v>
          </cell>
        </row>
        <row r="66">
          <cell r="B66">
            <v>337</v>
          </cell>
          <cell r="C66" t="str">
            <v>ARAME RECOZIDO 18 BWG, 1,25 MM (0,01 KG/M)</v>
          </cell>
          <cell r="E66">
            <v>0.02</v>
          </cell>
          <cell r="F66" t="str">
            <v>KG</v>
          </cell>
          <cell r="G66" t="str">
            <v>8,99</v>
          </cell>
          <cell r="H66">
            <v>0.18</v>
          </cell>
        </row>
        <row r="68">
          <cell r="C68" t="str">
            <v xml:space="preserve">Descricao                               </v>
          </cell>
          <cell r="D68" t="str">
            <v>Unid</v>
          </cell>
          <cell r="E68" t="str">
            <v>PÇ TOTAL</v>
          </cell>
          <cell r="F68" t="str">
            <v xml:space="preserve">    </v>
          </cell>
        </row>
        <row r="69">
          <cell r="B69" t="str">
            <v>C0209</v>
          </cell>
          <cell r="C69" t="str">
            <v>ARMACAO ACO CA-50, DIAM. 6,3 (1/4) À 12,5MM(1/2) -FORNECIMENTO/ CORTE(PERDA DE 10%) / DOBRA / COLOCAÇÃO P/ SUPER ESTRUTURA</v>
          </cell>
          <cell r="D69" t="str">
            <v>KG</v>
          </cell>
          <cell r="E69">
            <v>7.1999999999999993</v>
          </cell>
          <cell r="F69" t="str">
            <v xml:space="preserve">    </v>
          </cell>
          <cell r="G69" t="str">
            <v xml:space="preserve">               </v>
          </cell>
        </row>
        <row r="70">
          <cell r="B70" t="str">
            <v>CÓDIGO</v>
          </cell>
          <cell r="C70" t="str">
            <v xml:space="preserve">Descrição                               </v>
          </cell>
          <cell r="D70" t="str">
            <v xml:space="preserve">    </v>
          </cell>
          <cell r="E70" t="str">
            <v xml:space="preserve">Coeficiente      </v>
          </cell>
          <cell r="F70" t="str">
            <v>Unid</v>
          </cell>
          <cell r="G70" t="str">
            <v xml:space="preserve">Preço Unitário </v>
          </cell>
          <cell r="H70" t="str">
            <v xml:space="preserve">Preço Total    </v>
          </cell>
        </row>
        <row r="71">
          <cell r="B71">
            <v>6114</v>
          </cell>
          <cell r="C71" t="str">
            <v>AJUDANTE DE ARMADOR</v>
          </cell>
          <cell r="D71" t="str">
            <v xml:space="preserve">    </v>
          </cell>
          <cell r="E71">
            <v>0.15</v>
          </cell>
          <cell r="F71" t="str">
            <v>H</v>
          </cell>
          <cell r="G71" t="str">
            <v>8,14</v>
          </cell>
          <cell r="H71">
            <v>1.22</v>
          </cell>
        </row>
        <row r="72">
          <cell r="B72">
            <v>378</v>
          </cell>
          <cell r="C72" t="str">
            <v>ARMADOR</v>
          </cell>
          <cell r="E72">
            <v>0.15</v>
          </cell>
          <cell r="F72" t="str">
            <v>H</v>
          </cell>
          <cell r="G72" t="str">
            <v>10,84</v>
          </cell>
          <cell r="H72">
            <v>1.63</v>
          </cell>
        </row>
        <row r="73">
          <cell r="B73">
            <v>34</v>
          </cell>
          <cell r="C73" t="str">
            <v>ACO CA-50, 10,0 MM, VERGALHAO</v>
          </cell>
          <cell r="E73">
            <v>1.2</v>
          </cell>
          <cell r="F73" t="str">
            <v>KG</v>
          </cell>
          <cell r="G73" t="str">
            <v>3,4</v>
          </cell>
          <cell r="H73">
            <v>4.08</v>
          </cell>
        </row>
        <row r="74">
          <cell r="B74">
            <v>337</v>
          </cell>
          <cell r="C74" t="str">
            <v>ARAME RECOZIDO 18 BWG, 1,25 MM (0,01 KG/M)</v>
          </cell>
          <cell r="E74">
            <v>0.03</v>
          </cell>
          <cell r="F74" t="str">
            <v>KG</v>
          </cell>
          <cell r="G74" t="str">
            <v>8,99</v>
          </cell>
          <cell r="H74">
            <v>0.27</v>
          </cell>
        </row>
        <row r="76">
          <cell r="C76" t="str">
            <v xml:space="preserve">Descricao                               </v>
          </cell>
          <cell r="D76" t="str">
            <v>Unid</v>
          </cell>
          <cell r="E76" t="str">
            <v>PÇ TOTAL</v>
          </cell>
          <cell r="F76" t="str">
            <v xml:space="preserve">    </v>
          </cell>
        </row>
        <row r="77">
          <cell r="B77" t="str">
            <v>C1300</v>
          </cell>
          <cell r="C77" t="str">
            <v>PINTURA ESMALTE À BASE D'AGUA 2 DEMÃOS C/ FUNDO S/ PAREDE</v>
          </cell>
          <cell r="D77" t="str">
            <v>M2</v>
          </cell>
          <cell r="E77">
            <v>12.700000000000001</v>
          </cell>
        </row>
        <row r="78">
          <cell r="B78" t="str">
            <v>CÓDIGO</v>
          </cell>
          <cell r="C78" t="str">
            <v xml:space="preserve">Descrição                               </v>
          </cell>
          <cell r="D78" t="str">
            <v xml:space="preserve">    </v>
          </cell>
          <cell r="E78" t="str">
            <v xml:space="preserve">Coeficiente      </v>
          </cell>
          <cell r="F78" t="str">
            <v>Unid</v>
          </cell>
          <cell r="G78" t="str">
            <v xml:space="preserve">Preço Unitário </v>
          </cell>
          <cell r="H78" t="str">
            <v xml:space="preserve">Preço Total    </v>
          </cell>
        </row>
        <row r="79">
          <cell r="B79">
            <v>6111</v>
          </cell>
          <cell r="C79" t="str">
            <v>SERVENTE</v>
          </cell>
          <cell r="D79" t="str">
            <v xml:space="preserve">    </v>
          </cell>
          <cell r="E79">
            <v>0.35</v>
          </cell>
          <cell r="F79" t="str">
            <v>H</v>
          </cell>
          <cell r="G79" t="str">
            <v>6,85</v>
          </cell>
          <cell r="H79">
            <v>2.4</v>
          </cell>
        </row>
        <row r="80">
          <cell r="B80">
            <v>4783</v>
          </cell>
          <cell r="C80" t="str">
            <v>PINTOR</v>
          </cell>
          <cell r="E80">
            <v>0.4</v>
          </cell>
          <cell r="F80" t="str">
            <v>H</v>
          </cell>
          <cell r="G80" t="str">
            <v>12,29</v>
          </cell>
          <cell r="H80">
            <v>4.92</v>
          </cell>
        </row>
        <row r="81">
          <cell r="B81">
            <v>6085</v>
          </cell>
          <cell r="C81" t="str">
            <v>SELADOR ACRILICO</v>
          </cell>
          <cell r="E81">
            <v>0.12</v>
          </cell>
          <cell r="F81" t="str">
            <v>L</v>
          </cell>
          <cell r="G81" t="str">
            <v>6,19</v>
          </cell>
          <cell r="H81">
            <v>0.74</v>
          </cell>
        </row>
        <row r="82">
          <cell r="B82">
            <v>7311</v>
          </cell>
          <cell r="C82" t="str">
            <v>TINTA ESMALTE SINTETICO ACETINADO</v>
          </cell>
          <cell r="E82">
            <v>0.17</v>
          </cell>
          <cell r="F82" t="str">
            <v>L</v>
          </cell>
          <cell r="G82" t="str">
            <v>22,93</v>
          </cell>
          <cell r="H82">
            <v>3.9</v>
          </cell>
        </row>
        <row r="83">
          <cell r="B83">
            <v>5318</v>
          </cell>
          <cell r="C83" t="str">
            <v>SOLVENTE DILUENTE A BASE DE AGUARRAS</v>
          </cell>
          <cell r="E83">
            <v>0.05</v>
          </cell>
          <cell r="F83" t="str">
            <v>L</v>
          </cell>
          <cell r="G83" t="str">
            <v>9,62</v>
          </cell>
          <cell r="H83">
            <v>0.48</v>
          </cell>
        </row>
        <row r="84">
          <cell r="B84">
            <v>3767</v>
          </cell>
          <cell r="C84" t="str">
            <v>LIXA EM FOLHA PARA PAREDE OU MADEIRA, NUMERO 120 (COR VERMELHA)</v>
          </cell>
          <cell r="E84">
            <v>0.4</v>
          </cell>
          <cell r="F84" t="str">
            <v>UN</v>
          </cell>
          <cell r="G84" t="str">
            <v>0,66</v>
          </cell>
          <cell r="H84">
            <v>0.26</v>
          </cell>
        </row>
        <row r="86">
          <cell r="C86" t="str">
            <v xml:space="preserve">Descricao                               </v>
          </cell>
          <cell r="D86" t="str">
            <v>Unid</v>
          </cell>
          <cell r="E86" t="str">
            <v>PÇ TOTAL</v>
          </cell>
          <cell r="F86" t="str">
            <v xml:space="preserve">    </v>
          </cell>
        </row>
        <row r="87">
          <cell r="B87" t="str">
            <v>C1533</v>
          </cell>
          <cell r="C87" t="str">
            <v>CONJUNTO PARA FUTSAL ( PAR DE TRAVES OFICIAL - 3,00X2,00M - EM TUBO DE AÇO GALV A FOGO 3" COM REQUADRO E REDES POLIETILENO FIO 4MM).</v>
          </cell>
          <cell r="D87" t="str">
            <v xml:space="preserve">UN  </v>
          </cell>
          <cell r="E87">
            <v>2789.27</v>
          </cell>
          <cell r="F87" t="str">
            <v xml:space="preserve">    </v>
          </cell>
          <cell r="G87" t="str">
            <v xml:space="preserve">               </v>
          </cell>
          <cell r="H87" t="str">
            <v xml:space="preserve">               </v>
          </cell>
        </row>
        <row r="88">
          <cell r="B88" t="str">
            <v>CÓDIGO</v>
          </cell>
          <cell r="C88" t="str">
            <v xml:space="preserve">Descrição                               </v>
          </cell>
          <cell r="D88" t="str">
            <v xml:space="preserve">    </v>
          </cell>
          <cell r="E88" t="str">
            <v xml:space="preserve">Coeficiente      </v>
          </cell>
          <cell r="F88" t="str">
            <v>Unid</v>
          </cell>
          <cell r="G88" t="str">
            <v xml:space="preserve">Preço Unitário </v>
          </cell>
          <cell r="H88" t="str">
            <v xml:space="preserve">Preço Total    </v>
          </cell>
        </row>
        <row r="89">
          <cell r="B89">
            <v>6111</v>
          </cell>
          <cell r="C89" t="str">
            <v>SERVENTE</v>
          </cell>
          <cell r="E89">
            <v>1</v>
          </cell>
          <cell r="F89" t="str">
            <v>H</v>
          </cell>
          <cell r="G89" t="str">
            <v>6,85</v>
          </cell>
          <cell r="H89">
            <v>6.85</v>
          </cell>
        </row>
        <row r="90">
          <cell r="B90">
            <v>4750</v>
          </cell>
          <cell r="C90" t="str">
            <v>PEDREIRO</v>
          </cell>
          <cell r="E90">
            <v>1</v>
          </cell>
          <cell r="F90" t="str">
            <v>H</v>
          </cell>
          <cell r="G90" t="str">
            <v>10,84</v>
          </cell>
          <cell r="H90">
            <v>10.84</v>
          </cell>
        </row>
        <row r="91">
          <cell r="B91">
            <v>25398</v>
          </cell>
          <cell r="C91" t="str">
            <v>CONJUNTO PARA FUTSAL COM TRAVES OFICIAIS DE 3,00 X 2,00 M EM TUBO DE ACOGALVANIZADO 3" COM REQUADRO EM TUBO DE 1", PINTURA EM PRIMER COM TINTAESMALTE SINTETICO E REDES DE POLIETILENO FIO 4 MM</v>
          </cell>
          <cell r="E91">
            <v>1</v>
          </cell>
          <cell r="F91" t="str">
            <v>UN</v>
          </cell>
          <cell r="G91" t="str">
            <v>2771,58</v>
          </cell>
          <cell r="H91">
            <v>2771.58</v>
          </cell>
        </row>
        <row r="93">
          <cell r="C93" t="str">
            <v xml:space="preserve">Descricao                               </v>
          </cell>
          <cell r="D93" t="str">
            <v>Unid</v>
          </cell>
          <cell r="E93" t="str">
            <v>PÇ TOTAL</v>
          </cell>
          <cell r="F93" t="str">
            <v xml:space="preserve">    </v>
          </cell>
        </row>
        <row r="94">
          <cell r="B94" t="str">
            <v>C1538</v>
          </cell>
          <cell r="C94" t="str">
            <v xml:space="preserve">CONJUNTO P/VOLEI(POSTES FOGO H=255 REDE NYLON 2 MM </v>
          </cell>
          <cell r="D94" t="str">
            <v xml:space="preserve">UN  </v>
          </cell>
          <cell r="E94">
            <v>1700.28</v>
          </cell>
        </row>
        <row r="95">
          <cell r="B95" t="str">
            <v>CÓDIGO</v>
          </cell>
          <cell r="C95" t="str">
            <v xml:space="preserve">Descrição                               </v>
          </cell>
          <cell r="D95" t="str">
            <v xml:space="preserve">    </v>
          </cell>
          <cell r="E95" t="str">
            <v xml:space="preserve">Coeficiente      </v>
          </cell>
          <cell r="F95" t="str">
            <v>Unid</v>
          </cell>
          <cell r="G95" t="str">
            <v xml:space="preserve">Preço Unitário </v>
          </cell>
          <cell r="H95" t="str">
            <v xml:space="preserve">Preço Total    </v>
          </cell>
        </row>
        <row r="96">
          <cell r="B96">
            <v>6111</v>
          </cell>
          <cell r="C96" t="str">
            <v>SERVENTE</v>
          </cell>
          <cell r="E96">
            <v>1</v>
          </cell>
          <cell r="F96" t="str">
            <v>H</v>
          </cell>
          <cell r="G96" t="str">
            <v>6,85</v>
          </cell>
          <cell r="H96">
            <v>6.85</v>
          </cell>
        </row>
        <row r="97">
          <cell r="B97">
            <v>4750</v>
          </cell>
          <cell r="C97" t="str">
            <v>PEDREIRO</v>
          </cell>
          <cell r="E97">
            <v>1</v>
          </cell>
          <cell r="F97" t="str">
            <v>H</v>
          </cell>
          <cell r="G97" t="str">
            <v>10,84</v>
          </cell>
          <cell r="H97">
            <v>10.84</v>
          </cell>
        </row>
        <row r="98">
          <cell r="B98">
            <v>25399</v>
          </cell>
          <cell r="C98" t="str">
            <v>CONJUNTO PARA QUADRA DE VOLEI COM POSTES EM TUBO DE ACO GALVANIZADO 3", H =*255* CM, PINTURA EM TINTA ESMALTE SINTETICO, REDE DE NYLON COM 2 MM, MALHA 10 X10 CM E ANTENAS OFICIAIS EM FIBRA DE VIDROPREÇOS DE INSUMOS</v>
          </cell>
          <cell r="E98">
            <v>1</v>
          </cell>
          <cell r="F98" t="str">
            <v>UN</v>
          </cell>
          <cell r="G98" t="str">
            <v>1682,59</v>
          </cell>
          <cell r="H98">
            <v>1682.59</v>
          </cell>
        </row>
        <row r="100">
          <cell r="C100" t="str">
            <v xml:space="preserve">Descricao                               </v>
          </cell>
          <cell r="D100" t="str">
            <v>Unid</v>
          </cell>
          <cell r="E100" t="str">
            <v>PÇ TOTAL</v>
          </cell>
          <cell r="F100" t="str">
            <v xml:space="preserve">    </v>
          </cell>
        </row>
        <row r="101">
          <cell r="B101" t="str">
            <v>C1537</v>
          </cell>
          <cell r="C101" t="str">
            <v>TABELA BASQUETE LAMINADO NAVAL 180X120 ARO METAL E REDE - CONJUNTO COM 02 TABELAS</v>
          </cell>
          <cell r="D101" t="str">
            <v>M</v>
          </cell>
          <cell r="E101">
            <v>650.95000000000005</v>
          </cell>
          <cell r="F101" t="str">
            <v xml:space="preserve">    </v>
          </cell>
          <cell r="G101" t="str">
            <v xml:space="preserve">               </v>
          </cell>
          <cell r="H101" t="str">
            <v xml:space="preserve">               </v>
          </cell>
        </row>
        <row r="102">
          <cell r="B102" t="str">
            <v>CÓDIGO</v>
          </cell>
          <cell r="C102" t="str">
            <v xml:space="preserve">Descrição                               </v>
          </cell>
          <cell r="D102" t="str">
            <v xml:space="preserve">    </v>
          </cell>
          <cell r="E102" t="str">
            <v xml:space="preserve">Coeficiente      </v>
          </cell>
          <cell r="F102" t="str">
            <v>Unid</v>
          </cell>
          <cell r="G102" t="str">
            <v xml:space="preserve">Preço Unitário </v>
          </cell>
          <cell r="H102" t="str">
            <v xml:space="preserve">Preço Total    </v>
          </cell>
        </row>
        <row r="103">
          <cell r="B103">
            <v>6111</v>
          </cell>
          <cell r="C103" t="str">
            <v>SERVENTE</v>
          </cell>
          <cell r="E103">
            <v>1</v>
          </cell>
          <cell r="F103" t="str">
            <v>H</v>
          </cell>
          <cell r="G103" t="str">
            <v>6,85</v>
          </cell>
          <cell r="H103">
            <v>6.85</v>
          </cell>
        </row>
        <row r="104">
          <cell r="B104">
            <v>4750</v>
          </cell>
          <cell r="C104" t="str">
            <v>PEDREIRO</v>
          </cell>
          <cell r="E104">
            <v>1</v>
          </cell>
          <cell r="F104" t="str">
            <v>H</v>
          </cell>
          <cell r="G104" t="str">
            <v>10,84</v>
          </cell>
          <cell r="H104">
            <v>10.84</v>
          </cell>
        </row>
        <row r="105">
          <cell r="B105">
            <v>25400</v>
          </cell>
          <cell r="C105" t="str">
            <v>PAR DE TABELAS DE BASQUETE EM COMPENSADO NAVAL DE *1,80 X 1,20* M, COM ARO DEMETAL E REDE (SEM SUPORTE DE FIXACAO)</v>
          </cell>
          <cell r="E105">
            <v>1</v>
          </cell>
          <cell r="F105" t="str">
            <v>UN</v>
          </cell>
          <cell r="G105" t="str">
            <v>633,26</v>
          </cell>
          <cell r="H105">
            <v>633.26</v>
          </cell>
        </row>
        <row r="107">
          <cell r="C107" t="str">
            <v xml:space="preserve">Descricao                               </v>
          </cell>
          <cell r="D107" t="str">
            <v>Unid</v>
          </cell>
          <cell r="E107" t="str">
            <v>PÇ TOTAL</v>
          </cell>
          <cell r="F107" t="str">
            <v xml:space="preserve">    </v>
          </cell>
        </row>
        <row r="108">
          <cell r="B108" t="str">
            <v>C1520</v>
          </cell>
          <cell r="C108" t="str">
            <v>SUPORTE DE CONCRETO PARA TABELA DE BASQUETE</v>
          </cell>
          <cell r="D108" t="str">
            <v xml:space="preserve">UN  </v>
          </cell>
          <cell r="E108">
            <v>1191.3</v>
          </cell>
          <cell r="F108" t="str">
            <v xml:space="preserve">    </v>
          </cell>
          <cell r="G108" t="str">
            <v xml:space="preserve">               </v>
          </cell>
          <cell r="H108" t="str">
            <v xml:space="preserve">               </v>
          </cell>
        </row>
        <row r="109">
          <cell r="B109" t="str">
            <v>CÓDIGO</v>
          </cell>
          <cell r="C109" t="str">
            <v xml:space="preserve">Descrição                               </v>
          </cell>
          <cell r="D109" t="str">
            <v xml:space="preserve">    </v>
          </cell>
          <cell r="E109" t="str">
            <v xml:space="preserve">Coeficiente      </v>
          </cell>
          <cell r="F109" t="str">
            <v>Unid</v>
          </cell>
          <cell r="G109" t="str">
            <v xml:space="preserve">Preço Unitário </v>
          </cell>
          <cell r="H109" t="str">
            <v xml:space="preserve">Preço Total    </v>
          </cell>
        </row>
        <row r="110">
          <cell r="B110" t="str">
            <v xml:space="preserve">    79483</v>
          </cell>
          <cell r="C110" t="str">
            <v xml:space="preserve">APILOAMENTO COM MACO DE 30KG </v>
          </cell>
          <cell r="E110">
            <v>3.32</v>
          </cell>
          <cell r="F110" t="str">
            <v>M2</v>
          </cell>
          <cell r="G110" t="str">
            <v>15,12</v>
          </cell>
          <cell r="H110">
            <v>50.2</v>
          </cell>
        </row>
        <row r="111">
          <cell r="B111" t="str">
            <v xml:space="preserve">    79478</v>
          </cell>
          <cell r="C111" t="str">
            <v>ESCAVACAO MANUAL CAMPO ABERTO EM SOLO EXCETO ROCHA ATE 2,00M PROFUNDIDADE</v>
          </cell>
          <cell r="E111">
            <v>1.94</v>
          </cell>
          <cell r="F111" t="str">
            <v>M3</v>
          </cell>
          <cell r="G111" t="str">
            <v>29,55</v>
          </cell>
          <cell r="H111">
            <v>57.33</v>
          </cell>
        </row>
        <row r="112">
          <cell r="B112" t="str">
            <v xml:space="preserve">    74156/001</v>
          </cell>
          <cell r="C112" t="str">
            <v>ESTACA A TRADO(BROCA) D=25CM C/CONCRETO FCK=15MPA+20KG ACO/M3 MOLD.IN-LOCO</v>
          </cell>
          <cell r="E112">
            <v>10</v>
          </cell>
          <cell r="F112" t="str">
            <v>M</v>
          </cell>
          <cell r="G112" t="str">
            <v>47,74</v>
          </cell>
          <cell r="H112">
            <v>477.4</v>
          </cell>
        </row>
        <row r="113">
          <cell r="B113" t="str">
            <v xml:space="preserve">    74254/002</v>
          </cell>
          <cell r="C113" t="str">
            <v>ARMACAO ACO CA-50, DIAM. 6,3 (1/4) À 12,5MM(1/2) -FORNECIMENTO/ CORTE(PERDA DE 10%) / DOBRA / COLOCAÇÃO.</v>
          </cell>
          <cell r="E113">
            <v>23.25</v>
          </cell>
          <cell r="F113" t="str">
            <v>KG</v>
          </cell>
          <cell r="G113" t="str">
            <v>7,02</v>
          </cell>
          <cell r="H113">
            <v>163.22</v>
          </cell>
        </row>
        <row r="114">
          <cell r="B114" t="str">
            <v xml:space="preserve">    73942/002</v>
          </cell>
          <cell r="C114" t="str">
            <v>ARMACAO DE ACO CA-60 DIAM. 3,4 A 6,0MM.- FORNECIMENTO / CORTE (C/PERDADE 10%) / DOBRA / COLOCAÇÃO.</v>
          </cell>
          <cell r="E114">
            <v>9.7799999999999994</v>
          </cell>
          <cell r="F114" t="str">
            <v>KG</v>
          </cell>
          <cell r="G114" t="str">
            <v>6,77</v>
          </cell>
          <cell r="H114">
            <v>66.209999999999994</v>
          </cell>
        </row>
        <row r="115">
          <cell r="B115" t="str">
            <v xml:space="preserve">    73406</v>
          </cell>
          <cell r="C115" t="str">
            <v>CONCRETO FCK=15MPA (1:2,5:3) , INCLUIDO PREPARO MECANICO, LANCAMENTO EADENSAMENTO.</v>
          </cell>
          <cell r="E115">
            <v>0.87</v>
          </cell>
          <cell r="F115" t="str">
            <v>M3</v>
          </cell>
          <cell r="G115" t="str">
            <v>433,27</v>
          </cell>
          <cell r="H115">
            <v>376.94</v>
          </cell>
        </row>
        <row r="117">
          <cell r="C117" t="str">
            <v xml:space="preserve">Descricao                               </v>
          </cell>
          <cell r="D117" t="str">
            <v>Unid</v>
          </cell>
          <cell r="E117" t="str">
            <v>PÇ TOTAL</v>
          </cell>
          <cell r="F117" t="str">
            <v xml:space="preserve">    </v>
          </cell>
        </row>
        <row r="118">
          <cell r="B118" t="str">
            <v>C1109</v>
          </cell>
          <cell r="C118" t="str">
            <v>TUBO PVC ESGOTO JS PREDIAL DN 50MM, INCLUSIVE CONEXOES - FORNECIMENTO E INSTALACAO</v>
          </cell>
          <cell r="D118" t="str">
            <v>M</v>
          </cell>
          <cell r="E118">
            <v>25.61</v>
          </cell>
          <cell r="F118" t="str">
            <v xml:space="preserve">    </v>
          </cell>
          <cell r="G118" t="str">
            <v xml:space="preserve">               </v>
          </cell>
          <cell r="H118" t="str">
            <v xml:space="preserve">               </v>
          </cell>
        </row>
        <row r="119">
          <cell r="B119" t="str">
            <v>CÓDIGO</v>
          </cell>
          <cell r="C119" t="str">
            <v xml:space="preserve">Descrição                               </v>
          </cell>
          <cell r="D119" t="str">
            <v xml:space="preserve">    </v>
          </cell>
          <cell r="E119" t="str">
            <v xml:space="preserve">Coeficiente      </v>
          </cell>
          <cell r="F119" t="str">
            <v>Unid</v>
          </cell>
          <cell r="G119" t="str">
            <v xml:space="preserve">Preço Unitário </v>
          </cell>
          <cell r="H119" t="str">
            <v xml:space="preserve">Preço Total    </v>
          </cell>
        </row>
        <row r="120">
          <cell r="B120">
            <v>246</v>
          </cell>
          <cell r="C120" t="str">
            <v>AUXILIAR DE ENCANADOR OU BOMBEIRO HIDRAULICO</v>
          </cell>
          <cell r="D120" t="str">
            <v xml:space="preserve">    </v>
          </cell>
          <cell r="E120">
            <v>0.75</v>
          </cell>
          <cell r="F120" t="str">
            <v>H</v>
          </cell>
          <cell r="G120" t="str">
            <v>9,25</v>
          </cell>
          <cell r="H120">
            <v>6.94</v>
          </cell>
        </row>
        <row r="121">
          <cell r="B121">
            <v>2696</v>
          </cell>
          <cell r="C121" t="str">
            <v>ENCANADOR OU BOMBEIRO HIDRAULICO</v>
          </cell>
          <cell r="E121">
            <v>0.75</v>
          </cell>
          <cell r="F121" t="str">
            <v>H</v>
          </cell>
          <cell r="G121" t="str">
            <v>12,29</v>
          </cell>
          <cell r="H121">
            <v>9.2200000000000006</v>
          </cell>
        </row>
        <row r="122">
          <cell r="B122">
            <v>122</v>
          </cell>
          <cell r="C122" t="str">
            <v>ADESIVO PLASTICO PARA PVC, FRASCO COM 850 GR</v>
          </cell>
          <cell r="E122">
            <v>2.5000000000000001E-3</v>
          </cell>
          <cell r="F122" t="str">
            <v>UN</v>
          </cell>
          <cell r="G122" t="str">
            <v>46,97</v>
          </cell>
          <cell r="H122">
            <v>0.12</v>
          </cell>
        </row>
        <row r="123">
          <cell r="B123">
            <v>9838</v>
          </cell>
          <cell r="C123" t="str">
            <v>TUBO PVC SERIE NORMAL, DN 50 MM, PARA ESGOTO PREDIAL (NBR 5688)</v>
          </cell>
          <cell r="E123">
            <v>1.4</v>
          </cell>
          <cell r="F123" t="str">
            <v>M</v>
          </cell>
          <cell r="G123" t="str">
            <v>6,56</v>
          </cell>
          <cell r="H123">
            <v>9.18</v>
          </cell>
        </row>
        <row r="124">
          <cell r="B124">
            <v>20083</v>
          </cell>
          <cell r="C124" t="str">
            <v>SOLUCAO LIMPADORA PARA PVC, FRASCO COM 1000 CM3</v>
          </cell>
          <cell r="E124">
            <v>3.7000000000000002E-3</v>
          </cell>
          <cell r="F124" t="str">
            <v>UN</v>
          </cell>
          <cell r="G124" t="str">
            <v>40,79</v>
          </cell>
          <cell r="H124">
            <v>0.15</v>
          </cell>
        </row>
        <row r="126">
          <cell r="C126" t="str">
            <v xml:space="preserve">Descricao                               </v>
          </cell>
          <cell r="D126" t="str">
            <v>Unid</v>
          </cell>
          <cell r="E126" t="str">
            <v>PÇ TOTAL</v>
          </cell>
          <cell r="F126" t="str">
            <v xml:space="preserve">    </v>
          </cell>
        </row>
        <row r="127">
          <cell r="B127" t="str">
            <v>C0303</v>
          </cell>
          <cell r="C127" t="str">
            <v>COBERT. TELHAS METÁLICA PRE PINTADA 0,5mm</v>
          </cell>
          <cell r="D127" t="str">
            <v>M2</v>
          </cell>
          <cell r="E127">
            <v>35.19</v>
          </cell>
          <cell r="F127" t="str">
            <v xml:space="preserve">    </v>
          </cell>
          <cell r="G127" t="str">
            <v xml:space="preserve">               </v>
          </cell>
        </row>
        <row r="128">
          <cell r="B128" t="str">
            <v>CÓDIGO</v>
          </cell>
          <cell r="C128" t="str">
            <v xml:space="preserve">Descrição                               </v>
          </cell>
          <cell r="D128" t="str">
            <v xml:space="preserve">    </v>
          </cell>
          <cell r="E128" t="str">
            <v xml:space="preserve">Coeficiente      </v>
          </cell>
          <cell r="F128" t="str">
            <v>Unid</v>
          </cell>
          <cell r="G128" t="str">
            <v xml:space="preserve">Preço Unitário </v>
          </cell>
          <cell r="H128" t="str">
            <v xml:space="preserve">Preço Total    </v>
          </cell>
        </row>
        <row r="129">
          <cell r="B129">
            <v>6111</v>
          </cell>
          <cell r="C129" t="str">
            <v>SERVENTE</v>
          </cell>
          <cell r="D129" t="str">
            <v xml:space="preserve">    </v>
          </cell>
          <cell r="E129">
            <v>0.24</v>
          </cell>
          <cell r="F129" t="str">
            <v>H</v>
          </cell>
          <cell r="G129" t="str">
            <v>6,85</v>
          </cell>
          <cell r="H129">
            <v>1.64</v>
          </cell>
        </row>
        <row r="130">
          <cell r="B130">
            <v>12869</v>
          </cell>
          <cell r="C130" t="str">
            <v>TELHADISTA</v>
          </cell>
          <cell r="E130">
            <v>0.24</v>
          </cell>
          <cell r="F130" t="str">
            <v>H</v>
          </cell>
          <cell r="G130" t="str">
            <v>9,38</v>
          </cell>
          <cell r="H130">
            <v>2.25</v>
          </cell>
        </row>
        <row r="131">
          <cell r="B131">
            <v>4299</v>
          </cell>
          <cell r="C131" t="str">
            <v>PARAFUSO ZINCADO ROSCA SOBERBA, CABECA SEXTAVADA, 5/16 " X 110 MM, PARAFIXACAO DE TELHA EM MADEIRA</v>
          </cell>
          <cell r="E131">
            <v>4</v>
          </cell>
          <cell r="F131" t="str">
            <v>UN</v>
          </cell>
          <cell r="G131" t="str">
            <v>1</v>
          </cell>
          <cell r="H131">
            <v>4</v>
          </cell>
        </row>
        <row r="132">
          <cell r="B132" t="str">
            <v>COT 0002</v>
          </cell>
          <cell r="C132" t="str">
            <v>TELHA METÁLICA PRÉ PINTADA</v>
          </cell>
          <cell r="D132" t="str">
            <v xml:space="preserve">    </v>
          </cell>
          <cell r="E132">
            <v>1.3</v>
          </cell>
          <cell r="F132" t="str">
            <v xml:space="preserve">M2  </v>
          </cell>
          <cell r="G132">
            <v>21</v>
          </cell>
          <cell r="H132">
            <v>27.3</v>
          </cell>
        </row>
        <row r="134">
          <cell r="C134" t="str">
            <v xml:space="preserve">Descricao                               </v>
          </cell>
          <cell r="D134" t="str">
            <v>Unid</v>
          </cell>
          <cell r="E134" t="str">
            <v>PÇ TOTAL</v>
          </cell>
          <cell r="F134" t="str">
            <v xml:space="preserve">    </v>
          </cell>
        </row>
        <row r="135">
          <cell r="B135" t="str">
            <v>C0305</v>
          </cell>
          <cell r="C135" t="str">
            <v>CUMEEIRA GALVANIZADA TRAPEZOIDAL  ESP. 0,5MM</v>
          </cell>
          <cell r="D135" t="str">
            <v>M</v>
          </cell>
          <cell r="E135">
            <v>18.48</v>
          </cell>
          <cell r="F135" t="str">
            <v xml:space="preserve">    </v>
          </cell>
          <cell r="G135" t="str">
            <v xml:space="preserve">               </v>
          </cell>
        </row>
        <row r="136">
          <cell r="B136" t="str">
            <v>CÓDIGO</v>
          </cell>
          <cell r="C136" t="str">
            <v xml:space="preserve">Descrição                               </v>
          </cell>
          <cell r="D136" t="str">
            <v xml:space="preserve">    </v>
          </cell>
          <cell r="E136" t="str">
            <v xml:space="preserve">Coeficiente      </v>
          </cell>
          <cell r="F136" t="str">
            <v>Unid</v>
          </cell>
          <cell r="G136" t="str">
            <v xml:space="preserve">Preço Unitário </v>
          </cell>
          <cell r="H136" t="str">
            <v xml:space="preserve">Preço Total    </v>
          </cell>
        </row>
        <row r="137">
          <cell r="B137">
            <v>6111</v>
          </cell>
          <cell r="C137" t="str">
            <v>SERVENTE</v>
          </cell>
          <cell r="D137" t="str">
            <v xml:space="preserve">    </v>
          </cell>
          <cell r="E137">
            <v>0.2</v>
          </cell>
          <cell r="F137" t="str">
            <v>H</v>
          </cell>
          <cell r="G137" t="str">
            <v>6,85</v>
          </cell>
          <cell r="H137">
            <v>1.37</v>
          </cell>
        </row>
        <row r="138">
          <cell r="B138">
            <v>12869</v>
          </cell>
          <cell r="C138" t="str">
            <v>TELHADISTA</v>
          </cell>
          <cell r="E138">
            <v>0.2</v>
          </cell>
          <cell r="F138" t="str">
            <v>H</v>
          </cell>
          <cell r="G138" t="str">
            <v>9,38</v>
          </cell>
          <cell r="H138">
            <v>1.88</v>
          </cell>
        </row>
        <row r="139">
          <cell r="B139">
            <v>4299</v>
          </cell>
          <cell r="C139" t="str">
            <v>PARAFUSO ZINCADO ROSCA SOBERBA, CABECA SEXTAVADA, 5/16 " X 110 MM, PARAFIXACAO DE TELHA EM MADEIRA</v>
          </cell>
          <cell r="E139">
            <v>2</v>
          </cell>
          <cell r="F139" t="str">
            <v>UN</v>
          </cell>
          <cell r="G139" t="str">
            <v>1</v>
          </cell>
          <cell r="H139">
            <v>2</v>
          </cell>
        </row>
        <row r="140">
          <cell r="B140" t="str">
            <v>COT 0003</v>
          </cell>
          <cell r="C140" t="str">
            <v>CUMEEIRA GALVANIZADA TRAPEZOIDAL  ESP. 0,5MM</v>
          </cell>
          <cell r="E140">
            <v>1.05</v>
          </cell>
          <cell r="F140" t="str">
            <v>M</v>
          </cell>
          <cell r="G140">
            <v>12.6</v>
          </cell>
          <cell r="H140">
            <v>13.23</v>
          </cell>
        </row>
        <row r="142">
          <cell r="C142" t="str">
            <v xml:space="preserve">Descricao                               </v>
          </cell>
          <cell r="D142" t="str">
            <v>Unid</v>
          </cell>
          <cell r="E142" t="str">
            <v>PÇ TOTAL</v>
          </cell>
          <cell r="F142" t="str">
            <v xml:space="preserve">    </v>
          </cell>
        </row>
        <row r="143">
          <cell r="B143" t="str">
            <v>C1111</v>
          </cell>
          <cell r="C143" t="str">
            <v>TUBO PVC ESGOTO JS PREDIAL DN 100MM, INCLUSIVE CONEXOES - FORNECIMENTO E INSTALACAO</v>
          </cell>
          <cell r="D143" t="str">
            <v>M</v>
          </cell>
          <cell r="E143">
            <v>37.269999999999996</v>
          </cell>
          <cell r="F143" t="str">
            <v xml:space="preserve">    </v>
          </cell>
          <cell r="G143" t="str">
            <v xml:space="preserve">               </v>
          </cell>
          <cell r="H143" t="str">
            <v xml:space="preserve">               </v>
          </cell>
        </row>
        <row r="144">
          <cell r="B144" t="str">
            <v>CÓDIGO</v>
          </cell>
          <cell r="C144" t="str">
            <v xml:space="preserve">Descrição                               </v>
          </cell>
          <cell r="D144" t="str">
            <v xml:space="preserve">    </v>
          </cell>
          <cell r="E144" t="str">
            <v xml:space="preserve">Coeficiente      </v>
          </cell>
          <cell r="F144" t="str">
            <v>Unid</v>
          </cell>
          <cell r="G144" t="str">
            <v xml:space="preserve">Preço Unitário </v>
          </cell>
          <cell r="H144" t="str">
            <v xml:space="preserve">Preço Total    </v>
          </cell>
        </row>
        <row r="145">
          <cell r="B145">
            <v>246</v>
          </cell>
          <cell r="C145" t="str">
            <v>AUXILIAR DE ENCANADOR OU BOMBEIRO HIDRAULICO</v>
          </cell>
          <cell r="D145" t="str">
            <v xml:space="preserve">    </v>
          </cell>
          <cell r="E145">
            <v>1.0900000000000001</v>
          </cell>
          <cell r="F145" t="str">
            <v>H</v>
          </cell>
          <cell r="G145" t="str">
            <v>9,25</v>
          </cell>
          <cell r="H145">
            <v>10.08</v>
          </cell>
        </row>
        <row r="146">
          <cell r="B146">
            <v>2696</v>
          </cell>
          <cell r="C146" t="str">
            <v>ENCANADOR OU BOMBEIRO HIDRAULICO</v>
          </cell>
          <cell r="E146">
            <v>1.0900000000000001</v>
          </cell>
          <cell r="F146" t="str">
            <v>H</v>
          </cell>
          <cell r="G146" t="str">
            <v>12,29</v>
          </cell>
          <cell r="H146">
            <v>13.4</v>
          </cell>
        </row>
        <row r="147">
          <cell r="B147">
            <v>122</v>
          </cell>
          <cell r="C147" t="str">
            <v>ADESIVO PLASTICO PARA PVC, FRASCO COM 850 GR</v>
          </cell>
          <cell r="E147">
            <v>8.3000000000000001E-3</v>
          </cell>
          <cell r="F147" t="str">
            <v>UN</v>
          </cell>
          <cell r="G147" t="str">
            <v>42,91</v>
          </cell>
          <cell r="H147">
            <v>0.36</v>
          </cell>
        </row>
        <row r="148">
          <cell r="B148">
            <v>9836</v>
          </cell>
          <cell r="C148" t="str">
            <v>TUBO PVC SERIE NORMAL, DN 100 MM, PARA ESGOTO PREDIAL (NBR 5688)</v>
          </cell>
          <cell r="E148">
            <v>1.3</v>
          </cell>
          <cell r="F148" t="str">
            <v>M</v>
          </cell>
          <cell r="G148" t="str">
            <v>10,29</v>
          </cell>
          <cell r="H148">
            <v>13.38</v>
          </cell>
        </row>
        <row r="149">
          <cell r="B149">
            <v>20083</v>
          </cell>
          <cell r="C149" t="str">
            <v>SOLUCAO LIMPADORA PARA PVC, FRASCO COM 1000 CM3</v>
          </cell>
          <cell r="E149">
            <v>1.2999999999999999E-3</v>
          </cell>
          <cell r="F149" t="str">
            <v>UN</v>
          </cell>
          <cell r="G149" t="str">
            <v>37,26</v>
          </cell>
          <cell r="H149">
            <v>0.05</v>
          </cell>
        </row>
        <row r="151">
          <cell r="C151" t="str">
            <v xml:space="preserve">Descricao                               </v>
          </cell>
          <cell r="D151" t="str">
            <v>Unid</v>
          </cell>
          <cell r="E151" t="str">
            <v>PÇ TOTAL</v>
          </cell>
          <cell r="F151" t="str">
            <v xml:space="preserve">    </v>
          </cell>
        </row>
        <row r="152">
          <cell r="B152" t="str">
            <v>C0708</v>
          </cell>
          <cell r="C152" t="str">
            <v>CRUZETA FERRO GALV ROSCA REF 2"</v>
          </cell>
          <cell r="D152" t="str">
            <v>M</v>
          </cell>
          <cell r="E152">
            <v>47.69</v>
          </cell>
          <cell r="F152" t="str">
            <v xml:space="preserve">    </v>
          </cell>
          <cell r="G152" t="str">
            <v xml:space="preserve">               </v>
          </cell>
        </row>
        <row r="153">
          <cell r="B153" t="str">
            <v>CÓDIGO</v>
          </cell>
          <cell r="C153" t="str">
            <v xml:space="preserve">Descrição                               </v>
          </cell>
          <cell r="D153" t="str">
            <v xml:space="preserve">    </v>
          </cell>
          <cell r="E153" t="str">
            <v xml:space="preserve">Coeficiente      </v>
          </cell>
          <cell r="F153" t="str">
            <v>Unid</v>
          </cell>
          <cell r="G153" t="str">
            <v xml:space="preserve">Preço Unitário </v>
          </cell>
          <cell r="H153" t="str">
            <v xml:space="preserve">Preço Total    </v>
          </cell>
        </row>
        <row r="154">
          <cell r="B154">
            <v>247</v>
          </cell>
          <cell r="C154" t="str">
            <v>AUXILIAR DE ELETRICISTA</v>
          </cell>
          <cell r="D154" t="str">
            <v xml:space="preserve">    </v>
          </cell>
          <cell r="E154">
            <v>0.3</v>
          </cell>
          <cell r="F154" t="str">
            <v>H</v>
          </cell>
          <cell r="G154" t="str">
            <v>10,09</v>
          </cell>
          <cell r="H154">
            <v>3.03</v>
          </cell>
        </row>
        <row r="155">
          <cell r="B155">
            <v>2436</v>
          </cell>
          <cell r="C155" t="str">
            <v>ELETRICISTA</v>
          </cell>
          <cell r="E155">
            <v>0.3</v>
          </cell>
          <cell r="F155" t="str">
            <v>H</v>
          </cell>
          <cell r="G155" t="str">
            <v>12,29</v>
          </cell>
          <cell r="H155">
            <v>3.69</v>
          </cell>
        </row>
        <row r="156">
          <cell r="B156">
            <v>1650</v>
          </cell>
          <cell r="C156" t="str">
            <v>CRUZETA DE FERRO GALVANIZADO, COM ROSCA BSP, DE 2"</v>
          </cell>
          <cell r="E156">
            <v>1</v>
          </cell>
          <cell r="F156" t="str">
            <v>UN</v>
          </cell>
          <cell r="G156" t="str">
            <v>40,97</v>
          </cell>
          <cell r="H156">
            <v>40.97</v>
          </cell>
        </row>
        <row r="158">
          <cell r="C158" t="str">
            <v xml:space="preserve">Descricao                               </v>
          </cell>
          <cell r="D158" t="str">
            <v>Unid</v>
          </cell>
          <cell r="E158" t="str">
            <v>PÇ TOTAL</v>
          </cell>
          <cell r="F158" t="str">
            <v xml:space="preserve">    </v>
          </cell>
        </row>
        <row r="159">
          <cell r="B159" t="str">
            <v>C0707</v>
          </cell>
          <cell r="C159" t="str">
            <v>REFLETOR COM LAMPADA FLURESCENTE COMPACTA 85 W (PARA QUADRA), FORNECIMENTO E INSTALAÇÃO</v>
          </cell>
          <cell r="D159" t="str">
            <v xml:space="preserve">UN  </v>
          </cell>
          <cell r="E159">
            <v>143.68</v>
          </cell>
          <cell r="F159" t="str">
            <v xml:space="preserve">    </v>
          </cell>
          <cell r="G159" t="str">
            <v xml:space="preserve">               </v>
          </cell>
        </row>
        <row r="160">
          <cell r="B160" t="str">
            <v>CÓDIGO</v>
          </cell>
          <cell r="C160" t="str">
            <v xml:space="preserve">Descrição                               </v>
          </cell>
          <cell r="D160" t="str">
            <v xml:space="preserve">    </v>
          </cell>
          <cell r="E160" t="str">
            <v xml:space="preserve">Coeficiente      </v>
          </cell>
          <cell r="F160" t="str">
            <v>Unid</v>
          </cell>
          <cell r="G160" t="str">
            <v xml:space="preserve">Preço Unitário </v>
          </cell>
          <cell r="H160" t="str">
            <v xml:space="preserve">Preço Total    </v>
          </cell>
        </row>
        <row r="161">
          <cell r="B161">
            <v>247</v>
          </cell>
          <cell r="C161" t="str">
            <v>AUXILIAR DE ELETRICISTA</v>
          </cell>
          <cell r="D161" t="str">
            <v xml:space="preserve">    </v>
          </cell>
          <cell r="E161">
            <v>0.3</v>
          </cell>
          <cell r="F161" t="str">
            <v>H</v>
          </cell>
          <cell r="G161" t="str">
            <v>10,09</v>
          </cell>
          <cell r="H161">
            <v>3.03</v>
          </cell>
        </row>
        <row r="162">
          <cell r="B162">
            <v>2436</v>
          </cell>
          <cell r="C162" t="str">
            <v>ELETRICISTA</v>
          </cell>
          <cell r="E162">
            <v>0.5</v>
          </cell>
          <cell r="F162" t="str">
            <v>H</v>
          </cell>
          <cell r="G162" t="str">
            <v>12,29</v>
          </cell>
          <cell r="H162">
            <v>6.15</v>
          </cell>
        </row>
        <row r="163">
          <cell r="B163">
            <v>13329</v>
          </cell>
          <cell r="C163" t="str">
            <v>SOQUETE DE PVC / TERMOPLASTICO BASE E27, COM RABICHO, PARA LAMPADAS</v>
          </cell>
          <cell r="E163">
            <v>1</v>
          </cell>
          <cell r="F163" t="str">
            <v>UN</v>
          </cell>
          <cell r="G163" t="str">
            <v>2,5</v>
          </cell>
          <cell r="H163">
            <v>2.5</v>
          </cell>
        </row>
        <row r="164">
          <cell r="B164">
            <v>12273</v>
          </cell>
          <cell r="C164" t="str">
            <v>PROJETOR RETANGULAR FECHADO PARA LAMPADA VAPOR DE MERCURIO/SODIO 250 W A500 W, CABECEIRAS EM ALUMINIO FUNDIDO, CORPO EM ALUMINIO ANODIZADO, PARALAMPADA E40 FECHAMENTO EM VIDRO TEMPERADO.</v>
          </cell>
          <cell r="E164">
            <v>1</v>
          </cell>
          <cell r="F164" t="str">
            <v>UN</v>
          </cell>
          <cell r="G164" t="str">
            <v>45,49</v>
          </cell>
          <cell r="H164">
            <v>45.49</v>
          </cell>
        </row>
        <row r="165">
          <cell r="B165" t="str">
            <v>COT 0042</v>
          </cell>
          <cell r="C165" t="str">
            <v>LÂMPADA FLUORESCENTE COMPACTA 85 W</v>
          </cell>
          <cell r="E165">
            <v>1</v>
          </cell>
          <cell r="F165" t="str">
            <v xml:space="preserve">UN  </v>
          </cell>
          <cell r="G165">
            <v>86.51</v>
          </cell>
          <cell r="H165">
            <v>86.51</v>
          </cell>
        </row>
        <row r="167">
          <cell r="C167" t="str">
            <v xml:space="preserve">Descricao                               </v>
          </cell>
          <cell r="D167" t="str">
            <v>Unid</v>
          </cell>
          <cell r="E167" t="str">
            <v>PÇ TOTAL</v>
          </cell>
          <cell r="F167" t="str">
            <v xml:space="preserve">    </v>
          </cell>
        </row>
        <row r="168">
          <cell r="B168" t="str">
            <v>C0706</v>
          </cell>
          <cell r="C168" t="str">
            <v>INTERRUPTOR BIPOLAR DR (FASE/NEUTRO - IN 30MA) - DIN '25 A'</v>
          </cell>
          <cell r="D168" t="str">
            <v xml:space="preserve">UN  </v>
          </cell>
          <cell r="E168">
            <v>77.72</v>
          </cell>
          <cell r="F168" t="str">
            <v xml:space="preserve">    </v>
          </cell>
          <cell r="G168" t="str">
            <v xml:space="preserve">               </v>
          </cell>
          <cell r="H168" t="str">
            <v xml:space="preserve">               </v>
          </cell>
        </row>
        <row r="169">
          <cell r="B169" t="str">
            <v>CÓDIGO</v>
          </cell>
          <cell r="C169" t="str">
            <v xml:space="preserve">Descrição                               </v>
          </cell>
          <cell r="D169" t="str">
            <v xml:space="preserve">    </v>
          </cell>
          <cell r="E169" t="str">
            <v xml:space="preserve">Coeficiente      </v>
          </cell>
          <cell r="F169" t="str">
            <v>Unid</v>
          </cell>
          <cell r="G169" t="str">
            <v xml:space="preserve">Preço Unitário </v>
          </cell>
          <cell r="H169" t="str">
            <v xml:space="preserve">Preço Total    </v>
          </cell>
        </row>
        <row r="170">
          <cell r="B170">
            <v>247</v>
          </cell>
          <cell r="C170" t="str">
            <v>AUXILIAR DE ELETRICISTA</v>
          </cell>
          <cell r="D170" t="str">
            <v xml:space="preserve">    </v>
          </cell>
          <cell r="E170">
            <v>0.15</v>
          </cell>
          <cell r="F170" t="str">
            <v>H</v>
          </cell>
          <cell r="G170" t="str">
            <v>10,09</v>
          </cell>
          <cell r="H170">
            <v>1.51</v>
          </cell>
        </row>
        <row r="171">
          <cell r="B171">
            <v>2436</v>
          </cell>
          <cell r="C171" t="str">
            <v>ELETRICISTA</v>
          </cell>
          <cell r="E171">
            <v>0.15</v>
          </cell>
          <cell r="F171" t="str">
            <v>H</v>
          </cell>
          <cell r="G171" t="str">
            <v>12,29</v>
          </cell>
          <cell r="H171">
            <v>1.84</v>
          </cell>
        </row>
        <row r="172">
          <cell r="B172" t="str">
            <v>COT 0041</v>
          </cell>
          <cell r="C172" t="str">
            <v>INTERRUPTOR BIPOLAR DR (FASE/NEUTRO - IN 30MA) - DIN '25 A'</v>
          </cell>
          <cell r="E172">
            <v>1</v>
          </cell>
          <cell r="F172" t="str">
            <v xml:space="preserve">UN  </v>
          </cell>
          <cell r="G172">
            <v>74.37</v>
          </cell>
          <cell r="H172">
            <v>74.37</v>
          </cell>
        </row>
        <row r="174">
          <cell r="C174" t="str">
            <v xml:space="preserve">Descricao                               </v>
          </cell>
          <cell r="D174" t="str">
            <v>Unid</v>
          </cell>
          <cell r="E174" t="str">
            <v>PÇ TOTAL</v>
          </cell>
          <cell r="F174" t="str">
            <v xml:space="preserve">    </v>
          </cell>
        </row>
        <row r="175">
          <cell r="B175" t="str">
            <v>C1559</v>
          </cell>
          <cell r="C175" t="str">
            <v>ABERTURA/FECHAMENTO RASGO ALVENARIA PARA TUBOS, FECHAMENTO COM ARGAMASSA TRACO 1:1:6 (CIMENTO, CAL E AREIA)</v>
          </cell>
          <cell r="D175" t="str">
            <v>M</v>
          </cell>
          <cell r="E175">
            <v>2.61</v>
          </cell>
          <cell r="F175" t="str">
            <v xml:space="preserve">    </v>
          </cell>
          <cell r="G175" t="str">
            <v xml:space="preserve">               </v>
          </cell>
          <cell r="H175" t="str">
            <v xml:space="preserve">               </v>
          </cell>
        </row>
        <row r="176">
          <cell r="B176" t="str">
            <v>CÓDIGO</v>
          </cell>
          <cell r="D176" t="str">
            <v xml:space="preserve">    </v>
          </cell>
          <cell r="E176" t="str">
            <v xml:space="preserve">Coeficiente      </v>
          </cell>
          <cell r="F176" t="str">
            <v>Unid</v>
          </cell>
          <cell r="G176" t="str">
            <v xml:space="preserve">Preço Unitário </v>
          </cell>
          <cell r="H176" t="str">
            <v xml:space="preserve">Preço Total    </v>
          </cell>
        </row>
        <row r="177">
          <cell r="B177">
            <v>6111</v>
          </cell>
          <cell r="C177" t="str">
            <v>SERVENTE</v>
          </cell>
          <cell r="E177">
            <v>0.25</v>
          </cell>
          <cell r="F177" t="str">
            <v>H</v>
          </cell>
          <cell r="G177" t="str">
            <v>6,85</v>
          </cell>
          <cell r="H177">
            <v>1.71</v>
          </cell>
        </row>
        <row r="178">
          <cell r="B178">
            <v>4750</v>
          </cell>
          <cell r="C178" t="str">
            <v>PEDREIRO</v>
          </cell>
          <cell r="E178">
            <v>5.0000000000000001E-3</v>
          </cell>
          <cell r="F178" t="str">
            <v>H</v>
          </cell>
          <cell r="G178" t="str">
            <v>10,84</v>
          </cell>
          <cell r="H178">
            <v>0.05</v>
          </cell>
        </row>
        <row r="179">
          <cell r="B179" t="str">
            <v xml:space="preserve">    87367</v>
          </cell>
          <cell r="C179" t="str">
            <v>ARGAMASSA TRAÇO 1:1:6 (CIMENTO, CAL E AREIA MÉDIA) PARA EMBOÇO/MASSA ÚNICA/ASSENTAMENTO DE ALVENARIA DE VEDAÇÃO, PREPARO MANUAL. AF_06/2014</v>
          </cell>
          <cell r="E179">
            <v>2E-3</v>
          </cell>
          <cell r="F179" t="str">
            <v>M3</v>
          </cell>
          <cell r="G179" t="str">
            <v>426,01</v>
          </cell>
          <cell r="H179">
            <v>0.85</v>
          </cell>
        </row>
      </sheetData>
      <sheetData sheetId="6" refreshError="1">
        <row r="3">
          <cell r="A3" t="str">
            <v>ASTU</v>
          </cell>
          <cell r="B3" t="str">
            <v>ASSENTAMENTO DE TUBOS E PECAS</v>
          </cell>
        </row>
        <row r="4">
          <cell r="A4" t="str">
            <v xml:space="preserve">  0045</v>
          </cell>
          <cell r="B4" t="str">
            <v>FORNEC E/OU ASSENT DE TUBO DE FERRO FUNDIDO JUNTA ELASTICA</v>
          </cell>
        </row>
        <row r="5">
          <cell r="A5" t="str">
            <v xml:space="preserve">    73887</v>
          </cell>
          <cell r="B5" t="str">
            <v>ASSENTAMENTO DE TUBO DE FERRO FUNDIDO COM JUNTA ELASTICA</v>
          </cell>
        </row>
        <row r="6">
          <cell r="A6" t="str">
            <v xml:space="preserve">    73887/001</v>
          </cell>
          <cell r="B6" t="str">
            <v>ASSENTAMENTO SIMPLES DE TUBOS DE FERRO FUNDIDO (FOFO) C/ JUNTA ELASTICA - DN 75 MM - INCLUSIVE TRANSPORTE</v>
          </cell>
          <cell r="C6" t="str">
            <v>M</v>
          </cell>
          <cell r="D6">
            <v>2.4700000000000002</v>
          </cell>
        </row>
        <row r="7">
          <cell r="A7" t="str">
            <v xml:space="preserve">    73887/002</v>
          </cell>
          <cell r="B7" t="str">
            <v>ASSENTAMENTO SIMPLES DE TUBOS DE FERRO FUNDIDO (FOFO) C/ JUNTA ELASTICA - DN 100 - INCLUSIVE TRANSPORTE</v>
          </cell>
          <cell r="C7" t="str">
            <v>M</v>
          </cell>
          <cell r="D7">
            <v>2.97</v>
          </cell>
        </row>
        <row r="8">
          <cell r="A8" t="str">
            <v xml:space="preserve">    73887/003</v>
          </cell>
          <cell r="B8" t="str">
            <v>ASSENTAMENTO SIMPLES DE TUBOS DE FERRO FUNDIDO (FOFO) C/ JUNTA ELASTICA - DN 150 - INCLUSIVE TRANSPORTE</v>
          </cell>
          <cell r="C8" t="str">
            <v>M</v>
          </cell>
          <cell r="D8">
            <v>5.22</v>
          </cell>
        </row>
        <row r="9">
          <cell r="A9" t="str">
            <v xml:space="preserve">    73887/004</v>
          </cell>
          <cell r="B9" t="str">
            <v>ASSENTAMENTO SIMPLES DE TUBOS DE FERRO FUNDIDO (FOFO) C/ JUNTA ELASTICA - DN 200 - INCLUSIVE TRANSPORTE</v>
          </cell>
          <cell r="C9" t="str">
            <v>M</v>
          </cell>
          <cell r="D9">
            <v>6.68</v>
          </cell>
        </row>
        <row r="10">
          <cell r="A10" t="str">
            <v xml:space="preserve">    73887/005</v>
          </cell>
          <cell r="B10" t="str">
            <v>ASSENTAMENTO SIMPLES DE TUBOS DE FERRO FUNDIDO (FOFO) C/ JUNTA ELASTICA - DN 250 MM - INCLUSIVE TRANSPORTE</v>
          </cell>
          <cell r="C10" t="str">
            <v>M</v>
          </cell>
          <cell r="D10">
            <v>8.08</v>
          </cell>
        </row>
        <row r="11">
          <cell r="A11" t="str">
            <v xml:space="preserve">    73887/006</v>
          </cell>
          <cell r="B11" t="str">
            <v>ASSENTAMENTO SIMPLES DE TUBOS DE FERRO FUNDIDO (FOFO) C/ JUNTA ELASTICA - DN 300 - INCLUSIVE TRANSPORTE</v>
          </cell>
          <cell r="C11" t="str">
            <v>M</v>
          </cell>
          <cell r="D11">
            <v>9.14</v>
          </cell>
        </row>
        <row r="12">
          <cell r="A12" t="str">
            <v xml:space="preserve">    73887/007</v>
          </cell>
          <cell r="B12" t="str">
            <v>ASSENTAMENTO SIMPLES DE TUBOS DE FERRO FUNDIDO (FOFO) C/ JUNTA ELASTICA - DN 350 MM - INCLUSIVE TRANSPORTE</v>
          </cell>
          <cell r="C12" t="str">
            <v>M</v>
          </cell>
          <cell r="D12">
            <v>10.7</v>
          </cell>
        </row>
        <row r="13">
          <cell r="A13" t="str">
            <v xml:space="preserve">    73887/008</v>
          </cell>
          <cell r="B13" t="str">
            <v>ASSENTAMENTO SIMPLES DE TUBOS DE FERRO FUNDIDO (FOFO) C/ JUNTA ELASTICA - DN 400 MM - INCLUSIVE TRANSPORTE</v>
          </cell>
          <cell r="C13" t="str">
            <v>M</v>
          </cell>
          <cell r="D13">
            <v>12.26</v>
          </cell>
        </row>
        <row r="14">
          <cell r="A14" t="str">
            <v xml:space="preserve">    73887/009</v>
          </cell>
          <cell r="B14" t="str">
            <v>ASSENTAMENTO SIMPLES DE TUBOS DE FERRO FUNDIDO (FOFO) C/ JUNTA ELASTICA - DN 450 MM - INCLUSIVE TRANSPORTE</v>
          </cell>
          <cell r="C14" t="str">
            <v>M</v>
          </cell>
          <cell r="D14">
            <v>13.79</v>
          </cell>
        </row>
        <row r="15">
          <cell r="A15" t="str">
            <v xml:space="preserve">    73887/010</v>
          </cell>
          <cell r="B15" t="str">
            <v>ASSENTAMENTO SIMPLES DE TUBOS DE FERRO FUNDIDO (FOFO) C/ JUNTA ELASTICA - DN 500 MM - INCLUSIVE TRANSPORTE</v>
          </cell>
          <cell r="C15" t="str">
            <v>M</v>
          </cell>
          <cell r="D15">
            <v>15.33</v>
          </cell>
        </row>
        <row r="16">
          <cell r="A16" t="str">
            <v xml:space="preserve">    73887/011</v>
          </cell>
          <cell r="B16" t="str">
            <v>ASSENTAMENTO SIMPLES DE TUBOS DE FERRO FUNDIDO (FOFO) C/ JUNTA ELASTICA - DN 600 MM - INCLUSIVE TRANSPORTE</v>
          </cell>
          <cell r="C16" t="str">
            <v>M</v>
          </cell>
          <cell r="D16">
            <v>18.52</v>
          </cell>
        </row>
        <row r="17">
          <cell r="A17" t="str">
            <v xml:space="preserve">    73887/012</v>
          </cell>
          <cell r="B17" t="str">
            <v>ASSENTAMENTO SIMPLES DE TUBOS DE FERRO FUNDIDO (FOFO) C/ JUNTA ELASTICA - DN 700 MM - INCLUSIVE TRANSPORTE</v>
          </cell>
          <cell r="C17" t="str">
            <v>M</v>
          </cell>
          <cell r="D17">
            <v>22.96</v>
          </cell>
        </row>
        <row r="18">
          <cell r="A18" t="str">
            <v xml:space="preserve">    73887/013</v>
          </cell>
          <cell r="B18" t="str">
            <v>ASSENTAMENTO SIMPLES DE TUBOS DE FERRO FUNDIDO (FOFO) C/ JUNTA ELASTICA - DN 800 MM - INCLUSIVE TRANSPORTES</v>
          </cell>
          <cell r="C18" t="str">
            <v>M</v>
          </cell>
          <cell r="D18">
            <v>26.49</v>
          </cell>
        </row>
        <row r="19">
          <cell r="A19" t="str">
            <v xml:space="preserve">    73887/014</v>
          </cell>
          <cell r="B19" t="str">
            <v>ASSENTAMENTO SIMPLES DE TUBOS DE FERRO FUNDIDO (FOFO) C/ JUNTA ELASTICA - DN 900 MM - INCLUSIVE TRANSPORTE</v>
          </cell>
          <cell r="C19" t="str">
            <v>M</v>
          </cell>
          <cell r="D19">
            <v>31.07</v>
          </cell>
        </row>
        <row r="20">
          <cell r="A20" t="str">
            <v xml:space="preserve">    73887/015</v>
          </cell>
          <cell r="B20" t="str">
            <v>ASSENTAMENTO SIMPLES DE TUBOS DE FERRO FUNDIDO (FOFO) C/ JUNTA ELASTICA - DN 1000 MM - INCLUSIVE TRANSPORTE</v>
          </cell>
          <cell r="C20" t="str">
            <v>M</v>
          </cell>
          <cell r="D20">
            <v>33.4</v>
          </cell>
        </row>
        <row r="21">
          <cell r="A21" t="str">
            <v xml:space="preserve">    73887/016</v>
          </cell>
          <cell r="B21" t="str">
            <v>ASSENTAMENTO SIMPLES DE TUBOS DE FERRO FUNDIDO (FOFO) C/ JUNTA ELASTICA - DN 1100 MM - INCLUSIVE TRANSPORTE</v>
          </cell>
          <cell r="C21" t="str">
            <v>M</v>
          </cell>
          <cell r="D21">
            <v>39.54</v>
          </cell>
        </row>
        <row r="22">
          <cell r="A22" t="str">
            <v xml:space="preserve">    73887/017</v>
          </cell>
          <cell r="B22" t="str">
            <v>ASSENTAMENTO SIMPLES DE TUBOS DE FERRO FUNDIDO (FOFO) C/ JUNTA ELASTICA - DN 1200 MM - INCLUSIVE TRANSPORTE</v>
          </cell>
          <cell r="C22" t="str">
            <v>M</v>
          </cell>
          <cell r="D22">
            <v>46.73</v>
          </cell>
        </row>
        <row r="23">
          <cell r="A23" t="str">
            <v xml:space="preserve">    74213</v>
          </cell>
          <cell r="B23" t="str">
            <v xml:space="preserve">MODULO TIPO - REDE DE AGUA &gt; FORN. E ASSENTAMENTO DE TUBOS DE F0F0:COMPREENDE LOCACAO DA OBRA, CADASTRAMENTO DE INTERFERENCIAS, ESCAVACAODE VALA, EXCETO ROCHA, ATE A PROFUNDIDADE DE 1,50 METROS.INCLUI - CARGA,TRANSPORTE E DESCARGA DO MATERIAL ESCAVADO EM </v>
          </cell>
        </row>
        <row r="24">
          <cell r="A24" t="str">
            <v xml:space="preserve">    74213/001</v>
          </cell>
          <cell r="B24" t="str">
            <v>MODULO TIPO: REDE DE AGUA, COM FORNECIMENTO E ASSENTAMENTO DE TUBO FºFº DN 200 MM-K7, COMPREENDENDO: LOCACAO, CADASTRAMENTO DE INTERFERENCIAS, ESCAVACAO E REATERRO COMPACTADO DE VALA, EXCETO ROCHA, ATE 1,50 M.INCLUSIVE. ATENÇÃO: VIDE DESCRIÇÃOCOMPLEMENTAR</v>
          </cell>
          <cell r="C24" t="str">
            <v>M</v>
          </cell>
          <cell r="D24">
            <v>18.72</v>
          </cell>
        </row>
        <row r="25">
          <cell r="A25" t="str">
            <v xml:space="preserve">    83655</v>
          </cell>
          <cell r="B25" t="str">
            <v>ASSENTAMENTO SIMPLES DE TUBOS DE FERRO FUNDIDO (FOFO), COM JUNTA ELASTICA, DN 50 MM.</v>
          </cell>
          <cell r="C25" t="str">
            <v>M</v>
          </cell>
          <cell r="D25">
            <v>2.7</v>
          </cell>
        </row>
        <row r="26">
          <cell r="A26" t="str">
            <v xml:space="preserve">  0048</v>
          </cell>
          <cell r="B26" t="str">
            <v>FORNEC E/OU ASSENT DE TUBO DE PVC COM JUNTA ELASTICA</v>
          </cell>
        </row>
        <row r="27">
          <cell r="A27" t="str">
            <v xml:space="preserve">    73888</v>
          </cell>
          <cell r="B27" t="str">
            <v>ASSENTAMENTO TUBO PVC, RPVC, PVC DEFOFO, PRFV P/AGUA COM JE</v>
          </cell>
        </row>
        <row r="28">
          <cell r="A28" t="str">
            <v xml:space="preserve">    73888/001</v>
          </cell>
          <cell r="B28" t="str">
            <v>ASSENTAMENTO TUBO PVC COM JUNTA ELASTICA, DN 50 MM - (OU RPVC, OU PVC DEFOFO, OU PRFV) - PARA AGUA.</v>
          </cell>
          <cell r="C28" t="str">
            <v>M</v>
          </cell>
          <cell r="D28">
            <v>1.2</v>
          </cell>
        </row>
        <row r="29">
          <cell r="A29" t="str">
            <v xml:space="preserve">    73888/002</v>
          </cell>
          <cell r="B29" t="str">
            <v>ASSENTAMENTO TUBO PVC COM JUNTA ELASTICA, DN 75 MM - (OU RPVC, OU PVC DEFOFO, OU PRFV) - PARA AGUA.</v>
          </cell>
          <cell r="C29" t="str">
            <v>M</v>
          </cell>
          <cell r="D29">
            <v>1.61</v>
          </cell>
        </row>
        <row r="30">
          <cell r="A30" t="str">
            <v xml:space="preserve">    73888/003</v>
          </cell>
          <cell r="B30" t="str">
            <v>ASSENTAMENTO TUBO PVC COM JUNTA ELASTICA, DN 100 MM - (OU RPVC, OU PVCDEFOFO, OU PRFV) - PARA AGUA.</v>
          </cell>
          <cell r="C30" t="str">
            <v>M</v>
          </cell>
          <cell r="D30">
            <v>2.0099999999999998</v>
          </cell>
        </row>
        <row r="31">
          <cell r="A31" t="str">
            <v xml:space="preserve">    73888/004</v>
          </cell>
          <cell r="B31" t="str">
            <v>ASSENTAMENTO TUBO PVC COM JUNTA ELASTICA, DN 150 MM - (OU RPVC, OU PVCDEFOFO, OU PRFV P/ AGUA)</v>
          </cell>
          <cell r="C31" t="str">
            <v>M</v>
          </cell>
          <cell r="D31">
            <v>2.41</v>
          </cell>
        </row>
        <row r="32">
          <cell r="A32" t="str">
            <v xml:space="preserve">    73888/005</v>
          </cell>
          <cell r="B32" t="str">
            <v>ASSENTAMENTO TUBO PVC COM JUNTA ELASTICA, DN 200 MM - (OU RPVC, OU PVCDEFOFO, OU PRFV P/ AGUA)</v>
          </cell>
          <cell r="C32" t="str">
            <v>M</v>
          </cell>
          <cell r="D32">
            <v>2.82</v>
          </cell>
        </row>
        <row r="33">
          <cell r="A33" t="str">
            <v xml:space="preserve">    73888/006</v>
          </cell>
          <cell r="B33" t="str">
            <v>ASSENTAMENTO TUBO PVC COM JUNTA ELASTICA, DN 250 MM - (OU RPVC, OU PVCDEFOFO, OU PRFV P/ AGUA)</v>
          </cell>
          <cell r="C33" t="str">
            <v>M</v>
          </cell>
          <cell r="D33">
            <v>3.22</v>
          </cell>
        </row>
        <row r="34">
          <cell r="A34" t="str">
            <v xml:space="preserve">    73888/007</v>
          </cell>
          <cell r="B34" t="str">
            <v>ASSENTAMENTO TUBO PVC COM JUNTA ELASTICA, DN 300 MM - (OU RPVC, OU PVCDEFOFO, OU PRFV P/ AGUA)</v>
          </cell>
          <cell r="C34" t="str">
            <v>M</v>
          </cell>
          <cell r="D34">
            <v>4.03</v>
          </cell>
        </row>
        <row r="35">
          <cell r="A35" t="str">
            <v xml:space="preserve">    73888/008</v>
          </cell>
          <cell r="B35" t="str">
            <v>ASSENTAMENTO TUBO PVC COM JUNTA ELASTICA, DN 350 MM - (OU RPVC, OU PVCDEFOFO, OU PRFV) PARA AGUA</v>
          </cell>
          <cell r="C35" t="str">
            <v>M</v>
          </cell>
          <cell r="D35">
            <v>4.43</v>
          </cell>
        </row>
        <row r="36">
          <cell r="A36" t="str">
            <v xml:space="preserve">    73888/009</v>
          </cell>
          <cell r="B36" t="str">
            <v>ASSENTAMENTO TUBO PVC COM JUNTA ELASTICA, DN 400 MM - (OU RPVC, OU PVCDEFOFO, OU PRFV) - PARA AGUA.</v>
          </cell>
          <cell r="C36" t="str">
            <v>M</v>
          </cell>
          <cell r="D36">
            <v>6.14</v>
          </cell>
        </row>
        <row r="37">
          <cell r="A37" t="str">
            <v xml:space="preserve">    73888/010</v>
          </cell>
          <cell r="B37" t="str">
            <v>ASSENTAMENTO TUBO PVC COM JUNTA ELASTICA, DN 500 MM - (OU RPVC, OU PVCDEFOFO, OU PRFV) - PARA AGUA.</v>
          </cell>
          <cell r="C37" t="str">
            <v>M</v>
          </cell>
          <cell r="D37">
            <v>6.78</v>
          </cell>
        </row>
        <row r="38">
          <cell r="A38" t="str">
            <v xml:space="preserve">    73888/011</v>
          </cell>
          <cell r="B38" t="str">
            <v>ASSENTAMENTO TUBO PVC COM JUNTA ELASTICA, DN 600 MM - (OU RPVC, OU PVCDEFOFO, OU PRFV) - PARA AGUA.</v>
          </cell>
          <cell r="C38" t="str">
            <v>M</v>
          </cell>
          <cell r="D38">
            <v>7.61</v>
          </cell>
        </row>
        <row r="39">
          <cell r="A39" t="str">
            <v xml:space="preserve">    73888/012</v>
          </cell>
          <cell r="B39" t="str">
            <v>ASSENTAMENTO TUBO PVC COM JUNTA ELASTICA, DN 700 MM - (OU RPVC, OU PVCDEFOFO, OU PRFV) - PARA AGUA.</v>
          </cell>
          <cell r="C39" t="str">
            <v>M</v>
          </cell>
          <cell r="D39">
            <v>8.3000000000000007</v>
          </cell>
        </row>
        <row r="40">
          <cell r="A40" t="str">
            <v xml:space="preserve">    73888/013</v>
          </cell>
          <cell r="B40" t="str">
            <v>ASSENTAMENTO TUBO PVC COM JUNTA ELASTICA, DN 800 MM - (OU RPVC, OU PVCDEFOFO, OU PRFV) - PARA AGUA.</v>
          </cell>
          <cell r="C40" t="str">
            <v>M</v>
          </cell>
          <cell r="D40">
            <v>9.08</v>
          </cell>
        </row>
        <row r="41">
          <cell r="A41" t="str">
            <v xml:space="preserve">    73888/014</v>
          </cell>
          <cell r="B41" t="str">
            <v>ASSENTAMENTO TUBO PVC COM JUNTA ELASTICA, DN 900 MM - (OU RPVC, OU PVCDEFOFO, OU PRFV) - PARA AGUA.</v>
          </cell>
          <cell r="C41" t="str">
            <v>M</v>
          </cell>
          <cell r="D41">
            <v>9.82</v>
          </cell>
        </row>
        <row r="42">
          <cell r="A42" t="str">
            <v xml:space="preserve">    73888/015</v>
          </cell>
          <cell r="B42" t="str">
            <v>ASSENTAMENTO TUBO PVC COM JUNTA ELASTICA, DN 1000 MM - (OU RPVC, OU PVC DEFOFO, OU PRFV) - PARA AGUA.</v>
          </cell>
          <cell r="C42" t="str">
            <v>M</v>
          </cell>
          <cell r="D42">
            <v>10.46</v>
          </cell>
        </row>
        <row r="43">
          <cell r="A43" t="str">
            <v xml:space="preserve">    90694</v>
          </cell>
          <cell r="B43" t="str">
            <v>TUBO DE PVC PARA REDE COLETORA DE ESGOTO DE PAREDE MACIÇA, DN 100 MM, JUNTA ELÁSTICA, INSTALADO EM LOCAL COM NÍVEL BAIXO DE INTERFERÊNCIAS FORNECIMENTO E ASSENTAMENTO. AF_06/2015</v>
          </cell>
          <cell r="C43" t="str">
            <v>M</v>
          </cell>
          <cell r="D43">
            <v>14.24</v>
          </cell>
        </row>
        <row r="44">
          <cell r="A44" t="str">
            <v xml:space="preserve">    90695</v>
          </cell>
          <cell r="B44" t="str">
            <v>TUBO DE PVC PARA REDE COLETORA DE ESGOTO DE PAREDE MACIÇA, DN 150 MM, JUNTA ELÁSTICA, INSTALADO EM LOCAL COM NÍVEL BAIXO DE INTERFERÊNCIAS FORNECIMENTO E ASSENTAMENTO. AF_06/2015</v>
          </cell>
          <cell r="C44" t="str">
            <v>M</v>
          </cell>
          <cell r="D44">
            <v>28.32</v>
          </cell>
        </row>
        <row r="45">
          <cell r="A45" t="str">
            <v xml:space="preserve">    90696</v>
          </cell>
          <cell r="B45" t="str">
            <v>TUBO DE PVC PARA REDE COLETORA DE ESGOTO DE PAREDE MACIÇA, DN 200 MM, JUNTA ELÁSTICA, INSTALADO EM LOCAL COM NÍVEL BAIXO DE INTERFERÊNCIAS FORNECIMENTO E ASSENTAMENTO. AF_06/2015</v>
          </cell>
          <cell r="C45" t="str">
            <v>M</v>
          </cell>
          <cell r="D45">
            <v>42.57</v>
          </cell>
        </row>
        <row r="46">
          <cell r="A46" t="str">
            <v xml:space="preserve">    90697</v>
          </cell>
          <cell r="B46" t="str">
            <v>TUBO DE PVC PARA REDE COLETORA DE ESGOTO DE PAREDE MACIÇA, DN 250 MM, JUNTA ELÁSTICA, INSTALADO EM LOCAL COM NÍVEL BAIXO DE INTERFERÊNCIAS FORNECIMENTO E ASSENTAMENTO. AF_06/2015</v>
          </cell>
          <cell r="C46" t="str">
            <v>M</v>
          </cell>
          <cell r="D46">
            <v>71.3</v>
          </cell>
        </row>
        <row r="47">
          <cell r="A47" t="str">
            <v xml:space="preserve">    90698</v>
          </cell>
          <cell r="B47" t="str">
            <v>TUBO DE PVC PARA REDE COLETORA DE ESGOTO DE PAREDE MACIÇA, DN 300 MM, JUNTA ELÁSTICA, INSTALADO EM LOCAL COM NÍVEL BAIXO DE INTERFERÊNCIAS FORNECIMENTO E ASSENTAMENTO. AF_06/2015</v>
          </cell>
          <cell r="C47" t="str">
            <v>M</v>
          </cell>
          <cell r="D47">
            <v>109.84</v>
          </cell>
        </row>
        <row r="48">
          <cell r="A48" t="str">
            <v xml:space="preserve">    90699</v>
          </cell>
          <cell r="B48" t="str">
            <v>TUBO DE PVC PARA REDE COLETORA DE ESGOTO DE PAREDE MACIÇA, DN 350 MM, JUNTA ELÁSTICA, INSTALADO EM LOCAL COM NÍVEL BAIXO DE INTERFERÊNCIAS FORNECIMENTO E ASSENTAMENTO. AF_06/2015</v>
          </cell>
          <cell r="C48" t="str">
            <v>M</v>
          </cell>
          <cell r="D48">
            <v>141.21</v>
          </cell>
        </row>
        <row r="49">
          <cell r="A49" t="str">
            <v xml:space="preserve">    90700</v>
          </cell>
          <cell r="B49" t="str">
            <v>TUBO DE PVC PARA REDE COLETORA DE ESGOTO DE PAREDE MACIÇA, DN 400 MM, JUNTA ELÁSTICA, INSTALADO EM LOCAL COM NÍVEL BAIXO DE INTERFERÊNCIAS FORNECIMENTO E ASSENTAMENTO. AF_06/2015</v>
          </cell>
          <cell r="C49" t="str">
            <v>M</v>
          </cell>
          <cell r="D49">
            <v>184.42</v>
          </cell>
        </row>
        <row r="50">
          <cell r="A50" t="str">
            <v xml:space="preserve">    90709</v>
          </cell>
          <cell r="B50" t="str">
            <v>TUBO DE PVC PARA REDE COLETORA DE ESGOTO DE PAREDE MACIÇA, DN 100 MM, JUNTA ELÁSTICA, INSTALADO EM LOCAL COM NÍVEL ALTO DE INTERFERÊNCIAS FORNECIMENTO E ASSENTAMENTO. AF_06/2015</v>
          </cell>
          <cell r="C50" t="str">
            <v>M</v>
          </cell>
          <cell r="D50">
            <v>15.67</v>
          </cell>
        </row>
        <row r="51">
          <cell r="A51" t="str">
            <v xml:space="preserve">    90710</v>
          </cell>
          <cell r="B51" t="str">
            <v>TUBO DE PVC PARA REDE COLETORA DE ESGOTO DE PAREDE MACIÇA, DN 150 MM, JUNTA ELÁSTICA, INSTALADO EM LOCAL COM NÍVEL ALTO DE INTERFERÊNCIAS FORNECIMENTO E ASSENTAMENTO. AF_06/2015</v>
          </cell>
          <cell r="C51" t="str">
            <v>M</v>
          </cell>
          <cell r="D51">
            <v>29.79</v>
          </cell>
        </row>
        <row r="52">
          <cell r="A52" t="str">
            <v xml:space="preserve">    90711</v>
          </cell>
          <cell r="B52" t="str">
            <v>TUBO DE PVC PARA REDE COLETORA DE ESGOTO DE PAREDE MACIÇA, DN 200 MM, JUNTA ELÁSTICA, INSTALADO EM LOCAL COM NÍVEL ALTO DE INTERFERÊNCIAS FORNECIMENTO E ASSENTAMENTO. AF_06/2015</v>
          </cell>
          <cell r="C52" t="str">
            <v>M</v>
          </cell>
          <cell r="D52">
            <v>44</v>
          </cell>
        </row>
        <row r="53">
          <cell r="A53" t="str">
            <v xml:space="preserve">    90712</v>
          </cell>
          <cell r="B53" t="str">
            <v>TUBO DE PVC PARA REDE COLETORA DE ESGOTO DE PAREDE MACIÇA, DN 250 MM, JUNTA ELÁSTICA, INSTALADO EM LOCAL COM NÍVEL ALTO DE INTERFERÊNCIAS FORNECIMENTO E ASSENTAMENTO. AF_06/2015</v>
          </cell>
          <cell r="C53" t="str">
            <v>M</v>
          </cell>
          <cell r="D53">
            <v>72.739999999999995</v>
          </cell>
        </row>
        <row r="54">
          <cell r="A54" t="str">
            <v xml:space="preserve">    90713</v>
          </cell>
          <cell r="B54" t="str">
            <v>TUBO DE PVC PARA REDE COLETORA DE ESGOTO DE PAREDE MACIÇA, DN 300 MM, JUNTA ELÁSTICA, INSTALADO EM LOCAL COM NÍVEL ALTO DE INTERFERÊNCIAS FORNECIMENTO E ASSENTAMENTO. AF_06/2015</v>
          </cell>
          <cell r="C54" t="str">
            <v>M</v>
          </cell>
          <cell r="D54">
            <v>111.3</v>
          </cell>
        </row>
        <row r="55">
          <cell r="A55" t="str">
            <v xml:space="preserve">    90714</v>
          </cell>
          <cell r="B55" t="str">
            <v>TUBO DE PVC PARA REDE COLETORA DE ESGOTO DE PAREDE MACIÇA, DN 350 MM, JUNTA ELÁSTICA, INSTALADO EM LOCAL COM NÍVEL ALTO DE INTERFERÊNCIAS FORNECIMENTO E ASSENTAMENTO. AF_06/2015</v>
          </cell>
          <cell r="C55" t="str">
            <v>M</v>
          </cell>
          <cell r="D55">
            <v>142.63999999999999</v>
          </cell>
        </row>
        <row r="56">
          <cell r="A56" t="str">
            <v xml:space="preserve">    90715</v>
          </cell>
          <cell r="B56" t="str">
            <v>TUBO DE PVC PARA REDE COLETORA DE ESGOTO DE PAREDE MACIÇA, DN 400 MM, JUNTA ELÁSTICA, INSTALADO EM LOCAL COM NÍVEL ALTO DE INTERFERÊNCIAS FORNECIMENTO E ASSENTAMENTO. AF_06/2015</v>
          </cell>
          <cell r="C56" t="str">
            <v>M</v>
          </cell>
          <cell r="D56">
            <v>187.6</v>
          </cell>
        </row>
        <row r="57">
          <cell r="A57" t="str">
            <v xml:space="preserve">    90724</v>
          </cell>
          <cell r="B57" t="str">
            <v>JUNTA ARGAMASSADA ENTRE TUBO DN 100 MM E O POÇO DE VISITA/ CAIXA DE CONCRETO OU ALVENARIA EM REDES DE ESGOTO. AF_06/2015</v>
          </cell>
          <cell r="C57" t="str">
            <v>UN</v>
          </cell>
          <cell r="D57">
            <v>17.010000000000002</v>
          </cell>
        </row>
        <row r="58">
          <cell r="A58" t="str">
            <v xml:space="preserve">    90725</v>
          </cell>
          <cell r="B58" t="str">
            <v>JUNTA ARGAMASSADA ENTRE TUBO DN 150 MM E O POÇO DE VISITA/ CAIXA DE CONCRETO OU ALVENARIA EM REDES DE ESGOTO. AF_06/2015</v>
          </cell>
          <cell r="C58" t="str">
            <v>UN</v>
          </cell>
          <cell r="D58">
            <v>21.02</v>
          </cell>
        </row>
        <row r="59">
          <cell r="A59" t="str">
            <v xml:space="preserve">    90726</v>
          </cell>
          <cell r="B59" t="str">
            <v>JUNTA ARGAMASSADA ENTRE TUBO DN 200 MM E O POÇO/ CAIXA DE CONCRETO OU ALVENARIA EM REDES DE ESGOTO. AF_06/2015</v>
          </cell>
          <cell r="C59" t="str">
            <v>UN</v>
          </cell>
          <cell r="D59">
            <v>25.03</v>
          </cell>
        </row>
        <row r="60">
          <cell r="A60" t="str">
            <v xml:space="preserve">    90727</v>
          </cell>
          <cell r="B60" t="str">
            <v>JUNTA ARGAMASSADA ENTRE TUBO DN 250 MM E O POÇO DE VISITA/ CAIXA DE CONCRETO OU ALVENARIA EM REDES DE ESGOTO. AF_06/2015</v>
          </cell>
          <cell r="C60" t="str">
            <v>UN</v>
          </cell>
          <cell r="D60">
            <v>29.05</v>
          </cell>
        </row>
        <row r="61">
          <cell r="A61" t="str">
            <v xml:space="preserve">    90728</v>
          </cell>
          <cell r="B61" t="str">
            <v>JUNTA ARGAMASSADA ENTRE TUBO DN 300 MM E O POÇO DE VISITA/ CAIXA DE CONCRETO OU ALVENARIA EM REDES DE ESGOTO. AF_06/2015</v>
          </cell>
          <cell r="C61" t="str">
            <v>UN</v>
          </cell>
          <cell r="D61">
            <v>33.06</v>
          </cell>
        </row>
        <row r="62">
          <cell r="A62" t="str">
            <v xml:space="preserve">    90729</v>
          </cell>
          <cell r="B62" t="str">
            <v>JUNTA ARGAMASSADA ENTRE TUBO DN 350 MM E O POÇO DE VISITA/ CAIXA DE CONCRETO OU ALVENARIA EM REDES DE ESGOTO. AF_06/2015</v>
          </cell>
          <cell r="C62" t="str">
            <v>UN</v>
          </cell>
          <cell r="D62">
            <v>37.07</v>
          </cell>
        </row>
        <row r="63">
          <cell r="A63" t="str">
            <v xml:space="preserve">    90730</v>
          </cell>
          <cell r="B63" t="str">
            <v>JUNTA ARGAMASSADA ENTRE TUBO DN 400 MM E O POÇO DE VISITA/ CAIXA DE CONCRETO OU ALVENARIA EM REDES DE ESGOTO. AF_06/2015</v>
          </cell>
          <cell r="C63" t="str">
            <v>UN</v>
          </cell>
          <cell r="D63">
            <v>41.13</v>
          </cell>
        </row>
        <row r="64">
          <cell r="A64" t="str">
            <v xml:space="preserve">    90731</v>
          </cell>
          <cell r="B64" t="str">
            <v>JUNTA ARGAMASSADA ENTRE TUBO DN 450 MM E O POÇO DE VISITA/ CAIXA DE CONCRETO OU ALVENARIA EM REDES DE ESGOTO. AF_06/2015</v>
          </cell>
          <cell r="C64" t="str">
            <v>UN</v>
          </cell>
          <cell r="D64">
            <v>45.14</v>
          </cell>
        </row>
        <row r="65">
          <cell r="A65" t="str">
            <v xml:space="preserve">    90732</v>
          </cell>
          <cell r="B65" t="str">
            <v>JUNTA ARGAMASSADA ENTRE TUBO DN 600 MM E O POÇO DE VISITA/ CAIXA DE CONCRETO OU ALVENARIA EM REDES DE ESGOTO. AF_06/2015</v>
          </cell>
          <cell r="C65" t="str">
            <v>UN</v>
          </cell>
          <cell r="D65">
            <v>57.21</v>
          </cell>
        </row>
        <row r="66">
          <cell r="A66" t="str">
            <v xml:space="preserve">    90733</v>
          </cell>
          <cell r="B66" t="str">
            <v>ASSENTAMENTO DE TUBO DE PVC PARA REDE COLETORA DE ESGOTO DE PAREDE MACIÇA, DN 100 MM, JUNTA ELÁSTICA, INSTALADO EM LOCAL COM NÍVEL BAIXO DEINTERFERÊNCIAS (NÃO INCLUI FORNECIMENTO). AF_06/2015</v>
          </cell>
          <cell r="C66" t="str">
            <v>M</v>
          </cell>
          <cell r="D66">
            <v>1.82</v>
          </cell>
        </row>
        <row r="67">
          <cell r="A67" t="str">
            <v xml:space="preserve">    90734</v>
          </cell>
          <cell r="B67" t="str">
            <v>ASSENTAMENTO DE TUBO DE PVC PARA REDE COLETORA DE ESGOTO DE PAREDE MACIÇA, DN 150 MM, JUNTA ELÁSTICA, INSTALADO EM LOCAL COM NÍVEL BAIXO DEINTERFERÊNCIAS (NÃO INCLUI FORNECIMENTO). AF_06/2015</v>
          </cell>
          <cell r="C67" t="str">
            <v>M</v>
          </cell>
          <cell r="D67">
            <v>2.2200000000000002</v>
          </cell>
        </row>
        <row r="68">
          <cell r="A68" t="str">
            <v xml:space="preserve">    90735</v>
          </cell>
          <cell r="B68" t="str">
            <v>ASSENTAMENTO DE TUBO DE PVC PARA REDE COLETORA DE ESGOTO DE PAREDE MACIÇA, DN 200 MM, JUNTA ELÁSTICA, INSTALADO EM LOCAL COM NÍVEL BAIXO DEINTERFERÊNCIAS (NÃO INCLUI FORNECIMENTO). AF_06/2015</v>
          </cell>
          <cell r="C68" t="str">
            <v>M</v>
          </cell>
          <cell r="D68">
            <v>2.65</v>
          </cell>
        </row>
        <row r="69">
          <cell r="A69" t="str">
            <v xml:space="preserve">    90736</v>
          </cell>
          <cell r="B69" t="str">
            <v>ASSENTAMENTO DE TUBO DE PVC PARA REDE COLETORA DE ESGOTO DE PAREDE MACIÇA, DN 250 MM, JUNTA ELÁSTICA, INSTALADO EM LOCAL COM NÍVEL BAIXO DEINTERFERÊNCIAS (NÃO INCLUI FORNECIMENTO). AF_06/2015</v>
          </cell>
          <cell r="C69" t="str">
            <v>M</v>
          </cell>
          <cell r="D69">
            <v>3.04</v>
          </cell>
        </row>
        <row r="70">
          <cell r="A70" t="str">
            <v xml:space="preserve">    90737</v>
          </cell>
          <cell r="B70" t="str">
            <v>ASSENTAMENTO DE TUBO DE PVC PARA REDE COLETORA DE ESGOTO DE PAREDE MACIÇA, DN 300 MM, JUNTA ELÁSTICA, INSTALADO EM LOCAL COM NÍVEL BAIXO DEINTERFERÊNCIAS (NÃO INCLUI FORNECIMENTO). AF_06/2015</v>
          </cell>
          <cell r="C70" t="str">
            <v>M</v>
          </cell>
          <cell r="D70">
            <v>3.44</v>
          </cell>
        </row>
        <row r="71">
          <cell r="A71" t="str">
            <v xml:space="preserve">    90738</v>
          </cell>
          <cell r="B71" t="str">
            <v>ASSENTAMENTO DE TUBO DE PVC PARA REDE COLETORA DE ESGOTO DE PAREDE MACIÇA, DN 350 MM, JUNTA ELÁSTICA, INSTALADO EM LOCAL COM NÍVEL BAIXO DEINTERFERÊNCIAS (NÃO INCLUI FORNECIMENTO). AF_06/2015</v>
          </cell>
          <cell r="C71" t="str">
            <v>M</v>
          </cell>
          <cell r="D71">
            <v>3.86</v>
          </cell>
        </row>
        <row r="72">
          <cell r="A72" t="str">
            <v xml:space="preserve">    90739</v>
          </cell>
          <cell r="B72" t="str">
            <v>ASSENTAMENTO DE TUBO DE PVC PARA REDE COLETORA DE ESGOTO DE PAREDE MACIÇA, DN 400 MM, JUNTA ELÁSTICA, INSTALADO EM LOCAL COM NÍVEL BAIXO DEINTERFERÊNCIAS (NÃO INCLUI FORNECIMENTO). AF_06/2015</v>
          </cell>
          <cell r="C72" t="str">
            <v>M</v>
          </cell>
          <cell r="D72">
            <v>9.23</v>
          </cell>
        </row>
        <row r="73">
          <cell r="A73" t="str">
            <v xml:space="preserve">    90740</v>
          </cell>
          <cell r="B73" t="str">
            <v>ASSENTAMENTO DE TUBO DE PVC CORRUGADO DE DUPLA PAREDE PARA REDE COLETORA DE ESGOTO, DN 150 MM, JUNTA ELÁSTICA, INSTALADO EM LOCAL COM NÍVELBAIXO DE INTERFERÊNCIAS (NÃO INCLUI FORNECIMENTO). AF_06/2015</v>
          </cell>
          <cell r="C73" t="str">
            <v>M</v>
          </cell>
          <cell r="D73">
            <v>4.08</v>
          </cell>
        </row>
        <row r="74">
          <cell r="A74" t="str">
            <v xml:space="preserve">    90741</v>
          </cell>
          <cell r="B74" t="str">
            <v>ASSENTAMENTO DE TUBO DE PVC CORRUGADO DE DUPLA PAREDE PARA REDE COLETORA DE ESGOTO, DN 200 MM, JUNTA ELÁSTICA, INSTALADO EM LOCAL COM NÍVELBAIXO DE INTERFERÊNCIAS (NÃO INCLUI FORNECIMENTO). AF_06/2015</v>
          </cell>
          <cell r="C74" t="str">
            <v>M</v>
          </cell>
          <cell r="D74">
            <v>4.47</v>
          </cell>
        </row>
        <row r="75">
          <cell r="A75" t="str">
            <v xml:space="preserve">    90742</v>
          </cell>
          <cell r="B75" t="str">
            <v>ASSENTAMENTO DE TUBO DE PVC CORRUGADO DE DUPLA PAREDE PARA REDE COLETORA DE ESGOTO, DN 250 MM, JUNTA ELÁSTICA, INSTALADO EM LOCAL COM NÍVELBAIXO DE INTERFERÊNCIAS (NÃO INCLUI FORNECIMENTO). AF_06/2015</v>
          </cell>
          <cell r="C75" t="str">
            <v>M</v>
          </cell>
          <cell r="D75">
            <v>4.87</v>
          </cell>
        </row>
        <row r="76">
          <cell r="A76" t="str">
            <v xml:space="preserve">    90743</v>
          </cell>
          <cell r="B76" t="str">
            <v>ASSENTAMENTO DE TUBO DE PVC CORRUGADO DE DUPLA PAREDE PARA REDE COLETORA DE ESGOTO, DN 300 MM, JUNTA ELÁSTICA, INSTALADO EM LOCAL COM NÍVELBAIXO DE INTERFERÊNCIAS (NÃO INCLUI FORNECIMENTO). AF_06/2015</v>
          </cell>
          <cell r="C76" t="str">
            <v>M</v>
          </cell>
          <cell r="D76">
            <v>5.3</v>
          </cell>
        </row>
        <row r="77">
          <cell r="A77" t="str">
            <v xml:space="preserve">    90744</v>
          </cell>
          <cell r="B77" t="str">
            <v>ASSENTAMENTO DE TUBO DE PVC CORRUGADO DE DUPLA PAREDE PARA REDE COLETORA DE ESGOTO, DN 350 MM, JUNTA ELÁSTICA, INSTALADO EM LOCAL COM NÍVELBAIXO DE INTERFERÊNCIAS (NÃO INCLUI FORNECIMENTO). AF_06/2015</v>
          </cell>
          <cell r="C77" t="str">
            <v>M</v>
          </cell>
          <cell r="D77">
            <v>5.69</v>
          </cell>
        </row>
        <row r="78">
          <cell r="A78" t="str">
            <v xml:space="preserve">    90745</v>
          </cell>
          <cell r="B78" t="str">
            <v>ASSENTAMENTO DE TUBO DE PVC CORRUGADO DE DUPLA PAREDE PARA REDE COLETORA DE ESGOTO, DN 400 MM, JUNTA ELÁSTICA, INSTALADO EM LOCAL COM NÍVELBAIXO DE INTERFERÊNCIAS (NÃO INCLUI FORNECIMENTO). AF_06/2015</v>
          </cell>
          <cell r="C78" t="str">
            <v>M</v>
          </cell>
          <cell r="D78">
            <v>13.27</v>
          </cell>
        </row>
        <row r="79">
          <cell r="A79" t="str">
            <v xml:space="preserve">    90746</v>
          </cell>
          <cell r="B79" t="str">
            <v>ASSENTAMENTO DE TUBO DE PEAD CORRUGADO DE DUPLA PAREDE PARA REDE COLETORA DE ESGOTO, DN 450 MM, JUNTA ELÁSTICA INTEGRADA, INSTALADO EM LOCALCOM NÍVEL BAIXO DE INTERFERÊNCIAS (NÃO INCLUI FORNECIMENTO). AF_06/2015</v>
          </cell>
          <cell r="C79" t="str">
            <v>M</v>
          </cell>
          <cell r="D79">
            <v>17.850000000000001</v>
          </cell>
        </row>
        <row r="80">
          <cell r="A80" t="str">
            <v xml:space="preserve">    90747</v>
          </cell>
          <cell r="B80" t="str">
            <v>ASSENTAMENTO DE TUBO DE PEAD CORRUGADO DE DUPLA PAREDE PARA REDE COLETORA DE ESGOTO, DN 600 MM, JUNTA ELÁSTICA INTEGRADA, INSTALADO EM LOCALCOM NÍVEL BAIXO DE INTERFERÊNCIAS (NÃO INCLUI FORNECIMENTO). AF_06/2015</v>
          </cell>
          <cell r="C80" t="str">
            <v>M</v>
          </cell>
          <cell r="D80">
            <v>21.21</v>
          </cell>
        </row>
        <row r="81">
          <cell r="A81" t="str">
            <v xml:space="preserve">    90748</v>
          </cell>
          <cell r="B81" t="str">
            <v>ASSENTAMENTO DE TUBO DE PVC PARA REDE COLETORA DE ESGOTO DE PAREDE MACIÇA, DN 100 MM, JUNTA ELÁSTICA, INSTALADO EM LOCAL COM NÍVEL ALTO DE INTERFERÊNCIAS (NÃO INCLUI FORNECIMENTO). AF_06/2015</v>
          </cell>
          <cell r="C81" t="str">
            <v>M</v>
          </cell>
          <cell r="D81">
            <v>3.26</v>
          </cell>
        </row>
        <row r="82">
          <cell r="A82" t="str">
            <v xml:space="preserve">    90749</v>
          </cell>
          <cell r="B82" t="str">
            <v>ASSENTAMENTO DE TUBO DE PVC PARA REDE COLETORA DE ESGOTO DE PAREDE MACIÇA, DN 150 MM, JUNTA ELÁSTICA, INSTALADO EM LOCAL COM NÍVEL ALTO DE INTERFERÊNCIAS (NÃO INCLUI FORNECIMENTO). AF_06/2015</v>
          </cell>
          <cell r="C82" t="str">
            <v>M</v>
          </cell>
          <cell r="D82">
            <v>3.68</v>
          </cell>
        </row>
        <row r="83">
          <cell r="A83" t="str">
            <v xml:space="preserve">    90750</v>
          </cell>
          <cell r="B83" t="str">
            <v>ASSENTAMENTO DE TUBO DE PVC PARA REDE COLETORA DE ESGOTO DE PAREDE MACIÇA, DN 200 MM, JUNTA ELÁSTICA, INSTALADO EM LOCAL COM NÍVEL ALTO DE INTERFERÊNCIAS (NÃO INCLUI FORNECIMENTO). AF_06/2015</v>
          </cell>
          <cell r="C83" t="str">
            <v>M</v>
          </cell>
          <cell r="D83">
            <v>4.08</v>
          </cell>
        </row>
        <row r="84">
          <cell r="A84" t="str">
            <v xml:space="preserve">    90751</v>
          </cell>
          <cell r="B84" t="str">
            <v>ASSENTAMENTO DE TUBO DE PVC PARA REDE COLETORA DE ESGOTO DE PAREDE MACIÇA, DN 250 MM, JUNTA ELÁSTICA, INSTALADO EM LOCAL COM NÍVEL ALTO DE INTERFERÊNCIAS (NÃO INCLUI FORNECIMENTO). AF_06/2015</v>
          </cell>
          <cell r="C84" t="str">
            <v>M</v>
          </cell>
          <cell r="D84">
            <v>4.47</v>
          </cell>
        </row>
        <row r="85">
          <cell r="A85" t="str">
            <v xml:space="preserve">    90752</v>
          </cell>
          <cell r="B85" t="str">
            <v>ASSENTAMENTO DE TUBO DE PVC PARA REDE COLETORA DE ESGOTO DE PAREDE MACIÇA, DN 300 MM, JUNTA ELÁSTICA, INSTALADO EM LOCAL COM NÍVEL ALTO DE INTERFERÊNCIAS (NÃO INCLUI FORNECIMENTO). AF_06/2015</v>
          </cell>
          <cell r="C85" t="str">
            <v>M</v>
          </cell>
          <cell r="D85">
            <v>4.9000000000000004</v>
          </cell>
        </row>
        <row r="86">
          <cell r="A86" t="str">
            <v xml:space="preserve">    90753</v>
          </cell>
          <cell r="B86" t="str">
            <v>ASSENTAMENTO DE TUBO DE PVC PARA REDE COLETORA DE ESGOTO DE PAREDE MACIÇA, DN 350 MM, JUNTA ELÁSTICA, INSTALADO EM LOCAL COM NÍVEL ALTO DE INTERFERÊNCIAS (NÃO INCLUI FORNECIMENTO). AF_06/2015</v>
          </cell>
          <cell r="C86" t="str">
            <v>M</v>
          </cell>
          <cell r="D86">
            <v>5.3</v>
          </cell>
        </row>
        <row r="87">
          <cell r="A87" t="str">
            <v xml:space="preserve">    90754</v>
          </cell>
          <cell r="B87" t="str">
            <v>ASSENTAMENTO DE TUBO DE PVC PARA REDE COLETORA DE ESGOTO DE PAREDE MACIÇA, DN 400 MM, JUNTA ELÁSTICA, INSTALADO EM LOCAL COM NÍVEL ALTO DE INTERFERÊNCIAS (NÃO INCLUI FORNECIMENTO). AF_06/2015</v>
          </cell>
          <cell r="C87" t="str">
            <v>M</v>
          </cell>
          <cell r="D87">
            <v>12.41</v>
          </cell>
        </row>
        <row r="88">
          <cell r="A88" t="str">
            <v xml:space="preserve">    90755</v>
          </cell>
          <cell r="B88" t="str">
            <v>ASSENTAMENTO DE TUBO DE PVC CORRUGADO DE DUPLA PAREDE PARA REDE COLETORA DE ESGOTO, DN 150 MM, JUNTA ELÁSTICA, INSTALADO EM LOCAL COM NÍVELALTO DE INTERFERÊNCIAS (NÃO INCLUI FORNECIMENTO). AF_06/2015</v>
          </cell>
          <cell r="C88" t="str">
            <v>M</v>
          </cell>
          <cell r="D88">
            <v>5.51</v>
          </cell>
        </row>
        <row r="89">
          <cell r="A89" t="str">
            <v xml:space="preserve">    90756</v>
          </cell>
          <cell r="B89" t="str">
            <v>ASSENTAMENTO DE TUBO DE PVC CORRUGADO DE DUPLA PAREDE PARA REDE COLETORA DE ESGOTO, DN 200 MM, JUNTA ELÁSTICA, INSTALADO EM LOCAL COM NÍVELALTO DE INTERFERÊNCIAS (NÃO INCLUI FORNECIMENTO). AF_06/2015</v>
          </cell>
          <cell r="C89" t="str">
            <v>M</v>
          </cell>
          <cell r="D89">
            <v>5.91</v>
          </cell>
        </row>
        <row r="90">
          <cell r="A90" t="str">
            <v xml:space="preserve">    90757</v>
          </cell>
          <cell r="B90" t="str">
            <v>ASSENTAMENTO DE TUBO DE PVC CORRUGADO DE DUPLA PAREDE PARA REDE COLETORA DE ESGOTO, DN 250 MM, JUNTA ELÁSTICA, INSTALADO EM LOCAL COM NÍVELALTO DE INTERFERÊNCIAS (NÃO INCLUI FORNECIMENTO). AF_06/2015</v>
          </cell>
          <cell r="C90" t="str">
            <v>M</v>
          </cell>
          <cell r="D90">
            <v>6.33</v>
          </cell>
        </row>
        <row r="91">
          <cell r="A91" t="str">
            <v xml:space="preserve">    90758</v>
          </cell>
          <cell r="B91" t="str">
            <v>ASSENTAMENTO DE TUBO DE PVC CORRUGADO DE DUPLA PAREDE PARA REDE COLETORA DE ESGOTO, DN 300 MM, JUNTA ELÁSTICA, INSTALADO EM LOCAL COM NÍVELALTO DE INTERFERÊNCIAS (NÃO INCLUI FORNECIMENTO). AF_06/2015</v>
          </cell>
          <cell r="C91" t="str">
            <v>M</v>
          </cell>
          <cell r="D91">
            <v>6.73</v>
          </cell>
        </row>
        <row r="92">
          <cell r="A92" t="str">
            <v xml:space="preserve">    90759</v>
          </cell>
          <cell r="B92" t="str">
            <v>ASSENTAMENTO DE TUBO DE PVC CORRUGADO DE DUPLA PAREDE PARA REDE COLETORA DE ESGOTO, DN 350 MM, JUNTA ELÁSTICA, INSTALADO EM LOCAL COM NÍVELALTO DE INTERFERÊNCIAS (NÃO INCLUI FORNECIMENTO). AF_06/2015</v>
          </cell>
          <cell r="C92" t="str">
            <v>M</v>
          </cell>
          <cell r="D92">
            <v>7.12</v>
          </cell>
        </row>
        <row r="93">
          <cell r="A93" t="str">
            <v xml:space="preserve">    90760</v>
          </cell>
          <cell r="B93" t="str">
            <v>ASSENTAMENTO DE TUBO DE PVC CORRUGADO DE DUPLA PAREDE PARA REDE COLETORA DE ESGOTO, DN 400 MM, EM JUNTA ELÁSTICA, INSTALADO EM LOCAL COM NÍVEL ALTO DE INTERFERÊNCIAS (NÃO INCLUI FORNECIMENTO). AF_06/2015</v>
          </cell>
          <cell r="C93" t="str">
            <v>M</v>
          </cell>
          <cell r="D93">
            <v>16.39</v>
          </cell>
        </row>
        <row r="94">
          <cell r="A94" t="str">
            <v xml:space="preserve">    90761</v>
          </cell>
          <cell r="B94" t="str">
            <v>ASSENTAMENTO DE TUBO DE PEAD CORRUGADO DE DUPLA PAREDE PARA REDE COLETORA DE ESGOTO, DN 450 MM, JUNTA ELÁSTICA INTEGRADA, INSTALADO EM LOCALCOM NÍVEL ALTO DE INTERFERÊNCIAS (NÃO INCLUI FORNECIMENTO). AF_06/2015</v>
          </cell>
          <cell r="C94" t="str">
            <v>M</v>
          </cell>
          <cell r="D94">
            <v>21.93</v>
          </cell>
        </row>
        <row r="95">
          <cell r="A95" t="str">
            <v xml:space="preserve">    90762</v>
          </cell>
          <cell r="B95" t="str">
            <v>ASSENTAMENTO DE TUBO DE PEAD CORRUGADO DE DUPLA PAREDE PARA REDE COLETORA DE ESGOTO, DN 600 MM, JUNTA ELÁSTICA INTEGRADA, INSTALADO EM LOCALCOM NÍVEL ALTO DE INTERFERÊNCIAS (NÃO INCLUI FORNECIMENTO). AF_06/2015</v>
          </cell>
          <cell r="C95" t="str">
            <v>M</v>
          </cell>
          <cell r="D95">
            <v>25.25</v>
          </cell>
        </row>
        <row r="96">
          <cell r="A96" t="str">
            <v xml:space="preserve">  0051</v>
          </cell>
          <cell r="B96" t="str">
            <v>FORNEC E/OU ASSENT DE TUBO DE CONCRETO COM JUNTA ELASTICA</v>
          </cell>
        </row>
        <row r="97">
          <cell r="A97" t="str">
            <v xml:space="preserve">    92834</v>
          </cell>
          <cell r="B97" t="str">
            <v>ASSENTAMENTO DE TUBO DE CONCRETO PARA REDES COLETORAS DE ESGOTO SANITÁRIO, DIÂMETRO DE 300 MM, JUNTA ELÁSTICA, INSTALADO EM LOCAL COM BAIXONÍVEL DE INTERFERÊNCIAS (NÃO INCLUI FORNECIMENTO). AF_12/2015</v>
          </cell>
          <cell r="C97" t="str">
            <v>M</v>
          </cell>
          <cell r="D97">
            <v>5.59</v>
          </cell>
        </row>
        <row r="98">
          <cell r="A98" t="str">
            <v xml:space="preserve">    92835</v>
          </cell>
          <cell r="B98" t="str">
            <v>TUBO DE CONCRETO PARA REDES COLETORAS DE ESGOTO SANITÁRIO, DIÂMETRO DE400 MM, JUNTA ELÁSTICA, INSTALADO EM LOCAL COM BAIXO NÍVEL DE INTERFERÊNCIAS - FORNECIMENTO E ASSENTAMENTO. AF_12/2015</v>
          </cell>
          <cell r="C98" t="str">
            <v>M</v>
          </cell>
          <cell r="D98">
            <v>116.6</v>
          </cell>
        </row>
        <row r="99">
          <cell r="A99" t="str">
            <v xml:space="preserve">    92836</v>
          </cell>
          <cell r="B99" t="str">
            <v>ASSENTAMENTO DE TUBO DE CONCRETO PARA REDES COLETORAS DE ESGOTO SANITÁRIO, DIÂMETRO DE 400 MM, JUNTA ELÁSTICA, INSTALADO EM LOCAL COM BAIXONÍVEL DE INTERFERÊNCIAS (NÃO INCLUI FORNECIMENTO). AF_12/2015</v>
          </cell>
          <cell r="C99" t="str">
            <v>M</v>
          </cell>
          <cell r="D99">
            <v>7.15</v>
          </cell>
        </row>
        <row r="100">
          <cell r="A100" t="str">
            <v xml:space="preserve">    92838</v>
          </cell>
          <cell r="B100" t="str">
            <v>ASSENTAMENTO DE TUBO DE CONCRETO PARA REDES COLETORAS DE ESGOTO SANITÁRIO, DIÂMETRO DE 500 MM, JUNTA ELÁSTICA, INSTALADO EM LOCAL COM BAIXONÍVEL DE INTERFERÊNCIAS (NÃO INCLUI FORNECIMENTO). AF_12/2015</v>
          </cell>
          <cell r="C100" t="str">
            <v>M</v>
          </cell>
          <cell r="D100">
            <v>8.57</v>
          </cell>
        </row>
        <row r="101">
          <cell r="A101" t="str">
            <v xml:space="preserve">    92840</v>
          </cell>
          <cell r="B101" t="str">
            <v>ASSENTAMENTO DE TUBO DE CONCRETO PARA REDES COLETORAS DE ESGOTO SANITÁRIO, DIÂMETRO DE 600 MM, JUNTA ELÁSTICA, INSTALADO EM LOCAL COM BAIXONÍVEL DE INTERFERÊNCIAS (NÃO INCLUI FORNECIMENTO). AF_12/2015</v>
          </cell>
          <cell r="C101" t="str">
            <v>M</v>
          </cell>
          <cell r="D101">
            <v>10.15</v>
          </cell>
        </row>
        <row r="102">
          <cell r="A102" t="str">
            <v xml:space="preserve">    92842</v>
          </cell>
          <cell r="B102" t="str">
            <v>ASSENTAMENTO DE TUBO DE CONCRETO PARA REDES COLETORAS DE ESGOTO SANITÁRIO, DIÂMETRO DE 700 MM, JUNTA ELÁSTICA, INSTALADO EM LOCAL COM BAIXONÍVEL DE INTERFERÊNCIAS (NÃO INCLUI FORNECIMENTO). AF_12/2015</v>
          </cell>
          <cell r="C102" t="str">
            <v>M</v>
          </cell>
          <cell r="D102">
            <v>11.59</v>
          </cell>
        </row>
        <row r="103">
          <cell r="A103" t="str">
            <v xml:space="preserve">    92844</v>
          </cell>
          <cell r="B103" t="str">
            <v>ASSENTAMENTO DE TUBO DE CONCRETO PARA REDES COLETORAS DE ESGOTO SANITÁRIO, DIÂMETRO DE 800 MM, JUNTA ELÁSTICA, INSTALADO EM LOCAL COM BAIXONÍVEL DE INTERFERÊNCIAS (NÃO INCLUI FORNECIMENTO). AF_12/2015</v>
          </cell>
          <cell r="C103" t="str">
            <v>M</v>
          </cell>
          <cell r="D103">
            <v>13.17</v>
          </cell>
        </row>
        <row r="104">
          <cell r="A104" t="str">
            <v xml:space="preserve">    92846</v>
          </cell>
          <cell r="B104" t="str">
            <v>ASSENTAMENTO DE TUBO DE CONCRETO PARA REDES COLETORAS DE ESGOTO SANITÁRIO, DIÂMETRO DE 900 MM, JUNTA ELÁSTICA, INSTALADO EM LOCAL COM BAIXONÍVEL DE INTERFERÊNCIAS (NÃO INCLUI FORNECIMENTO). AF_12/2015</v>
          </cell>
          <cell r="C104" t="str">
            <v>M</v>
          </cell>
          <cell r="D104">
            <v>14.6</v>
          </cell>
        </row>
        <row r="105">
          <cell r="A105" t="str">
            <v xml:space="preserve">    92848</v>
          </cell>
          <cell r="B105" t="str">
            <v>ASSENTAMENTO DE TUBO DE CONCRETO PARA REDES COLETORAS DE ESGOTO SANITÁRIO, DIÂMETRO DE 1000 MM, JUNTA ELÁSTICA, INSTALADO EM LOCAL COM BAIXONÍVEL DE INTERFERÊNCIAS (NÃO INCLUI FORNECIMENTO). AF_12/2015</v>
          </cell>
          <cell r="C105" t="str">
            <v>M</v>
          </cell>
          <cell r="D105">
            <v>16.2</v>
          </cell>
        </row>
        <row r="106">
          <cell r="A106" t="str">
            <v xml:space="preserve">    92850</v>
          </cell>
          <cell r="B106" t="str">
            <v>ASSENTAMENTO DE TUBO DE CONCRETO PARA REDES COLETORAS DE ESGOTO SANITÁRIO, DIÂMETRO DE 300 MM, JUNTA ELÁSTICA, INSTALADO EM LOCAL COM ALTO NÍVEL DE INTERFERÊNCIAS (NÃO INCLUI FORNECIMENTO). AF_12/2015</v>
          </cell>
          <cell r="C106" t="str">
            <v>M</v>
          </cell>
          <cell r="D106">
            <v>10.58</v>
          </cell>
        </row>
        <row r="107">
          <cell r="A107" t="str">
            <v xml:space="preserve">    92851</v>
          </cell>
          <cell r="B107" t="str">
            <v>TUBO DE CONCRETO PARA REDES COLETORAS DE ESGOTO SANITÁRIO, DIÂMETRO DE400 MM, JUNTA ELÁSTICA, INSTALADO EM LOCAL COM ALTO NÍVEL DE INTERFERÊNCIAS - FORNECIMENTO E ASSENTAMENTO. AF_12/2015</v>
          </cell>
          <cell r="C107" t="str">
            <v>M</v>
          </cell>
          <cell r="D107">
            <v>122.79</v>
          </cell>
        </row>
        <row r="108">
          <cell r="A108" t="str">
            <v xml:space="preserve">    92852</v>
          </cell>
          <cell r="B108" t="str">
            <v>ASSENTAMENTO DE TUBO DE CONCRETO PARA REDES COLETORAS DE ESGOTO SANITÁRIO, DIÂMETRO DE 400 MM, JUNTA ELÁSTICA, INSTALADO EM LOCAL COM ALTO NÍVEL DE INTERFERÊNCIAS (NÃO INCLUI FORNECIMENTO). AF_12/2015</v>
          </cell>
          <cell r="C108" t="str">
            <v>M</v>
          </cell>
          <cell r="D108">
            <v>13.34</v>
          </cell>
        </row>
        <row r="109">
          <cell r="A109" t="str">
            <v xml:space="preserve">    92854</v>
          </cell>
          <cell r="B109" t="str">
            <v>ASSENTAMENTO DE TUBO DE CONCRETO PARA REDES COLETORAS DE ESGOTO SANITÁRIO, DIÂMETRO DE 500 MM, JUNTA ELÁSTICA, INSTALADO EM LOCAL COM ALTO NÍVEL DE INTERFERÊNCIAS (NÃO INCLUI FORNECIMENTO). AF_12/2015</v>
          </cell>
          <cell r="C109" t="str">
            <v>M</v>
          </cell>
          <cell r="D109">
            <v>16.25</v>
          </cell>
        </row>
        <row r="110">
          <cell r="A110" t="str">
            <v xml:space="preserve">    92856</v>
          </cell>
          <cell r="B110" t="str">
            <v>ASSENTAMENTO DE TUBO DE CONCRETO PARA REDES COLETORAS DE ESGOTO SANITÁRIO, DIÂMETRO DE 600 MM, JUNTA ELÁSTICA, INSTALADO EM LOCAL COM ALTO NÍVEL DE INTERFERÊNCIAS (NÃO INCLUI FORNECIMENTO). AF_12/2015</v>
          </cell>
          <cell r="C110" t="str">
            <v>M</v>
          </cell>
          <cell r="D110">
            <v>19.16</v>
          </cell>
        </row>
        <row r="111">
          <cell r="A111" t="str">
            <v xml:space="preserve">    92858</v>
          </cell>
          <cell r="B111" t="str">
            <v>ASSENTAMENTO DE TUBO DE CONCRETO PARA REDES COLETORAS DE ESGOTO SANITÁRIO, DIÂMETRO DE 700 MM, JUNTA ELÁSTICA, INSTALADO EM LOCAL COM ALTO NÍVEL DE INTERFERÊNCIAS (NÃO INCLUI FORNECIMENTO). AF_12/2015</v>
          </cell>
          <cell r="C111" t="str">
            <v>M</v>
          </cell>
          <cell r="D111">
            <v>21.92</v>
          </cell>
        </row>
        <row r="112">
          <cell r="A112" t="str">
            <v xml:space="preserve">    92860</v>
          </cell>
          <cell r="B112" t="str">
            <v>ASSENTAMENTO DE TUBO DE CONCRETO PARA REDES COLETORAS DE ESGOTO SANITÁRIO, DIÂMETRO DE 800 MM, JUNTA ELÁSTICA, INSTALADO EM LOCAL COM ALTO NÍVEL DE INTERFERÊNCIAS (NÃO INCLUI FORNECIMENTO). AF_12/2015</v>
          </cell>
          <cell r="C112" t="str">
            <v>M</v>
          </cell>
          <cell r="D112">
            <v>24.88</v>
          </cell>
        </row>
        <row r="113">
          <cell r="A113" t="str">
            <v xml:space="preserve">    92862</v>
          </cell>
          <cell r="B113" t="str">
            <v>ASSENTAMENTO DE TUBO DE CONCRETO PARA REDES COLETORAS DE ESGOTO SANITÁRIO, DIÂMETRO DE 900 MM, JUNTA ELÁSTICA, INSTALADO EM LOCAL COM ALTO NÍVEL DE INTERFERÊNCIAS (NÃO INCLUI FORNECIMENTO). AF_12/2015</v>
          </cell>
          <cell r="C113" t="str">
            <v>M</v>
          </cell>
          <cell r="D113">
            <v>27.77</v>
          </cell>
        </row>
        <row r="114">
          <cell r="A114" t="str">
            <v xml:space="preserve">    92864</v>
          </cell>
          <cell r="B114" t="str">
            <v>ASSENTAMENTO DE TUBO DE CONCRETO PARA REDES COLETORAS DE ESGOTO SANITÁRIO, DIÂMETRO DE 1000 MM, JUNTA ELÁSTICA, INSTALADO EM LOCAL COM ALTONÍVEL DE INTERFERÊNCIAS (NÃO INCLUI FORNECIMENTO). AF_12/2015</v>
          </cell>
          <cell r="C114" t="str">
            <v>M</v>
          </cell>
          <cell r="D114">
            <v>30.68</v>
          </cell>
        </row>
        <row r="115">
          <cell r="A115" t="str">
            <v xml:space="preserve">  0052</v>
          </cell>
          <cell r="B115" t="str">
            <v>FORNEC E/OU ASSENT DE TUBO DE CONCRETO COM JUNTA ARGAMASSADA</v>
          </cell>
        </row>
        <row r="116">
          <cell r="A116" t="str">
            <v xml:space="preserve">    92210</v>
          </cell>
          <cell r="B116" t="str">
            <v>TUBO DE CONCRETO PARA REDES COLETORAS DE ÁGUAS PLUVIAIS, DIÂMETRO DE 400 MM, JUNTA RÍGIDA, INSTALADO EM LOCAL COM BAIXO NÍVEL DE INTERFERÊNCIAS - FORNECIMENTO E ASSENTAMENTO. AF_12/2015</v>
          </cell>
          <cell r="C116" t="str">
            <v>M</v>
          </cell>
          <cell r="D116">
            <v>83.04</v>
          </cell>
        </row>
        <row r="117">
          <cell r="A117" t="str">
            <v xml:space="preserve">    92211</v>
          </cell>
          <cell r="B117" t="str">
            <v>TUBO DE CONCRETO PARA REDES COLETORAS DE ÁGUAS PLUVIAIS, DIÂMETRO DE 500 MM, JUNTA RÍGIDA, INSTALADO EM LOCAL COM BAIXO NÍVEL DE INTERFERÊNCIAS - FORNECIMENTO E ASSENTAMENTO. AF_12/2015</v>
          </cell>
          <cell r="C117" t="str">
            <v>M</v>
          </cell>
          <cell r="D117">
            <v>106.31</v>
          </cell>
        </row>
        <row r="118">
          <cell r="A118" t="str">
            <v xml:space="preserve">    92212</v>
          </cell>
          <cell r="B118" t="str">
            <v>TUBO DE CONCRETO PARA REDES COLETORAS DE ÁGUAS PLUVIAIS, DIÂMETRO DE 600 MM, JUNTA RÍGIDA, INSTALADO EM LOCAL COM BAIXO NÍVEL DE INTERFERÊNCIAS - FORNECIMENTO E ASSENTAMENTO. AF_12/2015</v>
          </cell>
          <cell r="C118" t="str">
            <v>M</v>
          </cell>
          <cell r="D118">
            <v>135.46</v>
          </cell>
        </row>
        <row r="119">
          <cell r="A119" t="str">
            <v xml:space="preserve">    92213</v>
          </cell>
          <cell r="B119" t="str">
            <v>TUBO DE CONCRETO PARA REDES COLETORAS DE ÁGUAS PLUVIAIS, DIÂMETRO DE 700 MM, JUNTA RÍGIDA, INSTALADO EM LOCAL COM BAIXO NÍVEL DE INTERFERÊNCIAS - FORNECIMENTO E ASSENTAMENTO. AF_12/2015</v>
          </cell>
          <cell r="C119" t="str">
            <v>M</v>
          </cell>
          <cell r="D119">
            <v>186.53</v>
          </cell>
        </row>
        <row r="120">
          <cell r="A120" t="str">
            <v xml:space="preserve">    92214</v>
          </cell>
          <cell r="B120" t="str">
            <v>TUBO DE CONCRETO PARA REDES COLETORAS DE ÁGUAS PLUVIAIS, DIÂMETRO DE 800 MM, JUNTA RÍGIDA, INSTALADO EM LOCAL COM BAIXO NÍVEL DE INTERFERÊNCIAS - FORNECIMENTO E ASSENTAMENTO. AF_12/2015</v>
          </cell>
          <cell r="C120" t="str">
            <v>M</v>
          </cell>
          <cell r="D120">
            <v>204.07</v>
          </cell>
        </row>
        <row r="121">
          <cell r="A121" t="str">
            <v xml:space="preserve">    92215</v>
          </cell>
          <cell r="B121" t="str">
            <v>TUBO DE CONCRETO PARA REDES COLETORAS DE ÁGUAS PLUVIAIS, DIÂMETRO DE 900 MM, JUNTA RÍGIDA, INSTALADO EM LOCAL COM BAIXO NÍVEL DE INTERFERÊNCIAS - FORNECIMENTO E ASSENTAMENTO. AF_12/2015</v>
          </cell>
          <cell r="C121" t="str">
            <v>M</v>
          </cell>
          <cell r="D121">
            <v>246.33</v>
          </cell>
        </row>
        <row r="122">
          <cell r="A122" t="str">
            <v xml:space="preserve">    92216</v>
          </cell>
          <cell r="B122" t="str">
            <v>TUBO DE CONCRETO PARA REDES COLETORAS DE ÁGUAS PLUVIAIS, DIÂMETRO DE 1000 MM, JUNTA RÍGIDA, INSTALADO EM LOCAL COM BAIXO NÍVEL DE INTERFERÊNCIAS - FORNECIMENTO E ASSENTAMENTO. AF_12/2015</v>
          </cell>
          <cell r="C122" t="str">
            <v>M</v>
          </cell>
          <cell r="D122">
            <v>276.39999999999998</v>
          </cell>
        </row>
        <row r="123">
          <cell r="A123" t="str">
            <v xml:space="preserve">    92219</v>
          </cell>
          <cell r="B123" t="str">
            <v>TUBO DE CONCRETO PARA REDES COLETORAS DE ÁGUAS PLUVIAIS, DIÂMETRO DE 400 MM, JUNTA RÍGIDA, INSTALADO EM LOCAL COM ALTO NÍVEL DE INTERFERÊNCIAS - FORNECIMENTO E ASSENTAMENTO. AF_12/2015</v>
          </cell>
          <cell r="C123" t="str">
            <v>M</v>
          </cell>
          <cell r="D123">
            <v>89.23</v>
          </cell>
        </row>
        <row r="124">
          <cell r="A124" t="str">
            <v xml:space="preserve">    92220</v>
          </cell>
          <cell r="B124" t="str">
            <v>TUBO DE CONCRETO PARA REDES COLETORAS DE ÁGUAS PLUVIAIS, DIÂMETRO DE 500 MM, JUNTA RÍGIDA, INSTALADO EM LOCAL COM ALTO NÍVEL DE INTERFERÊNCIAS - FORNECIMENTO E ASSENTAMENTO. AF_12/2015</v>
          </cell>
          <cell r="C124" t="str">
            <v>M</v>
          </cell>
          <cell r="D124">
            <v>113.99</v>
          </cell>
        </row>
        <row r="125">
          <cell r="A125" t="str">
            <v xml:space="preserve">    92221</v>
          </cell>
          <cell r="B125" t="str">
            <v>TUBO DE CONCRETO PARA REDES COLETORAS DE ÁGUAS PLUVIAIS, DIÂMETRO DE 600 MM, JUNTA RÍGIDA, INSTALADO EM LOCAL COM ALTO NÍVEL DE INTERFERÊNCIAS - FORNECIMENTO E ASSENTAMENTO. AF_12/2015</v>
          </cell>
          <cell r="C125" t="str">
            <v>M</v>
          </cell>
          <cell r="D125">
            <v>144.47</v>
          </cell>
        </row>
        <row r="126">
          <cell r="A126" t="str">
            <v xml:space="preserve">    92222</v>
          </cell>
          <cell r="B126" t="str">
            <v>TUBO DE CONCRETO PARA REDES COLETORAS DE ÁGUAS PLUVIAIS, DIÂMETRO DE 700 MM, JUNTA RÍGIDA, INSTALADO EM LOCAL COM ALTO NÍVEL DE INTERFERÊNCIAS - FORNECIMENTO E ASSENTAMENTO. AF_12/2015</v>
          </cell>
          <cell r="C126" t="str">
            <v>M</v>
          </cell>
          <cell r="D126">
            <v>197.01</v>
          </cell>
        </row>
        <row r="127">
          <cell r="A127" t="str">
            <v xml:space="preserve">    92223</v>
          </cell>
          <cell r="B127" t="str">
            <v>TUBO DE CONCRETO PARA REDES COLETORAS DE ÁGUAS PLUVIAIS, DIÂMETRO DE 800 MM, JUNTA RÍGIDA, INSTALADO EM LOCAL COM ALTO NÍVEL DE INTERFERÊNCIAS - FORNECIMENTO E ASSENTAMENTO. AF_12/2015</v>
          </cell>
          <cell r="C127" t="str">
            <v>M</v>
          </cell>
          <cell r="D127">
            <v>215.78</v>
          </cell>
        </row>
        <row r="128">
          <cell r="A128" t="str">
            <v xml:space="preserve">    92224</v>
          </cell>
          <cell r="B128" t="str">
            <v>TUBO DE CONCRETO PARA REDES COLETORAS DE ÁGUAS PLUVIAIS, DIÂMETRO DE 900 MM, JUNTA RÍGIDA, INSTALADO EM LOCAL COM ALTO NÍVEL DE INTERFERÊNCIAS - FORNECIMENTO E ASSENTAMENTO. AF_12/2015</v>
          </cell>
          <cell r="C128" t="str">
            <v>M</v>
          </cell>
          <cell r="D128">
            <v>259.32</v>
          </cell>
        </row>
        <row r="129">
          <cell r="A129" t="str">
            <v xml:space="preserve">    92226</v>
          </cell>
          <cell r="B129" t="str">
            <v>TUBO DE CONCRETO PARA REDES COLETORAS DE ÁGUAS PLUVIAIS, DIÂMETRO DE 1000 MM, JUNTA RÍGIDA, INSTALADO EM LOCAL COM ALTO NÍVEL DE INTERFERÊNCIAS - FORNECIMENTO E ASSENTAMENTO. AF_12/2015</v>
          </cell>
          <cell r="C129" t="str">
            <v>M</v>
          </cell>
          <cell r="D129">
            <v>290.95</v>
          </cell>
        </row>
        <row r="130">
          <cell r="A130" t="str">
            <v xml:space="preserve">    92808</v>
          </cell>
          <cell r="B130" t="str">
            <v>ASSENTAMENTO DE TUBO DE CONCRETO PARA REDES COLETORAS DE ÁGUAS PLUVIAIS, DIÂMETRO DE 300 MM, JUNTA RÍGIDA, INSTALADO EM LOCAL COM BAIXO NÍVEL DE INTERFERÊNCIAS (NÃO INCLUI FORNECIMENTO). AF_12/2015</v>
          </cell>
          <cell r="C130" t="str">
            <v>M</v>
          </cell>
          <cell r="D130">
            <v>25.19</v>
          </cell>
        </row>
        <row r="131">
          <cell r="A131" t="str">
            <v xml:space="preserve">    92809</v>
          </cell>
          <cell r="B131" t="str">
            <v>ASSENTAMENTO DE TUBO DE CONCRETO PARA REDES COLETORAS DE ÁGUAS PLUVIAIS, DIÂMETRO DE 400 MM, JUNTA RÍGIDA, INSTALADO EM LOCAL COM BAIXO NÍVEL DE INTERFERÊNCIAS (NÃO INCLUI FORNECIMENTO). AF_12/2015</v>
          </cell>
          <cell r="C131" t="str">
            <v>M</v>
          </cell>
          <cell r="D131">
            <v>32.33</v>
          </cell>
        </row>
        <row r="132">
          <cell r="A132" t="str">
            <v xml:space="preserve">    92810</v>
          </cell>
          <cell r="B132" t="str">
            <v>ASSENTAMENTO DE TUBO DE CONCRETO PARA REDES COLETORAS DE ÁGUAS PLUVIAIS, DIÂMETRO DE 500 MM, JUNTA RÍGIDA, INSTALADO EM LOCAL COM BAIXO NÍVEL DE INTERFERÊNCIAS (NÃO INCLUI FORNECIMENTO). AF_12/2015</v>
          </cell>
          <cell r="C132" t="str">
            <v>M</v>
          </cell>
          <cell r="D132">
            <v>39.340000000000003</v>
          </cell>
        </row>
        <row r="133">
          <cell r="A133" t="str">
            <v xml:space="preserve">    92811</v>
          </cell>
          <cell r="B133" t="str">
            <v>ASSENTAMENTO DE TUBO DE CONCRETO PARA REDES COLETORAS DE ÁGUAS PLUVIAIS, DIÂMETRO DE 600 MM, JUNTA RÍGIDA, INSTALADO EM LOCAL COM BAIXO NÍVEL DE INTERFERÊNCIAS (NÃO INCLUI FORNECIMENTO). AF_12/2015</v>
          </cell>
          <cell r="C133" t="str">
            <v>M</v>
          </cell>
          <cell r="D133">
            <v>46.88</v>
          </cell>
        </row>
        <row r="134">
          <cell r="A134" t="str">
            <v xml:space="preserve">    92812</v>
          </cell>
          <cell r="B134" t="str">
            <v>ASSENTAMENTO DE TUBO DE CONCRETO PARA REDES COLETORAS DE ÁGUAS PLUVIAIS, DIÂMETRO DE 700 MM, JUNTA RÍGIDA, INSTALADO EM LOCAL COM BAIXO NÍVEL DE INTERFERÊNCIAS (NÃO INCLUI FORNECIMENTO). AF_12/2015</v>
          </cell>
          <cell r="C134" t="str">
            <v>M</v>
          </cell>
          <cell r="D134">
            <v>54.31</v>
          </cell>
        </row>
        <row r="135">
          <cell r="A135" t="str">
            <v xml:space="preserve">    92813</v>
          </cell>
          <cell r="B135" t="str">
            <v>ASSENTAMENTO DE TUBO DE CONCRETO PARA REDES COLETORAS DE ÁGUAS PLUVIAIS, DIÂMETRO DE 800 MM, JUNTA RÍGIDA, INSTALADO EM LOCAL COM BAIXO NÍVEL DE INTERFERÊNCIAS (NÃO INCLUI FORNECIMENTO). AF_12/2015</v>
          </cell>
          <cell r="C135" t="str">
            <v>M</v>
          </cell>
          <cell r="D135">
            <v>63.07</v>
          </cell>
        </row>
        <row r="136">
          <cell r="A136" t="str">
            <v xml:space="preserve">    92814</v>
          </cell>
          <cell r="B136" t="str">
            <v>ASSENTAMENTO DE TUBO DE CONCRETO PARA REDES COLETORAS DE ÁGUAS PLUVIAIS, DIÂMETRO DE 900 MM, JUNTA RÍGIDA, INSTALADO EM LOCAL COM BAIXO NÍVEL DE INTERFERÊNCIAS (NÃO INCLUI FORNECIMENTO). AF_12/2015</v>
          </cell>
          <cell r="C136" t="str">
            <v>M</v>
          </cell>
          <cell r="D136">
            <v>72.260000000000005</v>
          </cell>
        </row>
        <row r="137">
          <cell r="A137" t="str">
            <v xml:space="preserve">    92815</v>
          </cell>
          <cell r="B137" t="str">
            <v>ASSENTAMENTO DE TUBO DE CONCRETO PARA REDES COLETORAS DE ÁGUAS PLUVIAIS, DIÂMETRO DE 1000 MM, JUNTA RÍGIDA, INSTALADO EM LOCAL COM BAIXO NÍVEL DE INTERFERÊNCIAS (NÃO INCLUI FORNECIMENTO). AF_12/2015</v>
          </cell>
          <cell r="C137" t="str">
            <v>M</v>
          </cell>
          <cell r="D137">
            <v>82.87</v>
          </cell>
        </row>
        <row r="138">
          <cell r="A138" t="str">
            <v xml:space="preserve">    92816</v>
          </cell>
          <cell r="B138" t="str">
            <v>TUBO DE CONCRETO PARA REDES COLETORAS DE ÁGUAS PLUVIAIS, DIÂMETRO DE 1200 MM, JUNTA RÍGIDA, INSTALADO EM LOCAL COM BAIXO NÍVEL DE INTERFERÊNCIAS - FORNECIMENTO E ASSENTAMENTO. AF_12/2015</v>
          </cell>
          <cell r="C138" t="str">
            <v>M</v>
          </cell>
          <cell r="D138">
            <v>377.96</v>
          </cell>
        </row>
        <row r="139">
          <cell r="A139" t="str">
            <v xml:space="preserve">    92817</v>
          </cell>
          <cell r="B139" t="str">
            <v>ASSENTAMENTO DE TUBO DE CONCRETO PARA REDES COLETORAS DE ÁGUAS PLUVIAIS, DIÂMETRO DE 1200 MM, JUNTA RÍGIDA, INSTALADO EM LOCAL COM BAIXO NÍVEL DE INTERFERÊNCIAS (NÃO INCLUI FORNECIMENTO). AF_12/2015</v>
          </cell>
          <cell r="C139" t="str">
            <v>M</v>
          </cell>
          <cell r="D139">
            <v>103.69</v>
          </cell>
        </row>
        <row r="140">
          <cell r="A140" t="str">
            <v xml:space="preserve">    92818</v>
          </cell>
          <cell r="B140" t="str">
            <v>TUBO DE CONCRETO PARA REDES COLETORAS DE ÁGUAS PLUVIAIS, DIÂMETRO DE 1500 MM, JUNTA RÍGIDA, INSTALADO EM LOCAL COM BAIXO NÍVEL DE INTERFERÊNCIAS - FORNECIMENTO E ASSENTAMENTO. AF_12/2015</v>
          </cell>
          <cell r="C140" t="str">
            <v>M</v>
          </cell>
          <cell r="D140">
            <v>547.53</v>
          </cell>
        </row>
        <row r="141">
          <cell r="A141" t="str">
            <v xml:space="preserve">    92819</v>
          </cell>
          <cell r="B141" t="str">
            <v>ASSENTAMENTO DE TUBO DE CONCRETO PARA REDES COLETORAS DE ÁGUAS PLUVIAIS, DIÂMETRO DE 1500 MM, JUNTA RÍGIDA, INSTALADO EM LOCAL COM BAIXO NÍVEL DE INTERFERÊNCIAS (NÃO INCLUI FORNECIMENTO). AF_12/2015</v>
          </cell>
          <cell r="C141" t="str">
            <v>M</v>
          </cell>
          <cell r="D141">
            <v>139.57</v>
          </cell>
        </row>
        <row r="142">
          <cell r="A142" t="str">
            <v xml:space="preserve">    92820</v>
          </cell>
          <cell r="B142" t="str">
            <v>ASSENTAMENTO DE TUBO DE CONCRETO PARA REDES COLETORAS DE ÁGUAS PLUVIAIS, DIÂMETRO DE 300 MM, JUNTA RÍGIDA, INSTALADO EM LOCAL COM ALTO NÍVELDE INTERFERÊNCIAS (NÃO INCLUI FORNECIMENTO). AF_12/2015</v>
          </cell>
          <cell r="C142" t="str">
            <v>M</v>
          </cell>
          <cell r="D142">
            <v>30.04</v>
          </cell>
        </row>
        <row r="143">
          <cell r="A143" t="str">
            <v xml:space="preserve">    92821</v>
          </cell>
          <cell r="B143" t="str">
            <v>ASSENTAMENTO DE TUBO DE CONCRETO PARA REDES COLETORAS DE ÁGUAS PLUVIAIS, DIÂMETRO DE 400 MM, JUNTA RÍGIDA, INSTALADO EM LOCAL COM ALTO NÍVELDE INTERFERÊNCIAS (NÃO INCLUI FORNECIMENTO). AF_12/2015</v>
          </cell>
          <cell r="C143" t="str">
            <v>M</v>
          </cell>
          <cell r="D143">
            <v>38.520000000000003</v>
          </cell>
        </row>
        <row r="144">
          <cell r="A144" t="str">
            <v xml:space="preserve">    92822</v>
          </cell>
          <cell r="B144" t="str">
            <v>ASSENTAMENTO DE TUBO DE CONCRETO PARA REDES COLETORAS DE ÁGUAS PLUVIAIS, DIÂMETRO DE 500 MM, JUNTA RÍGIDA, INSTALADO EM LOCAL COM ALTO NÍVELDE INTERFERÊNCIAS (NÃO INCLUI FORNECIMENTO). AF_12/2015</v>
          </cell>
          <cell r="C144" t="str">
            <v>M</v>
          </cell>
          <cell r="D144">
            <v>47.03</v>
          </cell>
        </row>
        <row r="145">
          <cell r="A145" t="str">
            <v xml:space="preserve">    92824</v>
          </cell>
          <cell r="B145" t="str">
            <v>ASSENTAMENTO DE TUBO DE CONCRETO PARA REDES COLETORAS DE ÁGUAS PLUVIAIS, DIÂMETRO DE 600 MM, JUNTA RÍGIDA, INSTALADO EM LOCAL COM ALTO NÍVELDE INTERFERÊNCIAS (NÃO INCLUI FORNECIMENTO). AF_12/2015</v>
          </cell>
          <cell r="C145" t="str">
            <v>M</v>
          </cell>
          <cell r="D145">
            <v>55.89</v>
          </cell>
        </row>
        <row r="146">
          <cell r="A146" t="str">
            <v xml:space="preserve">    92825</v>
          </cell>
          <cell r="B146" t="str">
            <v>ASSENTAMENTO DE TUBO DE CONCRETO PARA REDES COLETORAS DE ÁGUAS PLUVIAIS, DIÂMETRO DE 700 MM, JUNTA RÍGIDA, INSTALADO EM LOCAL COM ALTO NÍVELDE INTERFERÊNCIAS (NÃO INCLUI FORNECIMENTO). AF_12/2015</v>
          </cell>
          <cell r="C146" t="str">
            <v>M</v>
          </cell>
          <cell r="D146">
            <v>64.78</v>
          </cell>
        </row>
        <row r="147">
          <cell r="A147" t="str">
            <v xml:space="preserve">    92826</v>
          </cell>
          <cell r="B147" t="str">
            <v>ASSENTAMENTO DE TUBO DE CONCRETO PARA REDES COLETORAS DE ÁGUAS PLUVIAIS, DIÂMETRO DE 800 MM, JUNTA RÍGIDA, INSTALADO EM LOCAL COM ALTO NÍVELDE INTERFERÊNCIAS (NÃO INCLUI FORNECIMENTO). AF_12/2015</v>
          </cell>
          <cell r="C147" t="str">
            <v>M</v>
          </cell>
          <cell r="D147">
            <v>74.78</v>
          </cell>
        </row>
        <row r="148">
          <cell r="A148" t="str">
            <v xml:space="preserve">    92827</v>
          </cell>
          <cell r="B148" t="str">
            <v>ASSENTAMENTO DE TUBO DE CONCRETO PARA REDES COLETORAS DE ÁGUAS PLUVIAIS, DIÂMETRO DE 900 MM, JUNTA RÍGIDA, INSTALADO EM LOCAL COM ALTO NÍVELDE INTERFERÊNCIAS (NÃO INCLUI FORNECIMENTO). AF_12/2015</v>
          </cell>
          <cell r="C148" t="str">
            <v>M</v>
          </cell>
          <cell r="D148">
            <v>85.25</v>
          </cell>
        </row>
        <row r="149">
          <cell r="A149" t="str">
            <v xml:space="preserve">    92828</v>
          </cell>
          <cell r="B149" t="str">
            <v>ASSENTAMENTO DE TUBO DE CONCRETO PARA REDES COLETORAS DE ÁGUAS PLUVIAIS, DIÂMETRO DE 1000 MM, JUNTA RÍGIDA, INSTALADO EM LOCAL COM ALTO NÍVEL DE INTERFERÊNCIAS (NÃO INCLUI FORNECIMENTO). AF_12/2015</v>
          </cell>
          <cell r="C149" t="str">
            <v>M</v>
          </cell>
          <cell r="D149">
            <v>97.42</v>
          </cell>
        </row>
        <row r="150">
          <cell r="A150" t="str">
            <v xml:space="preserve">    92829</v>
          </cell>
          <cell r="B150" t="str">
            <v>TUBO DE CONCRETO PARA REDES COLETORAS DE ÁGUAS PLUVIAIS, DIÂMETRO DE 1200 MM, JUNTA RÍGIDA, INSTALADO EM LOCAL COM ALTO NÍVEL DE INTERFERÊNCIAS - FORNECIMENTO E ASSENTAMENTO. AF_12/2015</v>
          </cell>
          <cell r="C150" t="str">
            <v>M</v>
          </cell>
          <cell r="D150">
            <v>395.12</v>
          </cell>
        </row>
        <row r="151">
          <cell r="A151" t="str">
            <v xml:space="preserve">    92830</v>
          </cell>
          <cell r="B151" t="str">
            <v>ASSENTAMENTO DE TUBO DE CONCRETO PARA REDES COLETORAS DE ÁGUAS PLUVIAIS, DIÂMETRO DE 1200 MM, JUNTA RÍGIDA, INSTALADO EM LOCAL COM ALTO NÍVEL DE INTERFERÊNCIAS (NÃO INCLUI FORNECIMENTO). AF_12/2015</v>
          </cell>
          <cell r="C151" t="str">
            <v>M</v>
          </cell>
          <cell r="D151">
            <v>120.85</v>
          </cell>
        </row>
        <row r="152">
          <cell r="A152" t="str">
            <v xml:space="preserve">    92831</v>
          </cell>
          <cell r="B152" t="str">
            <v>TUBO DE CONCRETO PARA REDES COLETORAS DE ÁGUAS PLUVIAIS, DIÂMETRO DE 1500 MM, JUNTA RÍGIDA, INSTALADO EM LOCAL COM ALTO NÍVEL DE INTERFERÊNCIAS - FORNECIMENTO E ASSENTAMENTO. AF_12/2015</v>
          </cell>
          <cell r="C152" t="str">
            <v>M</v>
          </cell>
          <cell r="D152">
            <v>568.6</v>
          </cell>
        </row>
        <row r="153">
          <cell r="A153" t="str">
            <v xml:space="preserve">    92832</v>
          </cell>
          <cell r="B153" t="str">
            <v>ASSENTAMENTO DE TUBO DE CONCRETO PARA REDES COLETORAS DE ÁGUAS PLUVIAIS, DIÂMETRO DE 1500 MM, JUNTA RÍGIDA, INSTALADO EM LOCAL COM ALTO NÍVEL DE INTERFERÊNCIAS (NÃO INCLUI FORNECIMENTO). AF_12/2015</v>
          </cell>
          <cell r="C153" t="str">
            <v>M</v>
          </cell>
          <cell r="D153">
            <v>160.63999999999999</v>
          </cell>
        </row>
        <row r="154">
          <cell r="A154" t="str">
            <v xml:space="preserve">  0053</v>
          </cell>
          <cell r="B154" t="str">
            <v>FORNEC E/OU ASSENT DE HIDRANTES TAMPOES E PECAS ESPECIAIS</v>
          </cell>
        </row>
        <row r="155">
          <cell r="A155" t="str">
            <v xml:space="preserve">    73606</v>
          </cell>
          <cell r="B155" t="str">
            <v xml:space="preserve">ASSENTAMENTO DE TAMPAO DE FERRO FUNDIDO 900 MM </v>
          </cell>
          <cell r="C155" t="str">
            <v>UN</v>
          </cell>
          <cell r="D155">
            <v>86.8</v>
          </cell>
        </row>
        <row r="156">
          <cell r="A156" t="str">
            <v xml:space="preserve">    73607</v>
          </cell>
          <cell r="B156" t="str">
            <v xml:space="preserve">ASSENTAMENTO DE TAMPAO DE FERRO FUNDIDO 600 MM </v>
          </cell>
          <cell r="C156" t="str">
            <v>UN</v>
          </cell>
          <cell r="D156">
            <v>57.87</v>
          </cell>
        </row>
        <row r="157">
          <cell r="A157" t="str">
            <v xml:space="preserve">    83622</v>
          </cell>
          <cell r="B157" t="str">
            <v>GRELHA DE FERRO FUNDIDO PARA CANALETA LARG = 40CM, FORNECIMENTO E ASSENTAMENTO</v>
          </cell>
          <cell r="C157" t="str">
            <v>M</v>
          </cell>
          <cell r="D157">
            <v>62.71</v>
          </cell>
        </row>
        <row r="158">
          <cell r="A158" t="str">
            <v xml:space="preserve">    83623</v>
          </cell>
          <cell r="B158" t="str">
            <v>GRELHA DE FERRO FUNDIDO PARA CANALETA LARG = 30CM, FORNECIMENTO E ASSENTAMENTO</v>
          </cell>
          <cell r="C158" t="str">
            <v>M</v>
          </cell>
          <cell r="D158">
            <v>33.26</v>
          </cell>
        </row>
        <row r="159">
          <cell r="A159" t="str">
            <v xml:space="preserve">    83624</v>
          </cell>
          <cell r="B159" t="str">
            <v>GRELHA DE FERRO FUNDIDO PARA CANALETA LARG = 20CM, FORNECIMENTO E ASSENTAMENTO</v>
          </cell>
          <cell r="C159" t="str">
            <v>M</v>
          </cell>
          <cell r="D159">
            <v>139.88</v>
          </cell>
        </row>
        <row r="160">
          <cell r="A160" t="str">
            <v xml:space="preserve">    83626</v>
          </cell>
          <cell r="B160" t="str">
            <v>GRELHA DE FERRO FUNDIDO PARA CANALETA LARG = 15CM, FORNECIMENTO E ASSENTAMENTO</v>
          </cell>
          <cell r="C160" t="str">
            <v>M</v>
          </cell>
          <cell r="D160">
            <v>110.41</v>
          </cell>
        </row>
        <row r="161">
          <cell r="A161" t="str">
            <v xml:space="preserve">    83627</v>
          </cell>
          <cell r="B161" t="str">
            <v>TAMPAO DE FERRO FUNDIDO, D = 60CM, 175KG, P = CHAMINE CX AREIA/POCO VISITA ASSENTADO COM ARG CIM/AREIA 1:4, FORNECIMENTO E ASSENTAMENTO</v>
          </cell>
          <cell r="C161" t="str">
            <v>UN</v>
          </cell>
          <cell r="D161">
            <v>376.42</v>
          </cell>
        </row>
        <row r="162">
          <cell r="A162" t="str">
            <v xml:space="preserve">    83724</v>
          </cell>
          <cell r="B162" t="str">
            <v>ASSENTAMENTO DE PECAS, CONEXOES, APARELHOS E ACESSORIOS DE FERRO FUNDIDO DUCTIL, JUNTA ELASTICA, MECANICA OU FLANGEADA, COM DIAMETROS DE 50A 300 MM.</v>
          </cell>
          <cell r="C162" t="str">
            <v>KG</v>
          </cell>
          <cell r="D162">
            <v>1.2</v>
          </cell>
        </row>
        <row r="163">
          <cell r="A163" t="str">
            <v xml:space="preserve">    83725</v>
          </cell>
          <cell r="B163" t="str">
            <v>ASSENTAMENTO DE PECAS, CONEXOES, APARELHOS E ACESSORIOS DE FERRO FUNDIDO DUCTIL, JUNTA ELASTICA, MECANICA OU FLANGEADA, COM DIAMETROS DE 350A 600 MM.</v>
          </cell>
          <cell r="C163" t="str">
            <v>KG</v>
          </cell>
          <cell r="D163">
            <v>0.82</v>
          </cell>
        </row>
        <row r="164">
          <cell r="A164" t="str">
            <v xml:space="preserve">    83726</v>
          </cell>
          <cell r="B164" t="str">
            <v>ASSENTAMENTO DE PECAS, CONEXOES, APARELHOS E ACESSORIOS DE FERRO FUNDIDO DUCTIL, JUNTA ELASTICA, MECANICA OU FLANGEADA, COM DIAMETROS DE 700A 1200 MM.</v>
          </cell>
          <cell r="C164" t="str">
            <v>KG</v>
          </cell>
          <cell r="D164">
            <v>0.57999999999999996</v>
          </cell>
        </row>
        <row r="165">
          <cell r="A165" t="str">
            <v xml:space="preserve">  0230</v>
          </cell>
          <cell r="B165" t="str">
            <v>FORNEC E/OU ASSENT DE TUBO PVC DEFOFO COM JUNTA ELASTICA</v>
          </cell>
        </row>
        <row r="166">
          <cell r="A166" t="str">
            <v xml:space="preserve">    74215</v>
          </cell>
          <cell r="B166" t="str">
            <v>MODULO TIPO - REDE DE AGUA &gt; FORN. E ASSENT. DE TUBOS DE PVC DEFOFO:COMPREENDE LOCACAO DA OBRA, CADASTRAMENTO DE INTERFERENCIAS, ESCAVACAODE VALA, EXCETO ROCHA, PROFUNDIDADE ATE 1,50 METROS.INCLUI - CARGA, TRANSPORTE E DECARGA DO MATERIAL ESCAVADO NO BOTA</v>
          </cell>
        </row>
        <row r="167">
          <cell r="A167" t="str">
            <v xml:space="preserve">    74215/001</v>
          </cell>
          <cell r="B167" t="str">
            <v>MODULO TIPO: REDE DE AGUA, COM FORNECIMENTO E ASSENTAMENTO DE TUBO PVCDEFOFO 200MM EB-1208 P/ REDE AGUA JE 1 MPA, COMPREENDENDO: LOCACAO, CADASTRAMENTO DE INTERFERENCIAS, ESCAVACAO E REATERRO COMPACTADO DE VALA, EXCETO ROCHA, ATE 1,50 M.</v>
          </cell>
          <cell r="C167" t="str">
            <v>M</v>
          </cell>
          <cell r="D167">
            <v>117.51</v>
          </cell>
        </row>
        <row r="168">
          <cell r="A168" t="str">
            <v xml:space="preserve">    74215/002</v>
          </cell>
          <cell r="B168" t="str">
            <v>MODULO TIPO: REDE DE AGUA, COM FORNECIMENTO E ASSENTAMENTO DE TUBO PVCDEFOFO 150MM EB-1208 P/ REDE AGUA JE 1 MPA, COMPREENDENDO: LOCACAO, CADASTRAMENTO DE INTERFERENCIAS, ESCAVACAO E REATERRO COMPACTADO DE VALA, EXCETO ROCHA, ATE 1,50 M.</v>
          </cell>
          <cell r="C168" t="str">
            <v>M</v>
          </cell>
          <cell r="D168">
            <v>69.239999999999995</v>
          </cell>
        </row>
        <row r="169">
          <cell r="A169" t="str">
            <v xml:space="preserve">    74215/003</v>
          </cell>
          <cell r="B169" t="str">
            <v>MODULO TIPO: REDE DE AGUA, COM FORNECIMENTO E ASSENTAMENTO DE TUBO PVCDEFOFO 100MM EB-1208 P/ REDE AGUA JE 1 MPA, COMPREENDENDO: LOCACAO, CADASTRAMENTO DE INTERFERENCIAS, ESCAVACAO E REATERRO COMPACTADO DE VALA, EXCETO ROCHA, ATE 1,50 M.</v>
          </cell>
          <cell r="C169" t="str">
            <v>M</v>
          </cell>
          <cell r="D169">
            <v>40.53</v>
          </cell>
        </row>
        <row r="170">
          <cell r="A170" t="str">
            <v xml:space="preserve">  0253</v>
          </cell>
          <cell r="B170" t="str">
            <v>FORNEC E/OU ASSENT DE CONEXOES DIVERSAS</v>
          </cell>
        </row>
        <row r="171">
          <cell r="A171" t="str">
            <v xml:space="preserve">    83520</v>
          </cell>
          <cell r="B171" t="str">
            <v xml:space="preserve">TE PVC PARA COLETOR ESGOTO, EB644, D=100MM, COM JUNTA ELASTICA. </v>
          </cell>
          <cell r="C171" t="str">
            <v>UN</v>
          </cell>
          <cell r="D171">
            <v>222.54</v>
          </cell>
        </row>
        <row r="172">
          <cell r="A172" t="str">
            <v xml:space="preserve">    83531</v>
          </cell>
          <cell r="B172" t="str">
            <v>CURVA PARA REDE COLETOR ESGOTO, EB 644, 90GR, DN=200MM, COM JUNTA ELASTICA</v>
          </cell>
          <cell r="C172" t="str">
            <v>UN</v>
          </cell>
          <cell r="D172">
            <v>290.52999999999997</v>
          </cell>
        </row>
        <row r="173">
          <cell r="A173" t="str">
            <v xml:space="preserve">    83535</v>
          </cell>
          <cell r="B173" t="str">
            <v>CURVA PVC PARA REDE COLETOR ESGOTO, EB-644, 45 GR, 200 MM, COM JUNTA ELASTICA.</v>
          </cell>
          <cell r="C173" t="str">
            <v>UN</v>
          </cell>
          <cell r="D173">
            <v>239.1</v>
          </cell>
        </row>
        <row r="174">
          <cell r="A174" t="str">
            <v xml:space="preserve">  0254</v>
          </cell>
          <cell r="B174" t="str">
            <v>FORNEC E/OU ASSENT DE VALVULAS E REGISTROS</v>
          </cell>
        </row>
        <row r="175">
          <cell r="A175" t="str">
            <v xml:space="preserve">    73884</v>
          </cell>
          <cell r="B175" t="str">
            <v>INSTALACAO DE VALVULA OU REGISTRO C/JUNTA FLANGEADA</v>
          </cell>
        </row>
        <row r="176">
          <cell r="A176" t="str">
            <v xml:space="preserve">    73884/001</v>
          </cell>
          <cell r="B176" t="str">
            <v xml:space="preserve">INSTALAÇÃO DE VÁLVULAS OU REGISTROS COM JUNTA FLANGEADA - DN 50 </v>
          </cell>
          <cell r="C176" t="str">
            <v>UN</v>
          </cell>
          <cell r="D176">
            <v>44.81</v>
          </cell>
        </row>
        <row r="177">
          <cell r="A177" t="str">
            <v xml:space="preserve">    73884/002</v>
          </cell>
          <cell r="B177" t="str">
            <v xml:space="preserve">INSTALAÇÃO DE VÁLVULAS OU REGISTROS COM JUNTA FLANGEADA - DN 75 </v>
          </cell>
          <cell r="C177" t="str">
            <v>UN</v>
          </cell>
          <cell r="D177">
            <v>65.09</v>
          </cell>
        </row>
        <row r="178">
          <cell r="A178" t="str">
            <v xml:space="preserve">    73884/003</v>
          </cell>
          <cell r="B178" t="str">
            <v xml:space="preserve">INSTALAÇÃO DE VÁLVULAS OU REGISTROS COM JUNTA FLANGEADA - DN 100 </v>
          </cell>
          <cell r="C178" t="str">
            <v>UN</v>
          </cell>
          <cell r="D178">
            <v>81.37</v>
          </cell>
        </row>
        <row r="179">
          <cell r="A179" t="str">
            <v xml:space="preserve">    73884/004</v>
          </cell>
          <cell r="B179" t="str">
            <v xml:space="preserve">INSTALAÇÃO DE VÁLVULAS OU REGISTROS COM JUNTA FLANGEADA - DN 150 </v>
          </cell>
          <cell r="C179" t="str">
            <v>UN</v>
          </cell>
          <cell r="D179">
            <v>381.85</v>
          </cell>
        </row>
        <row r="180">
          <cell r="A180" t="str">
            <v xml:space="preserve">    73884/005</v>
          </cell>
          <cell r="B180" t="str">
            <v xml:space="preserve">INSTALAÇÃO DE VÁLVULAS OU REGISTROS COM JUNTA FLANGEADA - DN 200 </v>
          </cell>
          <cell r="C180" t="str">
            <v>UN</v>
          </cell>
          <cell r="D180">
            <v>445.49</v>
          </cell>
        </row>
        <row r="181">
          <cell r="A181" t="str">
            <v xml:space="preserve">    73884/006</v>
          </cell>
          <cell r="B181" t="str">
            <v xml:space="preserve">INSTALAÇÃO DE VÁLVULAS OU REGISTROS COM JUNTA FLANGEADA - DN 250 </v>
          </cell>
          <cell r="C181" t="str">
            <v>UN</v>
          </cell>
          <cell r="D181">
            <v>540.95000000000005</v>
          </cell>
        </row>
        <row r="182">
          <cell r="A182" t="str">
            <v xml:space="preserve">    73884/007</v>
          </cell>
          <cell r="B182" t="str">
            <v xml:space="preserve">INSTALAÇÃO DE VÁLVULAS OU REGISTROS COM JUNTA FLANGEADA - DN 300 </v>
          </cell>
          <cell r="C182" t="str">
            <v>UN</v>
          </cell>
          <cell r="D182">
            <v>604.59</v>
          </cell>
        </row>
        <row r="183">
          <cell r="A183" t="str">
            <v xml:space="preserve">    73884/008</v>
          </cell>
          <cell r="B183" t="str">
            <v xml:space="preserve">INSTALAÇÃO DE VÁLVULAS OU REGISTROS COM JUNTA FLANGEADA - DN 350 </v>
          </cell>
          <cell r="C183" t="str">
            <v>UN</v>
          </cell>
          <cell r="D183">
            <v>636.41999999999996</v>
          </cell>
        </row>
        <row r="184">
          <cell r="A184" t="str">
            <v xml:space="preserve">    73884/009</v>
          </cell>
          <cell r="B184" t="str">
            <v xml:space="preserve">INSTALAÇÃO DE VÁLVULAS OU REGISTROS COM JUNTA FLANGEADA - DN 400 </v>
          </cell>
          <cell r="C184" t="str">
            <v>UN</v>
          </cell>
          <cell r="D184">
            <v>700.06</v>
          </cell>
        </row>
        <row r="185">
          <cell r="A185" t="str">
            <v xml:space="preserve">    73884/010</v>
          </cell>
          <cell r="B185" t="str">
            <v xml:space="preserve">INSTALAÇÃO DE VÁLVULAS OU REGISTROS COM JUNTA FLANGEADA - DN 450 </v>
          </cell>
          <cell r="C185" t="str">
            <v>UN</v>
          </cell>
          <cell r="D185">
            <v>731.88</v>
          </cell>
        </row>
        <row r="186">
          <cell r="A186" t="str">
            <v xml:space="preserve">    73884/011</v>
          </cell>
          <cell r="B186" t="str">
            <v xml:space="preserve">INSTALAÇÃO DE VÁLVULAS OU REGISTROS COM JUNTA FLANGEADA - DN 500 </v>
          </cell>
          <cell r="C186" t="str">
            <v>UN</v>
          </cell>
          <cell r="D186">
            <v>795.52</v>
          </cell>
        </row>
        <row r="187">
          <cell r="A187" t="str">
            <v xml:space="preserve">    73884/012</v>
          </cell>
          <cell r="B187" t="str">
            <v xml:space="preserve">INSTALAÇÃO DE VÁLVULAS OU REGISTROS COM JUNTA FLANGEADA - DN 600 </v>
          </cell>
          <cell r="C187" t="str">
            <v>UN</v>
          </cell>
          <cell r="D187">
            <v>859.16</v>
          </cell>
        </row>
        <row r="188">
          <cell r="A188" t="str">
            <v xml:space="preserve">    73884/013</v>
          </cell>
          <cell r="B188" t="str">
            <v xml:space="preserve">INSTALAÇÃO DE VÁLVULAS OU REGISTROS COM JUNTA FLANGEADA - DN 700 </v>
          </cell>
          <cell r="C188" t="str">
            <v>UN</v>
          </cell>
          <cell r="D188">
            <v>946.11</v>
          </cell>
        </row>
        <row r="189">
          <cell r="A189" t="str">
            <v xml:space="preserve">    73884/014</v>
          </cell>
          <cell r="B189" t="str">
            <v xml:space="preserve">INSTALAÇÃO DE VÁLVULAS OU REGISTROS COM JUNTA FLANGEADA - DN 800 </v>
          </cell>
          <cell r="C189" t="str">
            <v>UN</v>
          </cell>
          <cell r="D189">
            <v>946.11</v>
          </cell>
        </row>
        <row r="190">
          <cell r="A190" t="str">
            <v xml:space="preserve">    73884/015</v>
          </cell>
          <cell r="B190" t="str">
            <v xml:space="preserve">INSTALAÇÃO DE VÁLVULAS OU REGISTROS COM JUNTA FLANGEADA - DN 900 </v>
          </cell>
          <cell r="C190" t="str">
            <v>UN</v>
          </cell>
          <cell r="D190">
            <v>979.9</v>
          </cell>
        </row>
        <row r="191">
          <cell r="A191" t="str">
            <v xml:space="preserve">    73884/016</v>
          </cell>
          <cell r="B191" t="str">
            <v xml:space="preserve">INSTALAÇÃO DE VÁLVULAS OU REGISTROS COM JUNTA FLANGEADA - DN 1000 </v>
          </cell>
          <cell r="C191" t="str">
            <v>UN</v>
          </cell>
          <cell r="D191">
            <v>1081.27</v>
          </cell>
        </row>
        <row r="192">
          <cell r="A192" t="str">
            <v xml:space="preserve">    73885</v>
          </cell>
          <cell r="B192" t="str">
            <v>INSTALACAO DE VALVULA OU REGISTRO C/JUNTA ELASTICA</v>
          </cell>
        </row>
        <row r="193">
          <cell r="A193" t="str">
            <v xml:space="preserve">    73885/001</v>
          </cell>
          <cell r="B193" t="str">
            <v xml:space="preserve">INSTALAÇÃO DE VÁLVULAS OU REGISTROS COM JUNTA ELÁSTICA - DN 50 </v>
          </cell>
          <cell r="C193" t="str">
            <v>UN</v>
          </cell>
          <cell r="D193">
            <v>20.149999999999999</v>
          </cell>
        </row>
        <row r="194">
          <cell r="A194" t="str">
            <v xml:space="preserve">    73885/002</v>
          </cell>
          <cell r="B194" t="str">
            <v xml:space="preserve">INSTALAÇÃO DE VÁLVULAS OU REGISTROS COM JUNTA ELÁSTICA - DN 75 </v>
          </cell>
          <cell r="C194" t="str">
            <v>UN</v>
          </cell>
          <cell r="D194">
            <v>24.41</v>
          </cell>
        </row>
        <row r="195">
          <cell r="A195" t="str">
            <v xml:space="preserve">    73885/003</v>
          </cell>
          <cell r="B195" t="str">
            <v xml:space="preserve">INSTALAÇÃO DE VÁLVULAS OU REGISTROS COM JUNTA ELÁSTICA - DN 100 </v>
          </cell>
          <cell r="C195" t="str">
            <v>UN</v>
          </cell>
          <cell r="D195">
            <v>27.66</v>
          </cell>
        </row>
        <row r="196">
          <cell r="A196" t="str">
            <v xml:space="preserve">    73885/004</v>
          </cell>
          <cell r="B196" t="str">
            <v xml:space="preserve">INSTALAÇÃO DE VÁLVULAS OU REGISTROS COM JUNTA ELÁSTICA - DN 150 </v>
          </cell>
          <cell r="C196" t="str">
            <v>UN</v>
          </cell>
          <cell r="D196">
            <v>140.01</v>
          </cell>
        </row>
        <row r="197">
          <cell r="A197" t="str">
            <v xml:space="preserve">    73885/005</v>
          </cell>
          <cell r="B197" t="str">
            <v xml:space="preserve">INSTALAÇÃO DE VÁLVULAS OU REGISTROS COM JUNTA ELÁSTICA - DN 200 </v>
          </cell>
          <cell r="C197" t="str">
            <v>UN</v>
          </cell>
          <cell r="D197">
            <v>181.37</v>
          </cell>
        </row>
        <row r="198">
          <cell r="A198" t="str">
            <v xml:space="preserve">    73885/006</v>
          </cell>
          <cell r="B198" t="str">
            <v xml:space="preserve">INSTALAÇÃO DE VÁLVULAS OU REGISTROS COM JUNTA ELÁSTICA - DN 250 </v>
          </cell>
          <cell r="C198" t="str">
            <v>UN</v>
          </cell>
          <cell r="D198">
            <v>213.2</v>
          </cell>
        </row>
        <row r="199">
          <cell r="A199" t="str">
            <v xml:space="preserve">    73885/007</v>
          </cell>
          <cell r="B199" t="str">
            <v xml:space="preserve">INSTALAÇÃO DE VÁLVULAS OU REGISTROS COM JUNTA ELÁSTICA - DN 300 </v>
          </cell>
          <cell r="C199" t="str">
            <v>UN</v>
          </cell>
          <cell r="D199">
            <v>232.29</v>
          </cell>
        </row>
        <row r="200">
          <cell r="A200" t="str">
            <v xml:space="preserve">    73885/008</v>
          </cell>
          <cell r="B200" t="str">
            <v xml:space="preserve">INSTALAÇÃO DE VÁLVULAS OU REGISTROS COM JUNTA ELÁSTICA - DN 350 </v>
          </cell>
          <cell r="C200" t="str">
            <v>UN</v>
          </cell>
          <cell r="D200">
            <v>254.56</v>
          </cell>
        </row>
        <row r="201">
          <cell r="A201" t="str">
            <v xml:space="preserve">    73885/009</v>
          </cell>
          <cell r="B201" t="str">
            <v xml:space="preserve">INSTALAÇÃO DE VÁLVULAS OU REGISTROS COM JUNTA ELÁSTICA - DN 400 </v>
          </cell>
          <cell r="C201" t="str">
            <v>UN</v>
          </cell>
          <cell r="D201">
            <v>280.02</v>
          </cell>
        </row>
        <row r="202">
          <cell r="A202" t="str">
            <v xml:space="preserve">    73885/010</v>
          </cell>
          <cell r="B202" t="str">
            <v xml:space="preserve">INSTALAÇÃO DE VÁLVULAS OU REGISTROS COM JUNTA ELÁSTICA - DN 450 </v>
          </cell>
          <cell r="C202" t="str">
            <v>UN</v>
          </cell>
          <cell r="D202">
            <v>302.29000000000002</v>
          </cell>
        </row>
        <row r="203">
          <cell r="A203" t="str">
            <v xml:space="preserve">    73885/011</v>
          </cell>
          <cell r="B203" t="str">
            <v xml:space="preserve">INSTALAÇÃO DE VÁLVULAS OU REGISTROS COM JUNTA ELÁSTICA - DN 500 </v>
          </cell>
          <cell r="C203" t="str">
            <v>UN</v>
          </cell>
          <cell r="D203">
            <v>318.20999999999998</v>
          </cell>
        </row>
        <row r="204">
          <cell r="A204" t="str">
            <v xml:space="preserve">    73885/012</v>
          </cell>
          <cell r="B204" t="str">
            <v xml:space="preserve">INSTALAÇÃO DE VÁLVULAS OU REGISTROS COM JUNTA ELÁSTICA - DN 600 </v>
          </cell>
          <cell r="C204" t="str">
            <v>UN</v>
          </cell>
          <cell r="D204">
            <v>362.75</v>
          </cell>
        </row>
        <row r="205">
          <cell r="A205" t="str">
            <v xml:space="preserve">  0292</v>
          </cell>
          <cell r="B205" t="str">
            <v>FORNEC E/OU ASSENT DE TUBO DE ACO COM JUNTA ELASTICA</v>
          </cell>
        </row>
        <row r="206">
          <cell r="A206" t="str">
            <v xml:space="preserve">    73839</v>
          </cell>
          <cell r="B206" t="str">
            <v>ASSENTAMENTO DE TUBO DE ACO COM JUNTA ELASTICA - COMP = 6,0 M</v>
          </cell>
        </row>
        <row r="207">
          <cell r="A207" t="str">
            <v xml:space="preserve">    73839/001</v>
          </cell>
          <cell r="B207" t="str">
            <v>ASSENTAMENTO DE TUBOS DE AÇO, COM JUNTA ELÁSTICA (COMPRIMENTO DE 6,00 M) - DN 150 MM</v>
          </cell>
          <cell r="C207" t="str">
            <v>M</v>
          </cell>
          <cell r="D207">
            <v>5.65</v>
          </cell>
        </row>
        <row r="208">
          <cell r="A208" t="str">
            <v xml:space="preserve">    73839/002</v>
          </cell>
          <cell r="B208" t="str">
            <v>ASSENTAMENTO DE TUBOS DE AÇO, COM JUNTA ELÁSTICA (COMPRIMENTO DE 6,00 M) - DN 200 MM</v>
          </cell>
          <cell r="C208" t="str">
            <v>M</v>
          </cell>
          <cell r="D208">
            <v>7.23</v>
          </cell>
        </row>
        <row r="209">
          <cell r="A209" t="str">
            <v xml:space="preserve">    73839/003</v>
          </cell>
          <cell r="B209" t="str">
            <v>ASSENTAMENTO DE TUBOS DE AÇO, COM JUNTA ELÁSTICA (COMPRIMENTO DE 6,00 M) - DN 250 MM</v>
          </cell>
          <cell r="C209" t="str">
            <v>M</v>
          </cell>
          <cell r="D209">
            <v>8.73</v>
          </cell>
        </row>
        <row r="210">
          <cell r="A210" t="str">
            <v xml:space="preserve">    73839/004</v>
          </cell>
          <cell r="B210" t="str">
            <v>ASSENTAMENTO DE TUBOS DE AÇO, COM JUNTA ELÁSTICA (COMPRIMENTO DE 6,00 M) - DN 300 MM</v>
          </cell>
          <cell r="C210" t="str">
            <v>M</v>
          </cell>
          <cell r="D210">
            <v>9.86</v>
          </cell>
        </row>
        <row r="211">
          <cell r="A211" t="str">
            <v xml:space="preserve">    73839/005</v>
          </cell>
          <cell r="B211" t="str">
            <v>ASSENTAMENTO DE TUBOS DE AÇO, COM JUNTA ELÁSTICA (COMPRIMENTO DE 6,00 M) - DN 350 MM</v>
          </cell>
          <cell r="C211" t="str">
            <v>M</v>
          </cell>
          <cell r="D211">
            <v>11.53</v>
          </cell>
        </row>
        <row r="212">
          <cell r="A212" t="str">
            <v xml:space="preserve">    73839/006</v>
          </cell>
          <cell r="B212" t="str">
            <v>ASSENTAMENTO DE TUBOS DE AÇO, COM JUNTA ELÁSTICA (COMPRIMENTO DE 6,00 M) - DN 400 MM</v>
          </cell>
          <cell r="C212" t="str">
            <v>M</v>
          </cell>
          <cell r="D212">
            <v>13.19</v>
          </cell>
        </row>
        <row r="213">
          <cell r="A213" t="str">
            <v xml:space="preserve">    73839/007</v>
          </cell>
          <cell r="B213" t="str">
            <v>ASSENTAMENTO DE TUBOS DE AÇO, COM JUNTA ELÁSTICA (COMPRIMENTO DE 6,00 M) - DN 450 MM</v>
          </cell>
          <cell r="C213" t="str">
            <v>M</v>
          </cell>
          <cell r="D213">
            <v>14.82</v>
          </cell>
        </row>
        <row r="214">
          <cell r="A214" t="str">
            <v xml:space="preserve">    73839/008</v>
          </cell>
          <cell r="B214" t="str">
            <v>ASSENTAMENTO DE TUBOS DE AÇO, COM JUNTA ELÁSTICA (COMPRIMENTO DE 6,00 M) - DN 500 MM</v>
          </cell>
          <cell r="C214" t="str">
            <v>M</v>
          </cell>
          <cell r="D214">
            <v>16.45</v>
          </cell>
        </row>
        <row r="215">
          <cell r="A215" t="str">
            <v xml:space="preserve">    73839/009</v>
          </cell>
          <cell r="B215" t="str">
            <v>ASSENTAMENTO DE TUBOS DE AÇO, COM JUNTA ELÁSTICA (COMPRIMENTO DE 6,00 M) - DN 600 MM</v>
          </cell>
          <cell r="C215" t="str">
            <v>M</v>
          </cell>
          <cell r="D215">
            <v>19.829999999999998</v>
          </cell>
        </row>
        <row r="216">
          <cell r="A216" t="str">
            <v xml:space="preserve">    73839/010</v>
          </cell>
          <cell r="B216" t="str">
            <v>ASSENTAMENTO DE TUBOS DE AÇO, COM JUNTA ELÁSTICA (COMPRIMENTO DE 6,00 M) - DN 700 MM</v>
          </cell>
          <cell r="C216" t="str">
            <v>M</v>
          </cell>
          <cell r="D216">
            <v>24.57</v>
          </cell>
        </row>
        <row r="217">
          <cell r="A217" t="str">
            <v xml:space="preserve">    73839/011</v>
          </cell>
          <cell r="B217" t="str">
            <v>ASSENTAMENTO DE TUBOS DE AÇO, COM JUNTA ELÁSTICA (COMPRIMENTO DE 6,00 M) - DN 800 MM</v>
          </cell>
          <cell r="C217" t="str">
            <v>M</v>
          </cell>
          <cell r="D217">
            <v>28.29</v>
          </cell>
        </row>
        <row r="218">
          <cell r="A218" t="str">
            <v xml:space="preserve">    73839/012</v>
          </cell>
          <cell r="B218" t="str">
            <v>ASSENTAMENTO DE TUBOS DE AÇO, COM JUNTA ELÁSTICA (COMPRIMENTO DE 6,00 M) - DN 900 MM</v>
          </cell>
          <cell r="C218" t="str">
            <v>M</v>
          </cell>
          <cell r="D218">
            <v>33.15</v>
          </cell>
        </row>
        <row r="219">
          <cell r="A219" t="str">
            <v xml:space="preserve">    73839/013</v>
          </cell>
          <cell r="B219" t="str">
            <v>ASSENTAMENTO DE TUBOS DE AÇO, COM JUNTA ELÁSTICA (COMPRIMENTO DE 6,00 M) - DN 1000 MM</v>
          </cell>
          <cell r="C219" t="str">
            <v>M</v>
          </cell>
          <cell r="D219">
            <v>35.53</v>
          </cell>
        </row>
        <row r="220">
          <cell r="A220" t="str">
            <v xml:space="preserve">    73839/014</v>
          </cell>
          <cell r="B220" t="str">
            <v>ASSENTAMENTO DE TUBOS DE AÇO, COM JUNTA ELÁSTICA (COMPRIMENTO DE 6,00 M) - DN 1100 MM</v>
          </cell>
          <cell r="C220" t="str">
            <v>M</v>
          </cell>
          <cell r="D220">
            <v>42.1</v>
          </cell>
        </row>
        <row r="221">
          <cell r="A221" t="str">
            <v xml:space="preserve">    73839/015</v>
          </cell>
          <cell r="B221" t="str">
            <v>ASSENTAMENTO DE TUBOS DE AÇO, COM JUNTA ELÁSTICA (COMPRIMENTO DE 6,00 M) - DN 1200 MM</v>
          </cell>
          <cell r="C221" t="str">
            <v>M</v>
          </cell>
          <cell r="D221">
            <v>49.79</v>
          </cell>
        </row>
        <row r="222">
          <cell r="A222" t="str">
            <v>CANT</v>
          </cell>
          <cell r="B222" t="str">
            <v>CANTEIRO DE OBRAS</v>
          </cell>
        </row>
        <row r="223">
          <cell r="A223" t="str">
            <v xml:space="preserve">  0001</v>
          </cell>
          <cell r="B223" t="str">
            <v>CONSTRUCAO DO CANTEIRO</v>
          </cell>
        </row>
        <row r="224">
          <cell r="A224" t="str">
            <v xml:space="preserve">    73752</v>
          </cell>
          <cell r="B224" t="str">
            <v>SANITARIO C/VASO/CHUVEIRO PARA PESSOAL DE OBRA</v>
          </cell>
        </row>
        <row r="225">
          <cell r="A225" t="str">
            <v xml:space="preserve">    73752/001</v>
          </cell>
          <cell r="B225" t="str">
            <v>SANITARIO COM VASO E CHUVEIRO PARA PESSOAL DE OBRA, COLETIVO DE 2 MODULOS E 4M2, PAREDES CHAPAS DE MADEIRA COMPENSADA PLASTIFICADA 10MM, TELHAS ONDULADAS DE 6MM DE FIBROCIMENTO, INCLUSIVE INSTALACAO E APARELHOS, REAPROVEITADO 2 VEZES (INSTALACOES E APAREL</v>
          </cell>
          <cell r="C225" t="str">
            <v>UN</v>
          </cell>
          <cell r="D225">
            <v>3564.96</v>
          </cell>
        </row>
        <row r="226">
          <cell r="A226" t="str">
            <v xml:space="preserve">    73803</v>
          </cell>
          <cell r="B226" t="str">
            <v>GALPAO P/OFICINA/DEPOSITO CANTEIRO OBRA(MAD LEI)</v>
          </cell>
        </row>
        <row r="227">
          <cell r="A227" t="str">
            <v xml:space="preserve">    73803/001</v>
          </cell>
          <cell r="B227" t="str">
            <v>GALPAO ABERTO PARA OFICINA E DEPOSITO DE CANTEIRO DE OBRAS, EM MADEIRADE LEI</v>
          </cell>
          <cell r="C227" t="str">
            <v>M2</v>
          </cell>
          <cell r="D227">
            <v>201.84</v>
          </cell>
        </row>
        <row r="228">
          <cell r="A228" t="str">
            <v xml:space="preserve">    73805</v>
          </cell>
          <cell r="B228" t="str">
            <v>BARRACOES DE OBRA</v>
          </cell>
        </row>
        <row r="229">
          <cell r="A229" t="str">
            <v xml:space="preserve">    73805/001</v>
          </cell>
          <cell r="B229" t="str">
            <v>BARRACAO DE OBRA PARA ALOJAMENTO/ESCRITORIO, PISO EM PINHO 3A, PAREDESEM COMPENSADO 10MM, COBERTURA EM TELHA FIBROCIMENTO 6MM, INCLUSO INSTALACOES ELETRICAS E ESQUADRIAS. REAPROVEITADO 5 VEZES</v>
          </cell>
          <cell r="C229" t="str">
            <v>M2</v>
          </cell>
          <cell r="D229">
            <v>263.82</v>
          </cell>
        </row>
        <row r="230">
          <cell r="A230" t="str">
            <v xml:space="preserve">    74210</v>
          </cell>
          <cell r="B230" t="str">
            <v>BARRACAO DE OBRA</v>
          </cell>
        </row>
        <row r="231">
          <cell r="A231" t="str">
            <v xml:space="preserve">    74210/001</v>
          </cell>
          <cell r="B231" t="str">
            <v>BARRACAO PARA DEPOSITO EM TABUAS DE MADEIRA, COBERTURA EM FIBROCIMENTO4 MM, INCLUSO PISO ARGAMASSA TRAÇO 1:6 (CIMENTO E AREIA)</v>
          </cell>
          <cell r="C231" t="str">
            <v>M2</v>
          </cell>
          <cell r="D231">
            <v>286.64</v>
          </cell>
        </row>
        <row r="232">
          <cell r="A232" t="str">
            <v xml:space="preserve">    85253</v>
          </cell>
          <cell r="B232" t="str">
            <v>GALPAO ABERTO EM CANTEIRO DE OBRA, COM ESTRUTURA EM MADEIRA (REAPROVEITAMENTO 3X) E TELHA ONDULADA 6MM, INCLUINDO PISO CIMENTADO COM PREPARODO TERRENO</v>
          </cell>
          <cell r="C232" t="str">
            <v>M2</v>
          </cell>
          <cell r="D232">
            <v>156.32</v>
          </cell>
        </row>
        <row r="233">
          <cell r="A233" t="str">
            <v xml:space="preserve">    92235</v>
          </cell>
          <cell r="B233" t="str">
            <v>FECHAMENTO DE CONSTRUÇÃO TEMPORÁRIA EM CHAPA DE MADEIRA COMPENSADA E=10MM, COM REAPROVEITAMENTO DE 2X.</v>
          </cell>
          <cell r="C233" t="str">
            <v>M2</v>
          </cell>
          <cell r="D233">
            <v>47.89</v>
          </cell>
        </row>
        <row r="234">
          <cell r="A234" t="str">
            <v xml:space="preserve">  0002</v>
          </cell>
          <cell r="B234" t="str">
            <v>PLACA DE OBRA</v>
          </cell>
        </row>
        <row r="235">
          <cell r="A235" t="str">
            <v xml:space="preserve">    74209</v>
          </cell>
          <cell r="B235" t="str">
            <v>AQUISICAO E ASSENTAMENTO PLACA DE OBRA</v>
          </cell>
        </row>
        <row r="236">
          <cell r="A236" t="str">
            <v xml:space="preserve">    74209/001</v>
          </cell>
          <cell r="B236" t="str">
            <v xml:space="preserve">PLACA DE OBRA EM CHAPA DE ACO GALVANIZADO </v>
          </cell>
          <cell r="C236" t="str">
            <v>M2</v>
          </cell>
          <cell r="D236">
            <v>396.96</v>
          </cell>
        </row>
        <row r="237">
          <cell r="A237" t="str">
            <v xml:space="preserve">  0004</v>
          </cell>
          <cell r="B237" t="str">
            <v>MOBILIZACAO E DESMOBILIZACAO</v>
          </cell>
        </row>
        <row r="238">
          <cell r="A238" t="str">
            <v xml:space="preserve">    73756</v>
          </cell>
          <cell r="B238" t="str">
            <v>MONTAGEM E DESMONTAGEM USINA DE CONCRETO</v>
          </cell>
        </row>
        <row r="239">
          <cell r="A239" t="str">
            <v xml:space="preserve">    73756/001</v>
          </cell>
          <cell r="B239" t="str">
            <v>MONTAGEM / DESMONTAGEM DE USINA CONCRETO TIPO PAREDE C/SILOS HORIZONTAL P/3 AGREGADOS, INCLUSIVE MECANICO (PESADO)</v>
          </cell>
          <cell r="C239" t="str">
            <v>UN</v>
          </cell>
          <cell r="D239">
            <v>22343.91</v>
          </cell>
        </row>
        <row r="240">
          <cell r="A240" t="str">
            <v xml:space="preserve">    73847</v>
          </cell>
          <cell r="B240" t="str">
            <v>ALUGUEL DE CONTAINER</v>
          </cell>
        </row>
        <row r="241">
          <cell r="A241" t="str">
            <v xml:space="preserve">    73847/001</v>
          </cell>
          <cell r="B241" t="str">
            <v>ALUGUEL CONTAINER/ESCRIT INCL INST ELET LARG=2,20 COMP=6,20M ALT=2,50M CHAPA ACO C/NERV TRAPEZ FORRO C/ISOL TERMO/ACUSTICOCHASSIS REFORC PISO COMPENS NAVAL EXC TRANSP/CARGA/DESCARGA</v>
          </cell>
          <cell r="C241" t="str">
            <v>MES</v>
          </cell>
          <cell r="D241">
            <v>367.18</v>
          </cell>
        </row>
        <row r="242">
          <cell r="A242" t="str">
            <v xml:space="preserve">    73847/002</v>
          </cell>
          <cell r="B242" t="str">
            <v>ALUGUEL CONTAINER/ESCRIT/WC C/1 VASO/1 LAV/1 MIC/4 CHUV LARG =2,20M COMPR=6,20M ALT=2,50M CHAPA ACO NERV TRAPEZ FORROC/ISOL TERMO-ACUST CHASSIS REFORC PISO COMPENS NAVAL INCL INSTELETR/HIDRO-SANIT EXCL TRANSP/CARGA/DESCARGA</v>
          </cell>
          <cell r="C242" t="str">
            <v>MES</v>
          </cell>
          <cell r="D242">
            <v>510.92</v>
          </cell>
        </row>
        <row r="243">
          <cell r="A243" t="str">
            <v xml:space="preserve">    73847/003</v>
          </cell>
          <cell r="B243" t="str">
            <v>ALUGUEL CONTAINER/SANIT C/2 VASOS/1 LAVAT/1 MIC/4 CHUV LARG= 2,20M COMPR=6,20M ALT=2,50M CHAPA ACO C/NERV TRAPEZ FORRO C/ISOLAM TERMO/ACUSTICO CHASSIS REFORC PISO COMPENS NAVAL INCLINST ELETR/HIDR EXCL TRANSP/CARGA/DESCARG</v>
          </cell>
          <cell r="C243" t="str">
            <v>MES</v>
          </cell>
          <cell r="D243">
            <v>584.57000000000005</v>
          </cell>
        </row>
        <row r="244">
          <cell r="A244" t="str">
            <v xml:space="preserve">    73847/004</v>
          </cell>
          <cell r="B244" t="str">
            <v>ALUGUEL CONTAINER/SANIT C/4 VASOS/1 LAVAT/1 MIC/4 CHUV LARG= 2,20M COMPR=6,20M ALT=2,50M CHAPAS ACO C/NERV TRAPEZ FORRO C/ISOL TERMO-ACUST CHASSIS REFORC PISO COMPENS NAVAL INCL INST RAELETR/HIDRO-SANIT EXCL TRANSP/CARGA/DESCARGA</v>
          </cell>
          <cell r="C244" t="str">
            <v>MES</v>
          </cell>
          <cell r="D244">
            <v>658.42</v>
          </cell>
        </row>
        <row r="245">
          <cell r="A245" t="str">
            <v xml:space="preserve">    73847/005</v>
          </cell>
          <cell r="B245" t="str">
            <v>ALUGUEL CONTAINER/SANIT C/7 VASOS/1 LAVAT/1 MIC LARG=2,20M COMPR=6,20M ALT=2,50M CHAPA ACO NERV TRAPEZ FORRO C/ISOLTERMO-ACUST CHASSIS REFORC PISO COMPENS NAVAL INCL INST ELET/HIDRO-SANIT EXCL TRANSP/CARGA/DESCARGA</v>
          </cell>
          <cell r="C245" t="str">
            <v>MES</v>
          </cell>
          <cell r="D245">
            <v>686.76</v>
          </cell>
        </row>
        <row r="246">
          <cell r="A246" t="str">
            <v>CHOR</v>
          </cell>
          <cell r="B246" t="str">
            <v>CUSTOS HORÁRIOS DE MÁQUINAS E EQUIPAMENTOS</v>
          </cell>
        </row>
        <row r="247">
          <cell r="A247" t="str">
            <v xml:space="preserve">  0325</v>
          </cell>
          <cell r="B247" t="str">
            <v>CUSTO HORÁRIO PRODUTIVO DIURNO</v>
          </cell>
        </row>
        <row r="248">
          <cell r="A248" t="str">
            <v xml:space="preserve">    5631</v>
          </cell>
          <cell r="B248" t="str">
            <v>ESCAVADEIRA HIDRÁULICA SOBRE ESTEIRAS, CAÇAMBA 0,80 M3, PESO OPERACIONAL 17 T, POTENCIA BRUTA 111 HP - CHP DIURNO. AF_06/2014</v>
          </cell>
          <cell r="C248" t="str">
            <v>CHP</v>
          </cell>
          <cell r="D248">
            <v>135.19999999999999</v>
          </cell>
        </row>
        <row r="249">
          <cell r="A249" t="str">
            <v xml:space="preserve">    5678</v>
          </cell>
          <cell r="B249" t="str">
            <v>RETROESCAVADEIRA SOBRE RODAS COM CARREGADEIRA, TRAÇÃO 4X4, POTÊNCIA LÍQ. 88 HP, CAÇAMBA CARREG. CAP. MÍN. 1 M3, CAÇAMBA RETRO CAP. 0,26 M3,PESO OPERACIONAL MÍN. 6.674 KG, PROFUNDIDADE ESCAVAÇÃO MÁX. 4,37 M - CHP DIURNO. AF_06/2014</v>
          </cell>
          <cell r="C249" t="str">
            <v>CHP</v>
          </cell>
          <cell r="D249">
            <v>90.2</v>
          </cell>
        </row>
        <row r="250">
          <cell r="A250" t="str">
            <v xml:space="preserve">    5680</v>
          </cell>
          <cell r="B250" t="str">
            <v>RETROESCAVADEIRA SOBRE RODAS COM CARREGADEIRA, TRAÇÃO 4X2, POTÊNCIA LÍQ. 79 HP, CAÇAMBA CARREG. CAP. MÍN. 1 M3, CAÇAMBA RETRO CAP. 0,20 M3,PESO OPERACIONAL MÍN. 6.570 KG, PROFUNDIDADE ESCAVAÇÃO MÁX. 4,37 M - CHP DIURNO. AF_06/2014</v>
          </cell>
          <cell r="C250" t="str">
            <v>CHP</v>
          </cell>
          <cell r="D250">
            <v>83.47</v>
          </cell>
        </row>
        <row r="251">
          <cell r="A251" t="str">
            <v xml:space="preserve">    5682</v>
          </cell>
          <cell r="B251" t="str">
            <v>ROLO COMPACTADOR VIBRATÓRIO, CILINDRO LISO, AUTO-PROPEL. 80HP, PESO MÁXIMO OPERACIONAL 8,1T - CHP DIURNO</v>
          </cell>
          <cell r="C251" t="str">
            <v>CHP</v>
          </cell>
          <cell r="D251">
            <v>129.30000000000001</v>
          </cell>
        </row>
        <row r="252">
          <cell r="A252" t="str">
            <v xml:space="preserve">    5684</v>
          </cell>
          <cell r="B252" t="str">
            <v>ROLO COMPACTADOR VIBRATÓRIO DE UM CILINDRO AÇO LISO, POTÊNCIA 80 HP, PESO OPERACIONAL MÁXIMO 8,1 T, IMPACTO DINÂMICO 16,15 / 9,5 T, LARGURADE TRABALHO 1,68 M - CHP DIURNO. AF_06/2014</v>
          </cell>
          <cell r="C252" t="str">
            <v>CHP</v>
          </cell>
          <cell r="D252">
            <v>85.67</v>
          </cell>
        </row>
        <row r="253">
          <cell r="A253" t="str">
            <v xml:space="preserve">    5686</v>
          </cell>
          <cell r="B253" t="str">
            <v>ROLO COMPACTADOR VIBRATÓRIO, TANDEM, AUTO PROPEL., CILINDRO LISO DE AÇO, 40HP - 4,4T, IMPACTO DINÂMICO 3,1T- VU 5 ANOS - CHP DIURNO.</v>
          </cell>
          <cell r="C253" t="str">
            <v>CHP</v>
          </cell>
          <cell r="D253">
            <v>68.88</v>
          </cell>
        </row>
        <row r="254">
          <cell r="A254" t="str">
            <v xml:space="preserve">    5689</v>
          </cell>
          <cell r="B254" t="str">
            <v>GRADE DE DISCO CONTROLE REMOTO REBOCÁVEL, COM 24 DISCOS 24 X 6 MM COM PNEUS PARA TRANSPORTE - CHP DIURNO. AF_06/2014</v>
          </cell>
          <cell r="C254" t="str">
            <v>CHP</v>
          </cell>
          <cell r="D254">
            <v>5.34</v>
          </cell>
        </row>
        <row r="255">
          <cell r="A255" t="str">
            <v xml:space="preserve">    5795</v>
          </cell>
          <cell r="B255" t="str">
            <v>MARTELETE OU ROMPEDOR PNEUMÁTICO MANUAL 28KG, FREQUENCIA DE IMPACTO 1230/MINUTO - CHP DIURNO</v>
          </cell>
          <cell r="C255" t="str">
            <v>CHP</v>
          </cell>
          <cell r="D255">
            <v>11.52</v>
          </cell>
        </row>
        <row r="256">
          <cell r="A256" t="str">
            <v xml:space="preserve">    5808</v>
          </cell>
          <cell r="B256" t="str">
            <v xml:space="preserve">USINA DE ASFALTO A QUENTE FIXA CAP.40/80 TON/H - CHP DIURNO </v>
          </cell>
          <cell r="C256" t="str">
            <v>CHP</v>
          </cell>
          <cell r="D256">
            <v>498.97</v>
          </cell>
        </row>
        <row r="257">
          <cell r="A257" t="str">
            <v xml:space="preserve">    5811</v>
          </cell>
          <cell r="B257" t="str">
            <v>CAMINHÃO BASCULANTE 6 M3, PESO BRUTO TOTAL 16.000 KG, CARGA ÚTIL MÁXIMA 13.071 KG, DISTÂNCIA ENTRE EIXOS 4,80 M, POTÊNCIA 230 CV INCLUSIVE CAÇAMBA METÁLICA - CHP DIURNO. AF_06/2014</v>
          </cell>
          <cell r="C257" t="str">
            <v>CHP</v>
          </cell>
          <cell r="D257">
            <v>128.44</v>
          </cell>
        </row>
        <row r="258">
          <cell r="A258" t="str">
            <v xml:space="preserve">    5823</v>
          </cell>
          <cell r="B258" t="str">
            <v xml:space="preserve">USINA DE CONCRETO FIXA CAPACIDADE 90/120 M³, 63HP - CHP DIURNO </v>
          </cell>
          <cell r="C258" t="str">
            <v>CHP</v>
          </cell>
          <cell r="D258">
            <v>120.65</v>
          </cell>
        </row>
        <row r="259">
          <cell r="A259" t="str">
            <v xml:space="preserve">    5824</v>
          </cell>
          <cell r="B259" t="str">
            <v>CAMINHÃO TOCO, PBT 16.000 KG, CARGA ÚTIL MÁX. 10.685 KG, DIST. ENTRE EIXOS 4,8 M, POTÊNCIA 189 CV, INCLUSIVE CARROCERIA FIXA ABERTA DE MADEIRA P/ TRANSPORTE GERAL DE CARGA SECA, DIMEN. APROX. 2,5 X 7,00 X 0,50M - CHP DIURNO. AF_06/2014</v>
          </cell>
          <cell r="C259" t="str">
            <v>CHP</v>
          </cell>
          <cell r="D259">
            <v>100.36</v>
          </cell>
        </row>
        <row r="260">
          <cell r="A260" t="str">
            <v xml:space="preserve">    5835</v>
          </cell>
          <cell r="B260" t="str">
            <v>VIBROACABADORA DE ASFALTO SOBRE ESTEIRAS, LARGURA DE PAVIMENTAÇÃO 1,90M A 5,30 M, POTÊNCIA 105 HP CAPACIDADE 450 T/H - CHP DIURNO. AF_11/2014</v>
          </cell>
          <cell r="C260" t="str">
            <v>CHP</v>
          </cell>
          <cell r="D260">
            <v>174.58</v>
          </cell>
        </row>
        <row r="261">
          <cell r="A261" t="str">
            <v xml:space="preserve">    5839</v>
          </cell>
          <cell r="B261" t="str">
            <v>VASSOURA MECÂNICA REBOCÁVEL COM ESCOVA CILÍNDRICA, LARGURA ÚTIL DE VARRIMENTO DE 2,44 M - CHP DIURNO. AF_06/2014</v>
          </cell>
          <cell r="C261" t="str">
            <v>CHP</v>
          </cell>
          <cell r="D261">
            <v>5.52</v>
          </cell>
        </row>
        <row r="262">
          <cell r="A262" t="str">
            <v xml:space="preserve">    5843</v>
          </cell>
          <cell r="B262" t="str">
            <v>TRATOR DE PNEUS, POTÊNCIA 122 CV, TRAÇÃO 4X4, PESO COM LASTRO DE 4.510KG - CHP DIURNO. AF_06/2014</v>
          </cell>
          <cell r="C262" t="str">
            <v>CHP</v>
          </cell>
          <cell r="D262">
            <v>84.56</v>
          </cell>
        </row>
        <row r="263">
          <cell r="A263" t="str">
            <v xml:space="preserve">    5847</v>
          </cell>
          <cell r="B263" t="str">
            <v>TRATOR DE ESTEIRAS, POTÊNCIA 170 HP, PESO OPERACIONAL 19 T, CAÇAMBA 5,2 M3 - CHP DIURNO. AF_06/2014</v>
          </cell>
          <cell r="C263" t="str">
            <v>CHP</v>
          </cell>
          <cell r="D263">
            <v>221.4</v>
          </cell>
        </row>
        <row r="264">
          <cell r="A264" t="str">
            <v xml:space="preserve">    5851</v>
          </cell>
          <cell r="B264" t="str">
            <v>TRATOR DE ESTEIRAS, POTÊNCIA 150 HP, PESO OPERACIONAL 16,7 T, COM RODAMOTRIZ ELEVADA E LÂMINA 3,18 M3 - CHP DIURNO. AF_06/2014</v>
          </cell>
          <cell r="C264" t="str">
            <v>CHP</v>
          </cell>
          <cell r="D264">
            <v>211.4</v>
          </cell>
        </row>
        <row r="265">
          <cell r="A265" t="str">
            <v xml:space="preserve">    5855</v>
          </cell>
          <cell r="B265" t="str">
            <v>TRATOR DE ESTEIRAS, POTÊNCIA 347 HP, PESO OPERACIONAL 38,5 T, COM LÂMINA 8,70 M3 - CHP DIURNO. AF_06/2014</v>
          </cell>
          <cell r="C265" t="str">
            <v>CHP</v>
          </cell>
          <cell r="D265">
            <v>579.99</v>
          </cell>
        </row>
        <row r="266">
          <cell r="A266" t="str">
            <v xml:space="preserve">    5863</v>
          </cell>
          <cell r="B266" t="str">
            <v>ROLO COMPACTADOR VIBRATÓRIO REBOCÁVEL AÇO LISO, PESO 4,7T, IMPACTO DINÂMICO 18,3T - CHP DIURNO</v>
          </cell>
          <cell r="C266" t="str">
            <v>CHP</v>
          </cell>
          <cell r="D266">
            <v>64.63</v>
          </cell>
        </row>
        <row r="267">
          <cell r="A267" t="str">
            <v xml:space="preserve">    5867</v>
          </cell>
          <cell r="B267" t="str">
            <v>ROLO COMPACTADOR VIBRATÓRIO TANDEM AÇO LISO, POTÊNCIA 58 HP, PESO SEM/COM LASTRO 6,5 / 9,4 T, LARGURA DE TRABALHO 1,2 M - CHP DIURNO. AF_06/2014</v>
          </cell>
          <cell r="C267" t="str">
            <v>CHP</v>
          </cell>
          <cell r="D267">
            <v>71.52</v>
          </cell>
        </row>
        <row r="268">
          <cell r="A268" t="str">
            <v xml:space="preserve">    5871</v>
          </cell>
          <cell r="B268" t="str">
            <v>ROLO COMPACTADOR DE PNEUS ESTÁTICO PARA ASFALTO, PRESSÃO VARIÁVEL, POTÊNCIA 99HP, PESO OPERACIONAL SEM/COM LASTRO 8,3/21,0 T - CHP DIURNO</v>
          </cell>
          <cell r="C268" t="str">
            <v>CHP</v>
          </cell>
          <cell r="D268">
            <v>153.72</v>
          </cell>
        </row>
        <row r="269">
          <cell r="A269" t="str">
            <v xml:space="preserve">    5875</v>
          </cell>
          <cell r="B269" t="str">
            <v>RETROESCAVADEIRA SOBRE RODAS COM CARREGADEIRA, TRAÇÃO 4X4, POTÊNCIA LÍQ. 72 HP, CAÇAMBA CARREG. CAP. MÍN. 0,79 M3, CAÇAMBA RETRO CAP. 0,18 M3, PESO OPERACIONAL MÍN. 7.140 KG, PROFUNDIDADE ESCAVAÇÃO MÁX. 4,50 M- CHP DIURNO. AF_06/2014</v>
          </cell>
          <cell r="C269" t="str">
            <v>CHP</v>
          </cell>
          <cell r="D269">
            <v>82.81</v>
          </cell>
        </row>
        <row r="270">
          <cell r="A270" t="str">
            <v xml:space="preserve">    5879</v>
          </cell>
          <cell r="B270" t="str">
            <v>ROLO COMPACTADOR VIBRATÓRIO PÉ DE CARNEIRO, OPERADO POR CONTROLE REMOTO, POTÊNCIA 17HP, PESO OPERACIONAL 1,65T - CHP DIURNO</v>
          </cell>
          <cell r="C270" t="str">
            <v>CHP</v>
          </cell>
          <cell r="D270">
            <v>7.84</v>
          </cell>
        </row>
        <row r="271">
          <cell r="A271" t="str">
            <v xml:space="preserve">    5882</v>
          </cell>
          <cell r="B271" t="str">
            <v>USINA DE LAMA ASFÁLTICA, PROD 30 A 50 T/H, SILO DE AGREGADO 7 M3, RESERVATÓRIOS PARA EMULSÃO E ÁGUA DE 2,3 M3 CADA, MISTURADOR TIPO PUG MILLA SER MONTADO SOBRE CAMINHÃO - CHP DIURNO. AF_10/2014</v>
          </cell>
          <cell r="C271" t="str">
            <v>CHP</v>
          </cell>
          <cell r="D271">
            <v>65.239999999999995</v>
          </cell>
        </row>
        <row r="272">
          <cell r="A272" t="str">
            <v xml:space="preserve">    5890</v>
          </cell>
          <cell r="B272" t="str">
            <v>CAMINHÃO TOCO, PESO BRUTO TOTAL 14.300 KG, CARGA ÚTIL MÁXIMA 9590 KG, DISTÂNCIA ENTRE EIXOS 4,76 M, POTÊNCIA 185 CV (NÃO INCLUI CARROCERIA)- CHP DIURNO. AF_06/2014</v>
          </cell>
          <cell r="C272" t="str">
            <v>CHP</v>
          </cell>
          <cell r="D272">
            <v>90.5</v>
          </cell>
        </row>
        <row r="273">
          <cell r="A273" t="str">
            <v xml:space="preserve">    5894</v>
          </cell>
          <cell r="B273" t="str">
            <v>CAMINHÃO TOCO, PESO BRUTO TOTAL 16.000 KG, CARGA ÚTIL MÁXIMA DE 10.685KG, DISTÂNCIA ENTRE EIXOS 4,80 M, POTÊNCIA 189 CV EXCLUSIVE CARROCERIA - CHP DIURNO. AF_06/2014</v>
          </cell>
          <cell r="C273" t="str">
            <v>CHP</v>
          </cell>
          <cell r="D273">
            <v>97.73</v>
          </cell>
        </row>
        <row r="274">
          <cell r="A274" t="str">
            <v xml:space="preserve">    5901</v>
          </cell>
          <cell r="B274" t="str">
            <v>CAMINHÃO PIPA 10.000 L TRUCADO, PESO BRUTO TOTAL 23.000 KG, CARGA ÚTILMÁXIMA 15.935 KG, DISTÂNCIA ENTRE EIXOS 4,8 M, POTÊNCIA 230 CV, INCLUSIVE TANQUE DE AÇO PARA TRANSPORTE DE ÁGUA - CHP DIURNO. AF_06/2014</v>
          </cell>
          <cell r="C274" t="str">
            <v>CHP</v>
          </cell>
          <cell r="D274">
            <v>126.32</v>
          </cell>
        </row>
        <row r="275">
          <cell r="A275" t="str">
            <v xml:space="preserve">    5905</v>
          </cell>
          <cell r="B275" t="str">
            <v>DISTRIBUIDOR DE AGREGADO TIPO DOSADOR REBOCAVEL COM 4 PNEUS COM LARGURA 3,66 M - CHP DIURNO</v>
          </cell>
          <cell r="C275" t="str">
            <v>CHP</v>
          </cell>
          <cell r="D275">
            <v>11.1</v>
          </cell>
        </row>
        <row r="276">
          <cell r="A276" t="str">
            <v xml:space="preserve">    5909</v>
          </cell>
          <cell r="B276" t="str">
            <v>ESPARGIDOR DE ASFALTO PRESSURIZADO COM TANQUE DE 2500 L, REBOCÁVEL COMMOTOR A GASOLINA POTÊNCIA 3,4 HP - CHP DIURNO. AF_07/2014</v>
          </cell>
          <cell r="C276" t="str">
            <v>CHP</v>
          </cell>
          <cell r="D276">
            <v>20.97</v>
          </cell>
        </row>
        <row r="277">
          <cell r="A277" t="str">
            <v xml:space="preserve">    5921</v>
          </cell>
          <cell r="B277" t="str">
            <v>GRADE DE DISCO REBOCÁVEL COM 20 DISCOS 24" X 6 MM COM PNEUS PARA TRANSPORTE - CHP DIURNO. AF_06/2014</v>
          </cell>
          <cell r="C277" t="str">
            <v>CHP</v>
          </cell>
          <cell r="D277">
            <v>4.18</v>
          </cell>
        </row>
        <row r="278">
          <cell r="A278" t="str">
            <v xml:space="preserve">    5924</v>
          </cell>
          <cell r="B278" t="str">
            <v>LANCA ELEVATORIA TELESCOPICA DE ACIONAMENTO HIDRAULICO, CAPACIDADE DE CARGA 30.000 KG, COM CESTO, MONTADA SOBRE CAMINHAO TRUCADO - CHP DIURNO</v>
          </cell>
          <cell r="C278" t="str">
            <v>CHP</v>
          </cell>
          <cell r="D278">
            <v>437.11</v>
          </cell>
        </row>
        <row r="279">
          <cell r="A279" t="str">
            <v xml:space="preserve">    5928</v>
          </cell>
          <cell r="B279" t="str">
            <v>GUINDAUTO HIDRÁULICO, CAPACIDADE MÁXIMA DE CARGA 6200 KG, MOMENTO MÁXIMO DE CARGA 11,7 TM, ALCANCE MÁXIMO HORIZONTAL 9,70 M, INCLUSIVE CAMINHÃO TOCO PBT 16.000 KG, POTÊNCIA DE 189 CV - CHP DIURNO. AF_06/2014</v>
          </cell>
          <cell r="C279" t="str">
            <v>CHP</v>
          </cell>
          <cell r="D279">
            <v>107.73</v>
          </cell>
        </row>
        <row r="280">
          <cell r="A280" t="str">
            <v xml:space="preserve">    5932</v>
          </cell>
          <cell r="B280" t="str">
            <v>MOTONIVELADORA POTÊNCIA BÁSICA LÍQUIDA (PRIMEIRA MARCHA) 125 HP, PESO BRUTO 13032 KG, LARGURA DA LÂMINA DE 3,7 M - CHP DIURNO. AF_06/2014</v>
          </cell>
          <cell r="C280" t="str">
            <v>CHP</v>
          </cell>
          <cell r="D280">
            <v>150.49</v>
          </cell>
        </row>
        <row r="281">
          <cell r="A281" t="str">
            <v xml:space="preserve">    5940</v>
          </cell>
          <cell r="B281" t="str">
            <v>PÁ CARREGADEIRA SOBRE RODAS, POTÊNCIA LÍQUIDA 128 HP, CAPACIDADE DA CAÇAMBA 1,7 A 2,8 M3, PESO OPERACIONAL 11632 KG - CHP DIURNO. AF_06/2014</v>
          </cell>
          <cell r="C281" t="str">
            <v>CHP</v>
          </cell>
          <cell r="D281">
            <v>122.09</v>
          </cell>
        </row>
        <row r="282">
          <cell r="A282" t="str">
            <v xml:space="preserve">    5944</v>
          </cell>
          <cell r="B282" t="str">
            <v>PÁ CARREGADEIRA SOBRE RODAS, POTÊNCIA 197 HP, CAPACIDADE DA CAÇAMBA 2,5 A 3,5 M3, PESO OPERACIONAL 18338 KG - CHP DIURNO. AF_06/2014</v>
          </cell>
          <cell r="C282" t="str">
            <v>CHP</v>
          </cell>
          <cell r="D282">
            <v>180.82</v>
          </cell>
        </row>
        <row r="283">
          <cell r="A283" t="str">
            <v xml:space="preserve">    5948</v>
          </cell>
          <cell r="B283" t="str">
            <v>ROLO COMPACTADOR VIBRATORIO DE UM CILINDRO LISO DE ACO, POTENCIA 80 HP, PESO OPERACIONAL MAXIMO 8,5 T, LARGURA TRABALHO 1,676 M - CHP DIURNO. AF_06/2014</v>
          </cell>
          <cell r="C283" t="str">
            <v>CHP</v>
          </cell>
          <cell r="D283">
            <v>87.39</v>
          </cell>
        </row>
        <row r="284">
          <cell r="A284" t="str">
            <v xml:space="preserve">    5953</v>
          </cell>
          <cell r="B284" t="str">
            <v>COMPRESSOR DE AR REBOCÁVEL, VAZÃO 189 PCM, PRESSÃO EFETIVA DE TRABALHO102 PSI, MOTOR DIESEL, POTÊNCIA 63 CV - CHP DIURNO. AF_06/2015</v>
          </cell>
          <cell r="C284" t="str">
            <v>CHP</v>
          </cell>
          <cell r="D284">
            <v>34.42</v>
          </cell>
        </row>
        <row r="285">
          <cell r="A285" t="str">
            <v xml:space="preserve">    6250</v>
          </cell>
          <cell r="B285" t="str">
            <v xml:space="preserve">TRATOR DE ESTEIRAS CATERPILLAR D6 153HP (VU=10AN0S) - CHP DIURNO </v>
          </cell>
          <cell r="C285" t="str">
            <v>CHP</v>
          </cell>
          <cell r="D285">
            <v>196.88</v>
          </cell>
        </row>
        <row r="286">
          <cell r="A286" t="str">
            <v xml:space="preserve">    6259</v>
          </cell>
          <cell r="B286" t="str">
            <v>CAMINHÃO PIPA 6.000 L, PESO BRUTO TOTAL 13.000 KG, DISTÂNCIA ENTRE EIXOS 4,80 M, POTÊNCIA 189 CV INCLUSIVE TANQUE DE AÇO PARA TRANSPORTE DEÁGUA, CAPACIDADE 6 M3 - CHP DIURNO. AF_06/2014</v>
          </cell>
          <cell r="C286" t="str">
            <v>CHP</v>
          </cell>
          <cell r="D286">
            <v>104.75</v>
          </cell>
        </row>
        <row r="287">
          <cell r="A287" t="str">
            <v xml:space="preserve">    6388</v>
          </cell>
          <cell r="B287" t="str">
            <v xml:space="preserve">MAQUINA SOLDA ARCO 375A DIESEL 33CV CHP DIURNO EXCLUSIVE OPERADOR </v>
          </cell>
          <cell r="C287" t="str">
            <v>H</v>
          </cell>
          <cell r="D287">
            <v>52.6</v>
          </cell>
        </row>
        <row r="288">
          <cell r="A288" t="str">
            <v xml:space="preserve">    6879</v>
          </cell>
          <cell r="B288" t="str">
            <v>ROLO COMPACTADOR DE PNEUS ESTÁTICO, PRESSÃO VARIÁVEL, POTÊNCIA 111 HP,PESO SEM/COM LASTRO 9,5 / 26 T, LARGURA DE TRABALHO 1,90 M - CHP DIURNO. AF_07/2014</v>
          </cell>
          <cell r="C288" t="str">
            <v>CHP</v>
          </cell>
          <cell r="D288">
            <v>109.54</v>
          </cell>
        </row>
        <row r="289">
          <cell r="A289" t="str">
            <v xml:space="preserve">    7006</v>
          </cell>
          <cell r="B289" t="str">
            <v xml:space="preserve">EXTRUSORA DE GUIAS E SARJETAS 14HP - CHP </v>
          </cell>
          <cell r="C289" t="str">
            <v>CHP</v>
          </cell>
          <cell r="D289">
            <v>15.55</v>
          </cell>
        </row>
        <row r="290">
          <cell r="A290" t="str">
            <v xml:space="preserve">    7012</v>
          </cell>
          <cell r="B290" t="str">
            <v xml:space="preserve">VEICULO UTILITARIO TIPO PICK-UP A GASOLINA COM 56,8CV - CHP </v>
          </cell>
          <cell r="C290" t="str">
            <v>CHP</v>
          </cell>
          <cell r="D290">
            <v>76.91</v>
          </cell>
        </row>
        <row r="291">
          <cell r="A291" t="str">
            <v xml:space="preserve">    7018</v>
          </cell>
          <cell r="B291" t="str">
            <v>DISTRIBUIDOR DE BETUME 6000L 56CV SOB PRESSAO MONTADO SOBRE CHASSIS DECAMINHAO - CHP</v>
          </cell>
          <cell r="C291" t="str">
            <v>CHP</v>
          </cell>
          <cell r="D291">
            <v>181.6</v>
          </cell>
        </row>
        <row r="292">
          <cell r="A292" t="str">
            <v xml:space="preserve">    7030</v>
          </cell>
          <cell r="B292" t="str">
            <v>TANQUE DE ASFALTO ESTACIONÁRIO COM SERPENTINA, CAPACIDADE 30.000 L - CHP DIURNO. AF_06/2014</v>
          </cell>
          <cell r="C292" t="str">
            <v>CHP</v>
          </cell>
          <cell r="D292">
            <v>132.41999999999999</v>
          </cell>
        </row>
        <row r="293">
          <cell r="A293" t="str">
            <v xml:space="preserve">    7042</v>
          </cell>
          <cell r="B293" t="str">
            <v>MOTOBOMBA TRASH (PARA ÁGUA SUJA) AUTO ESCORVANTE, MOTOR GASOLINA DE 6,41 HP, DIÂMETROS DE SUCÇÃO X RECALQUE: 3" X 3", HM/Q = 10 MCA / 60 M3/H A 23 MCA / 0 M3/H - CHP DIURNO. AF_10/2014</v>
          </cell>
          <cell r="C293" t="str">
            <v>CHP</v>
          </cell>
          <cell r="D293">
            <v>5.65</v>
          </cell>
        </row>
        <row r="294">
          <cell r="A294" t="str">
            <v xml:space="preserve">    7049</v>
          </cell>
          <cell r="B294" t="str">
            <v>ROLO COMPACTADOR PE DE CARNEIRO VIBRATORIO, POTENCIA 125 HP, PESO OPERACIONAL SEM/COM LASTRO 11,95 / 13,30 T, IMPACTO DINAMICO 38,5 / 22,5 T, LARGURA DE TRABALHO 2,15 M - CHP DIURNO. AF_06/2014</v>
          </cell>
          <cell r="C294" t="str">
            <v>CHP</v>
          </cell>
          <cell r="D294">
            <v>119.64</v>
          </cell>
        </row>
        <row r="295">
          <cell r="A295" t="str">
            <v xml:space="preserve">    67826</v>
          </cell>
          <cell r="B295" t="str">
            <v>CAMINHÃO BASCULANTE 6 M3 TOCO, PESO BRUTO TOTAL 16.000 KG, CARGA ÚTIL MÁXIMA 11.130 KG, DISTÂNCIA ENTRE EIXOS 5,36 M, POTÊNCIA 185 CV, INCLUSIVE CAÇAMBA METÁLICA - CHP DIURNO. AF_06/2014</v>
          </cell>
          <cell r="C295" t="str">
            <v>CHP</v>
          </cell>
          <cell r="D295">
            <v>111.93</v>
          </cell>
        </row>
        <row r="296">
          <cell r="A296" t="str">
            <v xml:space="preserve">    73408</v>
          </cell>
          <cell r="B296" t="str">
            <v>DISTRIBUIDOR DE AGREGADOS AUTOPROPELIDO, CAP 3 M3, A DIESEL, 6 CC, 140CV, CHP</v>
          </cell>
          <cell r="C296" t="str">
            <v>CHP</v>
          </cell>
          <cell r="D296">
            <v>114.93</v>
          </cell>
        </row>
        <row r="297">
          <cell r="A297" t="str">
            <v xml:space="preserve">    73417</v>
          </cell>
          <cell r="B297" t="str">
            <v xml:space="preserve">GRUPO GERADOR 150 KVA- CHP </v>
          </cell>
          <cell r="C297" t="str">
            <v>CHP</v>
          </cell>
          <cell r="D297">
            <v>104.75</v>
          </cell>
        </row>
        <row r="298">
          <cell r="A298" t="str">
            <v xml:space="preserve">    73436</v>
          </cell>
          <cell r="B298" t="str">
            <v>ROLO COMPACTADOR VIBRATORIO PE DE CARNEIRO PARA SOLOS, POTENCIA 80HP, PESO MÁXIMO OPERACIONAL 8,8T</v>
          </cell>
          <cell r="C298" t="str">
            <v>CHP</v>
          </cell>
          <cell r="D298">
            <v>171.07</v>
          </cell>
        </row>
        <row r="299">
          <cell r="A299" t="str">
            <v xml:space="preserve">    73467</v>
          </cell>
          <cell r="B299" t="str">
            <v>CAMINHÃO TOCO, PBT 14.300 KG, CARGA ÚTIL MÁX. 9.710 KG, DIST. ENTRE EIXOS 3,56 M, POTÊNCIA 185 CV, INCLUSIVE CARROCERIA FIXA ABERTA DE MADEIRA P/ TRANSPORTE GERAL DE CARGA SECA, DIMEN. APROX. 2,50 X 6,50 X 0,50M - CHP DIURNO. AF_06/2014</v>
          </cell>
          <cell r="C299" t="str">
            <v>CHP</v>
          </cell>
          <cell r="D299">
            <v>106.06</v>
          </cell>
        </row>
        <row r="300">
          <cell r="A300" t="str">
            <v xml:space="preserve">    73480</v>
          </cell>
          <cell r="B300" t="str">
            <v>CUSTO HORARIO PRODUTIVO - GUINDASTE MUNK 640/18 - 8T S/CAMINHAO MERCEDES BENZ 1418/51 - 184 HP</v>
          </cell>
          <cell r="C300" t="str">
            <v>H</v>
          </cell>
          <cell r="D300">
            <v>118.79</v>
          </cell>
        </row>
        <row r="301">
          <cell r="A301" t="str">
            <v xml:space="preserve">    73502</v>
          </cell>
          <cell r="B301" t="str">
            <v>CUSTO HORARIO PRODUTIVO DIURNO - GUINDASTE AUTOPROPELIDO MADAL MD 10A 45 HP</v>
          </cell>
          <cell r="C301" t="str">
            <v>CHP</v>
          </cell>
          <cell r="D301">
            <v>119.57</v>
          </cell>
        </row>
        <row r="302">
          <cell r="A302" t="str">
            <v xml:space="preserve">    73536</v>
          </cell>
          <cell r="B302" t="str">
            <v>MOTOBOMBA CENTRÍFUGA, MOTOR A GASOLINA, POTÊNCIA 5,42 HP, BOCAIS 1 1/2" X 1", DIÂMETRO ROTOR 143 MM HM/Q = 6 MCA / 16,8 M3/H A 38 MCA / 6,6M3/H - CHP DIURNO. AF_06/2014</v>
          </cell>
          <cell r="C302" t="str">
            <v>CHP</v>
          </cell>
          <cell r="D302">
            <v>4.7699999999999996</v>
          </cell>
        </row>
        <row r="303">
          <cell r="A303" t="str">
            <v xml:space="preserve">    73538</v>
          </cell>
          <cell r="B303" t="str">
            <v xml:space="preserve">MAQUINA DE DEMARCAR FAIXAS AUTOPROP. - CHP </v>
          </cell>
          <cell r="C303" t="str">
            <v>CHP</v>
          </cell>
          <cell r="D303">
            <v>134.9</v>
          </cell>
        </row>
        <row r="304">
          <cell r="A304" t="str">
            <v xml:space="preserve">    73586</v>
          </cell>
          <cell r="B304" t="str">
            <v>CUSTO HORARIO PRODUTIVO DIURNO - TRATOR DE ESTEIRAS CATERPILLAR D6D PS - 163 6A - 140 HP</v>
          </cell>
          <cell r="C304" t="str">
            <v>CHP</v>
          </cell>
          <cell r="D304">
            <v>191.99</v>
          </cell>
        </row>
        <row r="305">
          <cell r="A305" t="str">
            <v xml:space="preserve">    83362</v>
          </cell>
          <cell r="B305" t="str">
            <v>ESPARGIDOR DE ASFALTO PRESSURIZADO, TANQUE 6 M3 COM ISOLAÇÃO TÉRMICA, AQUECIDO COM 2 MAÇARICOS, COM BARRA ESPARGIDORA 3,60 M, MONTADO SOBRECAMINHÃO TOCO, PBT 14.300 KG, POTÊNCIA 185 CV - CHP DIURNO. AF_08/2015</v>
          </cell>
          <cell r="C305" t="str">
            <v>CHP</v>
          </cell>
          <cell r="D305">
            <v>148.53</v>
          </cell>
        </row>
        <row r="306">
          <cell r="A306" t="str">
            <v xml:space="preserve">    83759</v>
          </cell>
          <cell r="B306" t="str">
            <v xml:space="preserve">CHP-GUINDASTE MADAL MD-10A </v>
          </cell>
          <cell r="C306" t="str">
            <v>CHP</v>
          </cell>
          <cell r="D306">
            <v>163.01</v>
          </cell>
        </row>
        <row r="307">
          <cell r="A307" t="str">
            <v xml:space="preserve">    83765</v>
          </cell>
          <cell r="B307" t="str">
            <v xml:space="preserve">CHP-GRUPO DE SOLDAGEM BAMBOZZI 375-A </v>
          </cell>
          <cell r="C307" t="str">
            <v>CHP</v>
          </cell>
          <cell r="D307">
            <v>60.21</v>
          </cell>
        </row>
        <row r="308">
          <cell r="A308" t="str">
            <v xml:space="preserve">    84136</v>
          </cell>
          <cell r="B308" t="str">
            <v>USINA DE ASFALTO A FRIO ALMEIDA PMF - 35 DPD CAP/60/80 T/H 30 HP (ELETRICA)</v>
          </cell>
          <cell r="C308" t="str">
            <v>CHP</v>
          </cell>
          <cell r="D308">
            <v>76.569999999999993</v>
          </cell>
        </row>
        <row r="309">
          <cell r="A309" t="str">
            <v xml:space="preserve">    87445</v>
          </cell>
          <cell r="B309" t="str">
            <v>BETONEIRA CAPACIDADE NOMINAL 400 L, CAPACIDADE DE MISTURA 310 L, MOTORA DIESEL POTÊNCIA 5,0 HP, SEM CARREGADOR - CHP DIURNO. AF_06/2014</v>
          </cell>
          <cell r="C309" t="str">
            <v>CHP</v>
          </cell>
          <cell r="D309">
            <v>2.86</v>
          </cell>
        </row>
        <row r="310">
          <cell r="A310" t="str">
            <v xml:space="preserve">    88386</v>
          </cell>
          <cell r="B310" t="str">
            <v>MISTURADOR DE ARGAMASSA, EIXO HORIZONTAL, CAPACIDADE DE MISTURA 300 KG, MOTOR ELÉTRICO POTÊNCIA 5 CV - CHP DIURNO. AF_06/2014</v>
          </cell>
          <cell r="C310" t="str">
            <v>CHP</v>
          </cell>
          <cell r="D310">
            <v>3.09</v>
          </cell>
        </row>
        <row r="311">
          <cell r="A311" t="str">
            <v xml:space="preserve">    88393</v>
          </cell>
          <cell r="B311" t="str">
            <v>MISTURADOR DE ARGAMASSA, EIXO HORIZONTAL, CAPACIDADE DE MISTURA 600 KG, MOTOR ELÉTRICO POTÊNCIA 7,5 CV - CHP DIURNO. AF_06/2014</v>
          </cell>
          <cell r="C311" t="str">
            <v>CHP</v>
          </cell>
          <cell r="D311">
            <v>4.26</v>
          </cell>
        </row>
        <row r="312">
          <cell r="A312" t="str">
            <v xml:space="preserve">    88399</v>
          </cell>
          <cell r="B312" t="str">
            <v>MISTURADOR DE ARGAMASSA, EIXO HORIZONTAL, CAPACIDADE DE MISTURA 160 KG, MOTOR ELÉTRICO POTÊNCIA 3 CV - CHP DIURNO. AF_06/2014</v>
          </cell>
          <cell r="C312" t="str">
            <v>CHP</v>
          </cell>
          <cell r="D312">
            <v>2.27</v>
          </cell>
        </row>
        <row r="313">
          <cell r="A313" t="str">
            <v xml:space="preserve">    88418</v>
          </cell>
          <cell r="B313" t="str">
            <v>PROJETOR DE ARGAMASSA, CAPACIDADE DE PROJEÇÃO 1,5 M3/H, ALCANCE DE 30 ATÉ 60 M, MOTOR ELÉTRICO POTÊNCIA 7,5 HP - CHP DIURNO. AF_06/2014</v>
          </cell>
          <cell r="C313" t="str">
            <v>CHP</v>
          </cell>
          <cell r="D313">
            <v>10.33</v>
          </cell>
        </row>
        <row r="314">
          <cell r="A314" t="str">
            <v xml:space="preserve">    88433</v>
          </cell>
          <cell r="B314" t="str">
            <v>PROJETOR DE ARGAMASSA, CAPACIDADE DE PROJEÇÃO 2 M3/H, ALCANCE ATÉ 50 M, MOTOR ELÉTRICO POTÊNCIA 7,5 HP - CHP DIURNO. AF_06/2014</v>
          </cell>
          <cell r="C314" t="str">
            <v>CHP</v>
          </cell>
          <cell r="D314">
            <v>12.77</v>
          </cell>
        </row>
        <row r="315">
          <cell r="A315" t="str">
            <v xml:space="preserve">    88830</v>
          </cell>
          <cell r="B315" t="str">
            <v>BETONEIRA CAPACIDADE NOMINAL DE 400 L, CAPACIDADE DE MISTURA 310 L, MOTOR ELÉTRICO TRIFÁSICO POTÊNCIA DE 2 HP, SEM CARREGADOR - CHP DIURNO.AF_10/2014</v>
          </cell>
          <cell r="C315" t="str">
            <v>CHP</v>
          </cell>
          <cell r="D315">
            <v>1.22</v>
          </cell>
        </row>
        <row r="316">
          <cell r="A316" t="str">
            <v xml:space="preserve">    88843</v>
          </cell>
          <cell r="B316" t="str">
            <v>TRATOR DE ESTEIRAS, POTÊNCIA 125 HP, PESO OPERACIONAL 12,9 T, COM LÂMINA 2,7 M3 - CHP DIURNO. AF_10/2014</v>
          </cell>
          <cell r="C316" t="str">
            <v>CHP</v>
          </cell>
          <cell r="D316">
            <v>175.73</v>
          </cell>
        </row>
        <row r="317">
          <cell r="A317" t="str">
            <v xml:space="preserve">    88907</v>
          </cell>
          <cell r="B317" t="str">
            <v>ESCAVADEIRA HIDRÁULICA SOBRE ESTEIRAS, CAÇAMBA 1,20 M3, PESO OPERACIONAL 21 T, POTÊNCIA BRUTA 155 HP - CHP DIURNO. AF_06/2014</v>
          </cell>
          <cell r="C317" t="str">
            <v>CHP</v>
          </cell>
          <cell r="D317">
            <v>162.62</v>
          </cell>
        </row>
        <row r="318">
          <cell r="A318" t="str">
            <v xml:space="preserve">    89021</v>
          </cell>
          <cell r="B318" t="str">
            <v>BOMBA SUBMERSÍVEL ELÉTRICA TRIFÁSICA, POTÊNCIA 2,96 HP, Ø ROTOR 144 MMSEMI-ABERTO, BOCAL DE SAÍDA Ø 2, HM/Q = 2 MCA / 38,8 M3/H A 28 MCA /5 M3/H - CHP DIURNO. AF_06/2014</v>
          </cell>
          <cell r="C318" t="str">
            <v>CHP</v>
          </cell>
          <cell r="D318">
            <v>1.89</v>
          </cell>
        </row>
        <row r="319">
          <cell r="A319" t="str">
            <v xml:space="preserve">    89028</v>
          </cell>
          <cell r="B319" t="str">
            <v>TANQUE DE ASFALTO ESTACIONÁRIO COM MAÇARICO, CAPACIDADE 20.000 L - CHPDIURNO. AF_06/2014</v>
          </cell>
          <cell r="C319" t="str">
            <v>CHP</v>
          </cell>
          <cell r="D319">
            <v>122.89</v>
          </cell>
        </row>
        <row r="320">
          <cell r="A320" t="str">
            <v xml:space="preserve">    89032</v>
          </cell>
          <cell r="B320" t="str">
            <v>TRATOR DE ESTEIRAS, POTÊNCIA 100 HP, PESO OPERACIONAL 9,4 T, COM LÂMINA 2,19 M3 - CHP DIURNO. AF_06/2014</v>
          </cell>
          <cell r="C320" t="str">
            <v>CHP</v>
          </cell>
          <cell r="D320">
            <v>158.18</v>
          </cell>
        </row>
        <row r="321">
          <cell r="A321" t="str">
            <v xml:space="preserve">    89035</v>
          </cell>
          <cell r="B321" t="str">
            <v>TRATOR DE PNEUS, POTÊNCIA 85 CV, TRAÇÃO 4X4, PESO COM LASTRO DE 4.675 KG - CHP DIURNO. AF_06/2014</v>
          </cell>
          <cell r="C321" t="str">
            <v>CHP</v>
          </cell>
          <cell r="D321">
            <v>64.150000000000006</v>
          </cell>
        </row>
        <row r="322">
          <cell r="A322" t="str">
            <v xml:space="preserve">    89225</v>
          </cell>
          <cell r="B322" t="str">
            <v>BETONEIRA CAPACIDADE NOMINAL DE 600 L, CAPACIDADE DE MISTURA 360 L, MOTOR ELÉTRICO TRIFÁSICO POTÊNCIA DE 4 CV, SEM CARREGADOR - CHP DIURNO.AF_11/2014</v>
          </cell>
          <cell r="C322" t="str">
            <v>CHP</v>
          </cell>
          <cell r="D322">
            <v>3.36</v>
          </cell>
        </row>
        <row r="323">
          <cell r="A323" t="str">
            <v xml:space="preserve">    89234</v>
          </cell>
          <cell r="B323" t="str">
            <v>FRESADORA DE ASFALTO A FRIO SOBRE RODAS, LARGURA FRESAGEM DE 1,0 M, POTÊNCIA 208 HP - CHP DIURNO. AF_11/2014</v>
          </cell>
          <cell r="C323" t="str">
            <v>CHP</v>
          </cell>
          <cell r="D323">
            <v>290.66000000000003</v>
          </cell>
        </row>
        <row r="324">
          <cell r="A324" t="str">
            <v xml:space="preserve">    89242</v>
          </cell>
          <cell r="B324" t="str">
            <v>FRESADORA DE ASFALTO A FRIO SOBRE RODAS, LARGURA FRESAGEM DE 2,0 M, POTÊNCIA 550 HP - CHP DIURNO. AF_11/2014</v>
          </cell>
          <cell r="C324" t="str">
            <v>CHP</v>
          </cell>
          <cell r="D324">
            <v>686.71</v>
          </cell>
        </row>
        <row r="325">
          <cell r="A325" t="str">
            <v xml:space="preserve">    89250</v>
          </cell>
          <cell r="B325" t="str">
            <v>RECICLADORA DE ASFALTO A FRIO SOBRE RODAS, LARGURA FRESAGEM DE 2,0 M, POTÊNCIA 422 HP - CHP DIURNO. AF_11/2014</v>
          </cell>
          <cell r="C325" t="str">
            <v>CHP</v>
          </cell>
          <cell r="D325">
            <v>573.75</v>
          </cell>
        </row>
        <row r="326">
          <cell r="A326" t="str">
            <v xml:space="preserve">    89257</v>
          </cell>
          <cell r="B326" t="str">
            <v>VIBROACABADORA DE ASFALTO SOBRE ESTEIRAS, LARGURA DE PAVIMENTAÇÃO 2,13M A 4,55 M, POTÊNCIA 100 HP CAPACIDADE 400 T/H - CHP DIURNO. AF_11/2014</v>
          </cell>
          <cell r="C326" t="str">
            <v>CHP</v>
          </cell>
          <cell r="D326">
            <v>151.9</v>
          </cell>
        </row>
        <row r="327">
          <cell r="A327" t="str">
            <v xml:space="preserve">    89272</v>
          </cell>
          <cell r="B327" t="str">
            <v>GUINDASTE HIDRÁULICO AUTROPELIDO, COM LANÇA TELESCÓPICA 28,80 M, CAPACIDADE MÁXIMA 30 T, POTÊNCIA 97 KW, TRAÇÃO 4 X 4 - CHP DIURNO. AF_11/2014</v>
          </cell>
          <cell r="C327" t="str">
            <v>CHP</v>
          </cell>
          <cell r="D327">
            <v>142.43</v>
          </cell>
        </row>
        <row r="328">
          <cell r="A328" t="str">
            <v xml:space="preserve">    89278</v>
          </cell>
          <cell r="B328" t="str">
            <v>BETONEIRA CAPACIDADE NOMINAL DE 600 L, CAPACIDADE DE MISTURA 440 L, MOTOR A DIESEL POTÊNCIA 10 HP, COM CARREGADOR - CHP DIURNO. AF_11/2014</v>
          </cell>
          <cell r="C328" t="str">
            <v>CHP</v>
          </cell>
          <cell r="D328">
            <v>6.72</v>
          </cell>
        </row>
        <row r="329">
          <cell r="A329" t="str">
            <v xml:space="preserve">    89843</v>
          </cell>
          <cell r="B329" t="str">
            <v>BATE-ESTACAS POR GRAVIDADE, POTÊNCIA DE 160 HP, PESO DO MARTELO ATÉ 3 TONELADAS - CHP DIURNO. AF_11/2014</v>
          </cell>
          <cell r="C329" t="str">
            <v>CHP</v>
          </cell>
          <cell r="D329">
            <v>122.08</v>
          </cell>
        </row>
        <row r="330">
          <cell r="A330" t="str">
            <v xml:space="preserve">    89876</v>
          </cell>
          <cell r="B330" t="str">
            <v>CAMINHÃO BASCULANTE 14 M3, COM CAVALO MECÂNICO DE CAPACIDADE MÁXIMA DETRAÇÃO COMBINADO DE 36000 KG, POTÊNCIA 286 CV, INCLUSIVE SEMIREBOQUECOM CAÇAMBA METÁLICA - CHP DIURNO. AF_12/2014</v>
          </cell>
          <cell r="C330" t="str">
            <v>CHP</v>
          </cell>
          <cell r="D330">
            <v>170.93</v>
          </cell>
        </row>
        <row r="331">
          <cell r="A331" t="str">
            <v xml:space="preserve">    89883</v>
          </cell>
          <cell r="B331" t="str">
            <v>CAMINHÃO BASCULANTE 18 M3, COM CAVALO MECÂNICO DE CAPACIDADE MÁXIMA DETRAÇÃO COMBINADO DE 45000 KG, POTÊNCIA 330 CV, INCLUSIVE SEMIREBOQUECOM CAÇAMBA METÁLICA - CHP DIURNO. AF_12/2014</v>
          </cell>
          <cell r="C331" t="str">
            <v>CHP</v>
          </cell>
          <cell r="D331">
            <v>189.88</v>
          </cell>
        </row>
        <row r="332">
          <cell r="A332" t="str">
            <v xml:space="preserve">    90586</v>
          </cell>
          <cell r="B332" t="str">
            <v>VIBRADOR DE IMERSÃO, DIÂMETRO DE PONTEIRA 45MM, MOTOR ELÉTRICO TRIFÁSICO POTÊNCIA DE 2 CV - CHP DIURNO. AF_06/2015</v>
          </cell>
          <cell r="C332" t="str">
            <v>CHP</v>
          </cell>
          <cell r="D332">
            <v>2.1800000000000002</v>
          </cell>
        </row>
        <row r="333">
          <cell r="A333" t="str">
            <v xml:space="preserve">    90625</v>
          </cell>
          <cell r="B333" t="str">
            <v>PERFURATRIZ MANUAL, TORQUE MÁXIMO 83 N.M, POTÊNCIA 5 CV, COM DIÂMETRO MÁXIMO 4" - CHP DIURNO. AF_06/2015</v>
          </cell>
          <cell r="C333" t="str">
            <v>CHP</v>
          </cell>
          <cell r="D333">
            <v>4.97</v>
          </cell>
        </row>
        <row r="334">
          <cell r="A334" t="str">
            <v xml:space="preserve">    90631</v>
          </cell>
          <cell r="B334" t="str">
            <v>PERFURATRIZ SOBRE ESTEIRA, TORQUE MÁXIMO 600 KGF, PESO MÉDIO 1000 KG, POTÊNCIA 20 HP, DIÂMETRO MÁXIMO 10" - CHP DIURNO. AF_06/2015</v>
          </cell>
          <cell r="C334" t="str">
            <v>CHP</v>
          </cell>
          <cell r="D334">
            <v>75.319999999999993</v>
          </cell>
        </row>
        <row r="335">
          <cell r="A335" t="str">
            <v xml:space="preserve">    90637</v>
          </cell>
          <cell r="B335" t="str">
            <v>MISTURADOR DUPLO HORIZONTAL DE ALTA TURBULÊNCIA, CAPACIDADE / VOLUME 2X 500 LITROS, MOTORES ELÉTRICOS MÍNIMO 5 CV CADA, PARA NATA CIMENTO,ARGAMASSA E OUTROS - CHP DIURNO. AF_06/2015</v>
          </cell>
          <cell r="C335" t="str">
            <v>CHP</v>
          </cell>
          <cell r="D335">
            <v>8.16</v>
          </cell>
        </row>
        <row r="336">
          <cell r="A336" t="str">
            <v xml:space="preserve">    90643</v>
          </cell>
          <cell r="B336" t="str">
            <v>BOMBA TRIPLEX, PARA INJEÇÃO DE NATA DE CIMENTO, VAZÃO MÁXIMA DE 100 LITROS/MINUTO, PRESSÃO MÁXIMA DE 70 BAR - CHP DIURNO. AF_06/2015</v>
          </cell>
          <cell r="C336" t="str">
            <v>CHP</v>
          </cell>
          <cell r="D336">
            <v>9.59</v>
          </cell>
        </row>
        <row r="337">
          <cell r="A337" t="str">
            <v xml:space="preserve">    90650</v>
          </cell>
          <cell r="B337" t="str">
            <v>BOMBA CENTRÍFUGA MONOESTÁGIO COM MOTOR ELÉTRICO MONOFÁSICO, POTÊNCIA 15 HP, DIÂMETRO DO ROTOR 173 MM, HM/Q = 30 MCA / 90 M3/H A 45 MCA / 55M3/H - CHP DIURNO. AF_06/2015</v>
          </cell>
          <cell r="C337" t="str">
            <v>CHP</v>
          </cell>
          <cell r="D337">
            <v>8.01</v>
          </cell>
        </row>
        <row r="338">
          <cell r="A338" t="str">
            <v xml:space="preserve">    90656</v>
          </cell>
          <cell r="B338" t="str">
            <v>BOMBA DE PROJEÇÃO DE CONCRETO SECO, POTÊNCIA 10 CV, VAZÃO 3 M3/H - CHPDIURNO. AF_06/2015</v>
          </cell>
          <cell r="C338" t="str">
            <v>CHP</v>
          </cell>
          <cell r="D338">
            <v>9.0299999999999994</v>
          </cell>
        </row>
        <row r="339">
          <cell r="A339" t="str">
            <v xml:space="preserve">    90662</v>
          </cell>
          <cell r="B339" t="str">
            <v>BOMBA DE PROJEÇÃO DE CONCRETO SECO, POTÊNCIA 10 CV, VAZÃO 6 M3/H - CHPDIURNO. AF_06/2015</v>
          </cell>
          <cell r="C339" t="str">
            <v>CHP</v>
          </cell>
          <cell r="D339">
            <v>9.33</v>
          </cell>
        </row>
        <row r="340">
          <cell r="A340" t="str">
            <v xml:space="preserve">    90668</v>
          </cell>
          <cell r="B340" t="str">
            <v>PROJETOR PNEUMÁTICO DE ARGAMASSA PARA CHAPISCO E REBOCO COM RECIPIENTEACOPLADO, TIPO CANEQUINHA, COM COMPRESSOR DE AR REBOCÁVEL VAZÃO 89 PCM E MOTOR DIESEL DE 20 CV - CHP DIURNO. AF_06/2015</v>
          </cell>
          <cell r="C340" t="str">
            <v>CHP</v>
          </cell>
          <cell r="D340">
            <v>42.88</v>
          </cell>
        </row>
        <row r="341">
          <cell r="A341" t="str">
            <v xml:space="preserve">    90674</v>
          </cell>
          <cell r="B341" t="str">
            <v>PERFURATRIZ COM TORRE METÁLICA PARA EXECUÇÃO DE ESTACA HÉLICE CONTÍNUA, PROFUNDIDADE MÁXIMA DE 30 M, DIÂMETRO MÁXIMO DE 800 MM, POTÊNCIA INSTALADA DE 268 HP, MESA ROTATIVA COM TORQUE MÁXIMO DE 170 KNM - CHP DIURNO. AF_06/2015</v>
          </cell>
          <cell r="C341" t="str">
            <v>CHP</v>
          </cell>
          <cell r="D341">
            <v>465.15</v>
          </cell>
        </row>
        <row r="342">
          <cell r="A342" t="str">
            <v xml:space="preserve">    90680</v>
          </cell>
          <cell r="B342" t="str">
            <v>PERFURATRIZ HIDRÁULICA SOBRE CAMINHÃO COM TRADO CURTO ACOPLADO, PROFUNDIDADE MÁXIMA DE 20 M, DIÂMETRO MÁXIMO DE 1500 MM, POTÊNCIA INSTALADADE 137 HP, MESA ROTATIVA COM TORQUE MÁXIMO DE 30 KNM - CHP DIURNO. AF_06/2015</v>
          </cell>
          <cell r="C342" t="str">
            <v>CHP</v>
          </cell>
          <cell r="D342">
            <v>241.03</v>
          </cell>
        </row>
        <row r="343">
          <cell r="A343" t="str">
            <v xml:space="preserve">    90686</v>
          </cell>
          <cell r="B343" t="str">
            <v>MANIPULADOR TELESCÓPICO, POTÊNCIA DE 85 HP, CAPACIDADE DE CARGA DE 3.500 KG, ALTURA MÁXIMA DE ELEVAÇÃO DE 12,3 M - CHP DIURNO. AF_06/2015</v>
          </cell>
          <cell r="C343" t="str">
            <v>CHP</v>
          </cell>
          <cell r="D343">
            <v>87.84</v>
          </cell>
        </row>
        <row r="344">
          <cell r="A344" t="str">
            <v xml:space="preserve">    90692</v>
          </cell>
          <cell r="B344" t="str">
            <v>MINICARREGADEIRA SOBRE RODAS, POTÊNCIA LÍQUIDA DE 47 HP, CAPACIDADE NOMINAL DE OPERAÇÃO DE 646 KG - CHP DIURNO. AF_06/2015</v>
          </cell>
          <cell r="C344" t="str">
            <v>CHP</v>
          </cell>
          <cell r="D344">
            <v>57.53</v>
          </cell>
        </row>
        <row r="345">
          <cell r="A345" t="str">
            <v xml:space="preserve">    90964</v>
          </cell>
          <cell r="B345" t="str">
            <v>COMPRESSOR DE AR REBOCÁVEL, VAZÃO 89 PCM, PRESSÃO EFETIVA DE TRABALHO 102 PSI, MOTOR DIESEL, POTÊNCIA 20 CV - CHP DIURNO. AF_06/2015</v>
          </cell>
          <cell r="C345" t="str">
            <v>CHP</v>
          </cell>
          <cell r="D345">
            <v>14.87</v>
          </cell>
        </row>
        <row r="346">
          <cell r="A346" t="str">
            <v xml:space="preserve">    90972</v>
          </cell>
          <cell r="B346" t="str">
            <v>COMPRESSOR DE AR REBOCAVEL, VAZÃO 250 PCM, PRESSAO DE TRABALHO 102 PSI, MOTOR A DIESEL POTÊNCIA 81 CV - CHP DIURNO. AF_06/2015</v>
          </cell>
          <cell r="C346" t="str">
            <v>CHP</v>
          </cell>
          <cell r="D346">
            <v>44.43</v>
          </cell>
        </row>
        <row r="347">
          <cell r="A347" t="str">
            <v xml:space="preserve">    90979</v>
          </cell>
          <cell r="B347" t="str">
            <v>COMPRESSOR DE AR REBOCÁVEL, VAZÃO 748 PCM, PRESSÃO EFETIVA DE TRABALHO102 PSI, MOTOR DIESEL, POTÊNCIA 210 CV - CHP DIURNO. AF_06/2015</v>
          </cell>
          <cell r="C347" t="str">
            <v>CHP</v>
          </cell>
          <cell r="D347">
            <v>114.86</v>
          </cell>
        </row>
        <row r="348">
          <cell r="A348" t="str">
            <v xml:space="preserve">    90991</v>
          </cell>
          <cell r="B348" t="str">
            <v>ESCAVADEIRA HIDRÁULICA SOBRE ESTEIRAS, CAÇAMBA 0,80 M3, PESO OPERACIONAL 17,8 T, POTÊNCIA LÍQUIDA 110 HP - CHP DIURNO. AF_10/2014</v>
          </cell>
          <cell r="C348" t="str">
            <v>CHP</v>
          </cell>
          <cell r="D348">
            <v>131.59</v>
          </cell>
        </row>
        <row r="349">
          <cell r="A349" t="str">
            <v xml:space="preserve">    90999</v>
          </cell>
          <cell r="B349" t="str">
            <v>COMPRESSOR DE AR REBOCAVEL, VAZÃO 400 PCM, PRESSAO DE TRABALHO 102 PSI, MOTOR A DIESEL POTÊNCIA 110 CV - CHP DIURNO. AF_06/2015</v>
          </cell>
          <cell r="C349" t="str">
            <v>CHP</v>
          </cell>
          <cell r="D349">
            <v>59.42</v>
          </cell>
        </row>
        <row r="350">
          <cell r="A350" t="str">
            <v xml:space="preserve">    91031</v>
          </cell>
          <cell r="B350" t="str">
            <v>CAMINHÃO TRUCADO (C/ TERCEIRO EIXO) ELETRÔNICO - POTÊNCIA 231CV - PBT = 22000KG - DIST. ENTRE EIXOS 5170 MM - INCLUI CARROCERIA FIXA ABERTADE MADEIRA - CHP DIURNO. AF_06/2015</v>
          </cell>
          <cell r="C350" t="str">
            <v>CHP</v>
          </cell>
          <cell r="D350">
            <v>123.71</v>
          </cell>
        </row>
        <row r="351">
          <cell r="A351" t="str">
            <v xml:space="preserve">    91277</v>
          </cell>
          <cell r="B351" t="str">
            <v>PLACA VIBRATÓRIA REVERSÍVEL COM MOTOR 4 TEMPOS A GASOLINA, FORÇA CENTRÍFUGA DE 25 KN (2500 KGF), POTÊNCIA 5,5 CV - CHP DIURNO. AF_08/2015</v>
          </cell>
          <cell r="C351" t="str">
            <v>CHP</v>
          </cell>
          <cell r="D351">
            <v>5.43</v>
          </cell>
        </row>
        <row r="352">
          <cell r="A352" t="str">
            <v xml:space="preserve">    91283</v>
          </cell>
          <cell r="B352" t="str">
            <v>CORTADORA DE PISO COM MOTOR 4 TEMPOS A GASOLINA, POTÊNCIA DE 13 HP, COM DISCO DE CORTE DIAMANTADO SEGMENTADO PARA CONCRETO, DIÂMETRO DE 350MM, FURO DE 1" (14 X 1") - CHP DIURNO. AF_08/2015</v>
          </cell>
          <cell r="C352" t="str">
            <v>CHP</v>
          </cell>
          <cell r="D352">
            <v>11.97</v>
          </cell>
        </row>
        <row r="353">
          <cell r="A353" t="str">
            <v xml:space="preserve">    91386</v>
          </cell>
          <cell r="B353" t="str">
            <v>CAMINHÃO BASCULANTE 10 M3, TRUCADO CABINE SIMPLES, PESO BRUTO TOTAL 23.000 KG, CARGA ÚTIL MÁXIMA 15.935 KG, DISTÂNCIA ENTRE EIXOS 4,80 M, POTÊNCIA 230 CV INCLUSIVE CAÇAMBA METÁLICA - CHP DIURNO. AF_06/2014</v>
          </cell>
          <cell r="C353" t="str">
            <v>CHP</v>
          </cell>
          <cell r="D353">
            <v>133.84</v>
          </cell>
        </row>
        <row r="354">
          <cell r="A354" t="str">
            <v xml:space="preserve">    91533</v>
          </cell>
          <cell r="B354" t="str">
            <v>COMPACTADOR DE SOLOS DE PERCUSSÃO (SOQUETE) COM MOTOR A GASOLINA 4 TEMPOS, POTÊNCIA 4 CV - CHP DIURNO. AF_08/2015</v>
          </cell>
          <cell r="C354" t="str">
            <v>CHP</v>
          </cell>
          <cell r="D354">
            <v>5.0999999999999996</v>
          </cell>
        </row>
        <row r="355">
          <cell r="A355" t="str">
            <v xml:space="preserve">    91634</v>
          </cell>
          <cell r="B355" t="str">
            <v>GUINDAUTO HIDRÁULICO, CAPACIDADE MÁXIMA DE CARGA 6500 KG, MOMENTO MÁXIMO DE CARGA 5,8 TM, ALCANCE MÁXIMO HORIZONTAL 7,60 M, INCLUSIVE CAMINHÃO TOCO PBT 9.700 KG, POTÊNCIA DE 160 CV - CHP DIURNO. AF_08/2015</v>
          </cell>
          <cell r="C355" t="str">
            <v>CHP</v>
          </cell>
          <cell r="D355">
            <v>95.59</v>
          </cell>
        </row>
        <row r="356">
          <cell r="A356" t="str">
            <v xml:space="preserve">    91645</v>
          </cell>
          <cell r="B356" t="str">
            <v>CAMINHÃO DE TRANSPORTE DE MATERIAL ASFÁLTICO 30.000 L, COM CAVALO MECÂNICO DE CAPACIDADE MÁXIMA DE TRAÇÃO COMBINADO DE 66.000 KG, POTÊNCIA 360 CV, INCLUSIVE TANQUE DE ASFALTO COM SERPENTINA - CHP DIURNO. AF_08/2015</v>
          </cell>
          <cell r="C356" t="str">
            <v>CHP</v>
          </cell>
          <cell r="D356">
            <v>198.1</v>
          </cell>
        </row>
        <row r="357">
          <cell r="A357" t="str">
            <v xml:space="preserve">    91692</v>
          </cell>
          <cell r="B357" t="str">
            <v>SERRA CIRCULAR DE BANCADA COM MOTOR ELÉTRICO POTÊNCIA DE 5HP, COM COIFA PARA DISCO 10" - CHP DIURNO. AF_08/2015</v>
          </cell>
          <cell r="C357" t="str">
            <v>CHP</v>
          </cell>
          <cell r="D357">
            <v>1.97</v>
          </cell>
        </row>
        <row r="358">
          <cell r="A358" t="str">
            <v xml:space="preserve">    92043</v>
          </cell>
          <cell r="B358" t="str">
            <v>DISTRIBUIDOR DE AGREGADOS REBOCAVEL, CAPACIDADE 1,9 M³, LARGURA DE TRABALHO 3,66 M - CHP DIURNO. AF_11/2015</v>
          </cell>
          <cell r="C358" t="str">
            <v>CHP</v>
          </cell>
          <cell r="D358">
            <v>5.61</v>
          </cell>
        </row>
        <row r="359">
          <cell r="A359" t="str">
            <v xml:space="preserve">    92106</v>
          </cell>
          <cell r="B359" t="str">
            <v>CAMINHÃO PARA EQUIPAMENTO DE LIMPEZA A SUCÇÃO, COM CAMINHÃO TRUCADO DEPESO BRUTO TOTAL 23000 KG, CARGA ÚTIL MÁXIMA 15935 KG, DISTÂNCIA ENTRE EIXOS 4,80 M, POTÊNCIA 230 CV, INCLUSIVE LIMPADORA A SUCÇÃO, TANQUE12000 L - CHP DIURNO. AF_11/2015</v>
          </cell>
          <cell r="C359" t="str">
            <v>CHP</v>
          </cell>
          <cell r="D359">
            <v>134.72999999999999</v>
          </cell>
        </row>
        <row r="360">
          <cell r="A360" t="str">
            <v xml:space="preserve">    92112</v>
          </cell>
          <cell r="B360" t="str">
            <v>PENEIRA ROTATIVA COM MOTOR ELÉTRICO TRIFÁSICO DE 2 CV, CILINDRO DE 1 MX 0,60 M, COM FUROS DE 3,17 MM - CHP DIURNO. AF_11/2015</v>
          </cell>
          <cell r="C360" t="str">
            <v>CHP</v>
          </cell>
          <cell r="D360">
            <v>2.65</v>
          </cell>
        </row>
        <row r="361">
          <cell r="A361" t="str">
            <v xml:space="preserve">    92118</v>
          </cell>
          <cell r="B361" t="str">
            <v xml:space="preserve">DOSADOR DE AREIA, CAPACIDADE DE 26 LITROS - CHP DIURNO. AF_11/2015 </v>
          </cell>
          <cell r="C361" t="str">
            <v>CHP</v>
          </cell>
          <cell r="D361">
            <v>1.4</v>
          </cell>
        </row>
        <row r="362">
          <cell r="A362" t="str">
            <v xml:space="preserve">    92138</v>
          </cell>
          <cell r="B362" t="str">
            <v>CAMINHONETE COM MOTOR A DIESEL, POTÊNCIA 180 CV, CABINE DUPLA, 4X4 - CHP DIURNO. AF_11/2015</v>
          </cell>
          <cell r="C362" t="str">
            <v>CHP</v>
          </cell>
          <cell r="D362">
            <v>90.11</v>
          </cell>
        </row>
        <row r="363">
          <cell r="A363" t="str">
            <v xml:space="preserve">    92145</v>
          </cell>
          <cell r="B363" t="str">
            <v>CAMINHONETE CABINE SIMPLES COM MOTOR 1.6 FLEX, CÂMBIO MANUAL, POTÊNCIA101/104 CV, 2 PORTAS - CHP DIURNO. AF_11/2015</v>
          </cell>
          <cell r="C363" t="str">
            <v>CHP</v>
          </cell>
          <cell r="D363">
            <v>74.83</v>
          </cell>
        </row>
        <row r="364">
          <cell r="A364" t="str">
            <v xml:space="preserve">    92242</v>
          </cell>
          <cell r="B364" t="str">
            <v>CAMINHÃO DE TRANSPORTE DE MATERIAL ASFÁLTICO 20.000 L, COM CAVALO MECÂNICO DE CAPACIDADE MÁXIMA DE TRAÇÃO COMBINADO DE 45.000 KG, POTÊNCIA 330 CV, INCLUSIVE TANQUE DE ASFALTO COM MAÇARICO - CHP DIURNO. AF_12/2015</v>
          </cell>
          <cell r="C364" t="str">
            <v>CHP</v>
          </cell>
          <cell r="D364">
            <v>170.65</v>
          </cell>
        </row>
        <row r="365">
          <cell r="A365" t="str">
            <v xml:space="preserve">    92716</v>
          </cell>
          <cell r="B365" t="str">
            <v>APARELHO PARA CORTE E SOLDA OXI-ACETILENO SOBRE RODAS, INCLUSIVE CILINDROS E MAÇARICOS - CHP DIURNO. AF_12/2015</v>
          </cell>
          <cell r="C365" t="str">
            <v>CHP</v>
          </cell>
          <cell r="D365">
            <v>18.63</v>
          </cell>
        </row>
        <row r="366">
          <cell r="A366" t="str">
            <v xml:space="preserve">    92960</v>
          </cell>
          <cell r="B366" t="str">
            <v>MÁQUINA EXTRUSORA DE CONCRETO PARA GUIAS E SARJETAS, MOTOR A DIESEL, POTÊNCIA 14 CV - CHP DIURNO. AF_12/2015</v>
          </cell>
          <cell r="C366" t="str">
            <v>CHP</v>
          </cell>
          <cell r="D366">
            <v>12.79</v>
          </cell>
        </row>
        <row r="367">
          <cell r="A367" t="str">
            <v xml:space="preserve">    92966</v>
          </cell>
          <cell r="B367" t="str">
            <v>MARTELO PERFURADOR PNEUMÁTICO MANUAL, HASTE 25 X 75 MM, 21 KG - CHP DIURNO. AF_12/2015</v>
          </cell>
          <cell r="C367" t="str">
            <v>CHP</v>
          </cell>
          <cell r="D367">
            <v>9.59</v>
          </cell>
        </row>
        <row r="368">
          <cell r="A368" t="str">
            <v xml:space="preserve">  0326</v>
          </cell>
          <cell r="B368" t="str">
            <v>CUSTO HORÁRIO PRODUTIVO NOTURNO</v>
          </cell>
        </row>
        <row r="369">
          <cell r="A369" t="str">
            <v xml:space="preserve">    5957</v>
          </cell>
          <cell r="B369" t="str">
            <v>COMPACTADOR DE SOLOS COM PLACA VIBRATORIA, 46X51CM, 5HP, 156KG, DIESEL, IMPACTO DINAMICO 1700KG - CUSTO HORARIO PRODUTIVO DIURNO</v>
          </cell>
          <cell r="C369" t="str">
            <v>CHP</v>
          </cell>
          <cell r="D369">
            <v>14.2</v>
          </cell>
        </row>
        <row r="370">
          <cell r="A370" t="str">
            <v xml:space="preserve">  0327</v>
          </cell>
          <cell r="B370" t="str">
            <v>CUSTO HORÁRIO IMPRODUTIVO DIURNO</v>
          </cell>
        </row>
        <row r="371">
          <cell r="A371" t="str">
            <v xml:space="preserve">    5632</v>
          </cell>
          <cell r="B371" t="str">
            <v>ESCAVADEIRA HIDRÁULICA SOBRE ESTEIRAS, CAÇAMBA 0,80 M3, PESO OPERACIONAL 17 T, POTENCIA BRUTA 111 HP - CHI DIURNO. AF_06/2014</v>
          </cell>
          <cell r="C371" t="str">
            <v>CHI</v>
          </cell>
          <cell r="D371">
            <v>48.79</v>
          </cell>
        </row>
        <row r="372">
          <cell r="A372" t="str">
            <v xml:space="preserve">    5679</v>
          </cell>
          <cell r="B372" t="str">
            <v>RETROESCAVADEIRA SOBRE RODAS COM CARREGADEIRA, TRAÇÃO 4X4, POTÊNCIA LÍQ. 88 HP, CAÇAMBA CARREG. CAP. MÍN. 1 M3, CAÇAMBA RETRO CAP. 0,26 M3,PESO OPERACIONAL MÍN. 6.674 KG, PROFUNDIDADE ESCAVAÇÃO MÁX. 4,37 M - CHI DIURNO. AF_06/2014</v>
          </cell>
          <cell r="C372" t="str">
            <v>CHI</v>
          </cell>
          <cell r="D372">
            <v>33.82</v>
          </cell>
        </row>
        <row r="373">
          <cell r="A373" t="str">
            <v xml:space="preserve">    5681</v>
          </cell>
          <cell r="B373" t="str">
            <v>RETROESCAVADEIRA SOBRE RODAS COM CARREGADEIRA, TRAÇÃO 4X2, POTÊNCIA LÍQ. 79 HP, CAÇAMBA CARREG. CAP. MÍN. 1 M3, CAÇAMBA RETRO CAP. 0,20 M3,PESO OPERACIONAL MÍN. 6.570 KG, PROFUNDIDADE ESCAVAÇÃO MÁX. 4,37 M - CHI DIURNO. AF_06/2014</v>
          </cell>
          <cell r="C373" t="str">
            <v>CHI</v>
          </cell>
          <cell r="D373">
            <v>31.92</v>
          </cell>
        </row>
        <row r="374">
          <cell r="A374" t="str">
            <v xml:space="preserve">    5683</v>
          </cell>
          <cell r="B374" t="str">
            <v>ROLO COMPACTADOR VIBRATÓRIO DE CILINDRO LISO, AUTO-PROPEL. DE AÇO, 80HP - 8,1T - CHI DIURNO</v>
          </cell>
          <cell r="C374" t="str">
            <v>CHI</v>
          </cell>
          <cell r="D374">
            <v>42.28</v>
          </cell>
        </row>
        <row r="375">
          <cell r="A375" t="str">
            <v xml:space="preserve">    5685</v>
          </cell>
          <cell r="B375" t="str">
            <v>ROLO COMPACTADOR VIBRATÓRIO DE UM CILINDRO AÇO LISO, POTÊNCIA 80 HP, PESO OPERACIONAL MÁXIMO 8,1 T, IMPACTO DINÂMICO 16,15 / 9,5 T, LARGURADE TRABALHO 1,68 M - CHI DIURNO. AF_06/2014</v>
          </cell>
          <cell r="C375" t="str">
            <v>CHI</v>
          </cell>
          <cell r="D375">
            <v>32.909999999999997</v>
          </cell>
        </row>
        <row r="376">
          <cell r="A376" t="str">
            <v xml:space="preserve">    5690</v>
          </cell>
          <cell r="B376" t="str">
            <v>GRADE DE DISCO CONTROLE REMOTO REBOCÁVEL, COM 24 DISCOS 24 X 6 MM COMPNEUS PARA TRANSPORTE - CHI DIURNO. AF_06/2014</v>
          </cell>
          <cell r="C376" t="str">
            <v>CHI</v>
          </cell>
          <cell r="D376">
            <v>3.36</v>
          </cell>
        </row>
        <row r="377">
          <cell r="A377" t="str">
            <v xml:space="preserve">    5806</v>
          </cell>
          <cell r="B377" t="str">
            <v>MOTOBOMBA CENTRÍFUGA, MOTOR A GASOLINA, POTÊNCIA 5,42 HP, BOCAIS 1 1/2" X 1", DIÂMETRO ROTOR 143 MM HM/Q = 6 MCA / 16,8 M3/H A 38 MCA / 6,6M3/H - CHI DIURNO. AF_06/2014</v>
          </cell>
          <cell r="C377" t="str">
            <v>CHI</v>
          </cell>
          <cell r="D377">
            <v>0.19</v>
          </cell>
        </row>
        <row r="378">
          <cell r="A378" t="str">
            <v xml:space="preserve">    5826</v>
          </cell>
          <cell r="B378" t="str">
            <v>CAMINHÃO TOCO, PBT 16.000 KG, CARGA ÚTIL MÁX. 10.685 KG, DIST. ENTRE EIXOS 4,8 M, POTÊNCIA 189 CV, INCLUSIVE CARROCERIA FIXA ABERTA DE MADEIRA P/ TRANSPORTE GERAL DE CARGA SECA, DIMEN. APROX. 2,5 X 7,00 X 0,50M - CHI DIURNO. AF_06/2014</v>
          </cell>
          <cell r="C378" t="str">
            <v>CHI</v>
          </cell>
          <cell r="D378">
            <v>26.23</v>
          </cell>
        </row>
        <row r="379">
          <cell r="A379" t="str">
            <v xml:space="preserve">    5829</v>
          </cell>
          <cell r="B379" t="str">
            <v xml:space="preserve">USINA DE CONCRETO FIXA CAPACIDADE 90/120 M³, 63HP - CHI DIURNO </v>
          </cell>
          <cell r="C379" t="str">
            <v>CHI</v>
          </cell>
          <cell r="D379">
            <v>64.38</v>
          </cell>
        </row>
        <row r="380">
          <cell r="A380" t="str">
            <v xml:space="preserve">    5837</v>
          </cell>
          <cell r="B380" t="str">
            <v>VIBROACABADORA DE ASFALTO SOBRE ESTEIRAS, LARGURA DE PAVIMENTAÇÃO 1,90M A 5,30 M, POTÊNCIA 105 HP CAPACIDADE 450 T/H - CHI DIURNO. AF_11/2014</v>
          </cell>
          <cell r="C380" t="str">
            <v>CHI</v>
          </cell>
          <cell r="D380">
            <v>72.760000000000005</v>
          </cell>
        </row>
        <row r="381">
          <cell r="A381" t="str">
            <v xml:space="preserve">    5841</v>
          </cell>
          <cell r="B381" t="str">
            <v>VASSOURA MECÂNICA REBOCÁVEL COM ESCOVA CILÍNDRICA, LARGURA ÚTIL DE VARRIMENTO DE 2,44 M - CHI DIURNO. AF_06/2014</v>
          </cell>
          <cell r="C381" t="str">
            <v>CHI</v>
          </cell>
          <cell r="D381">
            <v>3.43</v>
          </cell>
        </row>
        <row r="382">
          <cell r="A382" t="str">
            <v xml:space="preserve">    5845</v>
          </cell>
          <cell r="B382" t="str">
            <v>TRATOR DE PNEUS, POTÊNCIA 122 CV, TRAÇÃO 4X4, PESO COM LASTRO DE 4.510KG - CHI DIURNO. AF_06/2014</v>
          </cell>
          <cell r="C382" t="str">
            <v>CHI</v>
          </cell>
          <cell r="D382">
            <v>23.93</v>
          </cell>
        </row>
        <row r="383">
          <cell r="A383" t="str">
            <v xml:space="preserve">    5849</v>
          </cell>
          <cell r="B383" t="str">
            <v>TRATOR DE ESTEIRAS, POTÊNCIA 170 HP, PESO OPERACIONAL 19 T, CAÇAMBA 5,2 M3 - CHI DIURNO. AF_06/2014</v>
          </cell>
          <cell r="C383" t="str">
            <v>CHI</v>
          </cell>
          <cell r="D383">
            <v>72.34</v>
          </cell>
        </row>
        <row r="384">
          <cell r="A384" t="str">
            <v xml:space="preserve">    5853</v>
          </cell>
          <cell r="B384" t="str">
            <v>TRATOR DE ESTEIRAS, POTÊNCIA 150 HP, PESO OPERACIONAL 16,7 T, COM RODAMOTRIZ ELEVADA E LÂMINA 3,18 M3 - CHI DIURNO. AF_06/2014</v>
          </cell>
          <cell r="C384" t="str">
            <v>CHI</v>
          </cell>
          <cell r="D384">
            <v>72.69</v>
          </cell>
        </row>
        <row r="385">
          <cell r="A385" t="str">
            <v xml:space="preserve">    5857</v>
          </cell>
          <cell r="B385" t="str">
            <v>TRATOR DE ESTEIRAS, POTÊNCIA 347 HP, PESO OPERACIONAL 38,5 T, COM LÂMINA 8,70 M3 - CHI DIURNO. AF_06/2014</v>
          </cell>
          <cell r="C385" t="str">
            <v>CHI</v>
          </cell>
          <cell r="D385">
            <v>202.93</v>
          </cell>
        </row>
        <row r="386">
          <cell r="A386" t="str">
            <v xml:space="preserve">    5865</v>
          </cell>
          <cell r="B386" t="str">
            <v>ROLO COMPACTADOR VIBRATÓRIO REBOCÁVEL AÇO LISO, PESO 4,7T, IMPACTO DINÂMICO 18,3T - CHI DIURNO</v>
          </cell>
          <cell r="C386" t="str">
            <v>CHI</v>
          </cell>
          <cell r="D386">
            <v>21.29</v>
          </cell>
        </row>
        <row r="387">
          <cell r="A387" t="str">
            <v xml:space="preserve">    5869</v>
          </cell>
          <cell r="B387" t="str">
            <v>ROLO COMPACTADOR VIBRATÓRIO TANDEM AÇO LISO, POTÊNCIA 58 HP, PESO SEM/COM LASTRO 6,5 / 9,4 T, LARGURA DE TRABALHO 1,2 M - CHI DIURNO. AF_06/2014</v>
          </cell>
          <cell r="C387" t="str">
            <v>CHI</v>
          </cell>
          <cell r="D387">
            <v>30.64</v>
          </cell>
        </row>
        <row r="388">
          <cell r="A388" t="str">
            <v xml:space="preserve">    5873</v>
          </cell>
          <cell r="B388" t="str">
            <v>ROLO COMPACTADOR DE PNEUS ESTÁTICO PARA ASFALTO, PRESSÃO VARIÁVEL, POTÊNCIA 99HP, PESO OPERACIONAL SEM/COM LASTRO 8,3/21,0 T - CHI DIURNO</v>
          </cell>
          <cell r="C388" t="str">
            <v>CHI</v>
          </cell>
          <cell r="D388">
            <v>52.53</v>
          </cell>
        </row>
        <row r="389">
          <cell r="A389" t="str">
            <v xml:space="preserve">    5877</v>
          </cell>
          <cell r="B389" t="str">
            <v>RETROESCAVADEIRA SOBRE RODAS COM CARREGADEIRA, TRAÇÃO 4X4, POTÊNCIA LÍQ. 72 HP, CAÇAMBA CARREG. CAP. MÍN. 0,79 M3, CAÇAMBA RETRO CAP. 0,18 M3, PESO OPERACIONAL MÍN. 7.140 KG, PROFUNDIDADE ESCAVAÇÃO MÁX. 4,50 M- CHI DIURNO. AF_06/2014</v>
          </cell>
          <cell r="C389" t="str">
            <v>CHI</v>
          </cell>
          <cell r="D389">
            <v>33.21</v>
          </cell>
        </row>
        <row r="390">
          <cell r="A390" t="str">
            <v xml:space="preserve">    5881</v>
          </cell>
          <cell r="B390" t="str">
            <v>ROLO COMPACTADOR VIBRATÓRIO PÉ DE CARNEIRO, OPERADO POR CONTROLE REMOTO, POTÊNCIA 17HP, PESO OPERACIONAL 1,65T - CHI</v>
          </cell>
          <cell r="C390" t="str">
            <v>CHI</v>
          </cell>
          <cell r="D390">
            <v>5.88</v>
          </cell>
        </row>
        <row r="391">
          <cell r="A391" t="str">
            <v xml:space="preserve">    5884</v>
          </cell>
          <cell r="B391" t="str">
            <v>USINA DE LAMA ASFÁLTICA, PROD 30 A 50 T/H, SILO DE AGREGADO 7 M3, RESERVATÓRIOS PARA EMULSÃO E ÁGUA DE 2,3 M3 CADA, MISTURADOR TIPO PUG MILLA SER MONTADO SOBRE CAMINHÃO - CHI DIURNO. AF_10/2014</v>
          </cell>
          <cell r="C391" t="str">
            <v>CHI</v>
          </cell>
          <cell r="D391">
            <v>33.21</v>
          </cell>
        </row>
        <row r="392">
          <cell r="A392" t="str">
            <v xml:space="preserve">    5892</v>
          </cell>
          <cell r="B392" t="str">
            <v>CAMINHÃO TOCO, PESO BRUTO TOTAL 14.300 KG, CARGA ÚTIL MÁXIMA 9590 KG, DISTÂNCIA ENTRE EIXOS 4,76 M, POTÊNCIA 185 CV (NÃO INCLUI CARROCERIA)- CHI DIURNO. AF_06/2014</v>
          </cell>
          <cell r="C392" t="str">
            <v>CHI</v>
          </cell>
          <cell r="D392">
            <v>26.91</v>
          </cell>
        </row>
        <row r="393">
          <cell r="A393" t="str">
            <v xml:space="preserve">    5896</v>
          </cell>
          <cell r="B393" t="str">
            <v>CAMINHÃO TOCO, PESO BRUTO TOTAL 16.000 KG, CARGA ÚTIL MÁXIMA DE 10.685KG, DISTÂNCIA ENTRE EIXOS 4,80 M, POTÊNCIA 189 CV EXCLUSIVE CARROCERIA - CHI DIURNO. AF_06/2014</v>
          </cell>
          <cell r="C393" t="str">
            <v>CHI</v>
          </cell>
          <cell r="D393">
            <v>24.89</v>
          </cell>
        </row>
        <row r="394">
          <cell r="A394" t="str">
            <v xml:space="preserve">    5903</v>
          </cell>
          <cell r="B394" t="str">
            <v>CAMINHÃO PIPA 10.000 L TRUCADO, PESO BRUTO TOTAL 23.000 KG, CARGA ÚTILMÁXIMA 15.935 KG, DISTÂNCIA ENTRE EIXOS 4,8 M, POTÊNCIA 230 CV, INCLUSIVE TANQUE DE AÇO PARA TRANSPORTE DE ÁGUA - CHI DIURNO. AF_06/2014</v>
          </cell>
          <cell r="C394" t="str">
            <v>CHI</v>
          </cell>
          <cell r="D394">
            <v>32.6</v>
          </cell>
        </row>
        <row r="395">
          <cell r="A395" t="str">
            <v xml:space="preserve">    5907</v>
          </cell>
          <cell r="B395" t="str">
            <v>DISTRIBUIDOR DE AGREGADO TIPO DOSADOR REBOCAVEL COM 4 PNEUS COM LARGURA 3,66 M - CHI DIURNO</v>
          </cell>
          <cell r="C395" t="str">
            <v>CHI</v>
          </cell>
          <cell r="D395">
            <v>8.14</v>
          </cell>
        </row>
        <row r="396">
          <cell r="A396" t="str">
            <v xml:space="preserve">    5911</v>
          </cell>
          <cell r="B396" t="str">
            <v>ESPARGIDOR DE ASFALTO PRESSURIZADO COM TANQUE DE 2500 L, REBOCÁVEL COMMOTOR A GASOLINA POTÊNCIA 3,4 HP - CHI DIURNO. AF_07/2014</v>
          </cell>
          <cell r="C396" t="str">
            <v>CHI</v>
          </cell>
          <cell r="D396">
            <v>14.25</v>
          </cell>
        </row>
        <row r="397">
          <cell r="A397" t="str">
            <v xml:space="preserve">    5923</v>
          </cell>
          <cell r="B397" t="str">
            <v>GRADE DE DISCO REBOCÁVEL COM 20 DISCOS 24" X 6 MM COM PNEUS PARA TRANSPORTE - CHI DIURNO. AF_06/2014</v>
          </cell>
          <cell r="C397" t="str">
            <v>CHI</v>
          </cell>
          <cell r="D397">
            <v>2.64</v>
          </cell>
        </row>
        <row r="398">
          <cell r="A398" t="str">
            <v xml:space="preserve">    5926</v>
          </cell>
          <cell r="B398" t="str">
            <v>LANCA ELEVATORIA TELESCOPICA DE ACIONAMENTO HIDRAULICO, CAPACIDADE DE CARGA 30.000 KG, COM CESTO, MONTADA SOBRE CAMINHAO TRUCADO - CHI DIURNO</v>
          </cell>
          <cell r="C398" t="str">
            <v>CHI</v>
          </cell>
          <cell r="D398">
            <v>250.83</v>
          </cell>
        </row>
        <row r="399">
          <cell r="A399" t="str">
            <v xml:space="preserve">    5930</v>
          </cell>
          <cell r="B399" t="str">
            <v>GUINDAUTO HIDRÁULICO, CAPACIDADE MÁXIMA DE CARGA 6200 KG, MOMENTO MÁXIMO DE CARGA 11,7 TM, ALCANCE MÁXIMO HORIZONTAL 9,70 M, INCLUSIVE CAMINHÃO TOCO PBT 16.000 KG, POTÊNCIA DE 189 CV - CHI DIURNO. AF_06/2014</v>
          </cell>
          <cell r="C399" t="str">
            <v>CHI</v>
          </cell>
          <cell r="D399">
            <v>30.57</v>
          </cell>
        </row>
        <row r="400">
          <cell r="A400" t="str">
            <v xml:space="preserve">    5934</v>
          </cell>
          <cell r="B400" t="str">
            <v>MOTONIVELADORA POTÊNCIA BÁSICA LÍQUIDA (PRIMEIRA MARCHA) 125 HP, PESO BRUTO 13032 KG, LARGURA DA LÂMINA DE 3,7 M - CHI DIURNO. AF_06/2014</v>
          </cell>
          <cell r="C400" t="str">
            <v>CHI</v>
          </cell>
          <cell r="D400">
            <v>51.32</v>
          </cell>
        </row>
        <row r="401">
          <cell r="A401" t="str">
            <v xml:space="preserve">    5942</v>
          </cell>
          <cell r="B401" t="str">
            <v>PÁ CARREGADEIRA SOBRE RODAS, POTÊNCIA LÍQUIDA 128 HP, CAPACIDADE DA CAÇAMBA 1,7 A 2,8 M3, PESO OPERACIONAL 11632 KG - CHI DIURNO. AF_06/2014</v>
          </cell>
          <cell r="C401" t="str">
            <v>CHI</v>
          </cell>
          <cell r="D401">
            <v>41.78</v>
          </cell>
        </row>
        <row r="402">
          <cell r="A402" t="str">
            <v xml:space="preserve">    5946</v>
          </cell>
          <cell r="B402" t="str">
            <v>PÁ CARREGADEIRA SOBRE RODAS, POTÊNCIA 197 HP, CAPACIDADE DA CAÇAMBA 2,5 A 3,5 M3, PESO OPERACIONAL 18338 KG - CHI DIURNO. AF_06/2014</v>
          </cell>
          <cell r="C402" t="str">
            <v>CHI</v>
          </cell>
          <cell r="D402">
            <v>51.83</v>
          </cell>
        </row>
        <row r="403">
          <cell r="A403" t="str">
            <v xml:space="preserve">    5952</v>
          </cell>
          <cell r="B403" t="str">
            <v>MARTELETE OU ROMPEDOR PNEUMÁTICO MANUAL 28KG, FREQUENCIA DE IMPACTO 1230/MINUTO - CHI DIURNO</v>
          </cell>
          <cell r="C403" t="str">
            <v>CHI</v>
          </cell>
          <cell r="D403">
            <v>9.9499999999999993</v>
          </cell>
        </row>
        <row r="404">
          <cell r="A404" t="str">
            <v xml:space="preserve">    5954</v>
          </cell>
          <cell r="B404" t="str">
            <v>COMPRESSOR DE AR REBOCÁVEL, VAZÃO 189 PCM, PRESSÃO EFETIVA DE TRABALHO102 PSI, MOTOR DIESEL, POTÊNCIA 63 CV - CHI DIURNO. AF_06/2015</v>
          </cell>
          <cell r="C404" t="str">
            <v>CHI</v>
          </cell>
          <cell r="D404">
            <v>2.0699999999999998</v>
          </cell>
        </row>
        <row r="405">
          <cell r="A405" t="str">
            <v xml:space="preserve">    5959</v>
          </cell>
          <cell r="B405" t="str">
            <v>COMPACTADOR DE SOLOS COM PLACA VIBRATORIA, 46X51CM, 5HP, 156KG, DIESEL, IMPACTO DINAMICO 1700KG - CUSTO HORARIO IMPRODUTIVO DIURNO</v>
          </cell>
          <cell r="C405" t="str">
            <v>CHI</v>
          </cell>
          <cell r="D405">
            <v>11.42</v>
          </cell>
        </row>
        <row r="406">
          <cell r="A406" t="str">
            <v xml:space="preserve">    5961</v>
          </cell>
          <cell r="B406" t="str">
            <v>CAMINHÃO BASCULANTE 6 M3, PESO BRUTO TOTAL 16.000 KG, CARGA ÚTIL MÁXIMA 13.071 KG, DISTÂNCIA ENTRE EIXOS 4,80 M, POTÊNCIA 230 CV INCLUSIVE CAÇAMBA METÁLICA - CHI DIURNO. AF_06/2014</v>
          </cell>
          <cell r="C406" t="str">
            <v>CHI</v>
          </cell>
          <cell r="D406">
            <v>32.380000000000003</v>
          </cell>
        </row>
        <row r="407">
          <cell r="A407" t="str">
            <v xml:space="preserve">    6260</v>
          </cell>
          <cell r="B407" t="str">
            <v>CAMINHÃO PIPA 6.000 L, PESO BRUTO TOTAL 13.000 KG, DISTÂNCIA ENTRE EIXOS 4,80 M, POTÊNCIA 189 CV INCLUSIVE TANQUE DE AÇO PARA TRANSPORTE DEÁGUA, CAPACIDADE 6 M3 - CHI DIURNO. AF_06/2014</v>
          </cell>
          <cell r="C407" t="str">
            <v>CHI</v>
          </cell>
          <cell r="D407">
            <v>28.48</v>
          </cell>
        </row>
        <row r="408">
          <cell r="A408" t="str">
            <v xml:space="preserve">    6389</v>
          </cell>
          <cell r="B408" t="str">
            <v xml:space="preserve">MAQUINA SOLDA ARCO 375A DIESEL 33CV CHI DIURNO EXCLUSIVE OPERADOR </v>
          </cell>
          <cell r="C408" t="str">
            <v>H</v>
          </cell>
          <cell r="D408">
            <v>20.68</v>
          </cell>
        </row>
        <row r="409">
          <cell r="A409" t="str">
            <v xml:space="preserve">    6880</v>
          </cell>
          <cell r="B409" t="str">
            <v>ROLO COMPACTADOR DE PNEUS ESTÁTICO, PRESSÃO VARIÁVEL, POTÊNCIA 111 HP,PESO SEM/COM LASTRO 9,5 / 26 T, LARGURA DE TRABALHO 1,90 M - CHI DIURNO. AF_07/2014</v>
          </cell>
          <cell r="C409" t="str">
            <v>CHI</v>
          </cell>
          <cell r="D409">
            <v>39.44</v>
          </cell>
        </row>
        <row r="410">
          <cell r="A410" t="str">
            <v xml:space="preserve">    7023</v>
          </cell>
          <cell r="B410" t="str">
            <v>DISTRIBUIDOR DE BETUME 6000L 56CV SOB PRESSAO MONTADO SOBRE CHASSIS DECAMINHÃO - CHI</v>
          </cell>
          <cell r="C410" t="str">
            <v>CHI</v>
          </cell>
          <cell r="D410">
            <v>23.27</v>
          </cell>
        </row>
        <row r="411">
          <cell r="A411" t="str">
            <v xml:space="preserve">    7031</v>
          </cell>
          <cell r="B411" t="str">
            <v>TANQUE DE ASFALTO ESTACIONÁRIO COM SERPENTINA, CAPACIDADE 30.000 L - CHI DIURNO. AF_06/2014</v>
          </cell>
          <cell r="C411" t="str">
            <v>CHI</v>
          </cell>
          <cell r="D411">
            <v>2.78</v>
          </cell>
        </row>
        <row r="412">
          <cell r="A412" t="str">
            <v xml:space="preserve">    7043</v>
          </cell>
          <cell r="B412" t="str">
            <v>MOTOBOMBA TRASH (PARA ÁGUA SUJA) AUTO ESCORVANTE, MOTOR GASOLINA DE 6,41 HP, DIÂMETROS DE SUCÇÃO X RECALQUE: 3" X 3", HM/Q = 10 MCA / 60 M3/H A 23 MCA / 0 M3/H - CHI DIURNO. AF_10/2014</v>
          </cell>
          <cell r="C412" t="str">
            <v>CHI</v>
          </cell>
          <cell r="D412">
            <v>0.24</v>
          </cell>
        </row>
        <row r="413">
          <cell r="A413" t="str">
            <v xml:space="preserve">    7050</v>
          </cell>
          <cell r="B413" t="str">
            <v>ROLO COMPACTADOR PE DE CARNEIRO VIBRATORIO, POTENCIA 125 HP, PESO OPERACIONAL SEM/COM LASTRO 11,95 / 13,30 T, IMPACTO DINAMICO 38,5 / 22,5 T, LARGURA DE TRABALHO 2,15 M - CHI DIURNO. AF_06/2014</v>
          </cell>
          <cell r="C413" t="str">
            <v>CHI</v>
          </cell>
          <cell r="D413">
            <v>40.229999999999997</v>
          </cell>
        </row>
        <row r="414">
          <cell r="A414" t="str">
            <v xml:space="preserve">    67827</v>
          </cell>
          <cell r="B414" t="str">
            <v>CAMINHÃO BASCULANTE 6 M3 TOCO, PESO BRUTO TOTAL 16.000 KG, CARGA ÚTIL MÁXIMA 11.130 KG, DISTÂNCIA ENTRE EIXOS 5,36 M, POTÊNCIA 185 CV, INCLUSIVE CAÇAMBA METÁLICA - CHI DIURNO. AF_06/2014</v>
          </cell>
          <cell r="C414" t="str">
            <v>CHI</v>
          </cell>
          <cell r="D414">
            <v>31.59</v>
          </cell>
        </row>
        <row r="415">
          <cell r="A415" t="str">
            <v xml:space="preserve">    73395</v>
          </cell>
          <cell r="B415" t="str">
            <v xml:space="preserve">GRUPO GERADOR 150 KVA- CHI </v>
          </cell>
          <cell r="C415" t="str">
            <v>CHI</v>
          </cell>
          <cell r="D415">
            <v>5.81</v>
          </cell>
        </row>
        <row r="416">
          <cell r="A416" t="str">
            <v xml:space="preserve">    83760</v>
          </cell>
          <cell r="B416" t="str">
            <v xml:space="preserve">CHI-GUINDASTE MADAL MD-10A </v>
          </cell>
          <cell r="C416" t="str">
            <v>CHI</v>
          </cell>
          <cell r="D416">
            <v>79.52</v>
          </cell>
        </row>
        <row r="417">
          <cell r="A417" t="str">
            <v xml:space="preserve">    83766</v>
          </cell>
          <cell r="B417" t="str">
            <v xml:space="preserve">CHI-GRUPO DE SOLDAGEM BAMBOZZI 375-A </v>
          </cell>
          <cell r="C417" t="str">
            <v>CHI</v>
          </cell>
          <cell r="D417">
            <v>36.880000000000003</v>
          </cell>
        </row>
        <row r="418">
          <cell r="A418" t="str">
            <v xml:space="preserve">    84013</v>
          </cell>
          <cell r="B418" t="str">
            <v>ESCAVADEIRA HIDRÁULICA SOBRE ESTEIRAS, CAÇAMBA 0,80 M3, PESO OPERACIONAL 17,8 T, POTÊNCIA LÍQUIDA 110 HP - CHI DIURNO. AF_10/2014</v>
          </cell>
          <cell r="C418" t="str">
            <v>CHI</v>
          </cell>
          <cell r="D418">
            <v>47.32</v>
          </cell>
        </row>
        <row r="419">
          <cell r="A419" t="str">
            <v xml:space="preserve">    87446</v>
          </cell>
          <cell r="B419" t="str">
            <v>BETONEIRA CAPACIDADE NOMINAL 400 L, CAPACIDADE DE MISTURA 310 L, MOTORA DIESEL POTÊNCIA 5,0 HP, SEM CARREGADOR - CHI DIURNO. AF_06/2014</v>
          </cell>
          <cell r="C419" t="str">
            <v>CHI</v>
          </cell>
          <cell r="D419">
            <v>0.37</v>
          </cell>
        </row>
        <row r="420">
          <cell r="A420" t="str">
            <v xml:space="preserve">    88392</v>
          </cell>
          <cell r="B420" t="str">
            <v>MISTURADOR DE ARGAMASSA, EIXO HORIZONTAL, CAPACIDADE DE MISTURA 300 KG, MOTOR ELÉTRICO POTÊNCIA 5 CV - CHI DIURNO. AF_06/2014</v>
          </cell>
          <cell r="C420" t="str">
            <v>CHI</v>
          </cell>
          <cell r="D420">
            <v>0.72</v>
          </cell>
        </row>
        <row r="421">
          <cell r="A421" t="str">
            <v xml:space="preserve">    88398</v>
          </cell>
          <cell r="B421" t="str">
            <v>MISTURADOR DE ARGAMASSA, EIXO HORIZONTAL, CAPACIDADE DE MISTURA 600 KG, MOTOR ELÉTRICO POTÊNCIA 7,5 CV - CHI DIURNO. AF_06/2014</v>
          </cell>
          <cell r="C421" t="str">
            <v>CHI</v>
          </cell>
          <cell r="D421">
            <v>0.86</v>
          </cell>
        </row>
        <row r="422">
          <cell r="A422" t="str">
            <v xml:space="preserve">    88404</v>
          </cell>
          <cell r="B422" t="str">
            <v>MISTURADOR DE ARGAMASSA, EIXO HORIZONTAL, CAPACIDADE DE MISTURA 160 KG, MOTOR ELÉTRICO POTÊNCIA 3 CV - CHI DIURNO. AF_06/2014</v>
          </cell>
          <cell r="C422" t="str">
            <v>CHI</v>
          </cell>
          <cell r="D422">
            <v>0.68</v>
          </cell>
        </row>
        <row r="423">
          <cell r="A423" t="str">
            <v xml:space="preserve">    88430</v>
          </cell>
          <cell r="B423" t="str">
            <v>PROJETOR DE ARGAMASSA, CAPACIDADE DE PROJEÇÃO 1,5 M3/H, ALCANCE DE 30 ATÉ 60 M, MOTOR ELÉTRICO POTÊNCIA 7,5 HP - CHI DIURNO. AF_06/2014</v>
          </cell>
          <cell r="C423" t="str">
            <v>CHI</v>
          </cell>
          <cell r="D423">
            <v>4.46</v>
          </cell>
        </row>
        <row r="424">
          <cell r="A424" t="str">
            <v xml:space="preserve">    88438</v>
          </cell>
          <cell r="B424" t="str">
            <v>PROJETOR DE ARGAMASSA, CAPACIDADE DE PROJEÇÃO 2 M3/H, ALCANCE ATÉ 50 M, MOTOR ELÉTRICO POTÊNCIA 7,5 HP - CHI DIURNO. AF_06/2014</v>
          </cell>
          <cell r="C424" t="str">
            <v>CHI</v>
          </cell>
          <cell r="D424">
            <v>5.91</v>
          </cell>
        </row>
        <row r="425">
          <cell r="A425" t="str">
            <v xml:space="preserve">    88831</v>
          </cell>
          <cell r="B425" t="str">
            <v>BETONEIRA CAPACIDADE NOMINAL DE 400 L, CAPACIDADE DE MISTURA 310 L, MOTOR ELÉTRICO TRIFÁSICO POTÊNCIA DE 2 HP, SEM CARREGADOR - CHI DIURNO.AF_10/2014</v>
          </cell>
          <cell r="C425" t="str">
            <v>CHI</v>
          </cell>
          <cell r="D425">
            <v>0.27</v>
          </cell>
        </row>
        <row r="426">
          <cell r="A426" t="str">
            <v xml:space="preserve">    88844</v>
          </cell>
          <cell r="B426" t="str">
            <v>TRATOR DE ESTEIRAS, POTÊNCIA 125 HP, PESO OPERACIONAL 12,9 T, COM LÂMINA 2,7 M3 - CHI DIURNO. AF_10/2014</v>
          </cell>
          <cell r="C426" t="str">
            <v>CHI</v>
          </cell>
          <cell r="D426">
            <v>61.67</v>
          </cell>
        </row>
        <row r="427">
          <cell r="A427" t="str">
            <v xml:space="preserve">    88908</v>
          </cell>
          <cell r="B427" t="str">
            <v>ESCAVADEIRA HIDRÁULICA SOBRE ESTEIRAS, CAÇAMBA 1,20 M3, PESO OPERACIONAL 21 T, POTÊNCIA BRUTA 155 HP - CHI DIURNO. AF_06/2014</v>
          </cell>
          <cell r="C427" t="str">
            <v>CHI</v>
          </cell>
          <cell r="D427">
            <v>52.41</v>
          </cell>
        </row>
        <row r="428">
          <cell r="A428" t="str">
            <v xml:space="preserve">    89022</v>
          </cell>
          <cell r="B428" t="str">
            <v>BOMBA SUBMERSÍVEL ELÉTRICA TRIFÁSICA, POTÊNCIA 2,96 HP, Ø ROTOR 144 MMSEMI-ABERTO, BOCAL DE SAÍDA Ø 2, HM/Q = 2 MCA / 38,8 M3/H A 28 MCA /5 M3/H - CHI DIURNO. AF_06/2014</v>
          </cell>
          <cell r="C428" t="str">
            <v>CHI</v>
          </cell>
          <cell r="D428">
            <v>0.33</v>
          </cell>
        </row>
        <row r="429">
          <cell r="A429" t="str">
            <v xml:space="preserve">    89027</v>
          </cell>
          <cell r="B429" t="str">
            <v>TANQUE DE ASFALTO ESTACIONÁRIO COM MAÇARICO, CAPACIDADE 20.000 L - CHIDIURNO. AF_06/2014</v>
          </cell>
          <cell r="C429" t="str">
            <v>CHI</v>
          </cell>
          <cell r="D429">
            <v>2.2599999999999998</v>
          </cell>
        </row>
        <row r="430">
          <cell r="A430" t="str">
            <v xml:space="preserve">    89031</v>
          </cell>
          <cell r="B430" t="str">
            <v>TRATOR DE ESTEIRAS, POTÊNCIA 100 HP, PESO OPERACIONAL 9,4 T, COM LÂMINA 2,19 M3 - CHI DIURNO. AF_06/2014</v>
          </cell>
          <cell r="C430" t="str">
            <v>CHI</v>
          </cell>
          <cell r="D430">
            <v>59.61</v>
          </cell>
        </row>
        <row r="431">
          <cell r="A431" t="str">
            <v xml:space="preserve">    89036</v>
          </cell>
          <cell r="B431" t="str">
            <v>TRATOR DE PNEUS, POTÊNCIA 85 CV, TRAÇÃO 4X4, PESO COM LASTRO DE 4.675 KG - CHI DIURNO. AF_06/2014</v>
          </cell>
          <cell r="C431" t="str">
            <v>CHI</v>
          </cell>
          <cell r="D431">
            <v>21.67</v>
          </cell>
        </row>
        <row r="432">
          <cell r="A432" t="str">
            <v xml:space="preserve">    89218</v>
          </cell>
          <cell r="B432" t="str">
            <v>BATE-ESTACAS POR GRAVIDADE, POTÊNCIA DE 160 HP, PESO DO MARTELO ATÉ 3 TONELADAS - CHI DIURNO. AF_11/2014</v>
          </cell>
          <cell r="C432" t="str">
            <v>CHI</v>
          </cell>
          <cell r="D432">
            <v>28.35</v>
          </cell>
        </row>
        <row r="433">
          <cell r="A433" t="str">
            <v xml:space="preserve">    89226</v>
          </cell>
          <cell r="B433" t="str">
            <v>BETONEIRA CAPACIDADE NOMINAL DE 600 L, CAPACIDADE DE MISTURA 360 L, MOTOR ELÉTRICO TRIFÁSICO POTÊNCIA DE 4 CV, SEM CARREGADOR - CHI DIURNO.AF_11/2014</v>
          </cell>
          <cell r="C433" t="str">
            <v>CHI</v>
          </cell>
          <cell r="D433">
            <v>1.1100000000000001</v>
          </cell>
        </row>
        <row r="434">
          <cell r="A434" t="str">
            <v xml:space="preserve">    89227</v>
          </cell>
          <cell r="B434" t="str">
            <v>ROLO COMPACTADOR VIBRATORIO DE UM CILINDRO LISO DE ACO, POTENCIA 80 HP, PESO OPERACIONAL MAXIMO 8,5 T, LARGURA TRABALHO 1,676 M - CHI DIURNO. AF_06/2014</v>
          </cell>
          <cell r="C434" t="str">
            <v>CHI</v>
          </cell>
          <cell r="D434">
            <v>33.74</v>
          </cell>
        </row>
        <row r="435">
          <cell r="A435" t="str">
            <v xml:space="preserve">    89235</v>
          </cell>
          <cell r="B435" t="str">
            <v>FRESADORA DE ASFALTO A FRIO SOBRE RODAS, LARGURA FRESAGEM DE 1,0 M, POTÊNCIA 208 HP - CHI DIURNO. AF_11/2014</v>
          </cell>
          <cell r="C435" t="str">
            <v>CHI</v>
          </cell>
          <cell r="D435">
            <v>95.73</v>
          </cell>
        </row>
        <row r="436">
          <cell r="A436" t="str">
            <v xml:space="preserve">    89243</v>
          </cell>
          <cell r="B436" t="str">
            <v>FRESADORA DE ASFALTO A FRIO SOBRE RODAS, LARGURA FRESAGEM DE 2,0 M, POTÊNCIA 550 HP - CHI DIURNO. AF_11/2014</v>
          </cell>
          <cell r="C436" t="str">
            <v>CHI</v>
          </cell>
          <cell r="D436">
            <v>202.73</v>
          </cell>
        </row>
        <row r="437">
          <cell r="A437" t="str">
            <v xml:space="preserve">    89251</v>
          </cell>
          <cell r="B437" t="str">
            <v>RECICLADORA DE ASFALTO A FRIO SOBRE RODAS, LARGURA FRESAGEM DE 2,0 M, POTÊNCIA 422 HP - CHI DIURNO. AF_11/2014</v>
          </cell>
          <cell r="C437" t="str">
            <v>CHI</v>
          </cell>
          <cell r="D437">
            <v>178.21</v>
          </cell>
        </row>
        <row r="438">
          <cell r="A438" t="str">
            <v xml:space="preserve">    89258</v>
          </cell>
          <cell r="B438" t="str">
            <v>VIBROACABADORA DE ASFALTO SOBRE ESTEIRAS, LARGURA DE PAVIMENTAÇÃO 2,13M A 4,55 M, POTÊNCIA 100 HP, CAPACIDADE 400 T/H - CHI DIURNO. AF_11/2014</v>
          </cell>
          <cell r="C438" t="str">
            <v>CHI</v>
          </cell>
          <cell r="D438">
            <v>62.44</v>
          </cell>
        </row>
        <row r="439">
          <cell r="A439" t="str">
            <v xml:space="preserve">    89273</v>
          </cell>
          <cell r="B439" t="str">
            <v>GUINDASTE HIDRÁULICO AUTROPELIDO, COM LANÇA TELESCÓPICA 28,80 M, CAPACIDADE MÁXIMA 30 T, POTÊNCIA 97 KW, TRAÇÃO 4 X 4 - CHI DIURNO. AF_11/2014</v>
          </cell>
          <cell r="C439" t="str">
            <v>CHI</v>
          </cell>
          <cell r="D439">
            <v>59.76</v>
          </cell>
        </row>
        <row r="440">
          <cell r="A440" t="str">
            <v xml:space="preserve">    89279</v>
          </cell>
          <cell r="B440" t="str">
            <v>BETONEIRA CAPACIDADE NOMINAL DE 600 L, CAPACIDADE DE MISTURA 440 L, MOTOR A DIESEL POTÊNCIA 10 HP, COM CARREGADOR - CHI DIURNO. AF_11/2014</v>
          </cell>
          <cell r="C440" t="str">
            <v>CHI</v>
          </cell>
          <cell r="D440">
            <v>1.35</v>
          </cell>
        </row>
        <row r="441">
          <cell r="A441" t="str">
            <v xml:space="preserve">    89877</v>
          </cell>
          <cell r="B441" t="str">
            <v>CAMINHÃO BASCULANTE 14 M3, COM CAVALO MECÂNICO DE CAPACIDADE MÁXIMA DETRAÇÃO COMBINADO DE 36000 KG, POTÊNCIA 286 CV, INCLUSIVE SEMIREBOQUECOM CAÇAMBA METÁLICA - CHI DIURNO. AF_12/2014</v>
          </cell>
          <cell r="C441" t="str">
            <v>CHI</v>
          </cell>
          <cell r="D441">
            <v>43.84</v>
          </cell>
        </row>
        <row r="442">
          <cell r="A442" t="str">
            <v xml:space="preserve">    89884</v>
          </cell>
          <cell r="B442" t="str">
            <v>CAMINHÃO BASCULANTE 18 M3, COM CAVALO MECÂNICO DE CAPACIDADE MÁXIMA DETRAÇÃO COMBINADO DE 45000 KG, POTÊNCIA 330 CV, INCLUSIVE SEMIREBOQUECOM CAÇAMBA METÁLICA - CHI DIURNO. AF_12/2014</v>
          </cell>
          <cell r="C442" t="str">
            <v>CHI</v>
          </cell>
          <cell r="D442">
            <v>45.95</v>
          </cell>
        </row>
        <row r="443">
          <cell r="A443" t="str">
            <v xml:space="preserve">    90587</v>
          </cell>
          <cell r="B443" t="str">
            <v>VIBRADOR DE IMERSÃO, DIÂMETRO DE PONTEIRA 45MM, MOTOR ELÉTRICO TRIFÁSICO POTÊNCIA DE 2 CV - CHI DIURNO. AF_06/2015</v>
          </cell>
          <cell r="C443" t="str">
            <v>CHI</v>
          </cell>
          <cell r="D443">
            <v>1.31</v>
          </cell>
        </row>
        <row r="444">
          <cell r="A444" t="str">
            <v xml:space="preserve">    90626</v>
          </cell>
          <cell r="B444" t="str">
            <v>PERFURATRIZ MANUAL, TORQUE MÁXIMO 83 N.M, POTÊNCIA 5 CV, COM DIÂMETRO MÁXIMO 4" - CHI DIURNO. AF_06/2015</v>
          </cell>
          <cell r="C444" t="str">
            <v>CHI</v>
          </cell>
          <cell r="D444">
            <v>1.66</v>
          </cell>
        </row>
        <row r="445">
          <cell r="A445" t="str">
            <v xml:space="preserve">    90632</v>
          </cell>
          <cell r="B445" t="str">
            <v>PERFURATRIZ SOBRE ESTEIRA, TORQUE MÁXIMO 600 KGF, PESO MÉDIO 1000 KG, POTÊNCIA 20 HP, DIÂMETRO MÁXIMO 10" - CHI DIURNO. AF_06/2015</v>
          </cell>
          <cell r="C445" t="str">
            <v>CHI</v>
          </cell>
          <cell r="D445">
            <v>43.01</v>
          </cell>
        </row>
        <row r="446">
          <cell r="A446" t="str">
            <v xml:space="preserve">    90638</v>
          </cell>
          <cell r="B446" t="str">
            <v>MISTURADOR DUPLO HORIZONTAL DE ALTA TURBULÊNCIA, CAPACIDADE / VOLUME 2X 500 LITROS, MOTORES ELÉTRICOS MÍNIMO 5 CV CADA, PARA NATA CIMENTO,ARGAMASSA E OUTROS - CHI DIURNO. AF_06/2015</v>
          </cell>
          <cell r="C446" t="str">
            <v>CHI</v>
          </cell>
          <cell r="D446">
            <v>2.63</v>
          </cell>
        </row>
        <row r="447">
          <cell r="A447" t="str">
            <v xml:space="preserve">    90644</v>
          </cell>
          <cell r="B447" t="str">
            <v>BOMBA TRIPLEX, PARA INJEÇÃO DE NATA DE CIMENTO, VAZÃO MÁXIMA DE 100 LITROS/MINUTO, PRESSÃO MÁXIMA DE 70 BAR - CHI DIURNO. AF_06/2015</v>
          </cell>
          <cell r="C447" t="str">
            <v>CHI</v>
          </cell>
          <cell r="D447">
            <v>3.14</v>
          </cell>
        </row>
        <row r="448">
          <cell r="A448" t="str">
            <v xml:space="preserve">    90651</v>
          </cell>
          <cell r="B448" t="str">
            <v>BOMBA CENTRÍFUGA MONOESTÁGIO COM MOTOR ELÉTRICO MONOFÁSICO, POTÊNCIA 15 HP, DIÂMETRO DO ROTOR 173 MM, HM/Q = 30 MCA / 90 M3/H A 45 MCA / 55M3/H - CHI DIURNO. AF_06/2015</v>
          </cell>
          <cell r="C448" t="str">
            <v>CHI</v>
          </cell>
          <cell r="D448">
            <v>0.64</v>
          </cell>
        </row>
        <row r="449">
          <cell r="A449" t="str">
            <v xml:space="preserve">    90657</v>
          </cell>
          <cell r="B449" t="str">
            <v>BOMBA DE PROJEÇÃO DE CONCRETO SECO, POTÊNCIA 10 CV, VAZÃO 3 M3/H - CHIDIURNO. AF_06/2015</v>
          </cell>
          <cell r="C449" t="str">
            <v>CHI</v>
          </cell>
          <cell r="D449">
            <v>2.91</v>
          </cell>
        </row>
        <row r="450">
          <cell r="A450" t="str">
            <v xml:space="preserve">    90663</v>
          </cell>
          <cell r="B450" t="str">
            <v>BOMBA DE PROJEÇÃO DE CONCRETO SECO, POTÊNCIA 10 CV, VAZÃO 6 M3/H - CHIDIURNO. AF_06/2015</v>
          </cell>
          <cell r="C450" t="str">
            <v>CHI</v>
          </cell>
          <cell r="D450">
            <v>3.1</v>
          </cell>
        </row>
        <row r="451">
          <cell r="A451" t="str">
            <v xml:space="preserve">    90669</v>
          </cell>
          <cell r="B451" t="str">
            <v>PROJETOR PNEUMÁTICO DE ARGAMASSA PARA CHAPISCO E REBOCO COM RECIPIENTEACOPLADO, TIPO CANEQUINHA, COM COMPRESSOR DE AR REBOCÁVEL VAZÃO 89 PCM E MOTOR DIESEL DE 20 CV - CHI DIURNO. AF_06/2015</v>
          </cell>
          <cell r="C451" t="str">
            <v>CHI</v>
          </cell>
          <cell r="D451">
            <v>3.27</v>
          </cell>
        </row>
        <row r="452">
          <cell r="A452" t="str">
            <v xml:space="preserve">    90675</v>
          </cell>
          <cell r="B452" t="str">
            <v>PERFURATRIZ COM TORRE METÁLICA PARA EXECUÇÃO DE ESTACA HÉLICE CONTÍNUA, PROFUNDIDADE MÁXIMA DE 30 M, DIÂMETRO MÁXIMO DE 800 MM, POTÊNCIA INSTALADA DE 268 HP, MESA ROTATIVA COM TORQUE MÁXIMO DE 170 KNM - CHI DIURNO. AF_06/2015</v>
          </cell>
          <cell r="C452" t="str">
            <v>CHI</v>
          </cell>
          <cell r="D452">
            <v>192.25</v>
          </cell>
        </row>
        <row r="453">
          <cell r="A453" t="str">
            <v xml:space="preserve">    90681</v>
          </cell>
          <cell r="B453" t="str">
            <v>PERFURATRIZ HIDRÁULICA SOBRE CAMINHÃO COM TRADO CURTO ACOPLADO, PROFUNDIDADE MÁXIMA DE 20 M, DIÂMETRO MÁXIMO DE 1500 MM, POTÊNCIA INSTALADADE 137 HP, MESA ROTATIVA COM TORQUE MÁXIMO DE 30 KNM - CHI DIURNO. AF_06/2015</v>
          </cell>
          <cell r="C453" t="str">
            <v>CHI</v>
          </cell>
          <cell r="D453">
            <v>104.78</v>
          </cell>
        </row>
        <row r="454">
          <cell r="A454" t="str">
            <v xml:space="preserve">    90687</v>
          </cell>
          <cell r="B454" t="str">
            <v>MANIPULADOR TELESCÓPICO, POTÊNCIA DE 85 HP, CAPACIDADE DE CARGA DE 3.500 KG, ALTURA MÁXIMA DE ELEVAÇÃO DE 12,3 M - CHI DIURNO. AF_06/2015</v>
          </cell>
          <cell r="C454" t="str">
            <v>CHI</v>
          </cell>
          <cell r="D454">
            <v>33.83</v>
          </cell>
        </row>
        <row r="455">
          <cell r="A455" t="str">
            <v xml:space="preserve">    90693</v>
          </cell>
          <cell r="B455" t="str">
            <v>MINICARREGADEIRA SOBRE RODAS, POTÊNCIA LÍQUIDA DE 47 HP, CAPACIDADE NOMINAL DE OPERAÇÃO DE 646 KG - CHI DIURNO. AF_06/2015</v>
          </cell>
          <cell r="C455" t="str">
            <v>CHI</v>
          </cell>
          <cell r="D455">
            <v>26.77</v>
          </cell>
        </row>
        <row r="456">
          <cell r="A456" t="str">
            <v xml:space="preserve">    90965</v>
          </cell>
          <cell r="B456" t="str">
            <v>COMPRESSOR DE AR REBOCÁVEL, VAZÃO 89 PCM, PRESSÃO EFETIVA DE TRABALHO 102 PSI, MOTOR DIESEL, POTÊNCIA 20 CV - CHI DIURNO. AF_06/2015</v>
          </cell>
          <cell r="C456" t="str">
            <v>CHI</v>
          </cell>
          <cell r="D456">
            <v>2.7</v>
          </cell>
        </row>
        <row r="457">
          <cell r="A457" t="str">
            <v xml:space="preserve">    90973</v>
          </cell>
          <cell r="B457" t="str">
            <v>COMPRESSOR DE AR REBOCAVEL, VAZÃO 250 PCM, PRESSAO DE TRABALHO 102 PSI, MOTOR A DIESEL POTÊNCIA 81 CV - CHI DIURNO. AF_06/2015</v>
          </cell>
          <cell r="C457" t="str">
            <v>CHI</v>
          </cell>
          <cell r="D457">
            <v>2.71</v>
          </cell>
        </row>
        <row r="458">
          <cell r="A458" t="str">
            <v xml:space="preserve">    90982</v>
          </cell>
          <cell r="B458" t="str">
            <v>COMPRESSOR DE AR REBOCÁVEL, VAZÃO 748 PCM, PRESSÃO EFETIVA DE TRABALHO102 PSI, MOTOR DIESEL, POTÊNCIA 210 CV - CHI DIURNO. AF_06/2015</v>
          </cell>
          <cell r="C458" t="str">
            <v>CHI</v>
          </cell>
          <cell r="D458">
            <v>6.88</v>
          </cell>
        </row>
        <row r="459">
          <cell r="A459" t="str">
            <v xml:space="preserve">    91001</v>
          </cell>
          <cell r="B459" t="str">
            <v>COMPRESSOR DE AR REBOCAVEL, VAZÃO 400 PCM, PRESSAO DE TRABALHO 102 PSI, MOTOR A DIESEL POTÊNCIA 110 CV - CHI DIURNO. AF_06/2015</v>
          </cell>
          <cell r="C459" t="str">
            <v>CHI</v>
          </cell>
          <cell r="D459">
            <v>3.21</v>
          </cell>
        </row>
        <row r="460">
          <cell r="A460" t="str">
            <v xml:space="preserve">    91032</v>
          </cell>
          <cell r="B460" t="str">
            <v>CAMINHÃO TRUCADO (C/ TERCEIRO EIXO) ELETRÔNICO - POTÊNCIA 231CV - PBT = 22000KG - DIST. ENTRE EIXOS 5170 MM - INCLUI CARROCERIA FIXA ABERTADE MADEIRA - CHI DIURNO. AF_06/2015</v>
          </cell>
          <cell r="C460" t="str">
            <v>CHI</v>
          </cell>
          <cell r="D460">
            <v>31.09</v>
          </cell>
        </row>
        <row r="461">
          <cell r="A461" t="str">
            <v xml:space="preserve">    91278</v>
          </cell>
          <cell r="B461" t="str">
            <v>PLACA VIBRATÓRIA REVERSÍVEL COM MOTOR 4 TEMPOS A GASOLINA, FORÇA CENTRÍFUGA DE 25 KN (2500 KGF), POTÊNCIA 5,5 CV - CHI DIURNO. AF_08/2015</v>
          </cell>
          <cell r="C461" t="str">
            <v>CHI</v>
          </cell>
          <cell r="D461">
            <v>0.64</v>
          </cell>
        </row>
        <row r="462">
          <cell r="A462" t="str">
            <v xml:space="preserve">    91285</v>
          </cell>
          <cell r="B462" t="str">
            <v>CORTADORA DE PISO COM MOTOR 4 TEMPOS A GASOLINA, POTÊNCIA DE 13 HP, COM DISCO DE CORTE DIAMANTADO SEGMENTADO PARA CONCRETO, DIÂMETRO DE 350MM, FURO DE 1" (14 X 1") - CHI DIURNO. AF_08/2015</v>
          </cell>
          <cell r="C462" t="str">
            <v>CHI</v>
          </cell>
          <cell r="D462">
            <v>0.69</v>
          </cell>
        </row>
        <row r="463">
          <cell r="A463" t="str">
            <v xml:space="preserve">    91387</v>
          </cell>
          <cell r="B463" t="str">
            <v>CAMINHÃO BASCULANTE 10 M3, TRUCADO CABINE SIMPLES, PESO BRUTO TOTAL 23.000 KG, CARGA ÚTIL MÁXIMA 15.935 KG, DISTÂNCIA ENTRE EIXOS 4,80 M, POTÊNCIA 230 CV INCLUSIVE CAÇAMBA METÁLICA - CHI DIURNO. AF_06/2014</v>
          </cell>
          <cell r="C463" t="str">
            <v>CHI</v>
          </cell>
          <cell r="D463">
            <v>34.950000000000003</v>
          </cell>
        </row>
        <row r="464">
          <cell r="A464" t="str">
            <v xml:space="preserve">    91395</v>
          </cell>
          <cell r="B464" t="str">
            <v>CAMINHÃO TOCO, PBT 14.300 KG, CARGA ÚTIL MÁX. 9.710 KG, DIST. ENTRE EIXOS 3,56 M, POTÊNCIA 185 CV, INCLUSIVE CARROCERIA FIXA ABERTA DE MADEIRA P/ TRANSPORTE GERAL DE CARGA SECA, DIMEN. APROX. 2,50 X 6,50 X 0,50M - CHI DIURNO. AF_06/2014</v>
          </cell>
          <cell r="C464" t="str">
            <v>CHI</v>
          </cell>
          <cell r="D464">
            <v>31.18</v>
          </cell>
        </row>
        <row r="465">
          <cell r="A465" t="str">
            <v xml:space="preserve">    91486</v>
          </cell>
          <cell r="B465" t="str">
            <v>ESPARGIDOR DE ASFALTO PRESSURIZADO, TANQUE 6 M3 COM ISOLAÇÃO TÉRMICA, AQUECIDO COM 2 MAÇARICOS, COM BARRA ESPARGIDORA 3,60 M, MONTADO SOBRECAMINHÃO TOCO, PBT 14.300 KG, POTÊNCIA 185 CV - CHI DIURNO. AF_08/2015</v>
          </cell>
          <cell r="C465" t="str">
            <v>CHI</v>
          </cell>
          <cell r="D465">
            <v>36.25</v>
          </cell>
        </row>
        <row r="466">
          <cell r="A466" t="str">
            <v xml:space="preserve">    91534</v>
          </cell>
          <cell r="B466" t="str">
            <v>COMPACTADOR DE SOLOS DE PERCUSSÃO (SOQUETE) COM MOTOR A GASOLINA 4 TEMPOS, POTÊNCIA 4 CV - CHI DIURNO. AF_08/2015</v>
          </cell>
          <cell r="C466" t="str">
            <v>CHI</v>
          </cell>
          <cell r="D466">
            <v>1.02</v>
          </cell>
        </row>
        <row r="467">
          <cell r="A467" t="str">
            <v xml:space="preserve">    91635</v>
          </cell>
          <cell r="B467" t="str">
            <v>GUINDAUTO HIDRÁULICO, CAPACIDADE MÁXIMA DE CARGA 6500 KG, MOMENTO MÁXIMO DE CARGA 5,8 TM, ALCANCE MÁXIMO HORIZONTAL 7,60 M, INCLUSIVE CAMINHÃO TOCO PBT 9.700 KG, POTÊNCIA DE 160 CV - CHI DIURNO. AF_08/2015</v>
          </cell>
          <cell r="C467" t="str">
            <v>CHI</v>
          </cell>
          <cell r="D467">
            <v>29.26</v>
          </cell>
        </row>
        <row r="468">
          <cell r="A468" t="str">
            <v xml:space="preserve">    91646</v>
          </cell>
          <cell r="B468" t="str">
            <v>CAMINHÃO DE TRANSPORTE DE MATERIAL ASFÁLTICO 30.000 L, COM CAVALO MECÂNICO DE CAPACIDADE MÁXIMA DE TRAÇÃO COMBINADO DE 66.000 KG, POTÊNCIA 360 CV, INCLUSIVE TANQUE DE ASFALTO COM SERPENTINA - CHI DIURNO. AF_08/2015</v>
          </cell>
          <cell r="C468" t="str">
            <v>CHI</v>
          </cell>
          <cell r="D468">
            <v>48.61</v>
          </cell>
        </row>
        <row r="469">
          <cell r="A469" t="str">
            <v xml:space="preserve">    91693</v>
          </cell>
          <cell r="B469" t="str">
            <v>SERRA CIRCULAR DE BANCADA COM MOTOR ELÉTRICO POTÊNCIA DE 5HP, COM COIFA PARA DISCO 10" - CHI DIURNO. AF_08/2015</v>
          </cell>
          <cell r="C469" t="str">
            <v>CHI</v>
          </cell>
          <cell r="D469">
            <v>0.04</v>
          </cell>
        </row>
        <row r="470">
          <cell r="A470" t="str">
            <v xml:space="preserve">    92044</v>
          </cell>
          <cell r="B470" t="str">
            <v>DISTRIBUIDOR DE AGREGADOS REBOCAVEL, CAPACIDADE 1,9 M³, LARGURA DE TRABALHO 3,66 M - CHI DIURNO. AF_11/2015</v>
          </cell>
          <cell r="C470" t="str">
            <v>CHI</v>
          </cell>
          <cell r="D470">
            <v>3.72</v>
          </cell>
        </row>
        <row r="471">
          <cell r="A471" t="str">
            <v xml:space="preserve">    92107</v>
          </cell>
          <cell r="B471" t="str">
            <v>CAMINHÃO PARA EQUIPAMENTO DE LIMPEZA A SUCÇÃO COM CAMINHÃO TRUCADO DE PESO BRUTO TOTAL 23000 KG, CARGA ÚTIL MÁXIMA 15935 KG, DISTÂNCIA ENTREEIXOS 4,80 M, POTÊNCIA 230 CV, INCLUSIVE LIMPADORA A SUCÇÃO, TANQUE 12000 L - CHI DIURNO. AF_11/2015</v>
          </cell>
          <cell r="C471" t="str">
            <v>CHI</v>
          </cell>
          <cell r="D471">
            <v>37.75</v>
          </cell>
        </row>
        <row r="472">
          <cell r="A472" t="str">
            <v xml:space="preserve">    92113</v>
          </cell>
          <cell r="B472" t="str">
            <v>PENEIRA ROTATIVA COM MOTOR ELÉTRICO TRIFÁSICO DE 2 CV, CILINDRO DE 1 MX 0,60 M, COM FUROS DE 3,17 MM - CHI DIURNO. AF_11/2015</v>
          </cell>
          <cell r="C472" t="str">
            <v>CHI</v>
          </cell>
          <cell r="D472">
            <v>1.05</v>
          </cell>
        </row>
        <row r="473">
          <cell r="A473" t="str">
            <v xml:space="preserve">    92119</v>
          </cell>
          <cell r="B473" t="str">
            <v xml:space="preserve">DOSADOR DE AREIA, CAPACIDADE DE 26 LITROS - CHI DIURNO. AF_11/2015 </v>
          </cell>
          <cell r="C473" t="str">
            <v>CHI</v>
          </cell>
          <cell r="D473">
            <v>0.86</v>
          </cell>
        </row>
        <row r="474">
          <cell r="A474" t="str">
            <v xml:space="preserve">    92139</v>
          </cell>
          <cell r="B474" t="str">
            <v>CAMINHONETE COM MOTOR A DIESEL, POTÊNCIA 180 CV, CABINE DUPLA, 4X4 - CHI DIURNO. AF_11/2015</v>
          </cell>
          <cell r="C474" t="str">
            <v>CHI</v>
          </cell>
          <cell r="D474">
            <v>21.73</v>
          </cell>
        </row>
        <row r="475">
          <cell r="A475" t="str">
            <v xml:space="preserve">    92146</v>
          </cell>
          <cell r="B475" t="str">
            <v>CAMINHONETE CABINE SIMPLES COM MOTOR 1.6 FLEX, CÂMBIO MANUAL, POTÊNCIA101/104 CV, 2 PORTAS - CHI DIURNO. AF_11/2015</v>
          </cell>
          <cell r="C475" t="str">
            <v>CHI</v>
          </cell>
          <cell r="D475">
            <v>16.38</v>
          </cell>
        </row>
        <row r="476">
          <cell r="A476" t="str">
            <v xml:space="preserve">    92243</v>
          </cell>
          <cell r="B476" t="str">
            <v>CAMINHÃO DE TRANSPORTE DE MATERIAL ASFÁLTICO 20.000 L, COM CAVALO MECÂNICO DE CAPACIDADE MÁXIMA DE TRAÇÃO COMBINADO DE 45.000 KG, POTÊNCIA 330 CV, INCLUSIVE TANQUE DE ASFALTO COM MAÇARICO - CHI DIURNO. AF_12/2015</v>
          </cell>
          <cell r="C476" t="str">
            <v>CHI</v>
          </cell>
          <cell r="D476">
            <v>39.299999999999997</v>
          </cell>
        </row>
        <row r="477">
          <cell r="A477" t="str">
            <v xml:space="preserve">    92717</v>
          </cell>
          <cell r="B477" t="str">
            <v>APARELHO PARA CORTE E SOLDA OXI-ACETILENO SOBRE RODAS, INCLUSIVE CILINDROS E MAÇARICOS - CHI DIURNO. AF_12/2015</v>
          </cell>
          <cell r="C477" t="str">
            <v>CHI</v>
          </cell>
          <cell r="D477">
            <v>0.15</v>
          </cell>
        </row>
        <row r="478">
          <cell r="A478" t="str">
            <v xml:space="preserve">    92961</v>
          </cell>
          <cell r="B478" t="str">
            <v>MÁQUINA EXTRUSORA DE CONCRETO PARA GUIAS E SARJETAS, MOTOR A DIESEL, POTÊNCIA 14 CV - CHI DIURNO. AF_12/2015</v>
          </cell>
          <cell r="C478" t="str">
            <v>CHI</v>
          </cell>
          <cell r="D478">
            <v>3.79</v>
          </cell>
        </row>
        <row r="479">
          <cell r="A479" t="str">
            <v xml:space="preserve">    92967</v>
          </cell>
          <cell r="B479" t="str">
            <v>MARTELO PERFURADOR PNEUMÁTICO MANUAL, HASTE 25 X 75 MM, 21 KG - CHI DIURNO. AF_12/2015</v>
          </cell>
          <cell r="C479" t="str">
            <v>CHI</v>
          </cell>
          <cell r="D479">
            <v>9.31</v>
          </cell>
        </row>
        <row r="480">
          <cell r="A480" t="str">
            <v xml:space="preserve">  0328</v>
          </cell>
          <cell r="B480" t="str">
            <v>CUSTO HORÁRIO IMPRODUTIVO NOTURNO</v>
          </cell>
        </row>
        <row r="481">
          <cell r="A481" t="str">
            <v xml:space="preserve">    5834</v>
          </cell>
          <cell r="B481" t="str">
            <v>USINA MISTURADORA DE SOLOS, DOSADORES TRIPLOS, CALHA VIBRATÓRIA, CAPCIDADE 200/500 TON, 201HP - CHI NOTURNO</v>
          </cell>
          <cell r="C481" t="str">
            <v>CHI-N</v>
          </cell>
          <cell r="D481">
            <v>215.75</v>
          </cell>
        </row>
        <row r="482">
          <cell r="A482" t="str">
            <v xml:space="preserve">    6390</v>
          </cell>
          <cell r="B482" t="str">
            <v xml:space="preserve">MAQUINA SOLDA ARCO 375A DIESEL 33CV CHI NOTURNO EXCLUSIVE OPERADOR </v>
          </cell>
          <cell r="C482" t="str">
            <v>H</v>
          </cell>
          <cell r="D482">
            <v>16.64</v>
          </cell>
        </row>
        <row r="483">
          <cell r="A483" t="str">
            <v xml:space="preserve">  0329</v>
          </cell>
          <cell r="B483" t="str">
            <v>COMPOSIÇÕES AUXILIARES</v>
          </cell>
        </row>
        <row r="484">
          <cell r="A484" t="str">
            <v xml:space="preserve">    5089</v>
          </cell>
          <cell r="B484" t="str">
            <v>ROLO COMPACTADOR VIBRATORIO PE DE CARNEIRO PARA SOLOS, POTENCIA 80HP, PESO MÁXIMO OPERACIONAL 8,8T - MANUTENCAO</v>
          </cell>
          <cell r="C484" t="str">
            <v>H</v>
          </cell>
          <cell r="D484">
            <v>15.14</v>
          </cell>
        </row>
        <row r="485">
          <cell r="A485" t="str">
            <v xml:space="preserve">    5627</v>
          </cell>
          <cell r="B485" t="str">
            <v>ESCAVADEIRA HIDRÁULICA SOBRE ESTEIRAS, CAÇAMBA 0,80 M3, PESO OPERACIONAL 17 T, POTENCIA BRUTA 111 HP - DEPRECIAÇÃO. AF_06/2014</v>
          </cell>
          <cell r="C485" t="str">
            <v>H</v>
          </cell>
          <cell r="D485">
            <v>26.24</v>
          </cell>
        </row>
        <row r="486">
          <cell r="A486" t="str">
            <v xml:space="preserve">    5628</v>
          </cell>
          <cell r="B486" t="str">
            <v>ESCAVADEIRA HIDRÁULICA SOBRE ESTEIRAS, CAÇAMBA 0,80 M3, PESO OPERACIONAL 17 T, POTENCIA BRUTA 111 HP - JUROS. AF_06/2014</v>
          </cell>
          <cell r="C486" t="str">
            <v>H</v>
          </cell>
          <cell r="D486">
            <v>5.9</v>
          </cell>
        </row>
        <row r="487">
          <cell r="A487" t="str">
            <v xml:space="preserve">    5629</v>
          </cell>
          <cell r="B487" t="str">
            <v>ESCAVADEIRA HIDRÁULICA SOBRE ESTEIRAS, CAÇAMBA 0,80 M3, PESO OPERACIONAL 17 T, POTENCIA BRUTA 111 HP - MANUTENÇÃO. AF_06/2014</v>
          </cell>
          <cell r="C487" t="str">
            <v>H</v>
          </cell>
          <cell r="D487">
            <v>36.9</v>
          </cell>
        </row>
        <row r="488">
          <cell r="A488" t="str">
            <v xml:space="preserve">    5630</v>
          </cell>
          <cell r="B488" t="str">
            <v>ESCAVADEIRA HIDRÁULICA SOBRE ESTEIRAS, CAÇAMBA 0,80 M3, PESO OPERACIONAL 17 T, POTENCIA BRUTA 111 HP - MATERIAIS NA OPERAÇÃO. AF_06/2014</v>
          </cell>
          <cell r="C488" t="str">
            <v>H</v>
          </cell>
          <cell r="D488">
            <v>49.51</v>
          </cell>
        </row>
        <row r="489">
          <cell r="A489" t="str">
            <v xml:space="preserve">    5658</v>
          </cell>
          <cell r="B489" t="str">
            <v>GRADE DE DISCO CONTROLE REMOTO REBOCÁVEL, COM 24 DISCOS 24 X 6 MM COMPNEUS PARA TRANSPORTE - MANUTENÇÃO. AF_06/2014</v>
          </cell>
          <cell r="C489" t="str">
            <v>H</v>
          </cell>
          <cell r="D489">
            <v>1.97</v>
          </cell>
        </row>
        <row r="490">
          <cell r="A490" t="str">
            <v xml:space="preserve">    5664</v>
          </cell>
          <cell r="B490" t="str">
            <v>RETROESCAVADEIRA SOBRE RODAS COM CARREGADEIRA, TRAÇÃO 4X4, POTÊNCIA LÍQ. 88 HP, CAÇAMBA CARREG. CAP. MÍN. 1 M3, CAÇAMBA RETRO CAP. 0,26 M3,PESO OPERACIONAL MÍN. 6.674 KG, PROFUNDIDADE ESCAVAÇÃO MÁX. 4,37 M - MANUTENÇÃO. AF_06/2014</v>
          </cell>
          <cell r="C490" t="str">
            <v>H</v>
          </cell>
          <cell r="D490">
            <v>15.33</v>
          </cell>
        </row>
        <row r="491">
          <cell r="A491" t="str">
            <v xml:space="preserve">    5667</v>
          </cell>
          <cell r="B491" t="str">
            <v>RETROESCAVADEIRA SOBRE RODAS COM CARREGADEIRA, TRAÇÃO 4X2, POTÊNCIA LÍQ. 79 HP, CAÇAMBA CARREG. CAP. MÍN. 1 M3, CAÇAMBA RETRO CAP. 0,20 M3,PESO OPERACIONAL MÍN. 6.570 KG, PROFUNDIDADE ESCAVAÇÃO MÁX. 4,37 M - MANUTENÇÃO. AF_06/2014</v>
          </cell>
          <cell r="C491" t="str">
            <v>H</v>
          </cell>
          <cell r="D491">
            <v>13.63</v>
          </cell>
        </row>
        <row r="492">
          <cell r="A492" t="str">
            <v xml:space="preserve">    5668</v>
          </cell>
          <cell r="B492" t="str">
            <v>RETROESCAVADEIRA SOBRE RODAS COM CARREGADEIRA, TRAÇÃO 4X2, POTÊNCIA LÍQ. 79 HP, CAÇAMBA CARREG. CAP. MÍN. 1 M3, CAÇAMBA RETRO CAP. 0,20 M3,PESO OPERACIONAL MÍN. 6.570 KG, PROFUNDIDADE ESCAVAÇÃO MÁX. 4,37 M - MATERIAIS NA OPERAÇÃO. AF_06/2014</v>
          </cell>
          <cell r="C492" t="str">
            <v>H</v>
          </cell>
          <cell r="D492">
            <v>37.909999999999997</v>
          </cell>
        </row>
        <row r="493">
          <cell r="A493" t="str">
            <v xml:space="preserve">    5670</v>
          </cell>
          <cell r="B493" t="str">
            <v>ROLO COMPACTADOR VIBRATORIO, CILINDRO LISO, AUTO-PROPELIDO 80HP, PESO MAXIMO OPERACIONAL 8,1T - CHP DIURNO - JUROS E DEPRECIACAO</v>
          </cell>
          <cell r="C493" t="str">
            <v>H</v>
          </cell>
          <cell r="D493">
            <v>28.31</v>
          </cell>
        </row>
        <row r="494">
          <cell r="A494" t="str">
            <v xml:space="preserve">    5671</v>
          </cell>
          <cell r="B494" t="str">
            <v>ROLO COMPACTADOR VIBRATORIO DE UM CILINDRO LISO DE ACO, POTENCIA 80HP,PESO MAXIMO OPERACIONAL 8,1T - MANUTENCAO</v>
          </cell>
          <cell r="C494" t="str">
            <v>H</v>
          </cell>
          <cell r="D494">
            <v>17.05</v>
          </cell>
        </row>
        <row r="495">
          <cell r="A495" t="str">
            <v xml:space="preserve">    5672</v>
          </cell>
          <cell r="B495" t="str">
            <v>ROLO COMPACTADOR VIBRATÓRIO DE CILINDRO LISO, AUTO-PROP., POTÊNCIA 80HP, PESO MÁXIMO OPERACIONAL 8,1T - CUSTO DA MÃO-DE-OBRA NA OPERAÇÃO</v>
          </cell>
          <cell r="C495" t="str">
            <v>H</v>
          </cell>
          <cell r="D495">
            <v>13.96</v>
          </cell>
        </row>
        <row r="496">
          <cell r="A496" t="str">
            <v xml:space="preserve">    5674</v>
          </cell>
          <cell r="B496" t="str">
            <v>ROLO COMPACTADOR VIBRATÓRIO DE UM CILINDRO AÇO LISO, POTÊNCIA 80 HP, PESO OPERACIONAL MÁXIMO 8,1 T, IMPACTO DINÂMICO 16,15 / 9,5 T, LARGURADE TRABALHO 1,68 M - MANUTENÇÃO. AF_06/2014</v>
          </cell>
          <cell r="C496" t="str">
            <v>H</v>
          </cell>
          <cell r="D496">
            <v>17.059999999999999</v>
          </cell>
        </row>
        <row r="497">
          <cell r="A497" t="str">
            <v xml:space="preserve">    5675</v>
          </cell>
          <cell r="B497" t="str">
            <v>ROLO COMPACTADOR VIBRATÓRIO, TANDEM, CILINDRO LISO DE AÇO, AUTO-PROPEL., 40HP - 4,4T, IMPACTO DINÂMICO 3,1T, VU 5 ANOS - DEPRECIAÇÃO E JUROS</v>
          </cell>
          <cell r="C497" t="str">
            <v>H</v>
          </cell>
          <cell r="D497">
            <v>20.170000000000002</v>
          </cell>
        </row>
        <row r="498">
          <cell r="A498" t="str">
            <v xml:space="preserve">    5676</v>
          </cell>
          <cell r="B498" t="str">
            <v>ROLO COMPACTADOR VIBRATORIO, TANDEM, CILINDRO LISO, AUTO-PROPEL. 40HP - 4,4T, IMPACTO DINAMICO 3,1T, VU 5 ANOS - MANUTENCAO.</v>
          </cell>
          <cell r="C498" t="str">
            <v>H</v>
          </cell>
          <cell r="D498">
            <v>12.13</v>
          </cell>
        </row>
        <row r="499">
          <cell r="A499" t="str">
            <v xml:space="preserve">    5677</v>
          </cell>
          <cell r="B499" t="str">
            <v>ROLO COMPACTADOR VIBRATORIO, TANDEM, CILINDRO LISO AUTO-PROPEL. 40HP 4,4T, IMPACTO DINAMICO 3,1T, VU 5 ANOS - CUSTO COM MATERIAIS NA OPERAÇÃO.</v>
          </cell>
          <cell r="C499" t="str">
            <v>H</v>
          </cell>
          <cell r="D499">
            <v>22.6</v>
          </cell>
        </row>
        <row r="500">
          <cell r="A500" t="str">
            <v xml:space="preserve">    5692</v>
          </cell>
          <cell r="B500" t="str">
            <v>MOTOBOMBA CENTRÍFUGA, MOTOR A GASOLINA, POTÊNCIA 5,42 HP, BOCAIS 1 1/2" X 1", DIÂMETRO ROTOR 143 MM HM/Q = 6 MCA / 16,8 M3/H A 38 MCA / 6,6M3/H - MANUTENÇÃO. AF_06/2014</v>
          </cell>
          <cell r="C500" t="str">
            <v>H</v>
          </cell>
          <cell r="D500">
            <v>0.1</v>
          </cell>
        </row>
        <row r="501">
          <cell r="A501" t="str">
            <v xml:space="preserve">    5693</v>
          </cell>
          <cell r="B501" t="str">
            <v>MOTOBOMBA CENTRÍFUGA, MOTOR A GASOLINA, POTÊNCIA 5,42 HP, BOCAIS 1 1/2" X 1", DIÂMETRO ROTOR 143 MM HM/Q = 6 MCA / 16,8 M3/H A 38 MCA / 6,6M3/H - MATERIAIS NA OPERAÇÃO. AF_06/2014</v>
          </cell>
          <cell r="C501" t="str">
            <v>H</v>
          </cell>
          <cell r="D501">
            <v>4.47</v>
          </cell>
        </row>
        <row r="502">
          <cell r="A502" t="str">
            <v xml:space="preserve">    5695</v>
          </cell>
          <cell r="B502" t="str">
            <v>CAMINHÃO BASCULANTE 6 M3, PESO BRUTO TOTAL 16.000 KG, CARGA ÚTIL MÁXIMA 13.071 KG, DISTÂNCIA ENTRE EIXOS 4,80 M, POTÊNCIA 230 CV INCLUSIVE CAÇAMBA METÁLICA - MANUTENÇÃO. AF_06/2014</v>
          </cell>
          <cell r="C502" t="str">
            <v>H</v>
          </cell>
          <cell r="D502">
            <v>20.14</v>
          </cell>
        </row>
        <row r="503">
          <cell r="A503" t="str">
            <v xml:space="preserve">    5696</v>
          </cell>
          <cell r="B503" t="str">
            <v xml:space="preserve">USINA DE ASFALTO A QUENTE FIXA CAP.40/80 TON/H-DEPRECIACA0 E JUROS </v>
          </cell>
          <cell r="C503" t="str">
            <v>H</v>
          </cell>
          <cell r="D503">
            <v>257.95999999999998</v>
          </cell>
        </row>
        <row r="504">
          <cell r="A504" t="str">
            <v xml:space="preserve">    5697</v>
          </cell>
          <cell r="B504" t="str">
            <v xml:space="preserve">USINA DE ASFALTO A QUENTE FIXA CAP.40/80 TON/H-MANUTENCAO </v>
          </cell>
          <cell r="C504" t="str">
            <v>H</v>
          </cell>
          <cell r="D504">
            <v>168.48</v>
          </cell>
        </row>
        <row r="505">
          <cell r="A505" t="str">
            <v xml:space="preserve">    5698</v>
          </cell>
          <cell r="B505" t="str">
            <v xml:space="preserve">USINA DE ASFALTO A QUENTE FIXA CAP.40/80 TON/H-MATERIAL E OPERACAO </v>
          </cell>
          <cell r="C505" t="str">
            <v>H</v>
          </cell>
          <cell r="D505">
            <v>13.46</v>
          </cell>
        </row>
        <row r="506">
          <cell r="A506" t="str">
            <v xml:space="preserve">    5699</v>
          </cell>
          <cell r="B506" t="str">
            <v>USINA DA ASFALTO A QUENTE, FIXA, CAPACIDADE 40 A 80TON/H - MÃO-DE-OBRANA OPERAÇÃO DIURNA</v>
          </cell>
          <cell r="C506" t="str">
            <v>H</v>
          </cell>
          <cell r="D506">
            <v>59.06</v>
          </cell>
        </row>
        <row r="507">
          <cell r="A507" t="str">
            <v xml:space="preserve">    5701</v>
          </cell>
          <cell r="B507" t="str">
            <v xml:space="preserve">CAMINHAO BASCULANTE, 162HP- 6M3 /MAO-DE-OBRA NA OPERACAO NOTURNA </v>
          </cell>
          <cell r="C507" t="str">
            <v>H</v>
          </cell>
          <cell r="D507">
            <v>7.98</v>
          </cell>
        </row>
        <row r="508">
          <cell r="A508" t="str">
            <v xml:space="preserve">    5702</v>
          </cell>
          <cell r="B508" t="str">
            <v>USINA DE CONCRETO FIXA CAPACIDADE 90/120 M³, 63HP - DEPRECIAÇÃO E JUROS</v>
          </cell>
          <cell r="C508" t="str">
            <v>H</v>
          </cell>
          <cell r="D508">
            <v>25.01</v>
          </cell>
        </row>
        <row r="509">
          <cell r="A509" t="str">
            <v xml:space="preserve">    5703</v>
          </cell>
          <cell r="B509" t="str">
            <v>USINA DE CONCRETO FIXA CAPACIDADE 90/120 M³, 63HP - MATERIAIS NA OPERAÇÃO</v>
          </cell>
          <cell r="C509" t="str">
            <v>H</v>
          </cell>
          <cell r="D509">
            <v>37.659999999999997</v>
          </cell>
        </row>
        <row r="510">
          <cell r="A510" t="str">
            <v xml:space="preserve">    5704</v>
          </cell>
          <cell r="B510" t="str">
            <v>USINA DE CONCRETO FIXA CAPACIDADE 90/120 M³, 63HP - MÃO-DE-OBRA NA OPERAÇÃO DIURNA</v>
          </cell>
          <cell r="C510" t="str">
            <v>H</v>
          </cell>
          <cell r="D510">
            <v>39.369999999999997</v>
          </cell>
        </row>
        <row r="511">
          <cell r="A511" t="str">
            <v xml:space="preserve">    5705</v>
          </cell>
          <cell r="B511" t="str">
            <v>CAMINHÃO TOCO, PBT 16.000 KG, CARGA ÚTIL MÁX. 10.685 KG, DIST. ENTRE EIXOS 4,8 M, POTÊNCIA 189 CV, INCLUSIVE CARROCERIA FIXA ABERTA DE MADEIRA P/ TRANSPORTE GERAL DE CARGA SECA, DIMEN. APROX. 2,5 X 7,00 X 0,50M - MANUTENÇÃO. AF_06/2014</v>
          </cell>
          <cell r="C511" t="str">
            <v>H</v>
          </cell>
          <cell r="D511">
            <v>11.72</v>
          </cell>
        </row>
        <row r="512">
          <cell r="A512" t="str">
            <v xml:space="preserve">    5706</v>
          </cell>
          <cell r="B512" t="str">
            <v>USINA MISTURADORA DE SOLOS, DOSADORES TRIPLOS, CALHA VIBRATÓRIA, CAPCIDADE 200/500 TON, 201HP - DEPRECIAÇÃO E JUROS</v>
          </cell>
          <cell r="C512" t="str">
            <v>H</v>
          </cell>
          <cell r="D512">
            <v>133.06</v>
          </cell>
        </row>
        <row r="513">
          <cell r="A513" t="str">
            <v xml:space="preserve">    5707</v>
          </cell>
          <cell r="B513" t="str">
            <v>USINA MISTURADORA DE SOLOS, DOSADORES TRIPLOS, CALHA VIBRATÓRIA, CAPCIDADE 200/500 TON, 201HP - MANUTENÇÃO</v>
          </cell>
          <cell r="C513" t="str">
            <v>H</v>
          </cell>
          <cell r="D513">
            <v>86.81</v>
          </cell>
        </row>
        <row r="514">
          <cell r="A514" t="str">
            <v xml:space="preserve">    5708</v>
          </cell>
          <cell r="B514" t="str">
            <v>USINA MISTURADORA DE SOLOS, DOSADORES TRIPLOS, CALHA VIBRATÓRIA, CAPCIDADE 200/500 TON, 201HP - MÃO-DE-OBRA NA OPERAÇÃO NOTURNA</v>
          </cell>
          <cell r="C514" t="str">
            <v>H</v>
          </cell>
          <cell r="D514">
            <v>82.68</v>
          </cell>
        </row>
        <row r="515">
          <cell r="A515" t="str">
            <v xml:space="preserve">    5710</v>
          </cell>
          <cell r="B515" t="str">
            <v>VIBROACABADORA DE ASFALTO SOBRE ESTEIRAS, LARGURA DE PAVIMENTAÇÃO 1,90M A 5,30 M, POTÊNCIA 105 HP CAPACIDADE 450 T/H - MANUTENÇÃO. AF_11/2014</v>
          </cell>
          <cell r="C515" t="str">
            <v>H</v>
          </cell>
          <cell r="D515">
            <v>54.97</v>
          </cell>
        </row>
        <row r="516">
          <cell r="A516" t="str">
            <v xml:space="preserve">    5711</v>
          </cell>
          <cell r="B516" t="str">
            <v>VIBROACABADORA DE ASFALTO SOBRE ESTEIRAS, LARGURA DE PAVIMENTAÇÃO 1,90M A 5,30 M, POTÊNCIA 105 HP CAPACIDADE 450 T/H - MATERIAIS NA OPERAÇÃO. AF_11/2014</v>
          </cell>
          <cell r="C516" t="str">
            <v>H</v>
          </cell>
          <cell r="D516">
            <v>46.85</v>
          </cell>
        </row>
        <row r="517">
          <cell r="A517" t="str">
            <v xml:space="preserve">    5714</v>
          </cell>
          <cell r="B517" t="str">
            <v>TRATOR DE PNEUS, POTÊNCIA 85 CV, TRAÇÃO 4X4, PESO COM LASTRO DE 4.675 KG - MANUTENÇÃO. AF_06/2014</v>
          </cell>
          <cell r="C517" t="str">
            <v>H</v>
          </cell>
          <cell r="D517">
            <v>5.08</v>
          </cell>
        </row>
        <row r="518">
          <cell r="A518" t="str">
            <v xml:space="preserve">    5715</v>
          </cell>
          <cell r="B518" t="str">
            <v>TRATOR DE PNEUS, POTÊNCIA 85 CV, TRAÇÃO 4X4, PESO COM LASTRO DE 4.675 KG - MATERIAIS NA OPERAÇÃO. AF_06/2014</v>
          </cell>
          <cell r="C518" t="str">
            <v>H</v>
          </cell>
          <cell r="D518">
            <v>37.4</v>
          </cell>
        </row>
        <row r="519">
          <cell r="A519" t="str">
            <v xml:space="preserve">    5716</v>
          </cell>
          <cell r="B519" t="str">
            <v>TRATOR PNEUS TRAÇÃO 4X2, 82 CV, PESO C/ LASTRO 4,555 T - MÃO-DE-OBRA OPERACAO DIURNA</v>
          </cell>
          <cell r="C519" t="str">
            <v>H</v>
          </cell>
          <cell r="D519">
            <v>15.46</v>
          </cell>
        </row>
        <row r="520">
          <cell r="A520" t="str">
            <v xml:space="preserve">    5718</v>
          </cell>
          <cell r="B520" t="str">
            <v>TRATOR DE ESTEIRAS, POTÊNCIA 170 HP, PESO OPERACIONAL 19 T, CAÇAMBA 5,2 M3 - MATERIAIS NA OPERAÇÃO. AF_06/2014</v>
          </cell>
          <cell r="C520" t="str">
            <v>H</v>
          </cell>
          <cell r="D520">
            <v>91.01</v>
          </cell>
        </row>
        <row r="521">
          <cell r="A521" t="str">
            <v xml:space="preserve">    5721</v>
          </cell>
          <cell r="B521" t="str">
            <v>TRATOR DE ESTEIRAS, POTÊNCIA 150 HP, PESO OPERACIONAL 16,7 T, COM RODAMOTRIZ ELEVADA E LÂMINA 3,18 M3 - MATERIAIS NA OPERAÇÃO. AF_06/2014</v>
          </cell>
          <cell r="C521" t="str">
            <v>H</v>
          </cell>
          <cell r="D521">
            <v>80.31</v>
          </cell>
        </row>
        <row r="522">
          <cell r="A522" t="str">
            <v xml:space="preserve">    5722</v>
          </cell>
          <cell r="B522" t="str">
            <v>TRATOR DE ESTEIRAS, POTÊNCIA 347 HP, PESO OPERACIONAL 38,5 T, COM LÂMINA 8,70 M3 - MATERIAIS NA OPERAÇÃO. AF_06/2014</v>
          </cell>
          <cell r="C522" t="str">
            <v>H</v>
          </cell>
          <cell r="D522">
            <v>185.76</v>
          </cell>
        </row>
        <row r="523">
          <cell r="A523" t="str">
            <v xml:space="preserve">    5724</v>
          </cell>
          <cell r="B523" t="str">
            <v>TRATOR DE ESTEIRAS, POTÊNCIA 100 HP, PESO OPERACIONAL 9,4 T, COM LÂMINA 2,19 M3 - MANUTENÇÃO. AF_06/2014</v>
          </cell>
          <cell r="C523" t="str">
            <v>H</v>
          </cell>
          <cell r="D523">
            <v>45.04</v>
          </cell>
        </row>
        <row r="524">
          <cell r="A524" t="str">
            <v xml:space="preserve">    5725</v>
          </cell>
          <cell r="B524" t="str">
            <v>TRATOR DE ESTEIRAS 99HP, PESO OPERACIONAL 8,5T - MAO-DE-OBRA NA OPERACAO DIURNA</v>
          </cell>
          <cell r="C524" t="str">
            <v>H</v>
          </cell>
          <cell r="D524">
            <v>15.46</v>
          </cell>
        </row>
        <row r="525">
          <cell r="A525" t="str">
            <v xml:space="preserve">    5727</v>
          </cell>
          <cell r="B525" t="str">
            <v>ROLO COMPACTADOR VIBRATÓRIO REBOCÁVEL CILINDRO LISO, 4,7T, IMPACTO DINÂMICO 18,3T - MANUTENÇÃO.</v>
          </cell>
          <cell r="C525" t="str">
            <v>H</v>
          </cell>
          <cell r="D525">
            <v>2.44</v>
          </cell>
        </row>
        <row r="526">
          <cell r="A526" t="str">
            <v xml:space="preserve">    5729</v>
          </cell>
          <cell r="B526" t="str">
            <v>ROLO COMPACTADOR VIBRATÓRIO TANDEM AÇO LISO, POTÊNCIA 58 HP, PESO SEM/COM LASTRO 6,5 / 9,4 T, LARGURA DE TRABALHO 1,2 M - MANUTENÇÃO. AF_06/2014</v>
          </cell>
          <cell r="C526" t="str">
            <v>H</v>
          </cell>
          <cell r="D526">
            <v>15.01</v>
          </cell>
        </row>
        <row r="527">
          <cell r="A527" t="str">
            <v xml:space="preserve">    5730</v>
          </cell>
          <cell r="B527" t="str">
            <v>ROLO COMPACTADOR VIBRATÓRIO TANDEM AÇO LISO, POTÊNCIA 58 HP, PESO SEM/COM LASTRO 6,5 / 9,4 T, LARGURA DE TRABALHO 1,2 M - MATERIAIS NA OPERAÇÃO. AF_06/2014</v>
          </cell>
          <cell r="C527" t="str">
            <v>H</v>
          </cell>
          <cell r="D527">
            <v>25.86</v>
          </cell>
        </row>
        <row r="528">
          <cell r="A528" t="str">
            <v xml:space="preserve">    5732</v>
          </cell>
          <cell r="B528" t="str">
            <v>ROLO COMPACTADOR PNEUMÁTICO, AUTO-PROPEL., PRESSÃO VARIÁVEL, 99HP, PESO OPERACIONAL SEM OU COM LASTRO 8,3/21,0 T - MANUTENÇÃO.</v>
          </cell>
          <cell r="C528" t="str">
            <v>H</v>
          </cell>
          <cell r="D528">
            <v>23.15</v>
          </cell>
        </row>
        <row r="529">
          <cell r="A529" t="str">
            <v xml:space="preserve">    5733</v>
          </cell>
          <cell r="B529" t="str">
            <v>ROLO COMPACTADOR PNEUMÁTICO, AUTO-PROPEL., PRESSÃO VARIÁVEL, 99HP, PESO OPERACIONAL SEM OU COM LASTRO 8,3/21,0 T - CUSTO COM MATERIAIS NA OPERAÇÃO</v>
          </cell>
          <cell r="C529" t="str">
            <v>H</v>
          </cell>
          <cell r="D529">
            <v>78.03</v>
          </cell>
        </row>
        <row r="530">
          <cell r="A530" t="str">
            <v xml:space="preserve">    5735</v>
          </cell>
          <cell r="B530" t="str">
            <v>RETROESCAVADEIRA SOBRE RODAS COM CARREGADEIRA, TRAÇÃO 4X4, POTÊNCIA LÍQ. 72 HP, CAÇAMBA CARREG. CAP. MÍN. 0,79 M3, CAÇAMBA RETRO CAP. 0,18 M3, PESO OPERACIONAL MÍN. 7.140 KG, PROFUNDIDADE ESCAVAÇÃO MÁX. 4,50 M- MANUTENÇÃO. AF_06/2014</v>
          </cell>
          <cell r="C530" t="str">
            <v>H</v>
          </cell>
          <cell r="D530">
            <v>14.79</v>
          </cell>
        </row>
        <row r="531">
          <cell r="A531" t="str">
            <v xml:space="preserve">    5736</v>
          </cell>
          <cell r="B531" t="str">
            <v>RETROESCAVADEIRA SOBRE RODAS COM CARREGADEIRA, TRAÇÃO 4X4, POTÊNCIA LÍQ. 72 HP, CAÇAMBA CARREG. CAP. MÍN. 0,79 M3, CAÇAMBA RETRO CAP. 0,18 M3, PESO OPERACIONAL MÍN. 7.140 KG, PROFUNDIDADE ESCAVAÇÃO MÁX. 4,50 M- MATERIAIS NA OPERAÇÃO. AF_06/2014</v>
          </cell>
          <cell r="C531" t="str">
            <v>H</v>
          </cell>
          <cell r="D531">
            <v>34.799999999999997</v>
          </cell>
        </row>
        <row r="532">
          <cell r="A532" t="str">
            <v xml:space="preserve">    5737</v>
          </cell>
          <cell r="B532" t="str">
            <v xml:space="preserve">RETRO-ESCAVADEIRA, 74HP (VU=6 ANOS) - MÃO-DE-OBRA/OPERAÇÃO NOTURNO </v>
          </cell>
          <cell r="C532" t="str">
            <v>H</v>
          </cell>
          <cell r="D532">
            <v>16.649999999999999</v>
          </cell>
        </row>
        <row r="533">
          <cell r="A533" t="str">
            <v xml:space="preserve">    5738</v>
          </cell>
          <cell r="B533" t="str">
            <v>ROLO COMPACTADOR VIBRATÓRIO PÉ DE CARNEIRO, OPERADO POR CONTROLE REMOTO, POTÊNCIA 17HP, PESO OPERACIONAL 1,65T - DEPRECIAÇÃO E JUROS</v>
          </cell>
          <cell r="C533" t="str">
            <v>H</v>
          </cell>
          <cell r="D533">
            <v>5.88</v>
          </cell>
        </row>
        <row r="534">
          <cell r="A534" t="str">
            <v xml:space="preserve">    5739</v>
          </cell>
          <cell r="B534" t="str">
            <v>ROLO COMPACTADOR VIBRATÓRIO PÉ DE CARNEIRO, OPERADO POR CONTROLE REMOTO, 17HP - 1,65T - MANUTENÇÃO.</v>
          </cell>
          <cell r="C534" t="str">
            <v>H</v>
          </cell>
          <cell r="D534">
            <v>1.96</v>
          </cell>
        </row>
        <row r="535">
          <cell r="A535" t="str">
            <v xml:space="preserve">    5741</v>
          </cell>
          <cell r="B535" t="str">
            <v>USINA DE LAMA ASFÁLTICA, PROD 30 A 50 T/H, SILO DE AGREGADO 7 M3, RESERVATÓRIOS PARA EMULSÃO E ÁGUA DE 2,3 M3 CADA, MISTURADOR TIPO PUG MILLA SER MONTADO SOBRE CAMINHÃO - MANUTENÇÃO. AF_10/2014</v>
          </cell>
          <cell r="C535" t="str">
            <v>H</v>
          </cell>
          <cell r="D535">
            <v>17.489999999999998</v>
          </cell>
        </row>
        <row r="536">
          <cell r="A536" t="str">
            <v xml:space="preserve">    5742</v>
          </cell>
          <cell r="B536" t="str">
            <v>USINA DE LAMA ASFÁLTICA, PROD 30 A 50 T/H, SILO DE AGREGADO 7 M3, RESERVATÓRIOS PARA EMULSÃO E ÁGUA DE 2,3 M3 CADA, MISTURADOR TIPO PUG MILLA SER MONTADO SOBRE CAMINHÃO - MATERIAIS NA OPERAÇÃO. AF_10/2014</v>
          </cell>
          <cell r="C536" t="str">
            <v>H</v>
          </cell>
          <cell r="D536">
            <v>14.53</v>
          </cell>
        </row>
        <row r="537">
          <cell r="A537" t="str">
            <v xml:space="preserve">    5747</v>
          </cell>
          <cell r="B537" t="str">
            <v>CAMINHÃO PIPA 6.000 L, PESO BRUTO TOTAL 13.000 KG, DISTÂNCIA ENTRE EIXOS 4,80 M, POTÊNCIA 189 CV INCLUSIVE TANQUE DE AÇO PARA TRANSPORTE DEÁGUA, CAPACIDADE 6 M3 - MATERIAIS NA OPERAÇÃO. AF_06/2014</v>
          </cell>
          <cell r="C537" t="str">
            <v>H</v>
          </cell>
          <cell r="D537">
            <v>62.4</v>
          </cell>
        </row>
        <row r="538">
          <cell r="A538" t="str">
            <v xml:space="preserve">    5751</v>
          </cell>
          <cell r="B538" t="str">
            <v>CAMINHÃO TOCO, PESO BRUTO TOTAL 14.300 KG, CARGA ÚTIL MÁXIMA 9590 KG, DISTÂNCIA ENTRE EIXOS 4,76 M, POTÊNCIA 185 CV (NÃO INCLUI CARROCERIA)- MANUTENÇÃO. AF_06/2014</v>
          </cell>
          <cell r="C538" t="str">
            <v>H</v>
          </cell>
          <cell r="D538">
            <v>2.5299999999999998</v>
          </cell>
        </row>
        <row r="539">
          <cell r="A539" t="str">
            <v xml:space="preserve">    5754</v>
          </cell>
          <cell r="B539" t="str">
            <v>CAMINHÃO TOCO, PESO BRUTO TOTAL 16.000 KG, CARGA ÚTIL MÁXIMA DE 10.685KG, DISTÂNCIA ENTRE EIXOS 4,80 M, POTÊNCIA 189 CV EXCLUSIVE CARROCERIA - MANUTENÇÃO. AF_06/2014</v>
          </cell>
          <cell r="C539" t="str">
            <v>H</v>
          </cell>
          <cell r="D539">
            <v>10.44</v>
          </cell>
        </row>
        <row r="540">
          <cell r="A540" t="str">
            <v xml:space="preserve">    5763</v>
          </cell>
          <cell r="B540" t="str">
            <v>CAMINHÃO PIPA 10.000 L TRUCADO, PESO BRUTO TOTAL 23.000 KG, CARGA ÚTILMÁXIMA 15.935 KG, DISTÂNCIA ENTRE EIXOS 4,8 M, POTÊNCIA 230 CV, INCLUSIVE TANQUE DE AÇO PARA TRANSPORTE DE ÁGUA - MANUTENÇÃO. AF_06/2014</v>
          </cell>
          <cell r="C540" t="str">
            <v>H</v>
          </cell>
          <cell r="D540">
            <v>17.8</v>
          </cell>
        </row>
        <row r="541">
          <cell r="A541" t="str">
            <v xml:space="preserve">    5765</v>
          </cell>
          <cell r="B541" t="str">
            <v>ESPARGIDOR DE ASFALTO PRESSURIZADO COM TANQUE DE 2500 L, REBOCÁVEL COMMOTOR A GASOLINA POTÊNCIA 3,4 HP - MANUTENÇÃO. AF_07/2014</v>
          </cell>
          <cell r="C541" t="str">
            <v>H</v>
          </cell>
          <cell r="D541">
            <v>3.9</v>
          </cell>
        </row>
        <row r="542">
          <cell r="A542" t="str">
            <v xml:space="preserve">    5766</v>
          </cell>
          <cell r="B542" t="str">
            <v>ESPARGIDOR DE ASFALTO PRESSURIZADO COM TANQUE DE 2500 L, REBOCÁVEL COMMOTOR A GASOLINA POTÊNCIA 3,4 HP - MATERIAIS NA OPERAÇÃO. AF_07/2014</v>
          </cell>
          <cell r="C542" t="str">
            <v>H</v>
          </cell>
          <cell r="D542">
            <v>2.81</v>
          </cell>
        </row>
        <row r="543">
          <cell r="A543" t="str">
            <v xml:space="preserve">    5770</v>
          </cell>
          <cell r="B543" t="str">
            <v>DISTRIBUIDOR DE ASFALTO MONTADO SOBRE CAMINHAO TOCO 162 HP, COM TANQUEISOLADO 6 M3 COM BARRA ESPARGIDORA DE 3,66 M - CUSTO C/ MAO-DE-OBRANA OPERACAO DIURNA.</v>
          </cell>
          <cell r="C543" t="str">
            <v>H</v>
          </cell>
          <cell r="D543">
            <v>27.93</v>
          </cell>
        </row>
        <row r="544">
          <cell r="A544" t="str">
            <v xml:space="preserve">    5775</v>
          </cell>
          <cell r="B544" t="str">
            <v>LANCA ELEVATORIA TELESCOPICA DE ACIONAMENTO HIDRAULICO, CAPACIDADE DE CARGA 30.000 KG, COM CESTO, MONTADA SOBRE CAMINHAO TRUCADO - MANUTENCAO</v>
          </cell>
          <cell r="C544" t="str">
            <v>H</v>
          </cell>
          <cell r="D544">
            <v>115.23</v>
          </cell>
        </row>
        <row r="545">
          <cell r="A545" t="str">
            <v xml:space="preserve">    5776</v>
          </cell>
          <cell r="B545" t="str">
            <v>LANCA ELEVATORIA TELESCOPICA DE ACIONAMENTO HIDRAULICO, CAPACIDADE DE CARGA 30.000 KG, COM CESTO, MONTADA SOBRE CAMINHAO TRUCADO - CUSTO COM MATERIAIS NA OPERACAO</v>
          </cell>
          <cell r="C545" t="str">
            <v>H</v>
          </cell>
          <cell r="D545">
            <v>71.040000000000006</v>
          </cell>
        </row>
        <row r="546">
          <cell r="A546" t="str">
            <v xml:space="preserve">    5779</v>
          </cell>
          <cell r="B546" t="str">
            <v>MOTONIVELADORA POTÊNCIA BÁSICA LÍQUIDA (PRIMEIRA MARCHA) 125 HP, PESO BRUTO 13032 KG, LARGURA DA LÂMINA DE 3,7 M - MANUTENÇÃO. AF_06/2014</v>
          </cell>
          <cell r="C546" t="str">
            <v>H</v>
          </cell>
          <cell r="D546">
            <v>32.25</v>
          </cell>
        </row>
        <row r="547">
          <cell r="A547" t="str">
            <v xml:space="preserve">    5782</v>
          </cell>
          <cell r="B547" t="str">
            <v xml:space="preserve">MOTOSCRAPER 270HP - CUSTO COM MATERIAIS NA OPERACAO </v>
          </cell>
          <cell r="C547" t="str">
            <v>H</v>
          </cell>
          <cell r="D547">
            <v>145.31</v>
          </cell>
        </row>
        <row r="548">
          <cell r="A548" t="str">
            <v xml:space="preserve">    5783</v>
          </cell>
          <cell r="B548" t="str">
            <v xml:space="preserve">MOTOSCRAPER 270HP -CUSTO COM MA0-DE-0BRA NA OPERACAO DIURNA </v>
          </cell>
          <cell r="C548" t="str">
            <v>H</v>
          </cell>
          <cell r="D548">
            <v>21.06</v>
          </cell>
        </row>
        <row r="549">
          <cell r="A549" t="str">
            <v xml:space="preserve">    5787</v>
          </cell>
          <cell r="B549" t="str">
            <v>PÁ CARREGADEIRA SOBRE RODAS, POTÊNCIA 197 HP, CAPACIDADE DA CAÇAMBA 2,5 A 3,5 M3, PESO OPERACIONAL 18338 KG - MATERIAIS NA OPERAÇÃO. AF_06/2014</v>
          </cell>
          <cell r="C549" t="str">
            <v>H</v>
          </cell>
          <cell r="D549">
            <v>96.81</v>
          </cell>
        </row>
        <row r="550">
          <cell r="A550" t="str">
            <v xml:space="preserve">    5791</v>
          </cell>
          <cell r="B550" t="str">
            <v>ROLO COMPACTADOR VIBRATORIO DE UM CILINDRO LISO DE ACO, POTENCIA 80 HP, PESO OPERACIONAL MAXIMO 8,5 T, LARGURA TRABALHO 1,676 M - MANUTENÇÃO. AF_06/2014</v>
          </cell>
          <cell r="C550" t="str">
            <v>H</v>
          </cell>
          <cell r="D550">
            <v>17.940000000000001</v>
          </cell>
        </row>
        <row r="551">
          <cell r="A551" t="str">
            <v xml:space="preserve">    5792</v>
          </cell>
          <cell r="B551" t="str">
            <v>ROLO COMPACTADOR VIBRATORIO DE UM CILINDRO LISO DE ACO, POTENCIA 80 HP, PESO OPERACIONAL MAXIMO 8,5 T, LARGURA TRABALHO 1,676 M - MATERIAISNA OPERAÇÃO. AF_06/2014</v>
          </cell>
          <cell r="C551" t="str">
            <v>H</v>
          </cell>
          <cell r="D551">
            <v>35.700000000000003</v>
          </cell>
        </row>
        <row r="552">
          <cell r="A552" t="str">
            <v xml:space="preserve">    5794</v>
          </cell>
          <cell r="B552" t="str">
            <v>MARTELETE OU ROMPEDOR PNEUMÁTICO MANUAL 28KG, FREQUENCIA DE IMPACTO 1230/MINUTO - DEPRECIAÇÃO E JUROS</v>
          </cell>
          <cell r="C552" t="str">
            <v>H</v>
          </cell>
          <cell r="D552">
            <v>1.18</v>
          </cell>
        </row>
        <row r="553">
          <cell r="A553" t="str">
            <v xml:space="preserve">    5796</v>
          </cell>
          <cell r="B553" t="str">
            <v>MARTELETE OU ROMPEDOR PNEUMÁTICO MANUAL 28KG, FREQUENCIA DE IMPACTO 1230/MINUTO - MÃO DE OBRA NA OPERAÇÃO DIURNA</v>
          </cell>
          <cell r="C553" t="str">
            <v>H</v>
          </cell>
          <cell r="D553">
            <v>8.77</v>
          </cell>
        </row>
        <row r="554">
          <cell r="A554" t="str">
            <v xml:space="preserve">    5797</v>
          </cell>
          <cell r="B554" t="str">
            <v>COMPRESSOR DE AR REBOCÁVEL, VAZÃO 189 PCM, PRESSÃO EFETIVA DE TRABALHO102 PSI, MOTOR DIESEL, POTÊNCIA 63 CV - MANUTENÇÃO. AF_06/2015</v>
          </cell>
          <cell r="C554" t="str">
            <v>H</v>
          </cell>
          <cell r="D554">
            <v>1.85</v>
          </cell>
        </row>
        <row r="555">
          <cell r="A555" t="str">
            <v xml:space="preserve">    5800</v>
          </cell>
          <cell r="B555" t="str">
            <v>BOMBA SUBMERSÍVEL ELÉTRICA TRIFÁSICA, POTÊNCIA 2,96 HP, Ø ROTOR 144 MMSEMI-ABERTO, BOCAL DE SAÍDA Ø 2, HM/Q = 2 MCA / 38,8 M3/H A 28 MCA /5 M3/H - MANUTENÇÃO. AF_06/2014</v>
          </cell>
          <cell r="C555" t="str">
            <v>H</v>
          </cell>
          <cell r="D555">
            <v>0.17</v>
          </cell>
        </row>
        <row r="556">
          <cell r="A556" t="str">
            <v xml:space="preserve">    5801</v>
          </cell>
          <cell r="B556" t="str">
            <v>COMPACTADOR DE SOLOS COM PLACA VIBRATORIA, 46X51CM, 5HP, 156KG, DIESEL, IMPACTO DINAMICO 1700KG - DEPRECIACAO E JUROS</v>
          </cell>
          <cell r="C556" t="str">
            <v>H</v>
          </cell>
          <cell r="D556">
            <v>1.58</v>
          </cell>
        </row>
        <row r="557">
          <cell r="A557" t="str">
            <v xml:space="preserve">    5802</v>
          </cell>
          <cell r="B557" t="str">
            <v>COMPACTADOR DE SOLOS COM PLACA VIBRATORIA, 46X51CM, 5HP, 156KG, DIESEL, IMPACTO DINAMICO 1700KG - MANUTENCAO</v>
          </cell>
          <cell r="C557" t="str">
            <v>H</v>
          </cell>
          <cell r="D557">
            <v>0.62</v>
          </cell>
        </row>
        <row r="558">
          <cell r="A558" t="str">
            <v xml:space="preserve">    5804</v>
          </cell>
          <cell r="B558" t="str">
            <v>COMPACTADOR DE SOLOS COM PLACA VIBRATORIA, 46X51CM, 5HP, 156KG, DIESEL, IMPACTO DINAMICO 1700KG - MAO-DE-OBRA DIURNA NA OPERACAO</v>
          </cell>
          <cell r="C558" t="str">
            <v>H</v>
          </cell>
          <cell r="D558">
            <v>9.84</v>
          </cell>
        </row>
        <row r="559">
          <cell r="A559" t="str">
            <v xml:space="preserve">    6178</v>
          </cell>
          <cell r="B559" t="str">
            <v>CAMINHAO BASCULANTE,TOCO 5,0 M3 - 170HP -11,24T (VU=5ANOS) -CUSTOS C/MATERIAL NA OPERACAO.</v>
          </cell>
          <cell r="C559" t="str">
            <v>H</v>
          </cell>
          <cell r="D559">
            <v>71.58</v>
          </cell>
        </row>
        <row r="560">
          <cell r="A560" t="str">
            <v xml:space="preserve">    6237</v>
          </cell>
          <cell r="B560" t="str">
            <v>TRATOR DE ESTEIRAS COM LAMINA - POTENCIA 305 HP - PESO OPERACIONAL 37 T (VU=10ANOS) - DEPRECIACAO E JUROS</v>
          </cell>
          <cell r="C560" t="str">
            <v>H</v>
          </cell>
          <cell r="D560">
            <v>211.61</v>
          </cell>
        </row>
        <row r="561">
          <cell r="A561" t="str">
            <v xml:space="preserve">    6238</v>
          </cell>
          <cell r="B561" t="str">
            <v>TRATOR DE ESTEIRAS COM LAMINA - POTENCIA 305 HP - PESO OPERACIONAL 37 T (VU=10ANOS) - MANUTENCAO</v>
          </cell>
          <cell r="C561" t="str">
            <v>H</v>
          </cell>
          <cell r="D561">
            <v>119.55</v>
          </cell>
        </row>
        <row r="562">
          <cell r="A562" t="str">
            <v xml:space="preserve">    6248</v>
          </cell>
          <cell r="B562" t="str">
            <v>TRATOR DE ESTEIRAS 153HP PESO OPERACIONAL 15T, COM RODA MOTRIZ ELEVADA(VU=10AN0S) -DEPRECIAO E JUROS</v>
          </cell>
          <cell r="C562" t="str">
            <v>H</v>
          </cell>
          <cell r="D562">
            <v>64.599999999999994</v>
          </cell>
        </row>
        <row r="563">
          <cell r="A563" t="str">
            <v xml:space="preserve">    6249</v>
          </cell>
          <cell r="B563" t="str">
            <v xml:space="preserve">TRATOR DE ESTEIRAS CATERPILLAR D6 153HP (VU=10AN0S) - MANUTENCAO </v>
          </cell>
          <cell r="C563" t="str">
            <v>H</v>
          </cell>
          <cell r="D563">
            <v>36.5</v>
          </cell>
        </row>
        <row r="564">
          <cell r="A564" t="str">
            <v xml:space="preserve">    6538</v>
          </cell>
          <cell r="B564" t="str">
            <v xml:space="preserve">TRATOR DE ESTEIRAS - D6 - DEPRECIACAO </v>
          </cell>
          <cell r="C564" t="str">
            <v>H</v>
          </cell>
          <cell r="D564">
            <v>73</v>
          </cell>
        </row>
        <row r="565">
          <cell r="A565" t="str">
            <v xml:space="preserve">    6539</v>
          </cell>
          <cell r="B565" t="str">
            <v xml:space="preserve">TRATOR DE ESTEIRAS - D6 - JUROS </v>
          </cell>
          <cell r="C565" t="str">
            <v>H</v>
          </cell>
          <cell r="D565">
            <v>23.28</v>
          </cell>
        </row>
        <row r="566">
          <cell r="A566" t="str">
            <v xml:space="preserve">    6540</v>
          </cell>
          <cell r="B566" t="str">
            <v xml:space="preserve">TRATOR DE ESTEIRAS - D6 - MANUTENCAO </v>
          </cell>
          <cell r="C566" t="str">
            <v>H</v>
          </cell>
          <cell r="D566">
            <v>73</v>
          </cell>
        </row>
        <row r="567">
          <cell r="A567" t="str">
            <v xml:space="preserve">    6542</v>
          </cell>
          <cell r="B567" t="str">
            <v xml:space="preserve">TRATOR DE ESTEIRAS - D6 - MAO DE OBRA NA OPERACAO </v>
          </cell>
          <cell r="C567" t="str">
            <v>H</v>
          </cell>
          <cell r="D567">
            <v>14.37</v>
          </cell>
        </row>
        <row r="568">
          <cell r="A568" t="str">
            <v xml:space="preserve">    7008</v>
          </cell>
          <cell r="B568" t="str">
            <v xml:space="preserve">EXTRUSORA DE GUIAS E SARJETAS 14HP - DEPRECIACAO </v>
          </cell>
          <cell r="C568" t="str">
            <v>H</v>
          </cell>
          <cell r="D568">
            <v>5.0599999999999996</v>
          </cell>
        </row>
        <row r="569">
          <cell r="A569" t="str">
            <v xml:space="preserve">    7009</v>
          </cell>
          <cell r="B569" t="str">
            <v xml:space="preserve">EXTRUSORA DE GUIAS E SARJETAS 14HP - JUROS </v>
          </cell>
          <cell r="C569" t="str">
            <v>H</v>
          </cell>
          <cell r="D569">
            <v>1.91</v>
          </cell>
        </row>
        <row r="570">
          <cell r="A570" t="str">
            <v xml:space="preserve">    7010</v>
          </cell>
          <cell r="B570" t="str">
            <v xml:space="preserve">EXTRUSORA DE GUIAS E SARJETAS 14HP - MANUTENCAO </v>
          </cell>
          <cell r="C570" t="str">
            <v>H</v>
          </cell>
          <cell r="D570">
            <v>2.5299999999999998</v>
          </cell>
        </row>
        <row r="571">
          <cell r="A571" t="str">
            <v xml:space="preserve">    7013</v>
          </cell>
          <cell r="B571" t="str">
            <v xml:space="preserve">VEICULO UTILITARIO TIPO PICK-UP A GASOLINA COM 56,8CV - DEPRECIACAO </v>
          </cell>
          <cell r="C571" t="str">
            <v>H</v>
          </cell>
          <cell r="D571">
            <v>5.5</v>
          </cell>
        </row>
        <row r="572">
          <cell r="A572" t="str">
            <v xml:space="preserve">    7014</v>
          </cell>
          <cell r="B572" t="str">
            <v xml:space="preserve">VEICULO UTILITARIO TIPO PICK-UP A GASOLINA COM 56,8CV - JUROS </v>
          </cell>
          <cell r="C572" t="str">
            <v>H</v>
          </cell>
          <cell r="D572">
            <v>2.3199999999999998</v>
          </cell>
        </row>
        <row r="573">
          <cell r="A573" t="str">
            <v xml:space="preserve">    7015</v>
          </cell>
          <cell r="B573" t="str">
            <v xml:space="preserve">VEICULO UTILITARIO TIPO PICK-UP A GASOLINA COM 56,8CV - MANUTENCAO </v>
          </cell>
          <cell r="C573" t="str">
            <v>H</v>
          </cell>
          <cell r="D573">
            <v>4.53</v>
          </cell>
        </row>
        <row r="574">
          <cell r="A574" t="str">
            <v xml:space="preserve">    7016</v>
          </cell>
          <cell r="B574" t="str">
            <v>VEICULO UTILITARIO TIPO PICK-UP A GASOLINA COM 56,8CV - CUSTOS C/MATERIAL NA OPERACAO</v>
          </cell>
          <cell r="C574" t="str">
            <v>H</v>
          </cell>
          <cell r="D574">
            <v>51.48</v>
          </cell>
        </row>
        <row r="575">
          <cell r="A575" t="str">
            <v xml:space="preserve">    7017</v>
          </cell>
          <cell r="B575" t="str">
            <v xml:space="preserve">MÃO-DE-OBRA OPERAÇÃO DIURNA - VEÍCULO LEVE </v>
          </cell>
          <cell r="C575" t="str">
            <v>H</v>
          </cell>
          <cell r="D575">
            <v>13.05</v>
          </cell>
        </row>
        <row r="576">
          <cell r="A576" t="str">
            <v xml:space="preserve">    7019</v>
          </cell>
          <cell r="B576" t="str">
            <v>DISTRIBUIDOR DE BETUME 6000L 56CV SOB PRESSAO MONTADO SOBRE CHASSIS DECAMINHAO - DEPRECIACAO</v>
          </cell>
          <cell r="C576" t="str">
            <v>H</v>
          </cell>
          <cell r="D576">
            <v>15.51</v>
          </cell>
        </row>
        <row r="577">
          <cell r="A577" t="str">
            <v xml:space="preserve">    7020</v>
          </cell>
          <cell r="B577" t="str">
            <v>DISTRIBUIDOR DE BETUME 6000L 56CV SOB PRESSAO MONTADO SOBRE CHASSIS DECAMINHAO - JUROS</v>
          </cell>
          <cell r="C577" t="str">
            <v>H</v>
          </cell>
          <cell r="D577">
            <v>7.75</v>
          </cell>
        </row>
        <row r="578">
          <cell r="A578" t="str">
            <v xml:space="preserve">    7021</v>
          </cell>
          <cell r="B578" t="str">
            <v>DISTRIBUIDOR DE BETUME 6000L 56CV SOB PRESSAO MONTADO SOBRE CHASSIS DECAMINHAO - MANUTENCAO</v>
          </cell>
          <cell r="C578" t="str">
            <v>H</v>
          </cell>
          <cell r="D578">
            <v>13.96</v>
          </cell>
        </row>
        <row r="579">
          <cell r="A579" t="str">
            <v xml:space="preserve">    7022</v>
          </cell>
          <cell r="B579" t="str">
            <v>DISTRIBUIDOR DE BETUME 6000L, 56CV SOB PRESSAO MONTADO SOBRE CHASSIS DE CAMINHAO - CUSTOS COM MATERIAL OPERACAO DIURNA</v>
          </cell>
          <cell r="C579" t="str">
            <v>H</v>
          </cell>
          <cell r="D579">
            <v>144.35</v>
          </cell>
        </row>
        <row r="580">
          <cell r="A580" t="str">
            <v xml:space="preserve">    7032</v>
          </cell>
          <cell r="B580" t="str">
            <v>TANQUE DE ASFALTO ESTACIONÁRIO COM SERPENTINA, CAPACIDADE 30.000 L - DEPRECIAÇÃO. AF_06/2014</v>
          </cell>
          <cell r="C580" t="str">
            <v>H</v>
          </cell>
          <cell r="D580">
            <v>2.14</v>
          </cell>
        </row>
        <row r="581">
          <cell r="A581" t="str">
            <v xml:space="preserve">    7033</v>
          </cell>
          <cell r="B581" t="str">
            <v>TANQUE DE ASFALTO ESTACIONÁRIO COM SERPENTINA, CAPACIDADE 30.000 L - JUROS. AF_06/2014</v>
          </cell>
          <cell r="C581" t="str">
            <v>H</v>
          </cell>
          <cell r="D581">
            <v>0.64</v>
          </cell>
        </row>
        <row r="582">
          <cell r="A582" t="str">
            <v xml:space="preserve">    7034</v>
          </cell>
          <cell r="B582" t="str">
            <v>TANQUE DE ASFALTO ESTACIONÁRIO COM SERPENTINA, CAPACIDADE 30.000 L - MANUTENÇÃO. AF_06/2014</v>
          </cell>
          <cell r="C582" t="str">
            <v>H</v>
          </cell>
          <cell r="D582">
            <v>1.48</v>
          </cell>
        </row>
        <row r="583">
          <cell r="A583" t="str">
            <v xml:space="preserve">    7035</v>
          </cell>
          <cell r="B583" t="str">
            <v>TANQUE DE ASFALTO ESTACIONÁRIO COM SERPENTINA, CAPACIDADE 30.000 L - MATERIAIS NA OPERAÇÃO. AF_06/2014</v>
          </cell>
          <cell r="C583" t="str">
            <v>H</v>
          </cell>
          <cell r="D583">
            <v>128.15</v>
          </cell>
        </row>
        <row r="584">
          <cell r="A584" t="str">
            <v xml:space="preserve">    7038</v>
          </cell>
          <cell r="B584" t="str">
            <v>ROLO COMPACTADOR DE PNEUS ESTÁTICO, PRESSÃO VARIÁVEL, POTÊNCIA 111 HP,PESO SEM/COM LASTRO 9,5 / 26 T, LARGURA DE TRABALHO 1,90 M - DEPRECIAÇÃO. AF_07/2014</v>
          </cell>
          <cell r="C584" t="str">
            <v>H</v>
          </cell>
          <cell r="D584">
            <v>19.98</v>
          </cell>
        </row>
        <row r="585">
          <cell r="A585" t="str">
            <v xml:space="preserve">    7039</v>
          </cell>
          <cell r="B585" t="str">
            <v>ROLO COMPACTADOR DE PNEUS ESTÁTICO, PRESSÃO VARIÁVEL, POTÊNCIA 111 HP,PESO SEM/COM LASTRO 9,5 / 26 T, LARGURA DE TRABALHO 1,90 M - JUROS. AF_07/2014</v>
          </cell>
          <cell r="C585" t="str">
            <v>H</v>
          </cell>
          <cell r="D585">
            <v>5.49</v>
          </cell>
        </row>
        <row r="586">
          <cell r="A586" t="str">
            <v xml:space="preserve">    7040</v>
          </cell>
          <cell r="B586" t="str">
            <v>ROLO COMPACTADOR DE PNEUS ESTÁTICO, PRESSÃO VARIÁVEL, POTÊNCIA 111 HP,PESO SEM/COM LASTRO 9,5 / 26 T, LARGURA DE TRABALHO 1,90 M - MANUTENÇÃO. AF_07/2014</v>
          </cell>
          <cell r="C586" t="str">
            <v>H</v>
          </cell>
          <cell r="D586">
            <v>20.58</v>
          </cell>
        </row>
        <row r="587">
          <cell r="A587" t="str">
            <v xml:space="preserve">    7044</v>
          </cell>
          <cell r="B587" t="str">
            <v>MOTOBOMBA TRASH (PARA ÁGUA SUJA) AUTO ESCORVANTE, MOTOR GASOLINA DE 6,41 HP, DIÂMETROS DE SUCÇÃO X RECALQUE: 3" X 3", HM/Q = 10 MCA / 60 M3/H A 23 MCA / 0 M3/H - DEPRECIAÇÃO. AF_10/2014</v>
          </cell>
          <cell r="C587" t="str">
            <v>H</v>
          </cell>
          <cell r="D587">
            <v>0.18</v>
          </cell>
        </row>
        <row r="588">
          <cell r="A588" t="str">
            <v xml:space="preserve">    7045</v>
          </cell>
          <cell r="B588" t="str">
            <v>MOTOBOMBA TRASH (PARA ÁGUA SUJA) AUTO ESCORVANTE, MOTOR GASOLINA DE 6,41 HP, DIÂMETROS DE SUCÇÃO X RECALQUE: 3" X 3", HM/Q = 10 MCA / 60 M3/H A 23 MCA / 0 M3/H - JUROS. AF_10/2014</v>
          </cell>
          <cell r="C588" t="str">
            <v>H</v>
          </cell>
          <cell r="D588">
            <v>0.05</v>
          </cell>
        </row>
        <row r="589">
          <cell r="A589" t="str">
            <v xml:space="preserve">    7046</v>
          </cell>
          <cell r="B589" t="str">
            <v>MOTOBOMBA TRASH (PARA ÁGUA SUJA) AUTO ESCORVANTE, MOTOR GASOLINA DE 6,41 HP, DIÂMETROS DE SUCÇÃO X RECALQUE: 3" X 3", HM/Q = 10 MCA / 60 M3/H A 23 MCA / 0 M3/H - MANUTENÇÃO. AF_10/2014</v>
          </cell>
          <cell r="C589" t="str">
            <v>H</v>
          </cell>
          <cell r="D589">
            <v>0.12</v>
          </cell>
        </row>
        <row r="590">
          <cell r="A590" t="str">
            <v xml:space="preserve">    7047</v>
          </cell>
          <cell r="B590" t="str">
            <v>MOTOBOMBA TRASH (PARA ÁGUA SUJA) AUTO ESCORVANTE, MOTOR GASOLINA DE 6,41 HP, DIÂMETROS DE SUCÇÃO X RECALQUE: 3" X 3", HM/Q = 10 MCA / 60 M3/H A 23 MCA / 0 M3/H - MATERIAIS NA OPERAÇÃO. AF_10/2014</v>
          </cell>
          <cell r="C590" t="str">
            <v>H</v>
          </cell>
          <cell r="D590">
            <v>5.29</v>
          </cell>
        </row>
        <row r="591">
          <cell r="A591" t="str">
            <v xml:space="preserve">    7051</v>
          </cell>
          <cell r="B591" t="str">
            <v>ROLO COMPACTADOR PE DE CARNEIRO VIBRATORIO, POTENCIA 125 HP, PESO OPERACIONAL SEM/COM LASTRO 11,95 / 13,30 T, IMPACTO DINAMICO 38,5 / 22,5 T, LARGURA DE TRABALHO 2,15 M - DEPRECIAÇÃO. AF_06/2014</v>
          </cell>
          <cell r="C591" t="str">
            <v>H</v>
          </cell>
          <cell r="D591">
            <v>21.29</v>
          </cell>
        </row>
        <row r="592">
          <cell r="A592" t="str">
            <v xml:space="preserve">    7052</v>
          </cell>
          <cell r="B592" t="str">
            <v>ROLO COMPACTADOR PE DE CARNEIRO VIBRATORIO, POTENCIA 125 HP, PESO OPERACIONAL SEM/COM LASTRO 11,95 / 13,30 T, IMPACTO DINAMICO 38,5 / 22,5 T, LARGURA DE TRABALHO 2,15 M - JUROS. AF_06/2014</v>
          </cell>
          <cell r="C592" t="str">
            <v>H</v>
          </cell>
          <cell r="D592">
            <v>4.96</v>
          </cell>
        </row>
        <row r="593">
          <cell r="A593" t="str">
            <v xml:space="preserve">    7053</v>
          </cell>
          <cell r="B593" t="str">
            <v>ROLO COMPACTADOR PE DE CARNEIRO VIBRATORIO, POTENCIA 125 HP, PESO OPERACIONAL SEM/COM LASTRO 11,95 / 13,30 T, IMPACTO DINAMICO 38,5 / 22,5 T, LARGURA DE TRABALHO 2,15 M - MANUTENÇÃO. AF_06/2014</v>
          </cell>
          <cell r="C593" t="str">
            <v>H</v>
          </cell>
          <cell r="D593">
            <v>23.65</v>
          </cell>
        </row>
        <row r="594">
          <cell r="A594" t="str">
            <v xml:space="preserve">    7054</v>
          </cell>
          <cell r="B594" t="str">
            <v>ROLO COMPACTADOR PE DE CARNEIRO VIBRATORIO, POTENCIA 125 HP, PESO OPERACIONAL SEM/COM LASTRO 11,95 / 13,30 T, IMPACTO DINAMICO 38,5 / 22,5 T, LARGURA DE TRABALHO 2,15 M - MATERIAIS NA OPERAÇÃO. AF_06/2014</v>
          </cell>
          <cell r="C594" t="str">
            <v>H</v>
          </cell>
          <cell r="D594">
            <v>55.76</v>
          </cell>
        </row>
        <row r="595">
          <cell r="A595" t="str">
            <v xml:space="preserve">    7058</v>
          </cell>
          <cell r="B595" t="str">
            <v>CAMINHÃO BASCULANTE 6 M3 TOCO, PESO BRUTO TOTAL 16.000 KG, CARGA ÚTIL MÁXIMA 11.130 KG, DISTÂNCIA ENTRE EIXOS 5,36 M, POTÊNCIA 185 CV, INCLUSIVE CAÇAMBA METÁLICA - DEPRECIAÇÃO. AF_06/2014</v>
          </cell>
          <cell r="C595" t="str">
            <v>H</v>
          </cell>
          <cell r="D595">
            <v>13.71</v>
          </cell>
        </row>
        <row r="596">
          <cell r="A596" t="str">
            <v xml:space="preserve">    7059</v>
          </cell>
          <cell r="B596" t="str">
            <v>CAMINHÃO BASCULANTE 6 M3 TOCO, PESO BRUTO TOTAL 16.000 KG, CARGA ÚTIL MÁXIMA 11.130 KG, DISTÂNCIA ENTRE EIXOS 5,36 M, POTÊNCIA 185 CV, INCLUSIVE CAÇAMBA METÁLICA - JUROS. AF_06/2014</v>
          </cell>
          <cell r="C596" t="str">
            <v>H</v>
          </cell>
          <cell r="D596">
            <v>3.24</v>
          </cell>
        </row>
        <row r="597">
          <cell r="A597" t="str">
            <v xml:space="preserve">    7060</v>
          </cell>
          <cell r="B597" t="str">
            <v>CAMINHÃO BASCULANTE 6 M3 TOCO, PESO BRUTO TOTAL 16.000 KG, CARGA ÚTIL MÁXIMA 11.130 KG, DISTÂNCIA ENTRE EIXOS 5,36 M, POTÊNCIA 185 CV, INCLUSIVE CAÇAMBA METÁLICA - MANUTENÇÃO. AF_06/2014</v>
          </cell>
          <cell r="C597" t="str">
            <v>H</v>
          </cell>
          <cell r="D597">
            <v>19.28</v>
          </cell>
        </row>
        <row r="598">
          <cell r="A598" t="str">
            <v xml:space="preserve">    7061</v>
          </cell>
          <cell r="B598" t="str">
            <v>CAMINHÃO BASCULANTE 6 M3 TOCO, PESO BRUTO TOTAL 16.000 KG, CARGA ÚTIL MÁXIMA 11.130 KG, DISTÂNCIA ENTRE EIXOS 5,36 M, POTÊNCIA 185 CV, INCLUSIVE CAÇAMBA METÁLICA - MATERIAIS NA OPERAÇÃO. AF_06/2014</v>
          </cell>
          <cell r="C598" t="str">
            <v>H</v>
          </cell>
          <cell r="D598">
            <v>61.05</v>
          </cell>
        </row>
        <row r="599">
          <cell r="A599" t="str">
            <v xml:space="preserve">    7063</v>
          </cell>
          <cell r="B599" t="str">
            <v>TRATOR DE PNEUS, POTÊNCIA 122 CV, TRAÇÃO 4X4, PESO COM LASTRO DE 4.510KG - DEPRECIAÇÃO. AF_06/2014</v>
          </cell>
          <cell r="C599" t="str">
            <v>H</v>
          </cell>
          <cell r="D599">
            <v>6.33</v>
          </cell>
        </row>
        <row r="600">
          <cell r="A600" t="str">
            <v xml:space="preserve">    7064</v>
          </cell>
          <cell r="B600" t="str">
            <v>TRATOR DE PNEUS, POTÊNCIA 122 CV, TRAÇÃO 4X4, PESO COM LASTRO DE 4.510KG - JUROS. AF_06/2014</v>
          </cell>
          <cell r="C600" t="str">
            <v>H</v>
          </cell>
          <cell r="D600">
            <v>2.13</v>
          </cell>
        </row>
        <row r="601">
          <cell r="A601" t="str">
            <v xml:space="preserve">    7065</v>
          </cell>
          <cell r="B601" t="str">
            <v>TRATOR DE PNEUS, POTÊNCIA 122 CV, TRAÇÃO 4X4, PESO COM LASTRO DE 4.510KG - MANUTENÇÃO. AF_06/2014</v>
          </cell>
          <cell r="C601" t="str">
            <v>H</v>
          </cell>
          <cell r="D601">
            <v>6.93</v>
          </cell>
        </row>
        <row r="602">
          <cell r="A602" t="str">
            <v xml:space="preserve">    7066</v>
          </cell>
          <cell r="B602" t="str">
            <v>TRATOR DE PNEUS, POTÊNCIA 122 CV, TRAÇÃO 4X4, PESO COM LASTRO DE 4.510KG - MATERIAIS NA OPERAÇÃO. AF_06/2014</v>
          </cell>
          <cell r="C602" t="str">
            <v>H</v>
          </cell>
          <cell r="D602">
            <v>53.7</v>
          </cell>
        </row>
        <row r="603">
          <cell r="A603" t="str">
            <v xml:space="preserve">    53785</v>
          </cell>
          <cell r="B603" t="str">
            <v>CAMINHAO BASCULANTE 4,0M3 TOCO 162CV PBT=11800KG - MAO-DE-OBRA NA OPERACAO DIURNA</v>
          </cell>
          <cell r="C603" t="str">
            <v>H</v>
          </cell>
          <cell r="D603">
            <v>13.96</v>
          </cell>
        </row>
        <row r="604">
          <cell r="A604" t="str">
            <v xml:space="preserve">    53786</v>
          </cell>
          <cell r="B604" t="str">
            <v>RETROESCAVADEIRA SOBRE RODAS COM CARREGADEIRA, TRAÇÃO 4X4, POTÊNCIA LÍQ. 88 HP, CAÇAMBA CARREG. CAP. MÍN. 1 M3, CAÇAMBA RETRO CAP. 0,26 M3,PESO OPERACIONAL MÍN. 6.674 KG, PROFUNDIDADE ESCAVAÇÃO MÁX. 4,37 M - MATERIAIS NA OPERAÇÃO. AF_06/2014</v>
          </cell>
          <cell r="C604" t="str">
            <v>H</v>
          </cell>
          <cell r="D604">
            <v>41.05</v>
          </cell>
        </row>
        <row r="605">
          <cell r="A605" t="str">
            <v xml:space="preserve">    53787</v>
          </cell>
          <cell r="B605" t="str">
            <v>ROLO COMPACTADOR VIBRATÓRIO DE CILINDRO LISO, AUTO-PROPEL. 80HP, PESOMÁXIMO OPERACIONAL 8,1T - CUSTO DE MATERIAIS NA OPERAÇÃO</v>
          </cell>
          <cell r="C605" t="str">
            <v>H</v>
          </cell>
          <cell r="D605">
            <v>69.959999999999994</v>
          </cell>
        </row>
        <row r="606">
          <cell r="A606" t="str">
            <v xml:space="preserve">    53788</v>
          </cell>
          <cell r="B606" t="str">
            <v>ROLO COMPACTADOR VIBRATÓRIO DE UM CILINDRO AÇO LISO, POTÊNCIA 80 HP, PESO OPERACIONAL MÁXIMO 8,1 T, IMPACTO DINÂMICO 16,15 / 9,5 T, LARGURADE TRABALHO 1,68 M - MATERIAIS NA OPERAÇÃO. AF_06/2014</v>
          </cell>
          <cell r="C606" t="str">
            <v>H</v>
          </cell>
          <cell r="D606">
            <v>35.700000000000003</v>
          </cell>
        </row>
        <row r="607">
          <cell r="A607" t="str">
            <v xml:space="preserve">    53790</v>
          </cell>
          <cell r="B607" t="str">
            <v>ROLO COMPACTADOR VIBRATÓRIO, TANDEM, CILINDRO LISO, AUTO-PROPEL. - 40HP - 4,4T, IMPACTO DINÂMICO 3,1T, VU 5 ANOS - MAO DE OBRA NA OPERACAO.</v>
          </cell>
          <cell r="C607" t="str">
            <v>H</v>
          </cell>
          <cell r="D607">
            <v>13.96</v>
          </cell>
        </row>
        <row r="608">
          <cell r="A608" t="str">
            <v xml:space="preserve">    53792</v>
          </cell>
          <cell r="B608" t="str">
            <v>CAMINHÃO BASCULANTE 6 M3, PESO BRUTO TOTAL 16.000 KG, CARGA ÚTIL MÁXIMA 13.071 KG, DISTÂNCIA ENTRE EIXOS 4,80 M, POTÊNCIA 230 CV INCLUSIVE CAÇAMBA METÁLICA - MATERIAIS NA OPERAÇÃO. AF_06/2014</v>
          </cell>
          <cell r="C608" t="str">
            <v>H</v>
          </cell>
          <cell r="D608">
            <v>75.91</v>
          </cell>
        </row>
        <row r="609">
          <cell r="A609" t="str">
            <v xml:space="preserve">    53794</v>
          </cell>
          <cell r="B609" t="str">
            <v xml:space="preserve">USINA DE CONCRETO FIXA CAPACIDADE 90/120 M³, 63HP - MANUTENÇÃO </v>
          </cell>
          <cell r="C609" t="str">
            <v>H</v>
          </cell>
          <cell r="D609">
            <v>18.59</v>
          </cell>
        </row>
        <row r="610">
          <cell r="A610" t="str">
            <v xml:space="preserve">    53797</v>
          </cell>
          <cell r="B610" t="str">
            <v>CAMINHÃO TOCO, PBT 16.000 KG, CARGA ÚTIL MÁX. 10.685 KG, DIST. ENTRE EIXOS 4,8 M, POTÊNCIA 189 CV, INCLUSIVE CARROCERIA FIXA ABERTA DE MADEIRA P/ TRANSPORTE GERAL DE CARGA SECA, DIMEN. APROX. 2,5 X 7,00 X 0,50M - MATERIAIS NA OPERAÇÃO. AF_06/2014</v>
          </cell>
          <cell r="C610" t="str">
            <v>H</v>
          </cell>
          <cell r="D610">
            <v>62.4</v>
          </cell>
        </row>
        <row r="611">
          <cell r="A611" t="str">
            <v xml:space="preserve">    53800</v>
          </cell>
          <cell r="B611" t="str">
            <v>USINA MISTURADORA DE SOLOS, DOSADORES TRIPLOS, CALHA VIBRATÓRIA, CAPACIDADE 200/500 TON, 201HP - MATERIAIS NA OPERAÇÃO</v>
          </cell>
          <cell r="C611" t="str">
            <v>H</v>
          </cell>
          <cell r="D611">
            <v>44.85</v>
          </cell>
        </row>
        <row r="612">
          <cell r="A612" t="str">
            <v xml:space="preserve">    53801</v>
          </cell>
          <cell r="B612" t="str">
            <v>USINA MISTURADORA DE SOLOS, DOSADORES TRIPLOS, CALHA VIBRATÓRIA, CAPCIDADE 200/500 TON, 201HP - MÃO-DE-OBRA NA OPERAÇÃO DIURNA</v>
          </cell>
          <cell r="C612" t="str">
            <v>H</v>
          </cell>
          <cell r="D612">
            <v>68.900000000000006</v>
          </cell>
        </row>
        <row r="613">
          <cell r="A613" t="str">
            <v xml:space="preserve">    53804</v>
          </cell>
          <cell r="B613" t="str">
            <v>VASSOURA MECÂNICA REBOCÁVEL COM ESCOVA CILÍNDRICA, LARGURA ÚTIL DE VARRIMENTO DE 2,44 M - MANUTENÇÃO. AF_06/2014</v>
          </cell>
          <cell r="C613" t="str">
            <v>H</v>
          </cell>
          <cell r="D613">
            <v>2.09</v>
          </cell>
        </row>
        <row r="614">
          <cell r="A614" t="str">
            <v xml:space="preserve">    53805</v>
          </cell>
          <cell r="B614" t="str">
            <v>TRATOR PNEUS TRAÇÃO 4X2, 82 CV, PESO C/ LASTRO 4,555 T - MAO-DE-OBRA OPERACAO NOTURNA</v>
          </cell>
          <cell r="C614" t="str">
            <v>H</v>
          </cell>
          <cell r="D614">
            <v>18.55</v>
          </cell>
        </row>
        <row r="615">
          <cell r="A615" t="str">
            <v xml:space="preserve">    53806</v>
          </cell>
          <cell r="B615" t="str">
            <v>TRATOR DE ESTEIRAS, POTÊNCIA 170 HP, PESO OPERACIONAL 19 T, CAÇAMBA 5,2 M3 - MANUTENÇÃO. AF_06/2014</v>
          </cell>
          <cell r="C615" t="str">
            <v>H</v>
          </cell>
          <cell r="D615">
            <v>58.04</v>
          </cell>
        </row>
        <row r="616">
          <cell r="A616" t="str">
            <v xml:space="preserve">    53808</v>
          </cell>
          <cell r="B616" t="str">
            <v>TRATOR DE ESTEIRAS POTENCIA 165 HP, PESO OPERACIONAL 17,1T - MAO-DE-OBRA NA OPERACAO NOTURNA</v>
          </cell>
          <cell r="C616" t="str">
            <v>H</v>
          </cell>
          <cell r="D616">
            <v>18.55</v>
          </cell>
        </row>
        <row r="617">
          <cell r="A617" t="str">
            <v xml:space="preserve">    53810</v>
          </cell>
          <cell r="B617" t="str">
            <v>TRATOR DE ESTEIRAS, POTÊNCIA 150 HP, PESO OPERACIONAL 16,7 T, COM RODAMOTRIZ ELEVADA E LÂMINA 3,18 M3 - MANUTENÇÃO. AF_06/2014</v>
          </cell>
          <cell r="C617" t="str">
            <v>H</v>
          </cell>
          <cell r="D617">
            <v>58.4</v>
          </cell>
        </row>
        <row r="618">
          <cell r="A618" t="str">
            <v xml:space="preserve">    53814</v>
          </cell>
          <cell r="B618" t="str">
            <v>TRATOR DE ESTEIRAS, POTÊNCIA 347 HP, PESO OPERACIONAL 38,5 T, COM LÂMINA 8,70 M3 - MANUTENÇÃO. AF_06/2014</v>
          </cell>
          <cell r="C618" t="str">
            <v>H</v>
          </cell>
          <cell r="D618">
            <v>191.29</v>
          </cell>
        </row>
        <row r="619">
          <cell r="A619" t="str">
            <v xml:space="preserve">    53815</v>
          </cell>
          <cell r="B619" t="str">
            <v>TRATOR DE ESTEIRAS COM LAMINA - POTENCIA 305 HP - PESO OPERACIONAL 37 T - MAO-DE-OBRA NA OPERACAO DIURNA</v>
          </cell>
          <cell r="C619" t="str">
            <v>H</v>
          </cell>
          <cell r="D619">
            <v>15.46</v>
          </cell>
        </row>
        <row r="620">
          <cell r="A620" t="str">
            <v xml:space="preserve">    53816</v>
          </cell>
          <cell r="B620" t="str">
            <v xml:space="preserve">TRATOR SOBRE ESTEIRAS 305HP - MAO-DE-OBRA NA OPERACAO NOTURNA </v>
          </cell>
          <cell r="C620" t="str">
            <v>H</v>
          </cell>
          <cell r="D620">
            <v>18.55</v>
          </cell>
        </row>
        <row r="621">
          <cell r="A621" t="str">
            <v xml:space="preserve">    53817</v>
          </cell>
          <cell r="B621" t="str">
            <v>TRATOR DE ESTEIRAS, POTÊNCIA 100 HP, PESO OPERACIONAL 9,4 T, COM LÂMINA 2,19 M3 - MATERIAIS NA OPERAÇÃO. AF_06/2014</v>
          </cell>
          <cell r="C621" t="str">
            <v>H</v>
          </cell>
          <cell r="D621">
            <v>53.52</v>
          </cell>
        </row>
        <row r="622">
          <cell r="A622" t="str">
            <v xml:space="preserve">    53818</v>
          </cell>
          <cell r="B622" t="str">
            <v>ROLO COMPACTADOR VIBRATÓRIO REBOCÁVEL AÇO LISO, PESO 4,7T, IMPACTO DINÂMICO 18,3T - DEPRECIAÇÃO E JUROS</v>
          </cell>
          <cell r="C622" t="str">
            <v>H</v>
          </cell>
          <cell r="D622">
            <v>7.32</v>
          </cell>
        </row>
        <row r="623">
          <cell r="A623" t="str">
            <v xml:space="preserve">    53819</v>
          </cell>
          <cell r="B623" t="str">
            <v>ROLO COMPACTADOR VIBRATÓRIO REBOCÁVEL AÇO LISO, PESO 4,7T, IMPACTO DINÂMICO 18,3T - CUSTO COM MATERIAIS NA OPERACAO</v>
          </cell>
          <cell r="C623" t="str">
            <v>H</v>
          </cell>
          <cell r="D623">
            <v>40.9</v>
          </cell>
        </row>
        <row r="624">
          <cell r="A624" t="str">
            <v xml:space="preserve">    53820</v>
          </cell>
          <cell r="B624" t="str">
            <v>ROLO COMPACTADOR VIBRATÓRIO REBOCÁVEL AÇO LISO, PESO 4,7T, IMPACTO DINÂMICO 18,3T - CUSTO COM MAO-DE-OBRA NA OPERACAO DIURNA</v>
          </cell>
          <cell r="C624" t="str">
            <v>H</v>
          </cell>
          <cell r="D624">
            <v>13.96</v>
          </cell>
        </row>
        <row r="625">
          <cell r="A625" t="str">
            <v xml:space="preserve">    53823</v>
          </cell>
          <cell r="B625" t="str">
            <v>ROLO COMPACTADOR DE PNEUS ESTÁTICO PARA ASFALTO, PRESSÃO VARIÁVEL, POTÊNCIA 99HP, PESO OPERACIONAL SEM/COM LASTRO 8,3/21,0 T - DEPRECIAÇÃO EJUROS</v>
          </cell>
          <cell r="C625" t="str">
            <v>H</v>
          </cell>
          <cell r="D625">
            <v>38.56</v>
          </cell>
        </row>
        <row r="626">
          <cell r="A626" t="str">
            <v xml:space="preserve">    53824</v>
          </cell>
          <cell r="B626" t="str">
            <v>ROLO COMPACTADOR DE PNEUS ESTATICO PARA ASFALTO, PRESSAO VARIAVEL, POTENCIA 99HP, PESO OPERACIONAL SEM/COM LASTRO 8,3/21,0 T - CUSTO COM MAO-DE-OBRA NA OPERACAO DIURNA</v>
          </cell>
          <cell r="C626" t="str">
            <v>H</v>
          </cell>
          <cell r="D626">
            <v>13.96</v>
          </cell>
        </row>
        <row r="627">
          <cell r="A627" t="str">
            <v xml:space="preserve">    53827</v>
          </cell>
          <cell r="B627" t="str">
            <v>CAMINHÃO TOCO, PESO BRUTO TOTAL 14.300 KG, CARGA ÚTIL MÁXIMA 9590 KG, DISTÂNCIA ENTRE EIXOS 4,76 M, POTÊNCIA 185 CV (NÃO INCLUI CARROCERIA)- MATERIAIS NA OPERAÇÃO. AF_06/2014</v>
          </cell>
          <cell r="C627" t="str">
            <v>H</v>
          </cell>
          <cell r="D627">
            <v>61.05</v>
          </cell>
        </row>
        <row r="628">
          <cell r="A628" t="str">
            <v xml:space="preserve">    53829</v>
          </cell>
          <cell r="B628" t="str">
            <v>CAMINHÃO TOCO, PESO BRUTO TOTAL 16.000 KG, CARGA ÚTIL MÁXIMA DE 10.685KG, DISTÂNCIA ENTRE EIXOS 4,80 M, POTÊNCIA 189 CV EXCLUSIVE CARROCERIA - MATERIAIS NA OPERAÇÃO. AF_06/2014</v>
          </cell>
          <cell r="C628" t="str">
            <v>H</v>
          </cell>
          <cell r="D628">
            <v>62.4</v>
          </cell>
        </row>
        <row r="629">
          <cell r="A629" t="str">
            <v xml:space="preserve">    53831</v>
          </cell>
          <cell r="B629" t="str">
            <v>CAMINHÃO PIPA 10.000 L TRUCADO, PESO BRUTO TOTAL 23.000 KG, CARGA ÚTILMÁXIMA 15.935 KG, DISTÂNCIA ENTRE EIXOS 4,8 M, POTÊNCIA 230 CV, INCLUSIVE TANQUE DE AÇO PARA TRANSPORTE DE ÁGUA - MATERIAIS NA OPERAÇÃO. AF_06/2014</v>
          </cell>
          <cell r="C629" t="str">
            <v>H</v>
          </cell>
          <cell r="D629">
            <v>75.91</v>
          </cell>
        </row>
        <row r="630">
          <cell r="A630" t="str">
            <v xml:space="preserve">    53833</v>
          </cell>
          <cell r="B630" t="str">
            <v>DISTRIBUIDOR DE AGREGADO TIPO DOSADOR REBOCAVEL COM 4 PNEUS COM LARGURA 3,66 M - DEPRECIACAO E JUROS</v>
          </cell>
          <cell r="C630" t="str">
            <v>H</v>
          </cell>
          <cell r="D630">
            <v>8.14</v>
          </cell>
        </row>
        <row r="631">
          <cell r="A631" t="str">
            <v xml:space="preserve">    53834</v>
          </cell>
          <cell r="B631" t="str">
            <v>DISTRIBUIDOR DE AGREGADO TIPO DOSADOR REBOCAVEL COM 4 PNEUS COM LARGURA 3,66 M - MANUTENCAO</v>
          </cell>
          <cell r="C631" t="str">
            <v>H</v>
          </cell>
          <cell r="D631">
            <v>2.95</v>
          </cell>
        </row>
        <row r="632">
          <cell r="A632" t="str">
            <v xml:space="preserve">    53840</v>
          </cell>
          <cell r="B632" t="str">
            <v>GRADE DE DISCO REBOCÁVEL COM 20 DISCOS 24" X 6 MM COM PNEUS PARA TRANSPORTE - DEPRECIAÇÃO. AF_06/2014</v>
          </cell>
          <cell r="C632" t="str">
            <v>H</v>
          </cell>
          <cell r="D632">
            <v>1.96</v>
          </cell>
        </row>
        <row r="633">
          <cell r="A633" t="str">
            <v xml:space="preserve">    53841</v>
          </cell>
          <cell r="B633" t="str">
            <v>GRADE DE DISCO REBOCÁVEL COM 20 DISCOS 24" X 6 MM COM PNEUS PARA TRANSPORTE - MANUTENÇÃO. AF_06/2014</v>
          </cell>
          <cell r="C633" t="str">
            <v>H</v>
          </cell>
          <cell r="D633">
            <v>1.54</v>
          </cell>
        </row>
        <row r="634">
          <cell r="A634" t="str">
            <v xml:space="preserve">    53842</v>
          </cell>
          <cell r="B634" t="str">
            <v>LANCA ELEVATORIA TELESCOPICA DE ACIONAMENTO HIDRAULICO, CAPACIDADE DE CARGA 30.000 KG, COM CESTO, MONTADA SOBRE CAMINHAO TRUCADO - DEPRECIACAO E JUROS</v>
          </cell>
          <cell r="C634" t="str">
            <v>H</v>
          </cell>
          <cell r="D634">
            <v>236.86</v>
          </cell>
        </row>
        <row r="635">
          <cell r="A635" t="str">
            <v xml:space="preserve">    53843</v>
          </cell>
          <cell r="B635" t="str">
            <v>LANCA ELEVATORIA TELESCOPICA DE ACIONAMENTO HIDRAULICO, CAPACIDADE DE CARGA 30.000 KG, COM CESTO, MONTADA SOBRE CAMINHAO TRUCADO - CUSTO COMMA0-DE-OBRA NA OPERACAO DIURNA</v>
          </cell>
          <cell r="C635" t="str">
            <v>H</v>
          </cell>
          <cell r="D635">
            <v>13.96</v>
          </cell>
        </row>
        <row r="636">
          <cell r="A636" t="str">
            <v xml:space="preserve">    53849</v>
          </cell>
          <cell r="B636" t="str">
            <v>MOTONIVELADORA POTÊNCIA BÁSICA LÍQUIDA (PRIMEIRA MARCHA) 125 HP, PESO BRUTO 13032 KG, LARGURA DA LÂMINA DE 3,7 M - MATERIAIS NA OPERAÇÃO. AF_06/2014</v>
          </cell>
          <cell r="C636" t="str">
            <v>H</v>
          </cell>
          <cell r="D636">
            <v>66.91</v>
          </cell>
        </row>
        <row r="637">
          <cell r="A637" t="str">
            <v xml:space="preserve">    53852</v>
          </cell>
          <cell r="B637" t="str">
            <v xml:space="preserve">MOTOSCRAPER 270HP -CUSTO COM MA0-DE-0BRA NA OPERACAO NOTURNA </v>
          </cell>
          <cell r="C637" t="str">
            <v>H</v>
          </cell>
          <cell r="D637">
            <v>25.27</v>
          </cell>
        </row>
        <row r="638">
          <cell r="A638" t="str">
            <v xml:space="preserve">    53857</v>
          </cell>
          <cell r="B638" t="str">
            <v>PÁ CARREGADEIRA SOBRE RODAS, POTÊNCIA LÍQUIDA 128 HP, CAPACIDADE DA CAÇAMBA 1,7 A 2,8 M3, PESO OPERACIONAL 11632 KG - MANUTENÇÃO. AF_06/2014</v>
          </cell>
          <cell r="C638" t="str">
            <v>H</v>
          </cell>
          <cell r="D638">
            <v>23.2</v>
          </cell>
        </row>
        <row r="639">
          <cell r="A639" t="str">
            <v xml:space="preserve">    53858</v>
          </cell>
          <cell r="B639" t="str">
            <v>PÁ CARREGADEIRA SOBRE RODAS, POTÊNCIA LÍQUIDA 128 HP, CAPACIDADE DA CAÇAMBA 1,7 A 2,8 M3, PESO OPERACIONAL 11632 KG - MATERIAIS NA OPERAÇÃO.AF_06/2014</v>
          </cell>
          <cell r="C639" t="str">
            <v>H</v>
          </cell>
          <cell r="D639">
            <v>57.1</v>
          </cell>
        </row>
        <row r="640">
          <cell r="A640" t="str">
            <v xml:space="preserve">    53861</v>
          </cell>
          <cell r="B640" t="str">
            <v>PÁ CARREGADEIRA SOBRE RODAS, POTÊNCIA 197 HP, CAPACIDADE DA CAÇAMBA 2,5 A 3,5 M3, PESO OPERACIONAL 18338 KG - MANUTENÇÃO. AF_06/2014</v>
          </cell>
          <cell r="C640" t="str">
            <v>H</v>
          </cell>
          <cell r="D640">
            <v>32.17</v>
          </cell>
        </row>
        <row r="641">
          <cell r="A641" t="str">
            <v xml:space="preserve">    53863</v>
          </cell>
          <cell r="B641" t="str">
            <v>MARTELETE OU ROMPEDOR PNEUMÁTICO MANUAL 28KG, FREQUENCIA DE IMPACTO 1230/MINUTO - MANUTENÇÃO</v>
          </cell>
          <cell r="C641" t="str">
            <v>H</v>
          </cell>
          <cell r="D641">
            <v>1.56</v>
          </cell>
        </row>
        <row r="642">
          <cell r="A642" t="str">
            <v xml:space="preserve">    53865</v>
          </cell>
          <cell r="B642" t="str">
            <v>COMPRESSOR DE AR REBOCÁVEL, VAZÃO 189 PCM, PRESSÃO EFETIVA DE TRABALHO102 PSI, MOTOR DIESEL, POTÊNCIA 63 CV - MATERIAIS NA OPERAÇÃO. AF_06/2015</v>
          </cell>
          <cell r="C642" t="str">
            <v>H</v>
          </cell>
          <cell r="D642">
            <v>30.49</v>
          </cell>
        </row>
        <row r="643">
          <cell r="A643" t="str">
            <v xml:space="preserve">    53866</v>
          </cell>
          <cell r="B643" t="str">
            <v>BOMBA SUBMERSÍVEL ELÉTRICA TRIFÁSICA, POTÊNCIA 2,96 HP, Ø ROTOR 144 MMSEMI-ABERTO, BOCAL DE SAÍDA Ø 2, HM/Q = 2 MCA / 38,8 M3/H A 28 MCA /5 M3/H - MATERIAIS NA OPERAÇÃO. AF_06/2014</v>
          </cell>
          <cell r="C643" t="str">
            <v>H</v>
          </cell>
          <cell r="D643">
            <v>1.39</v>
          </cell>
        </row>
        <row r="644">
          <cell r="A644" t="str">
            <v xml:space="preserve">    53882</v>
          </cell>
          <cell r="B644" t="str">
            <v>CAMINHÃO PIPA 6.000 L, PESO BRUTO TOTAL 13.000 KG, DISTÂNCIA ENTRE EIXOS 4,80 M, POTÊNCIA 189 CV INCLUSIVE TANQUE DE AÇO PARA TRANSPORTE DEÁGUA, CAPACIDADE 6 M3 - MANUTENÇÃO. AF_06/2014</v>
          </cell>
          <cell r="C644" t="str">
            <v>H</v>
          </cell>
          <cell r="D644">
            <v>13.87</v>
          </cell>
        </row>
        <row r="645">
          <cell r="A645" t="str">
            <v xml:space="preserve">    55255</v>
          </cell>
          <cell r="B645" t="str">
            <v>EXTRUSORA DE GUIAS E SARJETAS 14HP - CUSTOS COM MATERIAL NA OPERACAO DIURNA</v>
          </cell>
          <cell r="C645" t="str">
            <v>H</v>
          </cell>
          <cell r="D645">
            <v>6.03</v>
          </cell>
        </row>
        <row r="646">
          <cell r="A646" t="str">
            <v xml:space="preserve">    55263</v>
          </cell>
          <cell r="B646" t="str">
            <v>ROLO COMPACTADOR DE PNEUS ESTÁTICO, PRESSÃO VARIÁVEL, POTÊNCIA 111 HP,PESO SEM/COM LASTRO 9,5 / 26 T, LARGURA DE TRABALHO 1,90 M - MATERIAIS NA OPERAÇÃO. AF_07/2014</v>
          </cell>
          <cell r="C646" t="str">
            <v>H</v>
          </cell>
          <cell r="D646">
            <v>49.51</v>
          </cell>
        </row>
        <row r="647">
          <cell r="A647" t="str">
            <v xml:space="preserve">    55264</v>
          </cell>
          <cell r="B647" t="str">
            <v xml:space="preserve">TRATOR DE PNEUS 110 A 126 HP - MAO-DE-OBRA NA OPERACAO NOTURNA </v>
          </cell>
          <cell r="C647" t="str">
            <v>H</v>
          </cell>
          <cell r="D647">
            <v>8.77</v>
          </cell>
        </row>
        <row r="648">
          <cell r="A648" t="str">
            <v xml:space="preserve">    73296</v>
          </cell>
          <cell r="B648" t="str">
            <v>ALUGUEL ELEVADOR EQUIPADO P/TRANSP CONCR A 10M ALT-CP-S/OPERADOR COM GUINCHO DE 10CV 16M TORRE DESMONTAVEL CACAMBA AUTOMATICA DE 550L FUNILP/DESCARGA E SILO DE ESPERA DE 1000L</v>
          </cell>
          <cell r="C648" t="str">
            <v>H</v>
          </cell>
          <cell r="D648">
            <v>7.71</v>
          </cell>
        </row>
        <row r="649">
          <cell r="A649" t="str">
            <v xml:space="preserve">    73298</v>
          </cell>
          <cell r="B649" t="str">
            <v>VIBRADOR DE IMERSAO MOTOR ELETR 2CV (CP) TUBO DE 48X48 C/MANGOTE DE 5M COMP -EXCL OPERADOR</v>
          </cell>
          <cell r="C649" t="str">
            <v>H</v>
          </cell>
          <cell r="D649">
            <v>1.62</v>
          </cell>
        </row>
        <row r="650">
          <cell r="A650" t="str">
            <v xml:space="preserve">    73299</v>
          </cell>
          <cell r="B650" t="str">
            <v>VIBRADOR DE IMERSAO MOTOR ELETR 2CV (CI) TUBO 48X480MM C/MANGOTE DE 5M COMP - EXCL OPERADOR</v>
          </cell>
          <cell r="C650" t="str">
            <v>H</v>
          </cell>
          <cell r="D650">
            <v>1.01</v>
          </cell>
        </row>
        <row r="651">
          <cell r="A651" t="str">
            <v xml:space="preserve">    73300</v>
          </cell>
          <cell r="B651" t="str">
            <v>ALUGUEL ELEVADOR EQUIPADO P/TRANSP CONCR A 10M ALT-CI-S/OPERADOR COM GUINCHO DE 10CV 16M TORRE DESMONTAVEL CACAMBA AUTOMATICA DE 550L FUNILP/DESCARGA E SILO ESPERA DE 1000L</v>
          </cell>
          <cell r="C651" t="str">
            <v>H</v>
          </cell>
          <cell r="D651">
            <v>3.77</v>
          </cell>
        </row>
        <row r="652">
          <cell r="A652" t="str">
            <v xml:space="preserve">    73303</v>
          </cell>
          <cell r="B652" t="str">
            <v xml:space="preserve">DEPRECIAO E JUROS - GRUPO GERADOR 150 KVA </v>
          </cell>
          <cell r="C652" t="str">
            <v>H</v>
          </cell>
          <cell r="D652">
            <v>5.81</v>
          </cell>
        </row>
        <row r="653">
          <cell r="A653" t="str">
            <v xml:space="preserve">    73304</v>
          </cell>
          <cell r="B653" t="str">
            <v xml:space="preserve">CUSTOS COMBUSTIVEL + MATERIAL DISTRIBUIDOR DE AGREGADO SPRE* </v>
          </cell>
          <cell r="C653" t="str">
            <v>H</v>
          </cell>
          <cell r="D653">
            <v>52.68</v>
          </cell>
        </row>
        <row r="654">
          <cell r="A654" t="str">
            <v xml:space="preserve">    73305</v>
          </cell>
          <cell r="B654" t="str">
            <v>DISTRIBUIDOR DE AGREGADOS AUTOPROPELIDO CAP 3 M3, A DIESEL, 6 CC, 140 CV - JUROS</v>
          </cell>
          <cell r="C654" t="str">
            <v>H</v>
          </cell>
          <cell r="D654">
            <v>9.7100000000000009</v>
          </cell>
        </row>
        <row r="655">
          <cell r="A655" t="str">
            <v xml:space="preserve">    73307</v>
          </cell>
          <cell r="B655" t="str">
            <v xml:space="preserve">MANUTENCAO - GRUPO GERADOR 150 KVA </v>
          </cell>
          <cell r="C655" t="str">
            <v>H</v>
          </cell>
          <cell r="D655">
            <v>2.0499999999999998</v>
          </cell>
        </row>
        <row r="656">
          <cell r="A656" t="str">
            <v xml:space="preserve">    73308</v>
          </cell>
          <cell r="B656" t="str">
            <v>DISTRIBUIDOR DE AGREGADOS AUTOPROPELIDO CAP 3 M3, A DIESEL, 6 CC, 140 CV - DEPRECIACAO</v>
          </cell>
          <cell r="C656" t="str">
            <v>H</v>
          </cell>
          <cell r="D656">
            <v>25.71</v>
          </cell>
        </row>
        <row r="657">
          <cell r="A657" t="str">
            <v xml:space="preserve">    73309</v>
          </cell>
          <cell r="B657" t="str">
            <v>ROLO COMPACTADOR VIBRATORIO PE DE CARNEIRO PARA SOLOS, POTENCIA 80HP, PESO MÁXIMO OPERACIONAL 8,8T - DEPRECIACAO</v>
          </cell>
          <cell r="C657" t="str">
            <v>H</v>
          </cell>
          <cell r="D657">
            <v>16.809999999999999</v>
          </cell>
        </row>
        <row r="658">
          <cell r="A658" t="str">
            <v xml:space="preserve">    73310</v>
          </cell>
          <cell r="B658" t="str">
            <v>CUSTO HORARIO COM DEPRECIACAO E JUROS-RETRO-ESCAVADEIRA SOBRE RODAS CASE 580 H - 74 HP</v>
          </cell>
          <cell r="C658" t="str">
            <v>H</v>
          </cell>
          <cell r="D658">
            <v>24.25</v>
          </cell>
        </row>
        <row r="659">
          <cell r="A659" t="str">
            <v xml:space="preserve">    73311</v>
          </cell>
          <cell r="B659" t="str">
            <v xml:space="preserve">CUSTOS C/MATERIAL OPERACAO - GRUPO GERADOR 150 KVA </v>
          </cell>
          <cell r="C659" t="str">
            <v>H</v>
          </cell>
          <cell r="D659">
            <v>96.87</v>
          </cell>
        </row>
        <row r="660">
          <cell r="A660" t="str">
            <v xml:space="preserve">    73312</v>
          </cell>
          <cell r="B660" t="str">
            <v>DISTRIBUIDOR DE AGREGADOS AUTOPROPELIDO CAP 3 M3, A DIESEL, 6 CC, 140 CV - MANUTENCAO</v>
          </cell>
          <cell r="C660" t="str">
            <v>H</v>
          </cell>
          <cell r="D660">
            <v>12.85</v>
          </cell>
        </row>
        <row r="661">
          <cell r="A661" t="str">
            <v xml:space="preserve">    73313</v>
          </cell>
          <cell r="B661" t="str">
            <v>ROLO COMPACTADOR VIBRATORIO PE DE CARNEIRO PARA SOLOS, POTENCIA 80HP, PESO MÁXIMO OPERACIONAL 8,8T - JUROS</v>
          </cell>
          <cell r="C661" t="str">
            <v>H</v>
          </cell>
          <cell r="D661">
            <v>8.4</v>
          </cell>
        </row>
        <row r="662">
          <cell r="A662" t="str">
            <v xml:space="preserve">    73314</v>
          </cell>
          <cell r="B662" t="str">
            <v>CUSTO HORARIO COM MAO-DE-OBRA NA OPERACAO DIURNA-RETRO-ESCAVADEIRA SOBRE RODAS - CASE 580 H - 74 HP</v>
          </cell>
          <cell r="C662" t="str">
            <v>H</v>
          </cell>
          <cell r="D662">
            <v>15.8</v>
          </cell>
        </row>
        <row r="663">
          <cell r="A663" t="str">
            <v xml:space="preserve">    73315</v>
          </cell>
          <cell r="B663" t="str">
            <v>CUSTOS COMBUSTIVEL + MATERIAL NA OPERACAO DE ROLO VIBRATORIO TT SPV 84PE-DE-CARNEIRO</v>
          </cell>
          <cell r="C663" t="str">
            <v>H</v>
          </cell>
          <cell r="D663">
            <v>88.8</v>
          </cell>
        </row>
        <row r="664">
          <cell r="A664" t="str">
            <v xml:space="preserve">    73316</v>
          </cell>
          <cell r="B664" t="str">
            <v>CUSTO HORARIO COM MANUTENCAO-RETRO-ESCAVADEIRA SOBRE RODAS - CASE 580 H - 74 HP</v>
          </cell>
          <cell r="C664" t="str">
            <v>H</v>
          </cell>
          <cell r="D664">
            <v>14.09</v>
          </cell>
        </row>
        <row r="665">
          <cell r="A665" t="str">
            <v xml:space="preserve">    73317</v>
          </cell>
          <cell r="B665" t="str">
            <v>CUSTO HORARIO COM MATERIAIS NA OPERACAO-RETRO-ESCAVADEIRA SOBRE RODAS - CASE 580 H - 74 HP</v>
          </cell>
          <cell r="C665" t="str">
            <v>H</v>
          </cell>
          <cell r="D665">
            <v>45.2</v>
          </cell>
        </row>
        <row r="666">
          <cell r="A666" t="str">
            <v xml:space="preserve">    73321</v>
          </cell>
          <cell r="B666" t="str">
            <v>GRUPO GERADOR TRANSPORTAVEL SOBRE RODAS 60/66KVA (CP) DIESEL 85CV (1.800RPM) - EXCL OPERADOR</v>
          </cell>
          <cell r="C666" t="str">
            <v>H</v>
          </cell>
          <cell r="D666">
            <v>57.01</v>
          </cell>
        </row>
        <row r="667">
          <cell r="A667" t="str">
            <v xml:space="preserve">    73327</v>
          </cell>
          <cell r="B667" t="str">
            <v>CUSTO HORARIO COM MAO-DE-OBRA NA OPERACAO DIURNA - MARTELETE OU ROMPEDOR ATLAS COPCO - TEX 31</v>
          </cell>
          <cell r="C667" t="str">
            <v>H</v>
          </cell>
          <cell r="D667">
            <v>8.77</v>
          </cell>
        </row>
        <row r="668">
          <cell r="A668" t="str">
            <v xml:space="preserve">    73331</v>
          </cell>
          <cell r="B668" t="str">
            <v>VIBRADOR DE IMERSAO MOTOR GAS 3,5CV (CP) TUBO 48X480MM C/MANGOTE DE 5M COMP - EXCL OPERADOR</v>
          </cell>
          <cell r="C668" t="str">
            <v>H</v>
          </cell>
          <cell r="D668">
            <v>2.82</v>
          </cell>
        </row>
        <row r="669">
          <cell r="A669" t="str">
            <v xml:space="preserve">    73332</v>
          </cell>
          <cell r="B669" t="str">
            <v>CUSTO HORARIO COM MANUTENCAO - MARTELETE OU ROMPEDOR ATLAS COPCO - TEX31</v>
          </cell>
          <cell r="C669" t="str">
            <v>H</v>
          </cell>
          <cell r="D669">
            <v>1.56</v>
          </cell>
        </row>
        <row r="670">
          <cell r="A670" t="str">
            <v xml:space="preserve">    73333</v>
          </cell>
          <cell r="B670" t="str">
            <v>GRUPO GERADOR C/POTENCIA 1450W/110V C.A OU 12V C.C. (CI) GAS 3,4HP (3.600RPM) DE 4 TEMPOS REFRIGERACAO A AR - EXCL OPERADOR</v>
          </cell>
          <cell r="C670" t="str">
            <v>H</v>
          </cell>
          <cell r="D670">
            <v>0.43</v>
          </cell>
        </row>
        <row r="671">
          <cell r="A671" t="str">
            <v xml:space="preserve">    73335</v>
          </cell>
          <cell r="B671" t="str">
            <v>CAMINHÃO TOCO, PBT 14.300 KG, CARGA ÚTIL MÁX. 9.710 KG, DIST. ENTRE EIXOS 3,56 M, POTÊNCIA 185 CV, INCLUSIVE CARROCERIA FIXA ABERTA DE MADEIRA P/ TRANSPORTE GERAL DE CARGA SECA, DIMEN. APROX. 2,50 X 6,50 X 0,50M - MANUTENÇÃO. AF_06/2014</v>
          </cell>
          <cell r="C671" t="str">
            <v>H</v>
          </cell>
          <cell r="D671">
            <v>13.81</v>
          </cell>
        </row>
        <row r="672">
          <cell r="A672" t="str">
            <v xml:space="preserve">    73336</v>
          </cell>
          <cell r="B672" t="str">
            <v xml:space="preserve">USINA MIST A FRIO CAPAC 50T/H (CP) INCL EQUIPE DE OPERACAO </v>
          </cell>
          <cell r="C672" t="str">
            <v>H</v>
          </cell>
          <cell r="D672">
            <v>314.10000000000002</v>
          </cell>
        </row>
        <row r="673">
          <cell r="A673" t="str">
            <v xml:space="preserve">    73337</v>
          </cell>
          <cell r="B673" t="str">
            <v>CUSTO HORARIO COM DEPRECIACAO E JUROS - MARTELETE OU ROMPEDOR ATLAS COPCO - TEX 31</v>
          </cell>
          <cell r="C673" t="str">
            <v>H</v>
          </cell>
          <cell r="D673">
            <v>1.18</v>
          </cell>
        </row>
        <row r="674">
          <cell r="A674" t="str">
            <v xml:space="preserve">    73339</v>
          </cell>
          <cell r="B674" t="str">
            <v xml:space="preserve">TRATOR DE PNEUS MOTOR DIESEL 61CV (CI) INCL OPERADOR </v>
          </cell>
          <cell r="C674" t="str">
            <v>H</v>
          </cell>
          <cell r="D674">
            <v>23.14</v>
          </cell>
        </row>
        <row r="675">
          <cell r="A675" t="str">
            <v xml:space="preserve">    73340</v>
          </cell>
          <cell r="B675" t="str">
            <v>CAMINHÃO TOCO, PBT 14.300 KG, CARGA ÚTIL MÁX. 9.710 KG, DIST. ENTRE EIXOS 3,56 M, POTÊNCIA 185 CV, INCLUSIVE CARROCERIA FIXA ABERTA DE MADEIRA P/ TRANSPORTE GERAL DE CARGA SECA, DIMEN. APROX. 2,50 X 6,50 X 0,50M - MATERIAIS NA OPERAÇÃO. AF_06/2014</v>
          </cell>
          <cell r="C675" t="str">
            <v>H</v>
          </cell>
          <cell r="D675">
            <v>61.05</v>
          </cell>
        </row>
        <row r="676">
          <cell r="A676" t="str">
            <v xml:space="preserve">    73343</v>
          </cell>
          <cell r="B676" t="str">
            <v>VIBRADOR DE IMERSAO MOTOR GAS 3,5CV TUBO DE 48X480MM (CI) C/MANGOTE DE 5M COMP -EXCL OPERADOR</v>
          </cell>
          <cell r="C676" t="str">
            <v>H</v>
          </cell>
          <cell r="D676">
            <v>0.42</v>
          </cell>
        </row>
        <row r="677">
          <cell r="A677" t="str">
            <v xml:space="preserve">    73344</v>
          </cell>
          <cell r="B677" t="str">
            <v>GRUPO GERADOR ESTACIONARIO C/ALTERNADOR 125/145KVA (CP) DIESEL 165CV EXCL OPERADOR</v>
          </cell>
          <cell r="C677" t="str">
            <v>H</v>
          </cell>
          <cell r="D677">
            <v>118.08</v>
          </cell>
        </row>
        <row r="678">
          <cell r="A678" t="str">
            <v xml:space="preserve">    73348</v>
          </cell>
          <cell r="B678" t="str">
            <v>CUSTO HORARIO C/ DEPRECIACAO E JUROS - GUINDASTE AUTOPROPELIDO MADAL - MD 10 A 45 HP</v>
          </cell>
          <cell r="C678" t="str">
            <v>H</v>
          </cell>
          <cell r="D678">
            <v>51.3</v>
          </cell>
        </row>
        <row r="679">
          <cell r="A679" t="str">
            <v xml:space="preserve">    73352</v>
          </cell>
          <cell r="B679" t="str">
            <v>CUSTO HORARIO C/ DEPRECIACAO E JUROS - GUINCHO 8 T MUNCK - 640/18 S/ CAMINHAO MERCEDES BENZ 1418/51 184 HP</v>
          </cell>
          <cell r="C679" t="str">
            <v>H</v>
          </cell>
          <cell r="D679">
            <v>8.15</v>
          </cell>
        </row>
        <row r="680">
          <cell r="A680" t="str">
            <v xml:space="preserve">    73353</v>
          </cell>
          <cell r="B680" t="str">
            <v>COMPACTADOR DE PNEUS AUTO-PROPULSOR DIESEL 76HP C/7 PNEUS-CI- PESO 5,5/20T INCL OPERADOR</v>
          </cell>
          <cell r="C680" t="str">
            <v>H</v>
          </cell>
          <cell r="D680">
            <v>50.35</v>
          </cell>
        </row>
        <row r="681">
          <cell r="A681" t="str">
            <v xml:space="preserve">    73354</v>
          </cell>
          <cell r="B681" t="str">
            <v xml:space="preserve">MAQUINA DE JUNTAS GAS 8,25CV PART MANUAL (CI) INCL OPERADOR </v>
          </cell>
          <cell r="C681" t="str">
            <v>H</v>
          </cell>
          <cell r="D681">
            <v>15.51</v>
          </cell>
        </row>
        <row r="682">
          <cell r="A682" t="str">
            <v xml:space="preserve">    73359</v>
          </cell>
          <cell r="B682" t="str">
            <v>CUSTO HORARIO C/ MANUTENCAO - GUINDASTE AUTOPROPELIDO MADAL MD 10A 45 HP</v>
          </cell>
          <cell r="C682" t="str">
            <v>H</v>
          </cell>
          <cell r="D682">
            <v>30.08</v>
          </cell>
        </row>
        <row r="683">
          <cell r="A683" t="str">
            <v xml:space="preserve">    73365</v>
          </cell>
          <cell r="B683" t="str">
            <v>CUSTO HORARIO C/ MANUTENCAO - GUINCHO 8 T MUNCK - 640/18 S/ CAMINHAO MERCEDES BENZ 1418/51 184 HP</v>
          </cell>
          <cell r="C683" t="str">
            <v>H</v>
          </cell>
          <cell r="D683">
            <v>4.05</v>
          </cell>
        </row>
        <row r="684">
          <cell r="A684" t="str">
            <v xml:space="preserve">    73366</v>
          </cell>
          <cell r="B684" t="str">
            <v>ROLO VIBRATORIO LISO 7T AUTO-PROPULSOR DIESEL 76,5H (CI) INCL OPERADORLARG TOTAL 2,015M</v>
          </cell>
          <cell r="C684" t="str">
            <v>H</v>
          </cell>
          <cell r="D684">
            <v>41.68</v>
          </cell>
        </row>
        <row r="685">
          <cell r="A685" t="str">
            <v xml:space="preserve">    73367</v>
          </cell>
          <cell r="B685" t="str">
            <v>ROMPEDOR PNEUNATICO 32,6KG CONSUMO AR 38,8L (CI) S/OPERADOR PONTEIRA E MANGUEIRA - FREQUENCIA DE IMPACTOS 1110 IMP/MIN</v>
          </cell>
          <cell r="C685" t="str">
            <v>H</v>
          </cell>
          <cell r="D685">
            <v>1.25</v>
          </cell>
        </row>
        <row r="686">
          <cell r="A686" t="str">
            <v xml:space="preserve">    73373</v>
          </cell>
          <cell r="B686" t="str">
            <v>CUSTO HORARIO C/ MATERIAIS NA OPERACAO - GUINDASTE AUTOPROPELIDO MADAL- MD 10A 45 HP</v>
          </cell>
          <cell r="C686" t="str">
            <v>H</v>
          </cell>
          <cell r="D686">
            <v>24.21</v>
          </cell>
        </row>
        <row r="687">
          <cell r="A687" t="str">
            <v xml:space="preserve">    73374</v>
          </cell>
          <cell r="B687" t="str">
            <v>USINA PRE-MISTURADORA DE SOLOS CAPAC 350/600T/H (CF) INCL EQUIPE DE OPERACAO</v>
          </cell>
          <cell r="C687" t="str">
            <v>H</v>
          </cell>
          <cell r="D687">
            <v>182.88</v>
          </cell>
        </row>
        <row r="688">
          <cell r="A688" t="str">
            <v xml:space="preserve">    73378</v>
          </cell>
          <cell r="B688" t="str">
            <v>ROMPEDOR PNEUMATICO 32,6KG CONSUMO AR 38,8L (CP) S/OPERADOR PONTEIRA E MANGUEIRA-FREQUENCIA DE IMPACTO DE 1110 IMP/MIN</v>
          </cell>
          <cell r="C688" t="str">
            <v>H</v>
          </cell>
          <cell r="D688">
            <v>1.73</v>
          </cell>
        </row>
        <row r="689">
          <cell r="A689" t="str">
            <v xml:space="preserve">    73383</v>
          </cell>
          <cell r="B689" t="str">
            <v>CUSTO HORARIO C/ MATERIAIS NA OPERACAO - GUINCHO 8 T MUNCK - 640/18 S/ CAMINHAO MERCEDES BENZ 1418/51 184 HP</v>
          </cell>
          <cell r="C689" t="str">
            <v>H</v>
          </cell>
          <cell r="D689">
            <v>91.49</v>
          </cell>
        </row>
        <row r="690">
          <cell r="A690" t="str">
            <v xml:space="preserve">    73387</v>
          </cell>
          <cell r="B690" t="str">
            <v>GRUPO GERADOR C/POTENCIA 1450W/110V C.A OU 12V C.C. (CP) GAS 3,4HPREFRIGERADO A AR - EXCL OPERADOR</v>
          </cell>
          <cell r="C690" t="str">
            <v>H</v>
          </cell>
          <cell r="D690">
            <v>6.3</v>
          </cell>
        </row>
        <row r="691">
          <cell r="A691" t="str">
            <v xml:space="preserve">    73390</v>
          </cell>
          <cell r="B691" t="str">
            <v>COMPACTADOR DE PNEUS AUTO-PROPULSOR DIESEL 76HP C/7 PNEUS-CP -PESO 5,5/20T INCL OPERADOR</v>
          </cell>
          <cell r="C691" t="str">
            <v>H</v>
          </cell>
          <cell r="D691">
            <v>101.19</v>
          </cell>
        </row>
        <row r="692">
          <cell r="A692" t="str">
            <v xml:space="preserve">    73399</v>
          </cell>
          <cell r="B692" t="str">
            <v xml:space="preserve">DEPRECIAO E JUROS - MAQUINA DE DEMARCAR FAIXAS AUTOPROP. </v>
          </cell>
          <cell r="C692" t="str">
            <v>H</v>
          </cell>
          <cell r="D692">
            <v>61.93</v>
          </cell>
        </row>
        <row r="693">
          <cell r="A693" t="str">
            <v xml:space="preserve">    73402</v>
          </cell>
          <cell r="B693" t="str">
            <v>USINA PRE-MISTURADORA DE SOLOS CAPAC 350/600T/H (CP) INCL EQUIPE DE OPERACAO</v>
          </cell>
          <cell r="C693" t="str">
            <v>H</v>
          </cell>
          <cell r="D693">
            <v>276.05</v>
          </cell>
        </row>
        <row r="694">
          <cell r="A694" t="str">
            <v xml:space="preserve">    73405</v>
          </cell>
          <cell r="B694" t="str">
            <v>CUSTO HORARIO PRODUTIVO DIURNO-RETRO-ESCAVADEIRA SOBRE RODAS - CASE 580 H - 74 HP</v>
          </cell>
          <cell r="C694" t="str">
            <v>CHP</v>
          </cell>
          <cell r="D694">
            <v>99.36</v>
          </cell>
        </row>
        <row r="695">
          <cell r="A695" t="str">
            <v xml:space="preserve">    73419</v>
          </cell>
          <cell r="B695" t="str">
            <v>USINA P/MISTURA BETUM ALTA CLASSE A QUENTE CAPAC 60/90T/H-CP INCL EQUIPE DE OPERACAO</v>
          </cell>
          <cell r="C695" t="str">
            <v>H</v>
          </cell>
          <cell r="D695">
            <v>1848.82</v>
          </cell>
        </row>
        <row r="696">
          <cell r="A696" t="str">
            <v xml:space="preserve">    73425</v>
          </cell>
          <cell r="B696" t="str">
            <v>CUSTO HORARIO COM DEPRECIACAO E JUROS - TRATOR DE ESTEIRAS CATERPILLARD6D PS - 163 6A - 140 HP</v>
          </cell>
          <cell r="C696" t="str">
            <v>H</v>
          </cell>
          <cell r="D696">
            <v>64.67</v>
          </cell>
        </row>
        <row r="697">
          <cell r="A697" t="str">
            <v xml:space="preserve">    73428</v>
          </cell>
          <cell r="B697" t="str">
            <v>CUSTO HORARIO PRODUTIVO DIURNO - MARTELETE OU ROMPEDOR ATLAS COPCO TEX 31</v>
          </cell>
          <cell r="C697" t="str">
            <v>CHP</v>
          </cell>
          <cell r="D697">
            <v>11.52</v>
          </cell>
        </row>
        <row r="698">
          <cell r="A698" t="str">
            <v xml:space="preserve">    73432</v>
          </cell>
          <cell r="B698" t="str">
            <v xml:space="preserve">CHP - BETONEIRA CAPAC. 320 L, MOTOR DIESEL 6 HP, ALFA 320 OU SIMILAR </v>
          </cell>
          <cell r="C698" t="str">
            <v>H</v>
          </cell>
          <cell r="D698">
            <v>13.26</v>
          </cell>
        </row>
        <row r="699">
          <cell r="A699" t="str">
            <v xml:space="preserve">    73434</v>
          </cell>
          <cell r="B699" t="str">
            <v>CUSTO HORARIO COM MANUTENCAO - TRATOR DE ESTEIRAS CATERPILLAR D6D PS - 163 6A - 140 HP</v>
          </cell>
          <cell r="C699" t="str">
            <v>H</v>
          </cell>
          <cell r="D699">
            <v>36.5</v>
          </cell>
        </row>
        <row r="700">
          <cell r="A700" t="str">
            <v xml:space="preserve">    73435</v>
          </cell>
          <cell r="B700" t="str">
            <v xml:space="preserve">MANUTENCAO - MAQUINA DE DEMARCAR FAIXAS AUTOPROP. </v>
          </cell>
          <cell r="C700" t="str">
            <v>H</v>
          </cell>
          <cell r="D700">
            <v>42.45</v>
          </cell>
        </row>
        <row r="701">
          <cell r="A701" t="str">
            <v xml:space="preserve">    73437</v>
          </cell>
          <cell r="B701" t="str">
            <v xml:space="preserve">SERRA CIRCULAR MAKITA 5900B 7` 2,3HP - CHP </v>
          </cell>
          <cell r="C701" t="str">
            <v>H</v>
          </cell>
          <cell r="D701">
            <v>15.21</v>
          </cell>
        </row>
        <row r="702">
          <cell r="A702" t="str">
            <v xml:space="preserve">    73439</v>
          </cell>
          <cell r="B702" t="str">
            <v>MOTO BOMBA SOBRE RODAS GAS DE 10,5CV A 3600RPM (CI) C/BOMBA CENTRIFUGAAUTO-ESCORVANTE DE ROTOR ABERTO BOCAIS DE 3" - EXCL OPERADOR</v>
          </cell>
          <cell r="C702" t="str">
            <v>H</v>
          </cell>
          <cell r="D702">
            <v>3.55</v>
          </cell>
        </row>
        <row r="703">
          <cell r="A703" t="str">
            <v xml:space="preserve">    73440</v>
          </cell>
          <cell r="B703" t="str">
            <v>USINA DOSADOR/MISTURADOR AGREG CONCR C/SILO CIM P/50T (CI) INCL MAO-DE-OBRA P/ALIMENTACAO E OPERACAO DA CENTRAL</v>
          </cell>
          <cell r="C703" t="str">
            <v>H</v>
          </cell>
          <cell r="D703">
            <v>143.25</v>
          </cell>
        </row>
        <row r="704">
          <cell r="A704" t="str">
            <v xml:space="preserve">    73441</v>
          </cell>
          <cell r="B704" t="str">
            <v>USINA DOSADORA/MIST AGREG CONCR C/SILO CIM P/50T (CP) INCL MAO-DE-OBRAP/ALIMENTACAO E OPER</v>
          </cell>
          <cell r="C704" t="str">
            <v>H</v>
          </cell>
          <cell r="D704">
            <v>182.03</v>
          </cell>
        </row>
        <row r="705">
          <cell r="A705" t="str">
            <v xml:space="preserve">    73445</v>
          </cell>
          <cell r="B705" t="str">
            <v>CAIACAO INT OU EXT SOBRE REVESTIMENTO LISO C/ADOCAO DE FIXADOR COM COM DUAS DEMAOS</v>
          </cell>
          <cell r="C705" t="str">
            <v>M2</v>
          </cell>
          <cell r="D705">
            <v>6.22</v>
          </cell>
        </row>
        <row r="706">
          <cell r="A706" t="str">
            <v xml:space="preserve">    73447</v>
          </cell>
          <cell r="B706" t="str">
            <v xml:space="preserve">ESCAVACAO MANUAL DE VALAS EM TERRA COMPACTA, PROF. 2 M &lt; H &lt;= 3 M </v>
          </cell>
          <cell r="C706" t="str">
            <v>M3</v>
          </cell>
          <cell r="D706">
            <v>33.96</v>
          </cell>
        </row>
        <row r="707">
          <cell r="A707" t="str">
            <v xml:space="preserve">    73450</v>
          </cell>
          <cell r="B707" t="str">
            <v>CUSTO HORARIO IMPRODUTIVO DIURNO - MARTELETE OU ROMPEDOR ATLAS COPCO TEX 31</v>
          </cell>
          <cell r="C707" t="str">
            <v>CHI</v>
          </cell>
          <cell r="D707">
            <v>9.9499999999999993</v>
          </cell>
        </row>
        <row r="708">
          <cell r="A708" t="str">
            <v xml:space="preserve">    73458</v>
          </cell>
          <cell r="B708" t="str">
            <v>CUSTO HORARIO COM MATERIAIS NA OPERACAO - TRATOR DE ESTEIRAS CATERPILLAR D6D PS - 163 6A - 140 HP</v>
          </cell>
          <cell r="C708" t="str">
            <v>H</v>
          </cell>
          <cell r="D708">
            <v>75.34</v>
          </cell>
        </row>
        <row r="709">
          <cell r="A709" t="str">
            <v xml:space="preserve">    73459</v>
          </cell>
          <cell r="B709" t="str">
            <v xml:space="preserve">CUSTOS C/MATERIAL OPERCAO -MAQUINA DE DEMARCAR FAIXAS AUTO </v>
          </cell>
          <cell r="C709" t="str">
            <v>H</v>
          </cell>
          <cell r="D709">
            <v>16.14</v>
          </cell>
        </row>
        <row r="710">
          <cell r="A710" t="str">
            <v xml:space="preserve">    73463</v>
          </cell>
          <cell r="B710" t="str">
            <v>MOTO BOMBA SOBRE RODAS GAS DE 10,5CV A 3600RPM (CP) C/BOMBA CENTRIFUGAAUTO-ESCORVANTE DE ROTOR ABERTO BOCAIS DE 3" - EXCL OPERADOR</v>
          </cell>
          <cell r="C710" t="str">
            <v>H</v>
          </cell>
          <cell r="D710">
            <v>16.690000000000001</v>
          </cell>
        </row>
        <row r="711">
          <cell r="A711" t="str">
            <v xml:space="preserve">    73478</v>
          </cell>
          <cell r="B711" t="str">
            <v xml:space="preserve">MAQUINA DE JUNTAS GAS 8,25CV PART MANUAL (CP) INCL OPERADOR </v>
          </cell>
          <cell r="C711" t="str">
            <v>H</v>
          </cell>
          <cell r="D711">
            <v>83.92</v>
          </cell>
        </row>
        <row r="712">
          <cell r="A712" t="str">
            <v xml:space="preserve">    73481</v>
          </cell>
          <cell r="B712" t="str">
            <v xml:space="preserve">ESCAVACAO MANUAL DE VALAS EM TERRA COMPACTA, PROF. DE 0 M &lt; H &lt;= 1 M </v>
          </cell>
          <cell r="C712" t="str">
            <v>M3</v>
          </cell>
          <cell r="D712">
            <v>25.1</v>
          </cell>
        </row>
        <row r="713">
          <cell r="A713" t="str">
            <v xml:space="preserve">    73487</v>
          </cell>
          <cell r="B713" t="str">
            <v xml:space="preserve">SERRA CIRCULAR MAKITA 5900B 7` 2,3HP - CHI </v>
          </cell>
          <cell r="C713" t="str">
            <v>H</v>
          </cell>
          <cell r="D713">
            <v>12.45</v>
          </cell>
        </row>
        <row r="714">
          <cell r="A714" t="str">
            <v xml:space="preserve">    73491</v>
          </cell>
          <cell r="B714" t="str">
            <v xml:space="preserve">MAQUINA POLIDORA 4HP 12A 220V EXCL ESMERIL E OPERADOR (CP) </v>
          </cell>
          <cell r="C714" t="str">
            <v>H</v>
          </cell>
          <cell r="D714">
            <v>4.66</v>
          </cell>
        </row>
        <row r="715">
          <cell r="A715" t="str">
            <v xml:space="preserve">    73495</v>
          </cell>
          <cell r="B715" t="str">
            <v xml:space="preserve">TRATOR ESTEIRAS DIESEL APROX 335CV C/LAMINA 5000KG (CP) INCL OPERADOR </v>
          </cell>
          <cell r="C715" t="str">
            <v>H</v>
          </cell>
          <cell r="D715">
            <v>680.86</v>
          </cell>
        </row>
        <row r="716">
          <cell r="A716" t="str">
            <v xml:space="preserve">    73496</v>
          </cell>
          <cell r="B716" t="str">
            <v xml:space="preserve">SOCADOR PNEUMATICO 18,5KG CONSUMO AR 0,82M3/M (CP) INCL OPERADOR </v>
          </cell>
          <cell r="C716" t="str">
            <v>H</v>
          </cell>
          <cell r="D716">
            <v>2.19</v>
          </cell>
        </row>
        <row r="717">
          <cell r="A717" t="str">
            <v xml:space="preserve">    73501</v>
          </cell>
          <cell r="B717" t="str">
            <v>CUSTO HORARIO PRODUTIVO DIURNO - GUINCHO 8 T MUNCK - 640/18 SEM CAMINHAO MERCEDES BENZ 1418/51 184 HP</v>
          </cell>
          <cell r="C717" t="str">
            <v>CHP</v>
          </cell>
          <cell r="D717">
            <v>117.66</v>
          </cell>
        </row>
        <row r="718">
          <cell r="A718" t="str">
            <v xml:space="preserve">    73529</v>
          </cell>
          <cell r="B718" t="str">
            <v>INSTALACAO DE AQUECIMENTO E ARMAZENAMENTO DE ASFALTO (CP) EM 2 TANQUESDE 30000L CADA - INCL OPERADOR</v>
          </cell>
          <cell r="C718" t="str">
            <v>H</v>
          </cell>
          <cell r="D718">
            <v>82.52</v>
          </cell>
        </row>
        <row r="719">
          <cell r="A719" t="str">
            <v xml:space="preserve">    73532</v>
          </cell>
          <cell r="B719" t="str">
            <v xml:space="preserve">CUSTO HORARIO PRODUTIVO - TALHA MANUAL </v>
          </cell>
          <cell r="C719" t="str">
            <v>CHP</v>
          </cell>
          <cell r="D719">
            <v>0.37</v>
          </cell>
        </row>
        <row r="720">
          <cell r="A720" t="str">
            <v xml:space="preserve">    73534</v>
          </cell>
          <cell r="B720" t="str">
            <v>CUSTO HORARIO IMPRODUTIVO DIURNO-RETRO-ESCAVADEIRA SOBRE RODAS - CASE 580 H - 74 HP</v>
          </cell>
          <cell r="C720" t="str">
            <v>CHI</v>
          </cell>
          <cell r="D720">
            <v>40.049999999999997</v>
          </cell>
        </row>
        <row r="721">
          <cell r="A721" t="str">
            <v xml:space="preserve">    73553</v>
          </cell>
          <cell r="B721" t="str">
            <v xml:space="preserve">MAQUINA DE PINTAR FAIXA CONSMAQ FX24 14HP - CHP </v>
          </cell>
          <cell r="C721" t="str">
            <v>H</v>
          </cell>
          <cell r="D721">
            <v>181.81</v>
          </cell>
        </row>
        <row r="722">
          <cell r="A722" t="str">
            <v xml:space="preserve">    73557</v>
          </cell>
          <cell r="B722" t="str">
            <v xml:space="preserve">MAQUINA POLIDORA 4HP 12AMP 220V EXCL ESMERIL E OPERADOR (CI) </v>
          </cell>
          <cell r="C722" t="str">
            <v>H</v>
          </cell>
          <cell r="D722">
            <v>1.77</v>
          </cell>
        </row>
        <row r="723">
          <cell r="A723" t="str">
            <v xml:space="preserve">    73558</v>
          </cell>
          <cell r="B723" t="str">
            <v>LOCAÇÃO DE EXTRUSORA DE GUIAS E SARJETAS SEM FORMAS, MOTOR DIESEL DE 14CV, EXCLUSIVE OPERADOR (CI)</v>
          </cell>
          <cell r="C723" t="str">
            <v>H</v>
          </cell>
          <cell r="D723">
            <v>4</v>
          </cell>
        </row>
        <row r="724">
          <cell r="A724" t="str">
            <v xml:space="preserve">    73559</v>
          </cell>
          <cell r="B724" t="str">
            <v>USINA PRE-MISTURADORA DE SOLOS CAPAC 350/600T/H (CI) INCL EQUIPE DE OPERACAO</v>
          </cell>
          <cell r="C724" t="str">
            <v>H</v>
          </cell>
          <cell r="D724">
            <v>172.52</v>
          </cell>
        </row>
        <row r="725">
          <cell r="A725" t="str">
            <v xml:space="preserve">    73560</v>
          </cell>
          <cell r="B725" t="str">
            <v xml:space="preserve">SOCADOR PNEUMATICO 18.5KG CONSUMO AR 0,82M3/M (CI) INCL OPERADOR </v>
          </cell>
          <cell r="C725" t="str">
            <v>H</v>
          </cell>
          <cell r="D725">
            <v>1.69</v>
          </cell>
        </row>
        <row r="726">
          <cell r="A726" t="str">
            <v xml:space="preserve">    73563</v>
          </cell>
          <cell r="B726" t="str">
            <v xml:space="preserve">TRATOR ESTEIRAS DIESEL APROX 335CV C/LAMINA 5000KG (CI) INCL OPERADOR </v>
          </cell>
          <cell r="C726" t="str">
            <v>H</v>
          </cell>
          <cell r="D726">
            <v>291.75</v>
          </cell>
        </row>
        <row r="727">
          <cell r="A727" t="str">
            <v xml:space="preserve">    73601</v>
          </cell>
          <cell r="B727" t="str">
            <v>GRUPO GERADOR TRANSPORTAVEL SOBRE RODAS 60/66KVA (CF) DIESEL 85CV EXCL OPERADOR</v>
          </cell>
          <cell r="C727" t="str">
            <v>H</v>
          </cell>
          <cell r="D727">
            <v>5.13</v>
          </cell>
        </row>
        <row r="728">
          <cell r="A728" t="str">
            <v xml:space="preserve">    73709</v>
          </cell>
          <cell r="B728" t="str">
            <v>GRUPO GERADOR ESTACIONARIO C/ALTERNADOR 125/145KVA (CI) DIESEL 165CV EXCL OPERADOR</v>
          </cell>
          <cell r="C728" t="str">
            <v>H</v>
          </cell>
          <cell r="D728">
            <v>7.62</v>
          </cell>
        </row>
        <row r="729">
          <cell r="A729" t="str">
            <v xml:space="preserve">    74029</v>
          </cell>
          <cell r="B729" t="str">
            <v>BETONEIRAS</v>
          </cell>
        </row>
        <row r="730">
          <cell r="A730" t="str">
            <v xml:space="preserve">    74029/001</v>
          </cell>
          <cell r="B730" t="str">
            <v>BETONEIRA DIESEL 580L (CP) MISTURA SECA, CARREGAMENTO MECANICO E TAMBOR REVERSÍVEL. - EXCLUSIVE OPERADOR</v>
          </cell>
          <cell r="C730" t="str">
            <v>H</v>
          </cell>
          <cell r="D730">
            <v>15.7</v>
          </cell>
        </row>
        <row r="731">
          <cell r="A731" t="str">
            <v xml:space="preserve">    74029/002</v>
          </cell>
          <cell r="B731" t="str">
            <v>BETONEIRA DIESEL, 580L (CI) MISTURA SECA, CARREGADOR MECANICO E TAMBORREVERSÍVEL.- EXCLUSIVE OPERADOR</v>
          </cell>
          <cell r="C731" t="str">
            <v>H</v>
          </cell>
          <cell r="D731">
            <v>4.84</v>
          </cell>
        </row>
        <row r="732">
          <cell r="A732" t="str">
            <v xml:space="preserve">    74035</v>
          </cell>
          <cell r="B732" t="str">
            <v>CARREGADOR FRONTAL / PÁ CARREGADEIRA</v>
          </cell>
        </row>
        <row r="733">
          <cell r="A733" t="str">
            <v xml:space="preserve">    74035/001</v>
          </cell>
          <cell r="B733" t="str">
            <v>CARREGADOR FRONTAL (PA CARREGADEIRA) SOBRE RODAS 105HP CAPACIDADE DA CAÇAMBA 1,4 A 1,7M3 - CHP - INCLUSIVE OPERADOR</v>
          </cell>
          <cell r="C733" t="str">
            <v>H</v>
          </cell>
          <cell r="D733">
            <v>125.88</v>
          </cell>
        </row>
        <row r="734">
          <cell r="A734" t="str">
            <v xml:space="preserve">    74036</v>
          </cell>
          <cell r="B734" t="str">
            <v>TRATOR</v>
          </cell>
        </row>
        <row r="735">
          <cell r="A735" t="str">
            <v xml:space="preserve">    74036/001</v>
          </cell>
          <cell r="B735" t="str">
            <v xml:space="preserve">TRATOR DE ESTEIRAS, 153HP - CHI - INCLUSIVE OPERADOR </v>
          </cell>
          <cell r="C735" t="str">
            <v>H</v>
          </cell>
          <cell r="D735">
            <v>99.05</v>
          </cell>
        </row>
        <row r="736">
          <cell r="A736" t="str">
            <v xml:space="preserve">    74036/002</v>
          </cell>
          <cell r="B736" t="str">
            <v xml:space="preserve">TRATOR ESTEIRAS DIESEL 140CV - CHP - INCLUSIVE OPERADOR </v>
          </cell>
          <cell r="C736" t="str">
            <v>H</v>
          </cell>
          <cell r="D736">
            <v>236.71</v>
          </cell>
        </row>
        <row r="737">
          <cell r="A737" t="str">
            <v xml:space="preserve">    74040</v>
          </cell>
          <cell r="B737" t="str">
            <v>SOQUETE COMPACTADOR</v>
          </cell>
        </row>
        <row r="738">
          <cell r="A738" t="str">
            <v xml:space="preserve">    74040/002</v>
          </cell>
          <cell r="B738" t="str">
            <v xml:space="preserve">SOQUETE COMPACTADOR 72KG, GASOLINA, 3HP, (CHI), EXCLUSIVE OPERADOR. </v>
          </cell>
          <cell r="C738" t="str">
            <v>H</v>
          </cell>
          <cell r="D738">
            <v>1.94</v>
          </cell>
        </row>
        <row r="739">
          <cell r="A739" t="str">
            <v xml:space="preserve">    83361</v>
          </cell>
          <cell r="B739" t="str">
            <v>ESPARGIDOR DE ASFALTO PRESSURIZADO, TANQUE 6 M3 COM ISOLAÇÃO TÉRMICA, AQUECIDO COM 2 MAÇARICOS, COM BARRA ESPARGIDORA 3,60 M, MONTADO SOBRECAMINHÃO TOCO, PBT 14.300 KG, POTÊNCIA 185 CV - MANUTENÇÃO. AF_08/2015</v>
          </cell>
          <cell r="C739" t="str">
            <v>H</v>
          </cell>
          <cell r="D739">
            <v>21.32</v>
          </cell>
        </row>
        <row r="740">
          <cell r="A740" t="str">
            <v xml:space="preserve">    83755</v>
          </cell>
          <cell r="B740" t="str">
            <v xml:space="preserve">DEPRECIACAO GUINDASTE MADAL MD-10A </v>
          </cell>
          <cell r="C740" t="str">
            <v>H</v>
          </cell>
          <cell r="D740">
            <v>42.63</v>
          </cell>
        </row>
        <row r="741">
          <cell r="A741" t="str">
            <v xml:space="preserve">    83756</v>
          </cell>
          <cell r="B741" t="str">
            <v xml:space="preserve">JUROS GUINDASTE MADAL MD-10A </v>
          </cell>
          <cell r="C741" t="str">
            <v>H</v>
          </cell>
          <cell r="D741">
            <v>17.989999999999998</v>
          </cell>
        </row>
        <row r="742">
          <cell r="A742" t="str">
            <v xml:space="preserve">    83757</v>
          </cell>
          <cell r="B742" t="str">
            <v xml:space="preserve">MANUTENCAO GUINDASTE MADAL MD-10A </v>
          </cell>
          <cell r="C742" t="str">
            <v>H</v>
          </cell>
          <cell r="D742">
            <v>35.14</v>
          </cell>
        </row>
        <row r="743">
          <cell r="A743" t="str">
            <v xml:space="preserve">    83758</v>
          </cell>
          <cell r="B743" t="str">
            <v xml:space="preserve">CUSTOS COMBUSTIVEL+MATERIAL NA OPERACAO DE GUINDASTE MADAL MD-10A </v>
          </cell>
          <cell r="C743" t="str">
            <v>H</v>
          </cell>
          <cell r="D743">
            <v>48.34</v>
          </cell>
        </row>
        <row r="744">
          <cell r="A744" t="str">
            <v xml:space="preserve">    83761</v>
          </cell>
          <cell r="B744" t="str">
            <v xml:space="preserve">DEPRECIACAO GRUPO DE SOLDAGEM BAMBOZZI 375-A </v>
          </cell>
          <cell r="C744" t="str">
            <v>H</v>
          </cell>
          <cell r="D744">
            <v>18.25</v>
          </cell>
        </row>
        <row r="745">
          <cell r="A745" t="str">
            <v xml:space="preserve">    83762</v>
          </cell>
          <cell r="B745" t="str">
            <v xml:space="preserve">MANUTENCAO GRUPO DE SOLDAGEM BAMBOZZI 375-A </v>
          </cell>
          <cell r="C745" t="str">
            <v>H</v>
          </cell>
          <cell r="D745">
            <v>9.1199999999999992</v>
          </cell>
        </row>
        <row r="746">
          <cell r="A746" t="str">
            <v xml:space="preserve">    83763</v>
          </cell>
          <cell r="B746" t="str">
            <v xml:space="preserve">CUSTOS COMBUSTIVEL+MATERIAL GRUPO DE SOLDAGEM BAMBOZZI 375-A </v>
          </cell>
          <cell r="C746" t="str">
            <v>H</v>
          </cell>
          <cell r="D746">
            <v>14.2</v>
          </cell>
        </row>
        <row r="747">
          <cell r="A747" t="str">
            <v xml:space="preserve">    83764</v>
          </cell>
          <cell r="B747" t="str">
            <v xml:space="preserve">JUROS GRUPO DE SOLDAGEM BAMBOZZI 375-A </v>
          </cell>
          <cell r="C747" t="str">
            <v>H</v>
          </cell>
          <cell r="D747">
            <v>4.78</v>
          </cell>
        </row>
        <row r="748">
          <cell r="A748" t="str">
            <v xml:space="preserve">    84000</v>
          </cell>
          <cell r="B748" t="str">
            <v xml:space="preserve">SOQUETE COMPACTADOR 72KG GASOLINA, 3HP (CHP) EXCLUSIVE OPERADOR. </v>
          </cell>
          <cell r="C748" t="str">
            <v>H</v>
          </cell>
          <cell r="D748">
            <v>6.24</v>
          </cell>
        </row>
        <row r="749">
          <cell r="A749" t="str">
            <v xml:space="preserve">    84137</v>
          </cell>
          <cell r="B749" t="str">
            <v>DEPRECIACAO - USINA DE ASFALTO A FRIO ALMEIDA PMF-35 DPD CAP. 60/80 T/H - 30HP (ELETRICA)</v>
          </cell>
          <cell r="C749" t="str">
            <v>H</v>
          </cell>
          <cell r="D749">
            <v>17.71</v>
          </cell>
        </row>
        <row r="750">
          <cell r="A750" t="str">
            <v xml:space="preserve">    84138</v>
          </cell>
          <cell r="B750" t="str">
            <v>JUROS - USINA DE ASFALTO A FRIO ALMEIDA PMF-35 DPD CAP. 60/80 T/H - 30HP (ELETRICA)</v>
          </cell>
          <cell r="C750" t="str">
            <v>H</v>
          </cell>
          <cell r="D750">
            <v>6.69</v>
          </cell>
        </row>
        <row r="751">
          <cell r="A751" t="str">
            <v xml:space="preserve">    84139</v>
          </cell>
          <cell r="B751" t="str">
            <v>MANUTENCAO - USINA DE ASFALTO A FRIO ALMEIDA PMF-35 DPD CAP 60/80 T/H - 30 HP (ELETRICA)</v>
          </cell>
          <cell r="C751" t="str">
            <v>H</v>
          </cell>
          <cell r="D751">
            <v>15.93</v>
          </cell>
        </row>
        <row r="752">
          <cell r="A752" t="str">
            <v xml:space="preserve">    84140</v>
          </cell>
          <cell r="B752" t="str">
            <v>CUSTOS C/ MAO DE OBRA NA OPERACAO - USINA DE ASFALTO A FRIO ALMEIDA PMF-35 DPD CAP 60/80 T/H - 30 HP (ELETRICA)</v>
          </cell>
          <cell r="C752" t="str">
            <v>H</v>
          </cell>
          <cell r="D752">
            <v>36.229999999999997</v>
          </cell>
        </row>
        <row r="753">
          <cell r="A753" t="str">
            <v xml:space="preserve">    84155</v>
          </cell>
          <cell r="B753" t="str">
            <v>DESEMPENADEIRA ELETR 2 CV 4 POLOS 220/380V COMPACTADORA E DENSADORA P/ACAB PISO CONCRETO - EXCL OPERADOR (CP)</v>
          </cell>
          <cell r="C753" t="str">
            <v>H</v>
          </cell>
          <cell r="D753">
            <v>1.99</v>
          </cell>
        </row>
        <row r="754">
          <cell r="A754" t="str">
            <v xml:space="preserve">    84156</v>
          </cell>
          <cell r="B754" t="str">
            <v>REGUA VIBRATORIA DUPLA GASOLINA 3/4CV A 3600RPM DE FREQUENCIA - EXCLUSIVE OPERADOR (CP)</v>
          </cell>
          <cell r="C754" t="str">
            <v>H</v>
          </cell>
          <cell r="D754">
            <v>7.88</v>
          </cell>
        </row>
        <row r="755">
          <cell r="A755" t="str">
            <v xml:space="preserve">    84157</v>
          </cell>
          <cell r="B755" t="str">
            <v>DESEMPENADEIRA ELETR MOTOR 2CV 4 POLOS 220/380V COMPACTADORA E ADENSADORA PARA PISO ACABADO DE CONCRETO - EXCLUSIVE OPERADOR (CI)</v>
          </cell>
          <cell r="C755" t="str">
            <v>H</v>
          </cell>
          <cell r="D755">
            <v>0.67</v>
          </cell>
        </row>
        <row r="756">
          <cell r="A756" t="str">
            <v xml:space="preserve">    84160</v>
          </cell>
          <cell r="B756" t="str">
            <v>REGUA VIBRADORA DUPLA GASOLINA 3/4 CV A 3600 RPM FREQUENCIA - EXCLUSIVE OPERADOR (CI)</v>
          </cell>
          <cell r="C756" t="str">
            <v>H</v>
          </cell>
          <cell r="D756">
            <v>1.62</v>
          </cell>
        </row>
        <row r="757">
          <cell r="A757" t="str">
            <v xml:space="preserve">    87026</v>
          </cell>
          <cell r="B757" t="str">
            <v>GRADE DE DISCO REBOCÁVEL COM 20 DISCOS 24" X 6 MM COM PNEUS PARA TRANSPORTE - JUROS. AF_06/2014</v>
          </cell>
          <cell r="C757" t="str">
            <v>H</v>
          </cell>
          <cell r="D757">
            <v>0.68</v>
          </cell>
        </row>
        <row r="758">
          <cell r="A758" t="str">
            <v xml:space="preserve">    87441</v>
          </cell>
          <cell r="B758" t="str">
            <v>BETONEIRA CAPACIDADE NOMINAL 400 L, CAPACIDADE DE MISTURA 310 L, MOTORA DIESEL POTÊNCIA 5,0 HP, SEM CARREGADOR - DEPRECIAÇÃO. AF_06/2014</v>
          </cell>
          <cell r="C758" t="str">
            <v>H</v>
          </cell>
          <cell r="D758">
            <v>0.3</v>
          </cell>
        </row>
        <row r="759">
          <cell r="A759" t="str">
            <v xml:space="preserve">    87442</v>
          </cell>
          <cell r="B759" t="str">
            <v>BETONEIRA CAPACIDADE NOMINAL 400 L, CAPACIDADE DE MISTURA 310 L, MOTORA DIESEL POTÊNCIA 5,0 HP, SEM CARREGADOR - JUROS. AF_06/2014</v>
          </cell>
          <cell r="C759" t="str">
            <v>H</v>
          </cell>
          <cell r="D759">
            <v>7.0000000000000007E-2</v>
          </cell>
        </row>
        <row r="760">
          <cell r="A760" t="str">
            <v xml:space="preserve">    87443</v>
          </cell>
          <cell r="B760" t="str">
            <v>BETONEIRA CAPACIDADE NOMINAL 400 L, CAPACIDADE DE MISTURA 310 L, MOTORA DIESEL POTÊNCIA 5,0 HP, SEM CARREGADOR - MANUTENÇÃO. AF_06/2014</v>
          </cell>
          <cell r="C760" t="str">
            <v>H</v>
          </cell>
          <cell r="D760">
            <v>0.25</v>
          </cell>
        </row>
        <row r="761">
          <cell r="A761" t="str">
            <v xml:space="preserve">    87444</v>
          </cell>
          <cell r="B761" t="str">
            <v>BETONEIRA CAPACIDADE NOMINAL 400 L, CAPACIDADE DE MISTURA 310 L, MOTORA DIESEL POTÊNCIA 5,0 HP, SEM CARREGADOR - MATERIAIS NA OPERAÇÃO. AF_06/2014</v>
          </cell>
          <cell r="C761" t="str">
            <v>H</v>
          </cell>
          <cell r="D761">
            <v>2.2400000000000002</v>
          </cell>
        </row>
        <row r="762">
          <cell r="A762" t="str">
            <v xml:space="preserve">    88387</v>
          </cell>
          <cell r="B762" t="str">
            <v>MISTURADOR DE ARGAMASSA, EIXO HORIZONTAL, CAPACIDADE DE MISTURA 300 KG, MOTOR ELÉTRICO POTÊNCIA 5 CV - DEPRECIAÇÃO. AF_06/2014</v>
          </cell>
          <cell r="C762" t="str">
            <v>H</v>
          </cell>
          <cell r="D762">
            <v>0.57999999999999996</v>
          </cell>
        </row>
        <row r="763">
          <cell r="A763" t="str">
            <v xml:space="preserve">    88389</v>
          </cell>
          <cell r="B763" t="str">
            <v>MISTURADOR DE ARGAMASSA, EIXO HORIZONTAL, CAPACIDADE DE MISTURA 300 KG, MOTOR ELÉTRICO POTÊNCIA 5 CV - JUROS. AF_06/2014</v>
          </cell>
          <cell r="C763" t="str">
            <v>H</v>
          </cell>
          <cell r="D763">
            <v>0.13</v>
          </cell>
        </row>
        <row r="764">
          <cell r="A764" t="str">
            <v xml:space="preserve">    88390</v>
          </cell>
          <cell r="B764" t="str">
            <v>MISTURADOR DE ARGAMASSA, EIXO HORIZONTAL, CAPACIDADE DE MISTURA 300 KG, MOTOR ELÉTRICO POTÊNCIA 5 CV - MANUTENÇÃO. AF_06/2014</v>
          </cell>
          <cell r="C764" t="str">
            <v>H</v>
          </cell>
          <cell r="D764">
            <v>0.48</v>
          </cell>
        </row>
        <row r="765">
          <cell r="A765" t="str">
            <v xml:space="preserve">    88391</v>
          </cell>
          <cell r="B765" t="str">
            <v>MISTURADOR DE ARGAMASSA, EIXO HORIZONTAL, CAPACIDADE DE MISTURA 300 KG, MOTOR ELÉTRICO POTÊNCIA 5 CV - MATERIAIS NA OPERAÇÃO. AF_06/2014</v>
          </cell>
          <cell r="C765" t="str">
            <v>H</v>
          </cell>
          <cell r="D765">
            <v>1.88</v>
          </cell>
        </row>
        <row r="766">
          <cell r="A766" t="str">
            <v xml:space="preserve">    88394</v>
          </cell>
          <cell r="B766" t="str">
            <v>MISTURADOR DE ARGAMASSA, EIXO HORIZONTAL, CAPACIDADE DE MISTURA 600 KG, MOTOR ELÉTRICO POTÊNCIA 7,5 CV - DEPRECIAÇÃO. AF_06/2014</v>
          </cell>
          <cell r="C766" t="str">
            <v>H</v>
          </cell>
          <cell r="D766">
            <v>0.69</v>
          </cell>
        </row>
        <row r="767">
          <cell r="A767" t="str">
            <v xml:space="preserve">    88395</v>
          </cell>
          <cell r="B767" t="str">
            <v>MISTURADOR DE ARGAMASSA, EIXO HORIZONTAL, CAPACIDADE DE MISTURA 600 KG, MOTOR ELÉTRICO POTÊNCIA 7,5 CV - JUROS. AF_06/2014</v>
          </cell>
          <cell r="C767" t="str">
            <v>H</v>
          </cell>
          <cell r="D767">
            <v>0.16</v>
          </cell>
        </row>
        <row r="768">
          <cell r="A768" t="str">
            <v xml:space="preserve">    88396</v>
          </cell>
          <cell r="B768" t="str">
            <v>MISTURADOR DE ARGAMASSA, EIXO HORIZONTAL, CAPACIDADE DE MISTURA 600 KG, MOTOR ELÉTRICO POTÊNCIA 7,5 CV - MANUTENÇÃO. AF_06/2014</v>
          </cell>
          <cell r="C768" t="str">
            <v>H</v>
          </cell>
          <cell r="D768">
            <v>0.57999999999999996</v>
          </cell>
        </row>
        <row r="769">
          <cell r="A769" t="str">
            <v xml:space="preserve">    88397</v>
          </cell>
          <cell r="B769" t="str">
            <v>MISTURADOR DE ARGAMASSA, EIXO HORIZONTAL, CAPACIDADE DE MISTURA 600 KG, MOTOR ELÉTRICO POTÊNCIA 7,5 CV - MATERIAIS NA OPERAÇÃO. AF_06/2014</v>
          </cell>
          <cell r="C769" t="str">
            <v>H</v>
          </cell>
          <cell r="D769">
            <v>2.81</v>
          </cell>
        </row>
        <row r="770">
          <cell r="A770" t="str">
            <v xml:space="preserve">    88400</v>
          </cell>
          <cell r="B770" t="str">
            <v>MISTURADOR DE ARGAMASSA, EIXO HORIZONTAL, CAPACIDADE DE MISTURA 160 KG, MOTOR ELÉTRICO POTÊNCIA 3 CV - DEPRECIAÇÃO. AF_06/2014</v>
          </cell>
          <cell r="C770" t="str">
            <v>H</v>
          </cell>
          <cell r="D770">
            <v>0.55000000000000004</v>
          </cell>
        </row>
        <row r="771">
          <cell r="A771" t="str">
            <v xml:space="preserve">    88401</v>
          </cell>
          <cell r="B771" t="str">
            <v>MISTURADOR DE ARGAMASSA, EIXO HORIZONTAL, CAPACIDADE DE MISTURA 160 KG, MOTOR ELÉTRICO POTÊNCIA 3 CV - JUROS. AF_06/2014</v>
          </cell>
          <cell r="C771" t="str">
            <v>H</v>
          </cell>
          <cell r="D771">
            <v>0.12</v>
          </cell>
        </row>
        <row r="772">
          <cell r="A772" t="str">
            <v xml:space="preserve">    88402</v>
          </cell>
          <cell r="B772" t="str">
            <v>MISTURADOR DE ARGAMASSA, EIXO HORIZONTAL, CAPACIDADE DE MISTURA 160 KG, MOTOR ELÉTRICO POTÊNCIA 3 CV - MANUTENÇÃO. AF_06/2014</v>
          </cell>
          <cell r="C772" t="str">
            <v>H</v>
          </cell>
          <cell r="D772">
            <v>0.46</v>
          </cell>
        </row>
        <row r="773">
          <cell r="A773" t="str">
            <v xml:space="preserve">    88403</v>
          </cell>
          <cell r="B773" t="str">
            <v>MISTURADOR DE ARGAMASSA, EIXO HORIZONTAL, CAPACIDADE DE MISTURA 160 KG, MOTOR ELÉTRICO POTÊNCIA 3 CV - MATERIAIS NA OPERAÇÃO. AF_06/2014</v>
          </cell>
          <cell r="C773" t="str">
            <v>H</v>
          </cell>
          <cell r="D773">
            <v>1.1299999999999999</v>
          </cell>
        </row>
        <row r="774">
          <cell r="A774" t="str">
            <v xml:space="preserve">    88419</v>
          </cell>
          <cell r="B774" t="str">
            <v>PROJETOR DE ARGAMASSA, CAPACIDADE DE PROJEÇÃO 1,5 M3/H, ALCANCE DE 30 ATÉ 60 M, MOTOR ELÉTRICO POTÊNCIA 7,5 HP - DEPRECIAÇÃO. AF_06/2014</v>
          </cell>
          <cell r="C774" t="str">
            <v>H</v>
          </cell>
          <cell r="D774">
            <v>3.61</v>
          </cell>
        </row>
        <row r="775">
          <cell r="A775" t="str">
            <v xml:space="preserve">    88422</v>
          </cell>
          <cell r="B775" t="str">
            <v>PROJETOR DE ARGAMASSA, CAPACIDADE DE PROJEÇÃO 1,5 M3/H, ALCANCE DE 30 ATÉ 60 M, MOTOR ELÉTRICO POTÊNCIA 7,5 HP - JUROS. AF_06/2014</v>
          </cell>
          <cell r="C775" t="str">
            <v>H</v>
          </cell>
          <cell r="D775">
            <v>0.84</v>
          </cell>
        </row>
        <row r="776">
          <cell r="A776" t="str">
            <v xml:space="preserve">    88425</v>
          </cell>
          <cell r="B776" t="str">
            <v>PROJETOR DE ARGAMASSA, CAPACIDADE DE PROJEÇÃO 1,5 M3/H, ALCANCE DE 30 ATÉ 60 M, MOTOR ELÉTRICO POTÊNCIA 7,5 HP - MANUTENÇÃO. AF_06/2014</v>
          </cell>
          <cell r="C776" t="str">
            <v>H</v>
          </cell>
          <cell r="D776">
            <v>3.01</v>
          </cell>
        </row>
        <row r="777">
          <cell r="A777" t="str">
            <v xml:space="preserve">    88427</v>
          </cell>
          <cell r="B777" t="str">
            <v>PROJETOR DE ARGAMASSA, CAPACIDADE DE PROJEÇÃO 1,5 M3/H, ALCANCE DE 30 ATÉ 60 M, MOTOR ELÉTRICO POTÊNCIA 7,5 HP - MATERIAIS NA OPERAÇÃO. AF_06/2014</v>
          </cell>
          <cell r="C777" t="str">
            <v>H</v>
          </cell>
          <cell r="D777">
            <v>2.86</v>
          </cell>
        </row>
        <row r="778">
          <cell r="A778" t="str">
            <v xml:space="preserve">    88434</v>
          </cell>
          <cell r="B778" t="str">
            <v>PROJETOR DE ARGAMASSA, CAPACIDADE DE PROJEÇÃO 2 M3/H, ALCANCE ATÉ 50 M, MOTOR ELÉTRICO POTÊNCIA 7,5 HP - DEPRECIAÇÃO. AF_06/2014</v>
          </cell>
          <cell r="C778" t="str">
            <v>H</v>
          </cell>
          <cell r="D778">
            <v>4.79</v>
          </cell>
        </row>
        <row r="779">
          <cell r="A779" t="str">
            <v xml:space="preserve">    88435</v>
          </cell>
          <cell r="B779" t="str">
            <v>PROJETOR DE ARGAMASSA, CAPACIDADE DE PROJEÇÃO 2 M3/H, ALCANCE ATÉ 50 M, MOTOR ELÉTRICO POTÊNCIA 7,5 HP - JUROS. AF_06/2014</v>
          </cell>
          <cell r="C779" t="str">
            <v>H</v>
          </cell>
          <cell r="D779">
            <v>1.1100000000000001</v>
          </cell>
        </row>
        <row r="780">
          <cell r="A780" t="str">
            <v xml:space="preserve">    88436</v>
          </cell>
          <cell r="B780" t="str">
            <v>PROJETOR DE ARGAMASSA, CAPACIDADE DE PROJEÇÃO 2 M3/H, ALCANCE ATÉ 50 M, MOTOR ELÉTRICO POTÊNCIA 7,5 HP - MANUTENÇÃO. AF_06/2014</v>
          </cell>
          <cell r="C780" t="str">
            <v>H</v>
          </cell>
          <cell r="D780">
            <v>3.99</v>
          </cell>
        </row>
        <row r="781">
          <cell r="A781" t="str">
            <v xml:space="preserve">    88437</v>
          </cell>
          <cell r="B781" t="str">
            <v>PROJETOR DE ARGAMASSA, CAPACIDADE DE PROJEÇÃO 2 M3/H, ALCANCE ATÉ 50 M, MOTOR ELÉTRICO POTÊNCIA 7,5 HP - MATERIAIS NA OPERAÇÃO. AF_06/2014</v>
          </cell>
          <cell r="C781" t="str">
            <v>H</v>
          </cell>
          <cell r="D781">
            <v>2.86</v>
          </cell>
        </row>
        <row r="782">
          <cell r="A782" t="str">
            <v xml:space="preserve">    88569</v>
          </cell>
          <cell r="B782" t="str">
            <v>ESPARGIDOR DE ASFALTO PRESSURIZADO COM TANQUE DE 2500 L, REBOCÁVEL COMMOTOR A GASOLINA POTÊNCIA 3,4 HP - DEPRECIAÇÃO. AF_07/2014</v>
          </cell>
          <cell r="C782" t="str">
            <v>H</v>
          </cell>
          <cell r="D782">
            <v>3.12</v>
          </cell>
        </row>
        <row r="783">
          <cell r="A783" t="str">
            <v xml:space="preserve">    88570</v>
          </cell>
          <cell r="B783" t="str">
            <v>ESPARGIDOR DE ASFALTO PRESSURIZADO COM TANQUE DE 2500 L, REBOCÁVEL COMMOTOR A GASOLINA POTÊNCIA 3,4 HP - JUROS. AF_07/2014</v>
          </cell>
          <cell r="C783" t="str">
            <v>H</v>
          </cell>
          <cell r="D783">
            <v>1.28</v>
          </cell>
        </row>
        <row r="784">
          <cell r="A784" t="str">
            <v xml:space="preserve">    88826</v>
          </cell>
          <cell r="B784" t="str">
            <v>BETONEIRA CAPACIDADE NOMINAL DE 400 L, CAPACIDADE DE MISTURA 310 L, MOTOR ELÉTRICO TRIFÁSICO POTÊNCIA DE 2 HP, SEM CARREGADOR - DEPRECIAÇÃO.AF_10/2014</v>
          </cell>
          <cell r="C784" t="str">
            <v>H</v>
          </cell>
          <cell r="D784">
            <v>0.22</v>
          </cell>
        </row>
        <row r="785">
          <cell r="A785" t="str">
            <v xml:space="preserve">    88827</v>
          </cell>
          <cell r="B785" t="str">
            <v>BETONEIRA CAPACIDADE NOMINAL DE 400 L, CAPACIDADE DE MISTURA 310 L, MOTOR ELÉTRICO TRIFÁSICO POTÊNCIA DE 2 HP, SEM CARREGADOR - JUROS. AF_10/2014</v>
          </cell>
          <cell r="C785" t="str">
            <v>H</v>
          </cell>
          <cell r="D785">
            <v>0.05</v>
          </cell>
        </row>
        <row r="786">
          <cell r="A786" t="str">
            <v xml:space="preserve">    88828</v>
          </cell>
          <cell r="B786" t="str">
            <v>BETONEIRA CAPACIDADE NOMINAL DE 400 L, CAPACIDADE DE MISTURA 310 L, MOTOR ELÉTRICO TRIFÁSICO POTÊNCIA DE 2 HP, SEM CARREGADOR - MANUTENÇÃO.AF_10/2014</v>
          </cell>
          <cell r="C786" t="str">
            <v>H</v>
          </cell>
          <cell r="D786">
            <v>0.18</v>
          </cell>
        </row>
        <row r="787">
          <cell r="A787" t="str">
            <v xml:space="preserve">    88829</v>
          </cell>
          <cell r="B787" t="str">
            <v>BETONEIRA CAPACIDADE NOMINAL DE 400 L, CAPACIDADE DE MISTURA 310 L, MOTOR ELÉTRICO TRIFÁSICO POTÊNCIA DE 2 HP, SEM CARREGADOR - MATERIAIS NAOPERAÇÃO. AF_10/2014</v>
          </cell>
          <cell r="C787" t="str">
            <v>H</v>
          </cell>
          <cell r="D787">
            <v>0.76</v>
          </cell>
        </row>
        <row r="788">
          <cell r="A788" t="str">
            <v xml:space="preserve">    88832</v>
          </cell>
          <cell r="B788" t="str">
            <v>ESCAVADEIRA HIDRÁULICA SOBRE ESTEIRAS, CAÇAMBA 0,80 M3, PESO OPERACIONAL 17,8 T, POTÊNCIA LÍQUIDA 110 HP - DEPRECIAÇÃO. AF_10/2014</v>
          </cell>
          <cell r="C788" t="str">
            <v>H</v>
          </cell>
          <cell r="D788">
            <v>25.03</v>
          </cell>
        </row>
        <row r="789">
          <cell r="A789" t="str">
            <v xml:space="preserve">    88834</v>
          </cell>
          <cell r="B789" t="str">
            <v>ESCAVADEIRA HIDRÁULICA SOBRE ESTEIRAS, CAÇAMBA 0,80 M3, PESO OPERACIONAL 17,8 T, POTÊNCIA LÍQUIDA 110 HP - JUROS. AF_10/2014</v>
          </cell>
          <cell r="C789" t="str">
            <v>H</v>
          </cell>
          <cell r="D789">
            <v>5.63</v>
          </cell>
        </row>
        <row r="790">
          <cell r="A790" t="str">
            <v xml:space="preserve">    88835</v>
          </cell>
          <cell r="B790" t="str">
            <v>ESCAVADEIRA HIDRÁULICA SOBRE ESTEIRAS, CAÇAMBA 0,80 M3, PESO OPERACIONAL 17,8 T, POTÊNCIA LÍQUIDA 110 HP - MANUTENÇÃO. AF_10/2014</v>
          </cell>
          <cell r="C790" t="str">
            <v>H</v>
          </cell>
          <cell r="D790">
            <v>35.200000000000003</v>
          </cell>
        </row>
        <row r="791">
          <cell r="A791" t="str">
            <v xml:space="preserve">    88836</v>
          </cell>
          <cell r="B791" t="str">
            <v>ESCAVADEIRA HIDRÁULICA SOBRE ESTEIRAS, CAÇAMBA 0,80 M3, PESO OPERACIONAL 17,8 T, POTÊNCIA LÍQUIDA 110 HP - MATERIAIS NA OPERAÇÃO. AF_10/2014</v>
          </cell>
          <cell r="C791" t="str">
            <v>H</v>
          </cell>
          <cell r="D791">
            <v>49.06</v>
          </cell>
        </row>
        <row r="792">
          <cell r="A792" t="str">
            <v xml:space="preserve">    88839</v>
          </cell>
          <cell r="B792" t="str">
            <v>TRATOR DE ESTEIRAS, POTÊNCIA 125 HP, PESO OPERACIONAL 12,9 T, COM LÂMINA 2,7 M3 - DEPRECIAÇÃO. AF_10/2014</v>
          </cell>
          <cell r="C792" t="str">
            <v>H</v>
          </cell>
          <cell r="D792">
            <v>37.71</v>
          </cell>
        </row>
        <row r="793">
          <cell r="A793" t="str">
            <v xml:space="preserve">    88840</v>
          </cell>
          <cell r="B793" t="str">
            <v>TRATOR DE ESTEIRAS, POTÊNCIA 125 HP, PESO OPERACIONAL 12,9 T, COM LÂMINA 2,7 M3 - JUROS. AF_10/2014</v>
          </cell>
          <cell r="C793" t="str">
            <v>H</v>
          </cell>
          <cell r="D793">
            <v>8.48</v>
          </cell>
        </row>
        <row r="794">
          <cell r="A794" t="str">
            <v xml:space="preserve">    88841</v>
          </cell>
          <cell r="B794" t="str">
            <v>TRATOR DE ESTEIRAS, POTÊNCIA 125 HP, PESO OPERACIONAL 12,9 T, COM LÂMINA 2,7 M3 - MANUTENÇÃO. AF_10/2014</v>
          </cell>
          <cell r="C794" t="str">
            <v>H</v>
          </cell>
          <cell r="D794">
            <v>47.14</v>
          </cell>
        </row>
        <row r="795">
          <cell r="A795" t="str">
            <v xml:space="preserve">    88842</v>
          </cell>
          <cell r="B795" t="str">
            <v>TRATOR DE ESTEIRAS, POTÊNCIA 125 HP, PESO OPERACIONAL 12,9 T, COM LÂMINA 2,7 M3 - MATERIAIS NA OPERAÇÃO. AF_10/2014</v>
          </cell>
          <cell r="C795" t="str">
            <v>H</v>
          </cell>
          <cell r="D795">
            <v>66.91</v>
          </cell>
        </row>
        <row r="796">
          <cell r="A796" t="str">
            <v xml:space="preserve">    88847</v>
          </cell>
          <cell r="B796" t="str">
            <v>USINA DE LAMA ASFÁLTICA, PROD 30 A 50 T/H, SILO DE AGREGADO 7 M3, RESERVATÓRIOS PARA EMULSÃO E ÁGUA DE 2,3 M3 CADA, MISTURADOR TIPO PUG MILLA SER MONTADO SOBRE CAMINHÃO - DEPRECIAÇÃO. AF_10/2014</v>
          </cell>
          <cell r="C796" t="str">
            <v>H</v>
          </cell>
          <cell r="D796">
            <v>17.98</v>
          </cell>
        </row>
        <row r="797">
          <cell r="A797" t="str">
            <v xml:space="preserve">    88848</v>
          </cell>
          <cell r="B797" t="str">
            <v>USINA DE LAMA ASFÁLTICA, PROD 30 A 50 T/H, SILO DE AGREGADO 7 M3, RESERVATÓRIOS PARA EMULSÃO E ÁGUA DE 2,3 M3 CADA, MISTURADOR TIPO PUG MILLA SER MONTADO SOBRE CAMINHÃO - JUROS. AF_10/2014</v>
          </cell>
          <cell r="C797" t="str">
            <v>H</v>
          </cell>
          <cell r="D797">
            <v>5.38</v>
          </cell>
        </row>
        <row r="798">
          <cell r="A798" t="str">
            <v xml:space="preserve">    88853</v>
          </cell>
          <cell r="B798" t="str">
            <v>MOTOBOMBA CENTRÍFUGA, MOTOR A GASOLINA, POTÊNCIA 5,42 HP, BOCAIS 1 1/2" X 1", DIÂMETRO ROTOR 143 MM HM/Q = 6 MCA / 16,8 M3/H A 38 MCA / 6,6M3/H - DEPRECIAÇÃO. AF_06/2014</v>
          </cell>
          <cell r="C798" t="str">
            <v>H</v>
          </cell>
          <cell r="D798">
            <v>0.15</v>
          </cell>
        </row>
        <row r="799">
          <cell r="A799" t="str">
            <v xml:space="preserve">    88854</v>
          </cell>
          <cell r="B799" t="str">
            <v>MOTOBOMBA CENTRÍFUGA, MOTOR A GASOLINA, POTÊNCIA 5,42 HP, BOCAIS 1 1/2" X 1", DIÂMETRO ROTOR 143 MM HM/Q = 6 MCA / 16,8 M3/H A 38 MCA / 6,6M3/H - JUROS. AF_06/2014</v>
          </cell>
          <cell r="C799" t="str">
            <v>H</v>
          </cell>
          <cell r="D799">
            <v>0.04</v>
          </cell>
        </row>
        <row r="800">
          <cell r="A800" t="str">
            <v xml:space="preserve">    88855</v>
          </cell>
          <cell r="B800" t="str">
            <v>GRADE DE DISCO CONTROLE REMOTO REBOCÁVEL, COM 24 DISCOS 24 X 6 MM COMPNEUS PARA TRANSPORTE - DEPRECIAÇÃO. AF_06/2014</v>
          </cell>
          <cell r="C800" t="str">
            <v>H</v>
          </cell>
          <cell r="D800">
            <v>2.5</v>
          </cell>
        </row>
        <row r="801">
          <cell r="A801" t="str">
            <v xml:space="preserve">    88856</v>
          </cell>
          <cell r="B801" t="str">
            <v>GRADE DE DISCO CONTROLE REMOTO REBOCÁVEL, COM 24 DISCOS 24 X 6 MM COMPNEUS PARA TRANSPORTE - JUROS. AF_06/2014</v>
          </cell>
          <cell r="C801" t="str">
            <v>H</v>
          </cell>
          <cell r="D801">
            <v>0.86</v>
          </cell>
        </row>
        <row r="802">
          <cell r="A802" t="str">
            <v xml:space="preserve">    88857</v>
          </cell>
          <cell r="B802" t="str">
            <v>RETROESCAVADEIRA SOBRE RODAS COM CARREGADEIRA, TRAÇÃO 4X4, POTÊNCIA LÍQ. 88 HP, CAÇAMBA CARREG. CAP. MÍN. 1 M3, CAÇAMBA RETRO CAP. 0,26 M3,PESO OPERACIONAL MÍN. 6.674 KG, PROFUNDIDADE ESCAVAÇÃO MÁX. 4,37 M - DEPRECIAÇÃO. AF_06/2014</v>
          </cell>
          <cell r="C802" t="str">
            <v>H</v>
          </cell>
          <cell r="D802">
            <v>14.01</v>
          </cell>
        </row>
        <row r="803">
          <cell r="A803" t="str">
            <v xml:space="preserve">    88858</v>
          </cell>
          <cell r="B803" t="str">
            <v>RETROESCAVADEIRA SOBRE RODAS COM CARREGADEIRA, TRAÇÃO 4X4, POTÊNCIA LÍQ. 88 HP, CAÇAMBA CARREG. CAP. MÍN. 1 M3, CAÇAMBA RETRO CAP. 0,26 M3,PESO OPERACIONAL MÍN. 6.674 KG, PROFUNDIDADE ESCAVAÇÃO MÁX. 4,37 M - JUROS. AF_06/2014</v>
          </cell>
          <cell r="C803" t="str">
            <v>H</v>
          </cell>
          <cell r="D803">
            <v>3.15</v>
          </cell>
        </row>
        <row r="804">
          <cell r="A804" t="str">
            <v xml:space="preserve">    88859</v>
          </cell>
          <cell r="B804" t="str">
            <v>RETROESCAVADEIRA SOBRE RODAS COM CARREGADEIRA, TRAÇÃO 4X2, POTÊNCIA LÍQ. 79 HP, CAÇAMBA CARREG. CAP. MÍN. 1 M3, CAÇAMBA RETRO CAP. 0,20 M3,PESO OPERACIONAL MÍN. 6.570 KG, PROFUNDIDADE ESCAVAÇÃO MÁX. 4,37 M - DEPRECIAÇÃO. AF_06/2014</v>
          </cell>
          <cell r="C804" t="str">
            <v>H</v>
          </cell>
          <cell r="D804">
            <v>12.46</v>
          </cell>
        </row>
        <row r="805">
          <cell r="A805" t="str">
            <v xml:space="preserve">    88860</v>
          </cell>
          <cell r="B805" t="str">
            <v>RETROESCAVADEIRA SOBRE RODAS COM CARREGADEIRA, TRAÇÃO 4X2, POTÊNCIA LÍQ. 79 HP, CAÇAMBA CARREG. CAP. MÍN. 1 M3, CAÇAMBA RETRO CAP. 0,20 M3,PESO OPERACIONAL MÍN. 6.570 KG, PROFUNDIDADE ESCAVAÇÃO MÁX. 4,37 M - JUROS. AF_06/2014</v>
          </cell>
          <cell r="C805" t="str">
            <v>H</v>
          </cell>
          <cell r="D805">
            <v>2.8</v>
          </cell>
        </row>
        <row r="806">
          <cell r="A806" t="str">
            <v xml:space="preserve">    88900</v>
          </cell>
          <cell r="B806" t="str">
            <v>ESCAVADEIRA HIDRÁULICA SOBRE ESTEIRAS, CAÇAMBA 1,20 M3, PESO OPERACIONAL 21 T, POTÊNCIA BRUTA 155 HP - DEPRECIAÇÃO. AF_06/2014</v>
          </cell>
          <cell r="C806" t="str">
            <v>H</v>
          </cell>
          <cell r="D806">
            <v>29.19</v>
          </cell>
        </row>
        <row r="807">
          <cell r="A807" t="str">
            <v xml:space="preserve">    88902</v>
          </cell>
          <cell r="B807" t="str">
            <v>ESCAVADEIRA HIDRÁULICA SOBRE ESTEIRAS, CAÇAMBA 1,20 M3, PESO OPERACIONAL 21 T, POTÊNCIA BRUTA 155 HP - JUROS. AF_06/2014</v>
          </cell>
          <cell r="C807" t="str">
            <v>H</v>
          </cell>
          <cell r="D807">
            <v>6.56</v>
          </cell>
        </row>
        <row r="808">
          <cell r="A808" t="str">
            <v xml:space="preserve">    88903</v>
          </cell>
          <cell r="B808" t="str">
            <v>ESCAVADEIRA HIDRÁULICA SOBRE ESTEIRAS, CAÇAMBA 1,20 M3, PESO OPERACIONAL 21 T, POTÊNCIA BRUTA 155 HP - MANUTENÇÃO. AF_06/2014</v>
          </cell>
          <cell r="C808" t="str">
            <v>H</v>
          </cell>
          <cell r="D808">
            <v>41.05</v>
          </cell>
        </row>
        <row r="809">
          <cell r="A809" t="str">
            <v xml:space="preserve">    88904</v>
          </cell>
          <cell r="B809" t="str">
            <v>ESCAVADEIRA HIDRÁULICA SOBRE ESTEIRAS, CAÇAMBA 1,20 M3, PESO OPERACIONAL 21 T, POTÊNCIA BRUTA 155 HP - MATERIAIS NA OPERAÇÃO. AF_06/2014</v>
          </cell>
          <cell r="C809" t="str">
            <v>H</v>
          </cell>
          <cell r="D809">
            <v>69.150000000000006</v>
          </cell>
        </row>
        <row r="810">
          <cell r="A810" t="str">
            <v xml:space="preserve">    89009</v>
          </cell>
          <cell r="B810" t="str">
            <v>TRATOR DE ESTEIRAS, POTÊNCIA 150 HP, PESO OPERACIONAL 16,7 T, COM RODAMOTRIZ ELEVADA E LÂMINA 3,18 M3 - DEPRECIAÇÃO. AF_06/2014</v>
          </cell>
          <cell r="C810" t="str">
            <v>H</v>
          </cell>
          <cell r="D810">
            <v>46.72</v>
          </cell>
        </row>
        <row r="811">
          <cell r="A811" t="str">
            <v xml:space="preserve">    89010</v>
          </cell>
          <cell r="B811" t="str">
            <v>TRATOR DE ESTEIRAS, POTÊNCIA 150 HP, PESO OPERACIONAL 16,7 T, COM RODAMOTRIZ ELEVADA E LÂMINA 3,18 M3 - JUROS. AF_06/2014</v>
          </cell>
          <cell r="C811" t="str">
            <v>H</v>
          </cell>
          <cell r="D811">
            <v>10.51</v>
          </cell>
        </row>
        <row r="812">
          <cell r="A812" t="str">
            <v xml:space="preserve">    89011</v>
          </cell>
          <cell r="B812" t="str">
            <v>RETROESCAVADEIRA SOBRE RODAS COM CARREGADEIRA, TRAÇÃO 4X4, POTÊNCIA LÍQ. 72 HP, CAÇAMBA CARREG. CAP. MÍN. 0,79 M3, CAÇAMBA RETRO CAP. 0,18 M3, PESO OPERACIONAL MÍN. 7.140 KG, PROFUNDIDADE ESCAVAÇÃO MÁX. 4,50 M- DEPRECIAÇÃO. AF_06/2014</v>
          </cell>
          <cell r="C812" t="str">
            <v>H</v>
          </cell>
          <cell r="D812">
            <v>13.52</v>
          </cell>
        </row>
        <row r="813">
          <cell r="A813" t="str">
            <v xml:space="preserve">    89012</v>
          </cell>
          <cell r="B813" t="str">
            <v>RETROESCAVADEIRA SOBRE RODAS COM CARREGADEIRA, TRAÇÃO 4X4, POTÊNCIA LÍQ. 72 HP, CAÇAMBA CARREG. CAP. MÍN. 0,79 M3, CAÇAMBA RETRO CAP. 0,18 M3, PESO OPERACIONAL MÍN. 7.140 KG, PROFUNDIDADE ESCAVAÇÃO MÁX. 4,50 M- JUROS. AF_06/2014</v>
          </cell>
          <cell r="C813" t="str">
            <v>H</v>
          </cell>
          <cell r="D813">
            <v>3.04</v>
          </cell>
        </row>
        <row r="814">
          <cell r="A814" t="str">
            <v xml:space="preserve">    89013</v>
          </cell>
          <cell r="B814" t="str">
            <v>TRATOR DE ESTEIRAS, POTÊNCIA 347 HP, PESO OPERACIONAL 38,5 T, COM LÂMINA 8,70 M3 - DEPRECIAÇÃO. AF_06/2014</v>
          </cell>
          <cell r="C814" t="str">
            <v>H</v>
          </cell>
          <cell r="D814">
            <v>153.03</v>
          </cell>
        </row>
        <row r="815">
          <cell r="A815" t="str">
            <v xml:space="preserve">    89014</v>
          </cell>
          <cell r="B815" t="str">
            <v>TRATOR DE ESTEIRAS, POTÊNCIA 347 HP, PESO OPERACIONAL 38,5 T, COM LÂMINA 8,70 M3 - JUROS. AF_06/2014</v>
          </cell>
          <cell r="C815" t="str">
            <v>H</v>
          </cell>
          <cell r="D815">
            <v>34.43</v>
          </cell>
        </row>
        <row r="816">
          <cell r="A816" t="str">
            <v xml:space="preserve">    89015</v>
          </cell>
          <cell r="B816" t="str">
            <v>VASSOURA MECÂNICA REBOCÁVEL COM ESCOVA CILÍNDRICA, LARGURA ÚTIL DE VARRIMENTO DE 2,44 M - DEPRECIAÇÃO. AF_06/2014</v>
          </cell>
          <cell r="C816" t="str">
            <v>H</v>
          </cell>
          <cell r="D816">
            <v>2.5099999999999998</v>
          </cell>
        </row>
        <row r="817">
          <cell r="A817" t="str">
            <v xml:space="preserve">    89016</v>
          </cell>
          <cell r="B817" t="str">
            <v>VASSOURA MECÂNICA REBOCÁVEL COM ESCOVA CILÍNDRICA, LARGURA ÚTIL DE VARRIMENTO DE 2,44 M - JUROS. AF_06/2014</v>
          </cell>
          <cell r="C817" t="str">
            <v>H</v>
          </cell>
          <cell r="D817">
            <v>0.92</v>
          </cell>
        </row>
        <row r="818">
          <cell r="A818" t="str">
            <v xml:space="preserve">    89017</v>
          </cell>
          <cell r="B818" t="str">
            <v>TRATOR DE ESTEIRAS, POTÊNCIA 170 HP, PESO OPERACIONAL 19 T, CAÇAMBA 5,2 M3 - DEPRECIAÇÃO. AF_06/2014</v>
          </cell>
          <cell r="C818" t="str">
            <v>H</v>
          </cell>
          <cell r="D818">
            <v>46.43</v>
          </cell>
        </row>
        <row r="819">
          <cell r="A819" t="str">
            <v xml:space="preserve">    89018</v>
          </cell>
          <cell r="B819" t="str">
            <v>TRATOR DE ESTEIRAS, POTÊNCIA 170 HP, PESO OPERACIONAL 19 T, CAÇAMBA 5,2 M3 - JUROS. AF_06/2014</v>
          </cell>
          <cell r="C819" t="str">
            <v>H</v>
          </cell>
          <cell r="D819">
            <v>10.44</v>
          </cell>
        </row>
        <row r="820">
          <cell r="A820" t="str">
            <v xml:space="preserve">    89019</v>
          </cell>
          <cell r="B820" t="str">
            <v>BOMBA SUBMERSÍVEL ELÉTRICA TRIFÁSICA, POTÊNCIA 2,96 HP, Ø ROTOR 144 MMSEMI-ABERTO, BOCAL DE SAÍDA Ø 2, HM/Q = 2 MCA / 38,8 M3/H A 28 MCA /5 M3/H - DEPRECIAÇÃO. AF_06/2014</v>
          </cell>
          <cell r="C820" t="str">
            <v>H</v>
          </cell>
          <cell r="D820">
            <v>0.26</v>
          </cell>
        </row>
        <row r="821">
          <cell r="A821" t="str">
            <v xml:space="preserve">    89020</v>
          </cell>
          <cell r="B821" t="str">
            <v>BOMBA SUBMERSÍVEL ELÉTRICA TRIFÁSICA, POTÊNCIA 2,96 HP, Ø ROTOR 144 MMSEMI-ABERTO, BOCAL DE SAÍDA Ø 2, HM/Q = 2 MCA / 38,8 M3/H A 28 MCA /5 M3/H - JUROS. AF_06/2014</v>
          </cell>
          <cell r="C821" t="str">
            <v>H</v>
          </cell>
          <cell r="D821">
            <v>7.0000000000000007E-2</v>
          </cell>
        </row>
        <row r="822">
          <cell r="A822" t="str">
            <v xml:space="preserve">    89023</v>
          </cell>
          <cell r="B822" t="str">
            <v>TANQUE DE ASFALTO ESTACIONÁRIO COM MAÇARICO, CAPACIDADE 20.000 L - DEPRECIAÇÃO. AF_06/2014</v>
          </cell>
          <cell r="C822" t="str">
            <v>H</v>
          </cell>
          <cell r="D822">
            <v>1.74</v>
          </cell>
        </row>
        <row r="823">
          <cell r="A823" t="str">
            <v xml:space="preserve">    89024</v>
          </cell>
          <cell r="B823" t="str">
            <v>TANQUE DE ASFALTO ESTACIONÁRIO COM MAÇARICO, CAPACIDADE 20.000 L - JUROS. AF_06/2014</v>
          </cell>
          <cell r="C823" t="str">
            <v>H</v>
          </cell>
          <cell r="D823">
            <v>0.52</v>
          </cell>
        </row>
        <row r="824">
          <cell r="A824" t="str">
            <v xml:space="preserve">    89025</v>
          </cell>
          <cell r="B824" t="str">
            <v>TANQUE DE ASFALTO ESTACIONÁRIO COM MAÇARICO, CAPACIDADE 20.000 L - MANUTENÇÃO. AF_06/2014</v>
          </cell>
          <cell r="C824" t="str">
            <v>H</v>
          </cell>
          <cell r="D824">
            <v>1.2</v>
          </cell>
        </row>
        <row r="825">
          <cell r="A825" t="str">
            <v xml:space="preserve">    89026</v>
          </cell>
          <cell r="B825" t="str">
            <v>TANQUE DE ASFALTO ESTACIONÁRIO COM MAÇARICO, CAPACIDADE 20.000 L - MATERIAIS NA OPERAÇÃO. AF_06/2014</v>
          </cell>
          <cell r="C825" t="str">
            <v>H</v>
          </cell>
          <cell r="D825">
            <v>119.42</v>
          </cell>
        </row>
        <row r="826">
          <cell r="A826" t="str">
            <v xml:space="preserve">    89029</v>
          </cell>
          <cell r="B826" t="str">
            <v>TRATOR DE ESTEIRAS, POTÊNCIA 100 HP, PESO OPERACIONAL 9,4 T, COM LÂMINA 2,19 M3 - DEPRECIAÇÃO. AF_06/2014</v>
          </cell>
          <cell r="C826" t="str">
            <v>H</v>
          </cell>
          <cell r="D826">
            <v>36.03</v>
          </cell>
        </row>
        <row r="827">
          <cell r="A827" t="str">
            <v xml:space="preserve">    89030</v>
          </cell>
          <cell r="B827" t="str">
            <v>TRATOR DE ESTEIRAS, POTÊNCIA 100 HP, PESO OPERACIONAL 9,4 T, COM LÂMINA 2,19 M3 - JUROS. AF_06/2014</v>
          </cell>
          <cell r="C827" t="str">
            <v>H</v>
          </cell>
          <cell r="D827">
            <v>8.1</v>
          </cell>
        </row>
        <row r="828">
          <cell r="A828" t="str">
            <v xml:space="preserve">    89033</v>
          </cell>
          <cell r="B828" t="str">
            <v>TRATOR DE PNEUS, POTÊNCIA 85 CV, TRAÇÃO 4X4, PESO COM LASTRO DE 4.675 KG - DEPRECIAÇÃO. AF_06/2014</v>
          </cell>
          <cell r="C828" t="str">
            <v>H</v>
          </cell>
          <cell r="D828">
            <v>4.6399999999999997</v>
          </cell>
        </row>
        <row r="829">
          <cell r="A829" t="str">
            <v xml:space="preserve">    89034</v>
          </cell>
          <cell r="B829" t="str">
            <v>TRATOR DE PNEUS, POTÊNCIA 85 CV, TRAÇÃO 4X4, PESO COM LASTRO DE 4.675 KG - JUROS. AF_06/2014</v>
          </cell>
          <cell r="C829" t="str">
            <v>H</v>
          </cell>
          <cell r="D829">
            <v>1.56</v>
          </cell>
        </row>
        <row r="830">
          <cell r="A830" t="str">
            <v xml:space="preserve">    89128</v>
          </cell>
          <cell r="B830" t="str">
            <v>PÁ CARREGADEIRA SOBRE RODAS, POTÊNCIA LÍQUIDA 128 HP, CAPACIDADE DA CAÇAMBA 1,7 A 2,8 M3, PESO OPERACIONAL 11632 KG - DEPRECIAÇÃO. AF_06/2014</v>
          </cell>
          <cell r="C830" t="str">
            <v>H</v>
          </cell>
          <cell r="D830">
            <v>21.21</v>
          </cell>
        </row>
        <row r="831">
          <cell r="A831" t="str">
            <v xml:space="preserve">    89129</v>
          </cell>
          <cell r="B831" t="str">
            <v>PÁ CARREGADEIRA SOBRE RODAS, POTÊNCIA LÍQUIDA 128 HP, CAPACIDADE DA CAÇAMBA 1,7 A 2,8 M3, PESO OPERACIONAL 11632 KG - JUROS. AF_06/2014</v>
          </cell>
          <cell r="C831" t="str">
            <v>H</v>
          </cell>
          <cell r="D831">
            <v>4.7699999999999996</v>
          </cell>
        </row>
        <row r="832">
          <cell r="A832" t="str">
            <v xml:space="preserve">    89130</v>
          </cell>
          <cell r="B832" t="str">
            <v>PÁ CARREGADEIRA SOBRE RODAS, POTÊNCIA 197 HP, CAPACIDADE DA CAÇAMBA 2,5 A 3,5 M3, PESO OPERACIONAL 18338 KG - DEPRECIAÇÃO. AF_06/2014</v>
          </cell>
          <cell r="C832" t="str">
            <v>H</v>
          </cell>
          <cell r="D832">
            <v>29.41</v>
          </cell>
        </row>
        <row r="833">
          <cell r="A833" t="str">
            <v xml:space="preserve">    89131</v>
          </cell>
          <cell r="B833" t="str">
            <v>PÁ CARREGADEIRA SOBRE RODAS, POTÊNCIA 197 HP, CAPACIDADE DA CAÇAMBA 2,5 A 3,5 M3, PESO OPERACIONAL 18338 KG - JUROS. AF_06/2014</v>
          </cell>
          <cell r="C833" t="str">
            <v>H</v>
          </cell>
          <cell r="D833">
            <v>6.61</v>
          </cell>
        </row>
        <row r="834">
          <cell r="A834" t="str">
            <v xml:space="preserve">    89210</v>
          </cell>
          <cell r="B834" t="str">
            <v>ROLO COMPACTADOR VIBRATÓRIO DE UM CILINDRO AÇO LISO, POTÊNCIA 80 HP, PESO OPERACIONAL MÁXIMO 8,1 T, IMPACTO DINÂMICO 16,15 / 9,5 T, LARGURADE TRABALHO 1,68 M - DEPRECIAÇÃO. AF_06/2014</v>
          </cell>
          <cell r="C834" t="str">
            <v>H</v>
          </cell>
          <cell r="D834">
            <v>15.36</v>
          </cell>
        </row>
        <row r="835">
          <cell r="A835" t="str">
            <v xml:space="preserve">    89211</v>
          </cell>
          <cell r="B835" t="str">
            <v>ROLO COMPACTADOR VIBRATÓRIO DE UM CILINDRO AÇO LISO, POTÊNCIA 80 HP, PESO OPERACIONAL MÁXIMO 8,1 T, IMPACTO DINÂMICO 16,15 / 9,5 T, LARGURADE TRABALHO 1,68 M - JUROS. AF_06/2014</v>
          </cell>
          <cell r="C835" t="str">
            <v>H</v>
          </cell>
          <cell r="D835">
            <v>3.58</v>
          </cell>
        </row>
        <row r="836">
          <cell r="A836" t="str">
            <v xml:space="preserve">    89212</v>
          </cell>
          <cell r="B836" t="str">
            <v>BATE-ESTACAS POR GRAVIDADE, POTÊNCIA DE 160 HP, PESO DO MARTELO ATÉ 3 TONELADAS - DEPRECIAÇÃO. AF_11/2014</v>
          </cell>
          <cell r="C836" t="str">
            <v>H</v>
          </cell>
          <cell r="D836">
            <v>12.93</v>
          </cell>
        </row>
        <row r="837">
          <cell r="A837" t="str">
            <v xml:space="preserve">    89213</v>
          </cell>
          <cell r="B837" t="str">
            <v>BATE-ESTACAS POR GRAVIDADE, POTÊNCIA DE 160 HP, PESO DO MARTELO ATÉ 3 TONELADAS - JUROS. AF_11/2014</v>
          </cell>
          <cell r="C837" t="str">
            <v>H</v>
          </cell>
          <cell r="D837">
            <v>5.0199999999999996</v>
          </cell>
        </row>
        <row r="838">
          <cell r="A838" t="str">
            <v xml:space="preserve">    89214</v>
          </cell>
          <cell r="B838" t="str">
            <v>BATE-ESTACAS POR GRAVIDADE, POTÊNCIA DE 160 HP, PESO DO MARTELO ATÉ 3 TONELADAS - MANUTENÇÃO. AF_11/2014</v>
          </cell>
          <cell r="C838" t="str">
            <v>H</v>
          </cell>
          <cell r="D838">
            <v>15.21</v>
          </cell>
        </row>
        <row r="839">
          <cell r="A839" t="str">
            <v xml:space="preserve">    89215</v>
          </cell>
          <cell r="B839" t="str">
            <v>BATE-ESTACAS POR GRAVIDADE, POTÊNCIA DE 160 HP, PESO DO MARTELO ATÉ 3 TONELADAS - MATERIAIS NA OPERAÇÃO. AF_11/2014</v>
          </cell>
          <cell r="C839" t="str">
            <v>H</v>
          </cell>
          <cell r="D839">
            <v>78.510000000000005</v>
          </cell>
        </row>
        <row r="840">
          <cell r="A840" t="str">
            <v xml:space="preserve">    89219</v>
          </cell>
          <cell r="B840" t="str">
            <v>ROLO COMPACTADOR VIBRATORIO DE UM CILINDRO LISO DE ACO, POTENCIA 80 HP, PESO OPERACIONAL MAXIMO 8,5 T, LARGURA TRABALHO 1,676 M - DEPRECIAÇÃO. AF_06/2014</v>
          </cell>
          <cell r="C840" t="str">
            <v>H</v>
          </cell>
          <cell r="D840">
            <v>16.04</v>
          </cell>
        </row>
        <row r="841">
          <cell r="A841" t="str">
            <v xml:space="preserve">    89220</v>
          </cell>
          <cell r="B841" t="str">
            <v>ROLO COMPACTADOR VIBRATORIO DE UM CILINDRO LISO DE ACO, POTENCIA 80 HP, PESO OPERACIONAL MAXIMO 8,5 T, LARGURA TRABALHO 1,676 M - JUROS. AF_06/2014</v>
          </cell>
          <cell r="C841" t="str">
            <v>H</v>
          </cell>
          <cell r="D841">
            <v>3.74</v>
          </cell>
        </row>
        <row r="842">
          <cell r="A842" t="str">
            <v xml:space="preserve">    89221</v>
          </cell>
          <cell r="B842" t="str">
            <v>BETONEIRA CAPACIDADE NOMINAL DE 600 L, CAPACIDADE DE MISTURA 360 L, MOTOR ELÉTRICO TRIFÁSICO POTÊNCIA DE 4 CV, SEM CARREGADOR - DEPRECIAÇÃO.AF_11/2014</v>
          </cell>
          <cell r="C842" t="str">
            <v>H</v>
          </cell>
          <cell r="D842">
            <v>0.9</v>
          </cell>
        </row>
        <row r="843">
          <cell r="A843" t="str">
            <v xml:space="preserve">    89222</v>
          </cell>
          <cell r="B843" t="str">
            <v>BETONEIRA CAPACIDADE NOMINAL DE 600 L, CAPACIDADE DE MISTURA 360 L, MOTOR ELÉTRICO TRIFÁSICO POTÊNCIA DE 4 CV, SEM CARREGADOR - JUROS. AF_11/2014</v>
          </cell>
          <cell r="C843" t="str">
            <v>H</v>
          </cell>
          <cell r="D843">
            <v>0.21</v>
          </cell>
        </row>
        <row r="844">
          <cell r="A844" t="str">
            <v xml:space="preserve">    89223</v>
          </cell>
          <cell r="B844" t="str">
            <v>BETONEIRA CAPACIDADE NOMINAL DE 600 L, CAPACIDADE DE MISTURA 360 L, MOTOR ELÉTRICO TRIFÁSICO POTÊNCIA DE 4 CV, SEM CARREGADOR - MANUTENÇÃO.AF_11/2014</v>
          </cell>
          <cell r="C844" t="str">
            <v>H</v>
          </cell>
          <cell r="D844">
            <v>0.75</v>
          </cell>
        </row>
        <row r="845">
          <cell r="A845" t="str">
            <v xml:space="preserve">    89224</v>
          </cell>
          <cell r="B845" t="str">
            <v>BETONEIRA CAPACIDADE NOMINAL DE 600 L, CAPACIDADE DE MISTURA 360 L, MOTOR ELÉTRICO TRIFÁSICO POTÊNCIA DE 4 CV, SEM CARREGADOR - MATERIAIS NAOPERAÇÃO. AF_11/2014</v>
          </cell>
          <cell r="C845" t="str">
            <v>H</v>
          </cell>
          <cell r="D845">
            <v>1.5</v>
          </cell>
        </row>
        <row r="846">
          <cell r="A846" t="str">
            <v xml:space="preserve">    89228</v>
          </cell>
          <cell r="B846" t="str">
            <v>MOTONIVELADORA POTÊNCIA BÁSICA LÍQUIDA (PRIMEIRA MARCHA) 125 HP, PESO BRUTO 13032 KG, LARGURA DA LÂMINA DE 3,7 M - DEPRECIAÇÃO. AF_06/2014</v>
          </cell>
          <cell r="C846" t="str">
            <v>H</v>
          </cell>
          <cell r="D846">
            <v>22.95</v>
          </cell>
        </row>
        <row r="847">
          <cell r="A847" t="str">
            <v xml:space="preserve">    89229</v>
          </cell>
          <cell r="B847" t="str">
            <v>MOTONIVELADORA POTÊNCIA BÁSICA LÍQUIDA (PRIMEIRA MARCHA) 125 HP, PESO BRUTO 13032 KG, LARGURA DA LÂMINA DE 3,7 M - JUROS. AF_06/2014</v>
          </cell>
          <cell r="C847" t="str">
            <v>H</v>
          </cell>
          <cell r="D847">
            <v>7.31</v>
          </cell>
        </row>
        <row r="848">
          <cell r="A848" t="str">
            <v xml:space="preserve">    89230</v>
          </cell>
          <cell r="B848" t="str">
            <v>FRESADORA DE ASFALTO A FRIO SOBRE RODAS, LARGURA FRESAGEM DE 1,0 M, POTÊNCIA 208 HP - DEPRECIAÇÃO. AF_11/2014</v>
          </cell>
          <cell r="C848" t="str">
            <v>H</v>
          </cell>
          <cell r="D848">
            <v>65.37</v>
          </cell>
        </row>
        <row r="849">
          <cell r="A849" t="str">
            <v xml:space="preserve">    89231</v>
          </cell>
          <cell r="B849" t="str">
            <v>FRESADORA DE ASFALTO A FRIO SOBRE RODAS, LARGURA FRESAGEM DE 1,0 M, POTÊNCIA 208 HP - JUROS. AF_11/2014</v>
          </cell>
          <cell r="C849" t="str">
            <v>H</v>
          </cell>
          <cell r="D849">
            <v>14.71</v>
          </cell>
        </row>
        <row r="850">
          <cell r="A850" t="str">
            <v xml:space="preserve">    89232</v>
          </cell>
          <cell r="B850" t="str">
            <v>FRESADORA DE ASFALTO A FRIO SOBRE RODAS, LARGURA FRESAGEM DE 1,0 M, POTÊNCIA 208 HP - MANUTENÇÃO. AF_11/2014</v>
          </cell>
          <cell r="C850" t="str">
            <v>H</v>
          </cell>
          <cell r="D850">
            <v>102.15</v>
          </cell>
        </row>
        <row r="851">
          <cell r="A851" t="str">
            <v xml:space="preserve">    89233</v>
          </cell>
          <cell r="B851" t="str">
            <v>FRESADORA DE ASFALTO A FRIO SOBRE RODAS, LARGURA FRESAGEM DE 1,0 M, POTÊNCIA 208 HP - MATERIAIS NA OPERAÇÃO. AF_11/2014</v>
          </cell>
          <cell r="C851" t="str">
            <v>H</v>
          </cell>
          <cell r="D851">
            <v>92.77</v>
          </cell>
        </row>
        <row r="852">
          <cell r="A852" t="str">
            <v xml:space="preserve">    89236</v>
          </cell>
          <cell r="B852" t="str">
            <v>FRESADORA DE ASFALTO A FRIO SOBRE RODAS, LARGURA FRESAGEM DE 2,0 M, POTÊNCIA 550 HP - DEPRECIAÇÃO. AF_11/2014</v>
          </cell>
          <cell r="C852" t="str">
            <v>H</v>
          </cell>
          <cell r="D852">
            <v>152.72</v>
          </cell>
        </row>
        <row r="853">
          <cell r="A853" t="str">
            <v xml:space="preserve">    89237</v>
          </cell>
          <cell r="B853" t="str">
            <v>FRESADORA DE ASFALTO A FRIO SOBRE RODAS, LARGURA FRESAGEM DE 2,0 M, POTÊNCIA 550 HP - JUROS. AF_11/2014</v>
          </cell>
          <cell r="C853" t="str">
            <v>H</v>
          </cell>
          <cell r="D853">
            <v>34.36</v>
          </cell>
        </row>
        <row r="854">
          <cell r="A854" t="str">
            <v xml:space="preserve">    89238</v>
          </cell>
          <cell r="B854" t="str">
            <v>FRESADORA DE ASFALTO A FRIO SOBRE RODAS, LARGURA FRESAGEM DE 2,0 M, POTÊNCIA 550 HP - MANUTENÇÃO. AF_11/2014</v>
          </cell>
          <cell r="C854" t="str">
            <v>H</v>
          </cell>
          <cell r="D854">
            <v>238.62</v>
          </cell>
        </row>
        <row r="855">
          <cell r="A855" t="str">
            <v xml:space="preserve">    89239</v>
          </cell>
          <cell r="B855" t="str">
            <v>FRESADORA DE ASFALTO A FRIO SOBRE RODAS, LARGURA FRESAGEM DE 2,0 M, POTÊNCIA 550 HP - MATERIAIS NA OPERAÇÃO. AF_11/2014</v>
          </cell>
          <cell r="C855" t="str">
            <v>H</v>
          </cell>
          <cell r="D855">
            <v>245.35</v>
          </cell>
        </row>
        <row r="856">
          <cell r="A856" t="str">
            <v xml:space="preserve">    89240</v>
          </cell>
          <cell r="B856" t="str">
            <v>VIBROACABADORA DE ASFALTO SOBRE ESTEIRAS, LARGURA DE PAVIMENTAÇÃO 1,90M A 5,30 M, POTÊNCIA 105 HP CAPACIDADE 450 T/H - DEPRECIAÇÃO. AF_11/2014</v>
          </cell>
          <cell r="C856" t="str">
            <v>H</v>
          </cell>
          <cell r="D856">
            <v>43.94</v>
          </cell>
        </row>
        <row r="857">
          <cell r="A857" t="str">
            <v xml:space="preserve">    89241</v>
          </cell>
          <cell r="B857" t="str">
            <v>VIBROACABADORA DE ASFALTO SOBRE ESTEIRAS, LARGURA DE PAVIMENTAÇÃO 1,90M A 5,30 M, POTÊNCIA 105 HP CAPACIDADE 450 T/H - JUROS. AF_11/2014</v>
          </cell>
          <cell r="C857" t="str">
            <v>H</v>
          </cell>
          <cell r="D857">
            <v>13.16</v>
          </cell>
        </row>
        <row r="858">
          <cell r="A858" t="str">
            <v xml:space="preserve">    89246</v>
          </cell>
          <cell r="B858" t="str">
            <v>RECICLADORA DE ASFALTO A FRIO SOBRE RODAS, LARGURA FRESAGEM DE 2,0 M, POTÊNCIA 422 HP - DEPRECIAÇÃO. AF_11/2014</v>
          </cell>
          <cell r="C858" t="str">
            <v>H</v>
          </cell>
          <cell r="D858">
            <v>132.69999999999999</v>
          </cell>
        </row>
        <row r="859">
          <cell r="A859" t="str">
            <v xml:space="preserve">    89247</v>
          </cell>
          <cell r="B859" t="str">
            <v>RECICLADORA DE ASFALTO A FRIO SOBRE RODAS, LARGURA FRESAGEM DE 2,0 M, POTÊNCIA 422 HP - JUROS. AF_11/2014</v>
          </cell>
          <cell r="C859" t="str">
            <v>H</v>
          </cell>
          <cell r="D859">
            <v>29.85</v>
          </cell>
        </row>
        <row r="860">
          <cell r="A860" t="str">
            <v xml:space="preserve">    89248</v>
          </cell>
          <cell r="B860" t="str">
            <v>RECICLADORA DE ASFALTO A FRIO SOBRE RODAS, LARGURA FRESAGEM DE 2,0 M, POTÊNCIA 422 HP - MANUTENÇÃO. AF_11/2014</v>
          </cell>
          <cell r="C860" t="str">
            <v>H</v>
          </cell>
          <cell r="D860">
            <v>207.35</v>
          </cell>
        </row>
        <row r="861">
          <cell r="A861" t="str">
            <v xml:space="preserve">    89249</v>
          </cell>
          <cell r="B861" t="str">
            <v>RECICLADORA DE ASFALTO A FRIO SOBRE RODAS, LARGURA FRESAGEM DE 2,0 M, POTÊNCIA 422 HP - MATERIAIS NA OPERAÇÃO. AF_11/2014</v>
          </cell>
          <cell r="C861" t="str">
            <v>H</v>
          </cell>
          <cell r="D861">
            <v>188.19</v>
          </cell>
        </row>
        <row r="862">
          <cell r="A862" t="str">
            <v xml:space="preserve">    89253</v>
          </cell>
          <cell r="B862" t="str">
            <v>VIBROACABADORA DE ASFALTO SOBRE ESTEIRAS, LARGURA DE PAVIMENTAÇÃO 2,13M A 4,55 M, POTÊNCIA 100 HP, CAPACIDADE 400 T/H - DEPRECIAÇÃO. AF_11/2014</v>
          </cell>
          <cell r="C862" t="str">
            <v>H</v>
          </cell>
          <cell r="D862">
            <v>36.01</v>
          </cell>
        </row>
        <row r="863">
          <cell r="A863" t="str">
            <v xml:space="preserve">    89254</v>
          </cell>
          <cell r="B863" t="str">
            <v>VIBROACABADORA DE ASFALTO SOBRE ESTEIRAS, LARGURA DE PAVIMENTAÇÃO 2,13M A 4,55 M, POTÊNCIA 100 HP, CAPACIDADE 400 T/H - JUROS. AF_11/2014</v>
          </cell>
          <cell r="C863" t="str">
            <v>H</v>
          </cell>
          <cell r="D863">
            <v>10.79</v>
          </cell>
        </row>
        <row r="864">
          <cell r="A864" t="str">
            <v xml:space="preserve">    89255</v>
          </cell>
          <cell r="B864" t="str">
            <v>VIBROACABADORA DE ASFALTO SOBRE ESTEIRAS, LARGURA DE PAVIMENTAÇÃO 2,13M A 4,55 M, POTÊNCIA 100 HP, CAPACIDADE 400 T/H - MANUTENÇÃO. AF_11/2014</v>
          </cell>
          <cell r="C864" t="str">
            <v>H</v>
          </cell>
          <cell r="D864">
            <v>44.84</v>
          </cell>
        </row>
        <row r="865">
          <cell r="A865" t="str">
            <v xml:space="preserve">    89256</v>
          </cell>
          <cell r="B865" t="str">
            <v>VIBROACABADORA DE ASFALTO SOBRE ESTEIRAS, LARGURA DE PAVIMENTAÇÃO 2,13M A 4,55 M, POTÊNCIA 100 HP, CAPACIDADE 400 T/H - MATERIAIS NA OPERAÇÃO. AF_11/2014</v>
          </cell>
          <cell r="C865" t="str">
            <v>H</v>
          </cell>
          <cell r="D865">
            <v>44.61</v>
          </cell>
        </row>
        <row r="866">
          <cell r="A866" t="str">
            <v xml:space="preserve">    89259</v>
          </cell>
          <cell r="B866" t="str">
            <v>GUINDAUTO HIDRÁULICO, CAPACIDADE MÁXIMA DE CARGA 6200 KG, MOMENTO MÁXIMO DE CARGA 11,7 TM, ALCANCE MÁXIMO HORIZONTAL 9,70 M, INCLUSIVE CAMINHÃO TOCO PBT 16.000 KG, POTÊNCIA DE 189 CV - DEPRECIAÇÃO. AF_06/2014</v>
          </cell>
          <cell r="C866" t="str">
            <v>H</v>
          </cell>
          <cell r="D866">
            <v>11.83</v>
          </cell>
        </row>
        <row r="867">
          <cell r="A867" t="str">
            <v xml:space="preserve">    89260</v>
          </cell>
          <cell r="B867" t="str">
            <v>GUINDAUTO HIDRÁULICO, CAPACIDADE MÁXIMA DE CARGA 6200 KG, MOMENTO MÁXIMO DE CARGA 11,7 TM, ALCANCE MÁXIMO HORIZONTAL 9,70 M, INCLUSIVE CAMINHÃO TOCO PBT 16.000 KG, POTÊNCIA DE 189 CV - JUROS. AF_06/2014</v>
          </cell>
          <cell r="C867" t="str">
            <v>H</v>
          </cell>
          <cell r="D867">
            <v>3.02</v>
          </cell>
        </row>
        <row r="868">
          <cell r="A868" t="str">
            <v xml:space="preserve">    89262</v>
          </cell>
          <cell r="B868" t="str">
            <v>GUINDAUTO HIDRÁULICO, CAPACIDADE MÁXIMA DE CARGA 6200 KG, MOMENTO MÁXIMO DE CARGA 11,7 TM, ALCANCE MÁXIMO HORIZONTAL 9,70 M, INCLUSIVE CAMINHÃO TOCO PBT 16.000 KG, POTÊNCIA DE 189 CV - MANUTENÇÃO. AF_06/2014</v>
          </cell>
          <cell r="C868" t="str">
            <v>H</v>
          </cell>
          <cell r="D868">
            <v>14.78</v>
          </cell>
        </row>
        <row r="869">
          <cell r="A869" t="str">
            <v xml:space="preserve">    89264</v>
          </cell>
          <cell r="B869" t="str">
            <v>CAMINHÃO TOCO, PBT 16.000 KG, CARGA ÚTIL MÁX. 10.685 KG, DIST. ENTRE EIXOS 4,8 M, POTÊNCIA 189 CV, INCLUSIVE CARROCERIA FIXA ABERTA DE MADEIRA P/ TRANSPORTE GERAL DE CARGA SECA, DIMEN. APROX. 2,5 X 7,00 X 0,50M - DEPRECIAÇÃO. AF_06/2014</v>
          </cell>
          <cell r="C869" t="str">
            <v>H</v>
          </cell>
          <cell r="D869">
            <v>9.3800000000000008</v>
          </cell>
        </row>
        <row r="870">
          <cell r="A870" t="str">
            <v xml:space="preserve">    89265</v>
          </cell>
          <cell r="B870" t="str">
            <v>CAMINHÃO TOCO, PBT 16.000 KG, CARGA ÚTIL MÁX. 10.685 KG, DIST. ENTRE EIXOS 4,8 M, POTÊNCIA 189 CV, INCLUSIVE CARROCERIA FIXA ABERTA DE MADEIRA P/ TRANSPORTE GERAL DE CARGA SECA, DIMEN. APROX. 2,5 X 7,00 X 0,50M - JUROS. AF_06/2014</v>
          </cell>
          <cell r="C870" t="str">
            <v>H</v>
          </cell>
          <cell r="D870">
            <v>2.39</v>
          </cell>
        </row>
        <row r="871">
          <cell r="A871" t="str">
            <v xml:space="preserve">    89266</v>
          </cell>
          <cell r="B871" t="str">
            <v>CAMINHÃO TOCO, PBT 16.000 KG, CARGA ÚTIL MÁX. 10.685 KG, DIST. ENTRE EIXOS 4,8 M, POTÊNCIA 189 CV, INCLUSIVE CARROCERIA FIXA ABERTA DE MADEIRA P/ TRANSPORTE GERAL DE CARGA SECA, DIMEN. APROX. 2,5 X 7,00 X 0,50M - IMPOSTOS E SEGUROS. AF_06/2014</v>
          </cell>
          <cell r="C871" t="str">
            <v>H</v>
          </cell>
          <cell r="D871">
            <v>0.49</v>
          </cell>
        </row>
        <row r="872">
          <cell r="A872" t="str">
            <v xml:space="preserve">    89267</v>
          </cell>
          <cell r="B872" t="str">
            <v>GUINDASTE HIDRÁULICO AUTROPELIDO, COM LANÇA TELESCÓPICA 28,80 M, CAPACIDADE MÁXIMA 30 T, POTÊNCIA 97 KW, TRAÇÃO 4 X 4 - DEPRECIAÇÃO. AF_11/2014</v>
          </cell>
          <cell r="C872" t="str">
            <v>H</v>
          </cell>
          <cell r="D872">
            <v>31.22</v>
          </cell>
        </row>
        <row r="873">
          <cell r="A873" t="str">
            <v xml:space="preserve">    89268</v>
          </cell>
          <cell r="B873" t="str">
            <v>GUINDASTE HIDRÁULICO AUTROPELIDO, COM LANÇA TELESCÓPICA 28,80 M, CAPACIDADE MÁXIMA 30 T, POTÊNCIA 97 KW, TRAÇÃO 4 X 4 - JUROS. AF_11/2014</v>
          </cell>
          <cell r="C873" t="str">
            <v>H</v>
          </cell>
          <cell r="D873">
            <v>8</v>
          </cell>
        </row>
        <row r="874">
          <cell r="A874" t="str">
            <v xml:space="preserve">    89269</v>
          </cell>
          <cell r="B874" t="str">
            <v>GUINDASTE HIDRÁULICO AUTROPELIDO, COM LANÇA TELESCÓPICA 28,80 M, CAPACIDADE MÁXIMA 30 T, POTÊNCIA 97 KW, TRAÇÃO 4 X 4 - IMPOSTOS E SEGUROS.AF_11/2014</v>
          </cell>
          <cell r="C874" t="str">
            <v>H</v>
          </cell>
          <cell r="D874">
            <v>1.64</v>
          </cell>
        </row>
        <row r="875">
          <cell r="A875" t="str">
            <v xml:space="preserve">    89270</v>
          </cell>
          <cell r="B875" t="str">
            <v>GUINDASTE HIDRÁULICO AUTROPELIDO, COM LANÇA TELESCÓPICA 28,80 M, CAPACIDADE MÁXIMA 30 T, POTÊNCIA 97 KW, TRAÇÃO 4 X 4 - MANUTENÇÃO. AF_11/2014</v>
          </cell>
          <cell r="C875" t="str">
            <v>H</v>
          </cell>
          <cell r="D875">
            <v>39.17</v>
          </cell>
        </row>
        <row r="876">
          <cell r="A876" t="str">
            <v xml:space="preserve">    89271</v>
          </cell>
          <cell r="B876" t="str">
            <v>GUINDASTE HIDRÁULICO AUTROPELIDO, COM LANÇA TELESCÓPICA 28,80 M, CAPACIDADE MÁXIMA 30 T, POTÊNCIA 97 KW, TRAÇÃO 4 X 4 - MATERIAIS NA OPERAÇÃO. AF_11/2014</v>
          </cell>
          <cell r="C876" t="str">
            <v>H</v>
          </cell>
          <cell r="D876">
            <v>43.5</v>
          </cell>
        </row>
        <row r="877">
          <cell r="A877" t="str">
            <v xml:space="preserve">    89274</v>
          </cell>
          <cell r="B877" t="str">
            <v>BETONEIRA CAPACIDADE NOMINAL DE 600 L, CAPACIDADE DE MISTURA 440 L, MOTOR A DIESEL POTÊNCIA 10 HP, COM CARREGADOR - DEPRECIAÇÃO. AF_11/2014</v>
          </cell>
          <cell r="C877" t="str">
            <v>H</v>
          </cell>
          <cell r="D877">
            <v>1.0900000000000001</v>
          </cell>
        </row>
        <row r="878">
          <cell r="A878" t="str">
            <v xml:space="preserve">    89275</v>
          </cell>
          <cell r="B878" t="str">
            <v>BETONEIRA CAPACIDADE NOMINAL DE 600 L, CAPACIDADE DE MISTURA 440 L, MOTOR A DIESEL POTÊNCIA 10 HP, COM CARREGADOR - JUROS. AF_11/2014</v>
          </cell>
          <cell r="C878" t="str">
            <v>H</v>
          </cell>
          <cell r="D878">
            <v>0.25</v>
          </cell>
        </row>
        <row r="879">
          <cell r="A879" t="str">
            <v xml:space="preserve">    89276</v>
          </cell>
          <cell r="B879" t="str">
            <v>BETONEIRA CAPACIDADE NOMINAL DE 600 L, CAPACIDADE DE MISTURA 440 L, MOTOR A DIESEL POTÊNCIA 10 HP, COM CARREGADOR - MANUTENÇÃO. AF_11/2014</v>
          </cell>
          <cell r="C879" t="str">
            <v>H</v>
          </cell>
          <cell r="D879">
            <v>0.91</v>
          </cell>
        </row>
        <row r="880">
          <cell r="A880" t="str">
            <v xml:space="preserve">    89277</v>
          </cell>
          <cell r="B880" t="str">
            <v>BETONEIRA CAPACIDADE NOMINAL DE 600 L, CAPACIDADE DE MISTURA 440 L, MOTOR A DIESEL POTÊNCIA 10 HP, COM CARREGADOR - MATERIAIS NA OPERAÇÃO. AF_11/2014</v>
          </cell>
          <cell r="C880" t="str">
            <v>H</v>
          </cell>
          <cell r="D880">
            <v>4.45</v>
          </cell>
        </row>
        <row r="881">
          <cell r="A881" t="str">
            <v xml:space="preserve">    89280</v>
          </cell>
          <cell r="B881" t="str">
            <v>ROLO COMPACTADOR VIBRATÓRIO TANDEM AÇO LISO, POTÊNCIA 58 HP, PESO SEM/COM LASTRO 6,5 / 9,4 T, LARGURA DE TRABALHO 1,2 M - DEPRECIAÇÃO. AF_06/2014</v>
          </cell>
          <cell r="C881" t="str">
            <v>H</v>
          </cell>
          <cell r="D881">
            <v>13.52</v>
          </cell>
        </row>
        <row r="882">
          <cell r="A882" t="str">
            <v xml:space="preserve">    89281</v>
          </cell>
          <cell r="B882" t="str">
            <v>ROLO COMPACTADOR VIBRATÓRIO TANDEM AÇO LISO, POTÊNCIA 58 HP, PESO SEM/COM LASTRO 6,5 / 9,4 T, LARGURA DE TRABALHO 1,2 M - JUROS. AF_06/2014</v>
          </cell>
          <cell r="C882" t="str">
            <v>H</v>
          </cell>
          <cell r="D882">
            <v>3.15</v>
          </cell>
        </row>
        <row r="883">
          <cell r="A883" t="str">
            <v xml:space="preserve">    89870</v>
          </cell>
          <cell r="B883" t="str">
            <v>CAMINHÃO BASCULANTE 14 M3, COM CAVALO MECÂNICO DE CAPACIDADE MÁXIMA DETRAÇÃO COMBINADO DE 36000 KG, POTÊNCIA 286 CV, INCLUSIVE SEMIREBOQUECOM CAÇAMBA METÁLICA - DEPRECIAÇÃO. AF_12/2014</v>
          </cell>
          <cell r="C883" t="str">
            <v>H</v>
          </cell>
          <cell r="D883">
            <v>23.25</v>
          </cell>
        </row>
        <row r="884">
          <cell r="A884" t="str">
            <v xml:space="preserve">    89871</v>
          </cell>
          <cell r="B884" t="str">
            <v>CAMINHÃO BASCULANTE 14 M3, COM CAVALO MECÂNICO DE CAPACIDADE MÁXIMA DETRAÇÃO COMBINADO DE 36000 KG, POTÊNCIA 286 CV, INCLUSIVE SEMIREBOQUECOM CAÇAMBA METÁLICA - JUROS. AF_12/2014</v>
          </cell>
          <cell r="C884" t="str">
            <v>H</v>
          </cell>
          <cell r="D884">
            <v>5.5</v>
          </cell>
        </row>
        <row r="885">
          <cell r="A885" t="str">
            <v xml:space="preserve">    89872</v>
          </cell>
          <cell r="B885" t="str">
            <v>CAMINHÃO BASCULANTE 14 M3, COM CAVALO MECÂNICO DE CAPACIDADE MÁXIMA DETRAÇÃO COMBINADO DE 36000 KG, POTÊNCIA 286 CV, INCLUSIVE SEMIREBOQUECOM CAÇAMBA METÁLICA - IMPOSTOS E SEGUROS. AF_12/2014</v>
          </cell>
          <cell r="C885" t="str">
            <v>H</v>
          </cell>
          <cell r="D885">
            <v>1.1100000000000001</v>
          </cell>
        </row>
        <row r="886">
          <cell r="A886" t="str">
            <v xml:space="preserve">    89873</v>
          </cell>
          <cell r="B886" t="str">
            <v>CAMINHÃO BASCULANTE 14 M3, COM CAVALO MECÂNICO DE CAPACIDADE MÁXIMA DETRAÇÃO COMBINADO DE 36000 KG, POTÊNCIA 286 CV, INCLUSIVE SEMIREBOQUECOM CAÇAMBA METÁLICA - MANUTENÇÃO. AF_12/2014</v>
          </cell>
          <cell r="C886" t="str">
            <v>H</v>
          </cell>
          <cell r="D886">
            <v>32.69</v>
          </cell>
        </row>
        <row r="887">
          <cell r="A887" t="str">
            <v xml:space="preserve">    89874</v>
          </cell>
          <cell r="B887" t="str">
            <v>CAMINHÃO BASCULANTE 14 M3, COM CAVALO MECÂNICO DE CAPACIDADE MÁXIMA DETRAÇÃO COMBINADO DE 36000 KG, POTÊNCIA 286 CV, INCLUSIVE SEMIREBOQUECOM CAÇAMBA METÁLICA - MATERIAIS NA OPERAÇÃO. AF_12/2014</v>
          </cell>
          <cell r="C887" t="str">
            <v>H</v>
          </cell>
          <cell r="D887">
            <v>94.39</v>
          </cell>
        </row>
        <row r="888">
          <cell r="A888" t="str">
            <v xml:space="preserve">    89878</v>
          </cell>
          <cell r="B888" t="str">
            <v>CAMINHÃO BASCULANTE 18 M3, COM CAVALO MECÂNICO DE CAPACIDADE MÁXIMA DETRAÇÃO COMBINADO DE 45000 KG, POTÊNCIA 330 CV, INCLUSIVE SEMIREBOQUECOM CAÇAMBA METÁLICA - DEPRECIAÇÃO. AF_12/2014</v>
          </cell>
          <cell r="C888" t="str">
            <v>H</v>
          </cell>
          <cell r="D888">
            <v>24.89</v>
          </cell>
        </row>
        <row r="889">
          <cell r="A889" t="str">
            <v xml:space="preserve">    89879</v>
          </cell>
          <cell r="B889" t="str">
            <v>CAMINHÃO BASCULANTE 18 M3, COM CAVALO MECÂNICO DE CAPACIDADE MÁXIMA DETRAÇÃO COMBINADO DE 45000 KG, POTÊNCIA 330 CV, INCLUSIVE SEMIREBOQUECOM CAÇAMBA METÁLICA - JUROS. AF_12/2014</v>
          </cell>
          <cell r="C889" t="str">
            <v>H</v>
          </cell>
          <cell r="D889">
            <v>5.89</v>
          </cell>
        </row>
        <row r="890">
          <cell r="A890" t="str">
            <v xml:space="preserve">    89880</v>
          </cell>
          <cell r="B890" t="str">
            <v>CAMINHÃO BASCULANTE 18 M3, COM CAVALO MECÂNICO DE CAPACIDADE MÁXIMA DETRAÇÃO COMBINADO DE 45000 KG, POTÊNCIA 330 CV, INCLUSIVE SEMIREBOQUECOM CAÇAMBA METÁLICA - IMPOSTOS E SEGUROS. AF_12/2014</v>
          </cell>
          <cell r="C890" t="str">
            <v>H</v>
          </cell>
          <cell r="D890">
            <v>1.19</v>
          </cell>
        </row>
        <row r="891">
          <cell r="A891" t="str">
            <v xml:space="preserve">    89881</v>
          </cell>
          <cell r="B891" t="str">
            <v>CAMINHÃO BASCULANTE 18 M3, COM CAVALO MECÂNICO DE CAPACIDADE MÁXIMA DETRAÇÃO COMBINADO DE 45000 KG, POTÊNCIA 330 CV, INCLUSIVE SEMIREBOQUECOM CAÇAMBA METÁLICA - MANUTENÇÃO. AF_12/2014</v>
          </cell>
          <cell r="C891" t="str">
            <v>H</v>
          </cell>
          <cell r="D891">
            <v>34.99</v>
          </cell>
        </row>
        <row r="892">
          <cell r="A892" t="str">
            <v xml:space="preserve">    89882</v>
          </cell>
          <cell r="B892" t="str">
            <v>CAMINHÃO BASCULANTE 18 M3, COM CAVALO MECÂNICO DE CAPACIDADE MÁXIMA DETRAÇÃO COMBINADO DE 45000 KG, POTÊNCIA 330 CV, INCLUSIVE SEMIREBOQUECOM CAÇAMBA METÁLICA - MATERIAIS NA OPERAÇÃO. AF_12/2014</v>
          </cell>
          <cell r="C892" t="str">
            <v>H</v>
          </cell>
          <cell r="D892">
            <v>108.92</v>
          </cell>
        </row>
        <row r="893">
          <cell r="A893" t="str">
            <v xml:space="preserve">    90582</v>
          </cell>
          <cell r="B893" t="str">
            <v>VIBRADOR DE IMERSÃO, DIÂMETRO DE PONTEIRA 45MM, MOTOR ELÉTRICO TRIFÁSICO POTÊNCIA DE 2 CV - DEPRECIAÇÃO. AF_06/2015</v>
          </cell>
          <cell r="C893" t="str">
            <v>H</v>
          </cell>
          <cell r="D893">
            <v>1.26</v>
          </cell>
        </row>
        <row r="894">
          <cell r="A894" t="str">
            <v xml:space="preserve">    90583</v>
          </cell>
          <cell r="B894" t="str">
            <v>VIBRADOR DE IMERSÃO, DIÂMETRO DE PONTEIRA 45MM, MOTOR ELÉTRICO TRIFÁSICO POTÊNCIA DE 2 CV - JUROS. AF_06/2015</v>
          </cell>
          <cell r="C894" t="str">
            <v>H</v>
          </cell>
          <cell r="D894">
            <v>0.04</v>
          </cell>
        </row>
        <row r="895">
          <cell r="A895" t="str">
            <v xml:space="preserve">    90584</v>
          </cell>
          <cell r="B895" t="str">
            <v>VIBRADOR DE IMERSÃO, DIÂMETRO DE PONTEIRA 45MM, MOTOR ELÉTRICO TRIFÁSICO POTÊNCIA DE 2 CV - MANUTENÇÃO. AF_06/2015</v>
          </cell>
          <cell r="C895" t="str">
            <v>H</v>
          </cell>
          <cell r="D895">
            <v>0.11</v>
          </cell>
        </row>
        <row r="896">
          <cell r="A896" t="str">
            <v xml:space="preserve">    90585</v>
          </cell>
          <cell r="B896" t="str">
            <v>VIBRADOR DE IMERSÃO, DIÂMETRO DE PONTEIRA 45MM, MOTOR ELÉTRICO TRIFÁSICO POTÊNCIA DE 2 CV - MATERIAIS NA OPERAÇÃO. AF_06/2015</v>
          </cell>
          <cell r="C896" t="str">
            <v>H</v>
          </cell>
          <cell r="D896">
            <v>0.75</v>
          </cell>
        </row>
        <row r="897">
          <cell r="A897" t="str">
            <v xml:space="preserve">    90621</v>
          </cell>
          <cell r="B897" t="str">
            <v>PERFURATRIZ MANUAL, TORQUE MÁXIMO 83 N.M, POTÊNCIA 5 CV, COM DIÂMETRO MÁXIMO 4" - DEPRECIAÇÃO. AF_06/2015</v>
          </cell>
          <cell r="C897" t="str">
            <v>H</v>
          </cell>
          <cell r="D897">
            <v>1.36</v>
          </cell>
        </row>
        <row r="898">
          <cell r="A898" t="str">
            <v xml:space="preserve">    90622</v>
          </cell>
          <cell r="B898" t="str">
            <v>PERFURATRIZ MANUAL, TORQUE MÁXIMO 83 N.M, POTÊNCIA 5 CV, COM DIÂMETRO MÁXIMO 4" - JUROS. AF_06/2015</v>
          </cell>
          <cell r="C898" t="str">
            <v>H</v>
          </cell>
          <cell r="D898">
            <v>0.3</v>
          </cell>
        </row>
        <row r="899">
          <cell r="A899" t="str">
            <v xml:space="preserve">    90623</v>
          </cell>
          <cell r="B899" t="str">
            <v>PERFURATRIZ MANUAL, TORQUE MÁXIMO 83 N.M, POTÊNCIA 5 CV, COM DIÂMETRO MÁXIMO 4" - MANUTENÇÃO. AF_06/2015</v>
          </cell>
          <cell r="C899" t="str">
            <v>H</v>
          </cell>
          <cell r="D899">
            <v>1.43</v>
          </cell>
        </row>
        <row r="900">
          <cell r="A900" t="str">
            <v xml:space="preserve">    90624</v>
          </cell>
          <cell r="B900" t="str">
            <v>PERFURATRIZ MANUAL, TORQUE MÁXIMO 83 N.M, POTÊNCIA 5 CV, COM DIÂMETRO MÁXIMO 4" - MATERIAIS NA OPERAÇÃO. AF_06/2015</v>
          </cell>
          <cell r="C900" t="str">
            <v>H</v>
          </cell>
          <cell r="D900">
            <v>1.88</v>
          </cell>
        </row>
        <row r="901">
          <cell r="A901" t="str">
            <v xml:space="preserve">    90627</v>
          </cell>
          <cell r="B901" t="str">
            <v>PERFURATRIZ SOBRE ESTEIRA, TORQUE MÁXIMO 600 KGF, PESO MÉDIO 1000 KG, POTÊNCIA 20 HP, DIÂMETRO MÁXIMO 10" - DEPRECIAÇÃO. AF_06/2015</v>
          </cell>
          <cell r="C901" t="str">
            <v>H</v>
          </cell>
          <cell r="D901">
            <v>23.45</v>
          </cell>
        </row>
        <row r="902">
          <cell r="A902" t="str">
            <v xml:space="preserve">    90628</v>
          </cell>
          <cell r="B902" t="str">
            <v>PERFURATRIZ SOBRE ESTEIRA, TORQUE MÁXIMO 600 KGF, PESO MÉDIO 1000 KG, POTÊNCIA 20 HP, DIÂMETRO MÁXIMO 10" - JUROS. AF_06/2015</v>
          </cell>
          <cell r="C902" t="str">
            <v>H</v>
          </cell>
          <cell r="D902">
            <v>5.18</v>
          </cell>
        </row>
        <row r="903">
          <cell r="A903" t="str">
            <v xml:space="preserve">    90629</v>
          </cell>
          <cell r="B903" t="str">
            <v>PERFURATRIZ SOBRE ESTEIRA, TORQUE MÁXIMO 600 KGF, PESO MÉDIO 1000 KG, POTÊNCIA 20 HP, DIÂMETRO MÁXIMO 10" - MANUTENÇÃO. AF_06/2015</v>
          </cell>
          <cell r="C903" t="str">
            <v>H</v>
          </cell>
          <cell r="D903">
            <v>24.68</v>
          </cell>
        </row>
        <row r="904">
          <cell r="A904" t="str">
            <v xml:space="preserve">    90630</v>
          </cell>
          <cell r="B904" t="str">
            <v>PERFURATRIZ SOBRE ESTEIRA, TORQUE MÁXIMO 600 KGF, PESO MÉDIO 1000 KG, POTÊNCIA 20 HP, DIÂMETRO MÁXIMO 10" - MATERIAIS NA OPERAÇÃO. AF_06/2015</v>
          </cell>
          <cell r="C904" t="str">
            <v>H</v>
          </cell>
          <cell r="D904">
            <v>7.62</v>
          </cell>
        </row>
        <row r="905">
          <cell r="A905" t="str">
            <v xml:space="preserve">    90633</v>
          </cell>
          <cell r="B905" t="str">
            <v>MISTURADOR DUPLO HORIZONTAL DE ALTA TURBULÊNCIA, CAPACIDADE / VOLUME 2X 500 LITROS, MOTORES ELÉTRICOS MÍNIMO 5 CV CADA, PARA NATA CIMENTO,ARGAMASSA E OUTROS - DEPRECIAÇÃO. AF_06/2015</v>
          </cell>
          <cell r="C905" t="str">
            <v>H</v>
          </cell>
          <cell r="D905">
            <v>2.13</v>
          </cell>
        </row>
        <row r="906">
          <cell r="A906" t="str">
            <v xml:space="preserve">    90634</v>
          </cell>
          <cell r="B906" t="str">
            <v>MISTURADOR DUPLO HORIZONTAL DE ALTA TURBULÊNCIA, CAPACIDADE / VOLUME 2X 500 LITROS, MOTORES ELÉTRICOS MÍNIMO 5 CV CADA, PARA NATA CIMENTO,ARGAMASSA E OUTROS - JUROS. AF_06/2015</v>
          </cell>
          <cell r="C906" t="str">
            <v>H</v>
          </cell>
          <cell r="D906">
            <v>0.49</v>
          </cell>
        </row>
        <row r="907">
          <cell r="A907" t="str">
            <v xml:space="preserve">    90635</v>
          </cell>
          <cell r="B907" t="str">
            <v>MISTURADOR DUPLO HORIZONTAL DE ALTA TURBULÊNCIA, CAPACIDADE / VOLUME 2X 500 LITROS, MOTORES ELÉTRICOS MÍNIMO 5 CV CADA, PARA NATA CIMENTO,ARGAMASSA E OUTROS - MANUTENÇÃO. AF_06/2015</v>
          </cell>
          <cell r="C907" t="str">
            <v>H</v>
          </cell>
          <cell r="D907">
            <v>1.77</v>
          </cell>
        </row>
        <row r="908">
          <cell r="A908" t="str">
            <v xml:space="preserve">    90636</v>
          </cell>
          <cell r="B908" t="str">
            <v>MISTURADOR DUPLO HORIZONTAL DE ALTA TURBULÊNCIA, CAPACIDADE / VOLUME 2X 500 LITROS, MOTORES ELÉTRICOS MÍNIMO 5 CV CADA, PARA NATA CIMENTO,ARGAMASSA E OUTROS - MATERIAIS NA OPERAÇÃO. AF_06/2015</v>
          </cell>
          <cell r="C908" t="str">
            <v>H</v>
          </cell>
          <cell r="D908">
            <v>3.76</v>
          </cell>
        </row>
        <row r="909">
          <cell r="A909" t="str">
            <v xml:space="preserve">    90639</v>
          </cell>
          <cell r="B909" t="str">
            <v>BOMBA TRIPLEX, PARA INJEÇÃO DE NATA DE CIMENTO, VAZÃO MÁXIMA DE 100 LITROS/MINUTO, PRESSÃO MÁXIMA DE 70 BAR - DEPRECIAÇÃO. AF_06/2015</v>
          </cell>
          <cell r="C909" t="str">
            <v>H</v>
          </cell>
          <cell r="D909">
            <v>2.44</v>
          </cell>
        </row>
        <row r="910">
          <cell r="A910" t="str">
            <v xml:space="preserve">    90640</v>
          </cell>
          <cell r="B910" t="str">
            <v>BOMBA TRIPLEX, PARA INJEÇÃO DE NATA DE CIMENTO, VAZÃO MÁXIMA DE 100 LITROS/MINUTO, PRESSÃO MÁXIMA DE 70 BAR - JUROS. AF_06/2015</v>
          </cell>
          <cell r="C910" t="str">
            <v>H</v>
          </cell>
          <cell r="D910">
            <v>0.69</v>
          </cell>
        </row>
        <row r="911">
          <cell r="A911" t="str">
            <v xml:space="preserve">    90641</v>
          </cell>
          <cell r="B911" t="str">
            <v>BOMBA TRIPLEX, PARA INJEÇÃO DE NATA DE CIMENTO, VAZÃO MÁXIMA DE 100 LITROS/MINUTO, PRESSÃO MÁXIMA DE 70 BAR - MANUTENÇÃO. AF_06/2015</v>
          </cell>
          <cell r="C911" t="str">
            <v>H</v>
          </cell>
          <cell r="D911">
            <v>1.6</v>
          </cell>
        </row>
        <row r="912">
          <cell r="A912" t="str">
            <v xml:space="preserve">    90642</v>
          </cell>
          <cell r="B912" t="str">
            <v>BOMBA TRIPLEX, PARA INJEÇÃO DE NATA DE CIMENTO, VAZÃO MÁXIMA DE 100 LITROS/MINUTO, PRESSÃO MÁXIMA DE 70 BAR - MATERIAIS NA OPERAÇÃO. AF_06/2015</v>
          </cell>
          <cell r="C912" t="str">
            <v>H</v>
          </cell>
          <cell r="D912">
            <v>4.84</v>
          </cell>
        </row>
        <row r="913">
          <cell r="A913" t="str">
            <v xml:space="preserve">    90646</v>
          </cell>
          <cell r="B913" t="str">
            <v>BOMBA CENTRÍFUGA MONOESTÁGIO COM MOTOR ELÉTRICO MONOFÁSICO, POTÊNCIA 15 HP, DIÂMETRO DO ROTOR 173 MM, HM/Q = 30 MCA / 90 M3/H A 45 MCA / 55M3/H - DEPRECIAÇÃO. AF_06/2015</v>
          </cell>
          <cell r="C913" t="str">
            <v>H</v>
          </cell>
          <cell r="D913">
            <v>0.5</v>
          </cell>
        </row>
        <row r="914">
          <cell r="A914" t="str">
            <v xml:space="preserve">    90647</v>
          </cell>
          <cell r="B914" t="str">
            <v>BOMBA CENTRÍFUGA MONOESTÁGIO COM MOTOR ELÉTRICO MONOFÁSICO, POTÊNCIA 15 HP, DIÂMETRO DO ROTOR 173 MM, HM/Q = 30 MCA / 90 M3/H A 45 MCA / 55M3/H - JUROS. AF_06/2015</v>
          </cell>
          <cell r="C914" t="str">
            <v>H</v>
          </cell>
          <cell r="D914">
            <v>0.14000000000000001</v>
          </cell>
        </row>
        <row r="915">
          <cell r="A915" t="str">
            <v xml:space="preserve">    90648</v>
          </cell>
          <cell r="B915" t="str">
            <v>BOMBA CENTRÍFUGA MONOESTÁGIO COM MOTOR ELÉTRICO MONOFÁSICO, POTÊNCIA 15 HP, DIÂMETRO DO ROTOR 173 MM, HM/Q = 30 MCA / 90 M3/H A 45 MCA / 55M3/H - MANUTENÇÃO. AF_06/2015</v>
          </cell>
          <cell r="C915" t="str">
            <v>H</v>
          </cell>
          <cell r="D915">
            <v>0.33</v>
          </cell>
        </row>
        <row r="916">
          <cell r="A916" t="str">
            <v xml:space="preserve">    90649</v>
          </cell>
          <cell r="B916" t="str">
            <v>BOMBA CENTRÍFUGA MONOESTÁGIO COM MOTOR ELÉTRICO MONOFÁSICO, POTÊNCIA 15 HP, DIÂMETRO DO ROTOR 173 MM, HM/Q = 30 MCA / 90 M3/H A 45 MCA / 55M3/H - MATERIAIS NA OPERAÇÃO. AF_06/2015</v>
          </cell>
          <cell r="C916" t="str">
            <v>H</v>
          </cell>
          <cell r="D916">
            <v>7.03</v>
          </cell>
        </row>
        <row r="917">
          <cell r="A917" t="str">
            <v xml:space="preserve">    90652</v>
          </cell>
          <cell r="B917" t="str">
            <v>BOMBA DE PROJEÇÃO DE CONCRETO SECO, POTÊNCIA 10 CV, VAZÃO 3 M3/H - DEPRECIAÇÃO. AF_06/2015</v>
          </cell>
          <cell r="C917" t="str">
            <v>H</v>
          </cell>
          <cell r="D917">
            <v>2.2599999999999998</v>
          </cell>
        </row>
        <row r="918">
          <cell r="A918" t="str">
            <v xml:space="preserve">    90653</v>
          </cell>
          <cell r="B918" t="str">
            <v>BOMBA DE PROJEÇÃO DE CONCRETO SECO, POTÊNCIA 10 CV, VAZÃO 3 M3/H - JUROS. AF_06/2015</v>
          </cell>
          <cell r="C918" t="str">
            <v>H</v>
          </cell>
          <cell r="D918">
            <v>0.64</v>
          </cell>
        </row>
        <row r="919">
          <cell r="A919" t="str">
            <v xml:space="preserve">    90654</v>
          </cell>
          <cell r="B919" t="str">
            <v>BOMBA DE PROJEÇÃO DE CONCRETO SECO, POTÊNCIA 10 CV, VAZÃO 3 M3/H - MANUTENÇÃO. AF_06/2015</v>
          </cell>
          <cell r="C919" t="str">
            <v>H</v>
          </cell>
          <cell r="D919">
            <v>1.49</v>
          </cell>
        </row>
        <row r="920">
          <cell r="A920" t="str">
            <v xml:space="preserve">    90655</v>
          </cell>
          <cell r="B920" t="str">
            <v>BOMBA DE PROJEÇÃO DE CONCRETO SECO, POTÊNCIA 10 CV, VAZÃO 3 M3/H - MATERIAIS NA OPERAÇÃO. AF_06/2015</v>
          </cell>
          <cell r="C920" t="str">
            <v>H</v>
          </cell>
          <cell r="D920">
            <v>4.63</v>
          </cell>
        </row>
        <row r="921">
          <cell r="A921" t="str">
            <v xml:space="preserve">    90658</v>
          </cell>
          <cell r="B921" t="str">
            <v>BOMBA DE PROJEÇÃO DE CONCRETO SECO, POTÊNCIA 10 CV, VAZÃO 6 M3/H - DEPRECIAÇÃO. AF_06/2015</v>
          </cell>
          <cell r="C921" t="str">
            <v>H</v>
          </cell>
          <cell r="D921">
            <v>2.42</v>
          </cell>
        </row>
        <row r="922">
          <cell r="A922" t="str">
            <v xml:space="preserve">    90659</v>
          </cell>
          <cell r="B922" t="str">
            <v>BOMBA DE PROJEÇÃO DE CONCRETO SECO, POTÊNCIA 10 CV, VAZÃO 6 M3/H - JUROS. AF_06/2015</v>
          </cell>
          <cell r="C922" t="str">
            <v>H</v>
          </cell>
          <cell r="D922">
            <v>0.68</v>
          </cell>
        </row>
        <row r="923">
          <cell r="A923" t="str">
            <v xml:space="preserve">    90660</v>
          </cell>
          <cell r="B923" t="str">
            <v>BOMBA DE PROJEÇÃO DE CONCRETO SECO, POTÊNCIA 10 CV, VAZÃO 6 M3/H - MANUTENÇÃO. AF_06/2015</v>
          </cell>
          <cell r="C923" t="str">
            <v>H</v>
          </cell>
          <cell r="D923">
            <v>1.59</v>
          </cell>
        </row>
        <row r="924">
          <cell r="A924" t="str">
            <v xml:space="preserve">    90661</v>
          </cell>
          <cell r="B924" t="str">
            <v>BOMBA DE PROJEÇÃO DE CONCRETO SECO, POTÊNCIA 10 CV, VAZÃO 6 M3/H - MATERIAIS NA OPERAÇÃO. AF_06/2015</v>
          </cell>
          <cell r="C924" t="str">
            <v>H</v>
          </cell>
          <cell r="D924">
            <v>4.63</v>
          </cell>
        </row>
        <row r="925">
          <cell r="A925" t="str">
            <v xml:space="preserve">    90664</v>
          </cell>
          <cell r="B925" t="str">
            <v>PROJETOR PNEUMÁTICO DE ARGAMASSA PARA CHAPISCO E REBOCO COM RECIPIENTEACOPLADO, TIPO CANEQUINHA, COM COMPRESSOR DE AR REBOCÁVEL VAZÃO 89 PCM E MOTOR DIESEL DE 20 CV - DEPRECIAÇÃO. AF_06/2015</v>
          </cell>
          <cell r="C925" t="str">
            <v>H</v>
          </cell>
          <cell r="D925">
            <v>2.65</v>
          </cell>
        </row>
        <row r="926">
          <cell r="A926" t="str">
            <v xml:space="preserve">    90665</v>
          </cell>
          <cell r="B926" t="str">
            <v>PROJETOR PNEUMÁTICO DE ARGAMASSA PARA CHAPISCO E REBOCO COM RECIPIENTEACOPLADO, TIPO CANEQUINHA, COM COMPRESSOR DE AR REBOCÁVEL VAZÃO 89 PCM E MOTOR DIESEL DE 20 CV - JUROS. AF_06/2015</v>
          </cell>
          <cell r="C926" t="str">
            <v>H</v>
          </cell>
          <cell r="D926">
            <v>0.61</v>
          </cell>
        </row>
        <row r="927">
          <cell r="A927" t="str">
            <v xml:space="preserve">    90666</v>
          </cell>
          <cell r="B927" t="str">
            <v>PROJETOR PNEUMÁTICO DE ARGAMASSA PARA CHAPISCO E REBOCO COM RECIPIENTEACOPLADO, TIPO CANEQUINHA, COM COMPRESSOR DE AR REBOCÁVEL VAZÃO 89 PCM E MOTOR DIESEL DE 20 CV - MANUTENÇÃO. AF_06/2015</v>
          </cell>
          <cell r="C927" t="str">
            <v>H</v>
          </cell>
          <cell r="D927">
            <v>2.21</v>
          </cell>
        </row>
        <row r="928">
          <cell r="A928" t="str">
            <v xml:space="preserve">    90667</v>
          </cell>
          <cell r="B928" t="str">
            <v>PROJETOR PNEUMÁTICO DE ARGAMASSA PARA CHAPISCO E REBOCO COM RECIPIENTEACOPLADO, TIPO CANEQUINHA, COM COMPRESSOR DE AR REBOCÁVEL VAZÃO 89 PCM E MOTOR DIESEL DE 20 CV - MATERIAIS NA OPERAÇÃO. AF_06/2015</v>
          </cell>
          <cell r="C928" t="str">
            <v>H</v>
          </cell>
          <cell r="D928">
            <v>37.4</v>
          </cell>
        </row>
        <row r="929">
          <cell r="A929" t="str">
            <v xml:space="preserve">    90670</v>
          </cell>
          <cell r="B929" t="str">
            <v>PERFURATRIZ COM TORRE METÁLICA PARA EXECUÇÃO DE ESTACA HÉLICE CONTÍNUA, PROFUNDIDADE MÁXIMA DE 30 M, DIÂMETRO MÁXIMO DE 800 MM, POTÊNCIA INSTALADA DE 268 HP, MESA ROTATIVA COM TORQUE MÁXIMO DE 170 KNM - DEPRECIAÇÃO. AF_06/2015</v>
          </cell>
          <cell r="C929" t="str">
            <v>H</v>
          </cell>
          <cell r="D929">
            <v>145.68</v>
          </cell>
        </row>
        <row r="930">
          <cell r="A930" t="str">
            <v xml:space="preserve">    90671</v>
          </cell>
          <cell r="B930" t="str">
            <v>PERFURATRIZ COM TORRE METÁLICA PARA EXECUÇÃO DE ESTACA HÉLICE CONTÍNUA, PROFUNDIDADE MÁXIMA DE 30 M, DIÂMETRO MÁXIMO DE 800 MM, POTÊNCIA INSTALADA DE 268 HP, MESA ROTATIVA COM TORQUE MÁXIMO DE 170 KNM - JUROS.AF_06/2015</v>
          </cell>
          <cell r="C930" t="str">
            <v>H</v>
          </cell>
          <cell r="D930">
            <v>32.19</v>
          </cell>
        </row>
        <row r="931">
          <cell r="A931" t="str">
            <v xml:space="preserve">    90672</v>
          </cell>
          <cell r="B931" t="str">
            <v>PERFURATRIZ COM TORRE METÁLICA PARA EXECUÇÃO DE ESTACA HÉLICE CONTÍNUA, PROFUNDIDADE MÁXIMA DE 30 M, DIÂMETRO MÁXIMO DE 800 MM, POTÊNCIA INSTALADA DE 268 HP, MESA ROTATIVA COM TORQUE MÁXIMO DE 170 KNM - MANUTENÇÃO. AF_06/2015</v>
          </cell>
          <cell r="C931" t="str">
            <v>H</v>
          </cell>
          <cell r="D931">
            <v>153.33000000000001</v>
          </cell>
        </row>
        <row r="932">
          <cell r="A932" t="str">
            <v xml:space="preserve">    90673</v>
          </cell>
          <cell r="B932" t="str">
            <v>PERFURATRIZ COM TORRE METÁLICA PARA EXECUÇÃO DE ESTACA HÉLICE CONTÍNUA, PROFUNDIDADE MÁXIMA DE 30 M, DIÂMETRO MÁXIMO DE 800 MM, POTÊNCIA INSTALADA DE 268 HP, MESA ROTATIVA COM TORQUE MÁXIMO DE 170 KNM - MATERIAIS NA OPERAÇÃO. AF_06/2015</v>
          </cell>
          <cell r="C932" t="str">
            <v>H</v>
          </cell>
          <cell r="D932">
            <v>119.57</v>
          </cell>
        </row>
        <row r="933">
          <cell r="A933" t="str">
            <v xml:space="preserve">    90676</v>
          </cell>
          <cell r="B933" t="str">
            <v>PERFURATRIZ HIDRÁULICA SOBRE CAMINHÃO COM TRADO CURTO ACOPLADO, PROFUNDIDADE MÁXIMA DE 20 M, DIÂMETRO MÁXIMO DE 1500 MM, POTÊNCIA INSTALADADE 137 HP, MESA ROTATIVA COM TORQUE MÁXIMO DE 30 KNM - DEPRECIAÇÃO. AF_06/2015</v>
          </cell>
          <cell r="C933" t="str">
            <v>H</v>
          </cell>
          <cell r="D933">
            <v>71.38</v>
          </cell>
        </row>
        <row r="934">
          <cell r="A934" t="str">
            <v xml:space="preserve">    90677</v>
          </cell>
          <cell r="B934" t="str">
            <v>PERFURATRIZ HIDRÁULICA SOBRE CAMINHÃO COM TRADO CURTO ACOPLADO, PROFUNDIDADE MÁXIMA DE 20 M, DIÂMETRO MÁXIMO DE 1500 MM, POTÊNCIA INSTALADADE 137 HP, MESA ROTATIVA COM TORQUE MÁXIMO DE 30 KNM - JUROS. AF_06/2015</v>
          </cell>
          <cell r="C934" t="str">
            <v>H</v>
          </cell>
          <cell r="D934">
            <v>15.77</v>
          </cell>
        </row>
        <row r="935">
          <cell r="A935" t="str">
            <v xml:space="preserve">    90678</v>
          </cell>
          <cell r="B935" t="str">
            <v>PERFURATRIZ HIDRÁULICA SOBRE CAMINHÃO COM TRADO CURTO ACOPLADO, PROFUNDIDADE MÁXIMA DE 20 M, DIÂMETRO MÁXIMO DE 1500 MM, POTÊNCIA INSTALADADE 137 HP, MESA ROTATIVA COM TORQUE MÁXIMO DE 30 KNM - MANUTENÇÃO. AF_06/2015</v>
          </cell>
          <cell r="C935" t="str">
            <v>H</v>
          </cell>
          <cell r="D935">
            <v>75.12</v>
          </cell>
        </row>
        <row r="936">
          <cell r="A936" t="str">
            <v xml:space="preserve">    90679</v>
          </cell>
          <cell r="B936" t="str">
            <v>PERFURATRIZ HIDRÁULICA SOBRE CAMINHÃO COM TRADO CURTO ACOPLADO, PROFUNDIDADE MÁXIMA DE 20 M, DIÂMETRO MÁXIMO DE 1500 MM, POTÊNCIA INSTALADADE 137 HP, MESA ROTATIVA COM TORQUE MÁXIMO DE 30 KNM - MATERIAIS NA OPERAÇÃO. AF_06/2015</v>
          </cell>
          <cell r="C936" t="str">
            <v>H</v>
          </cell>
          <cell r="D936">
            <v>61.11</v>
          </cell>
        </row>
        <row r="937">
          <cell r="A937" t="str">
            <v xml:space="preserve">    90682</v>
          </cell>
          <cell r="B937" t="str">
            <v>MANIPULADOR TELESCÓPICO, POTÊNCIA DE 85 HP, CAPACIDADE DE CARGA DE 3.500 KG, ALTURA MÁXIMA DE ELEVAÇÃO DE 12,3 M - DEPRECIAÇÃO. AF_06/2015</v>
          </cell>
          <cell r="C937" t="str">
            <v>H</v>
          </cell>
          <cell r="D937">
            <v>14.72</v>
          </cell>
        </row>
        <row r="938">
          <cell r="A938" t="str">
            <v xml:space="preserve">    90683</v>
          </cell>
          <cell r="B938" t="str">
            <v>MANIPULADOR TELESCÓPICO, POTÊNCIA DE 85 HP, CAPACIDADE DE CARGA DE 3.500 KG, ALTURA MÁXIMA DE ELEVAÇÃO DE 12,3 M - JUROS. AF_06/2015</v>
          </cell>
          <cell r="C938" t="str">
            <v>H</v>
          </cell>
          <cell r="D938">
            <v>3.31</v>
          </cell>
        </row>
        <row r="939">
          <cell r="A939" t="str">
            <v xml:space="preserve">    90684</v>
          </cell>
          <cell r="B939" t="str">
            <v>MANIPULADOR TELESCÓPICO, POTÊNCIA DE 85 HP, CAPACIDADE DE CARGA DE 3.500 KG, ALTURA MÁXIMA DE ELEVAÇÃO DE 12,3 M - MANUTENÇÃO. AF_06/2015</v>
          </cell>
          <cell r="C939" t="str">
            <v>H</v>
          </cell>
          <cell r="D939">
            <v>16.100000000000001</v>
          </cell>
        </row>
        <row r="940">
          <cell r="A940" t="str">
            <v xml:space="preserve">    90685</v>
          </cell>
          <cell r="B940" t="str">
            <v>MANIPULADOR TELESCÓPICO, POTÊNCIA DE 85 HP, CAPACIDADE DE CARGA DE 3.500 KG, ALTURA MÁXIMA DE ELEVAÇÃO DE 12,3 M - MATERIAIS NA OPERAÇÃO. AF_06/2015</v>
          </cell>
          <cell r="C940" t="str">
            <v>H</v>
          </cell>
          <cell r="D940">
            <v>37.909999999999997</v>
          </cell>
        </row>
        <row r="941">
          <cell r="A941" t="str">
            <v xml:space="preserve">    90688</v>
          </cell>
          <cell r="B941" t="str">
            <v>MINICARREGADEIRA SOBRE RODAS, POTÊNCIA LÍQUIDA DE 47 HP, CAPACIDADE NOMINAL DE OPERAÇÃO DE 646 KG - DEPRECIAÇÃO. AF_06/2015</v>
          </cell>
          <cell r="C941" t="str">
            <v>H</v>
          </cell>
          <cell r="D941">
            <v>8.9600000000000009</v>
          </cell>
        </row>
        <row r="942">
          <cell r="A942" t="str">
            <v xml:space="preserve">    90689</v>
          </cell>
          <cell r="B942" t="str">
            <v>MINICARREGADEIRA SOBRE RODAS, POTÊNCIA LÍQUIDA DE 47 HP, CAPACIDADE NOMINAL DE OPERAÇÃO DE 646 KG - JUROS. AF_06/2015</v>
          </cell>
          <cell r="C942" t="str">
            <v>H</v>
          </cell>
          <cell r="D942">
            <v>2.0099999999999998</v>
          </cell>
        </row>
        <row r="943">
          <cell r="A943" t="str">
            <v xml:space="preserve">    90690</v>
          </cell>
          <cell r="B943" t="str">
            <v>MINICARREGADEIRA SOBRE RODAS, POTÊNCIA LÍQUIDA DE 47 HP, CAPACIDADE NOMINAL DE OPERAÇÃO DE 646 KG - MANUTENÇÃO. AF_06/2015</v>
          </cell>
          <cell r="C943" t="str">
            <v>H</v>
          </cell>
          <cell r="D943">
            <v>9.8000000000000007</v>
          </cell>
        </row>
        <row r="944">
          <cell r="A944" t="str">
            <v xml:space="preserve">    90691</v>
          </cell>
          <cell r="B944" t="str">
            <v>MINICARREGADEIRA SOBRE RODAS, POTÊNCIA LÍQUIDA DE 47 HP, CAPACIDADE NOMINAL DE OPERAÇÃO DE 646 KG - MATERIAIS NA OPERAÇÃO. AF_06/2015</v>
          </cell>
          <cell r="C944" t="str">
            <v>H</v>
          </cell>
          <cell r="D944">
            <v>20.95</v>
          </cell>
        </row>
        <row r="945">
          <cell r="A945" t="str">
            <v xml:space="preserve">    90957</v>
          </cell>
          <cell r="B945" t="str">
            <v>COMPRESSOR DE AR REBOCÁVEL, VAZÃO 189 PCM, PRESSÃO EFETIVA DE TRABALHO102 PSI, MOTOR DIESEL, POTÊNCIA 63 CV - DEPRECIAÇÃO. AF_06/2015</v>
          </cell>
          <cell r="C945" t="str">
            <v>H</v>
          </cell>
          <cell r="D945">
            <v>1.62</v>
          </cell>
        </row>
        <row r="946">
          <cell r="A946" t="str">
            <v xml:space="preserve">    90958</v>
          </cell>
          <cell r="B946" t="str">
            <v>COMPRESSOR DE AR REBOCÁVEL, VAZÃO 189 PCM, PRESSÃO EFETIVA DE TRABALHO102 PSI, MOTOR DIESEL, POTÊNCIA 63 CV - JUROS. AF_06/2015</v>
          </cell>
          <cell r="C946" t="str">
            <v>H</v>
          </cell>
          <cell r="D946">
            <v>0.44</v>
          </cell>
        </row>
        <row r="947">
          <cell r="A947" t="str">
            <v xml:space="preserve">    90960</v>
          </cell>
          <cell r="B947" t="str">
            <v>COMPRESSOR DE AR REBOCÁVEL, VAZÃO 89 PCM, PRESSÃO EFETIVA DE TRABALHO 102 PSI, MOTOR DIESEL, POTÊNCIA 20 CV - DEPRECIAÇÃO. AF_06/2015</v>
          </cell>
          <cell r="C947" t="str">
            <v>H</v>
          </cell>
          <cell r="D947">
            <v>2.1</v>
          </cell>
        </row>
        <row r="948">
          <cell r="A948" t="str">
            <v xml:space="preserve">    90961</v>
          </cell>
          <cell r="B948" t="str">
            <v>COMPRESSOR DE AR REBOCÁVEL, VAZÃO 89 PCM, PRESSÃO EFETIVA DE TRABALHO 102 PSI, MOTOR DIESEL, POTÊNCIA 20 CV - JUROS. AF_06/2015</v>
          </cell>
          <cell r="C948" t="str">
            <v>H</v>
          </cell>
          <cell r="D948">
            <v>0.59</v>
          </cell>
        </row>
        <row r="949">
          <cell r="A949" t="str">
            <v xml:space="preserve">    90962</v>
          </cell>
          <cell r="B949" t="str">
            <v>COMPRESSOR DE AR REBOCÁVEL, VAZÃO 89 PCM, PRESSÃO EFETIVA DE TRABALHO 102 PSI, MOTOR DIESEL, POTÊNCIA 20 CV - MANUTENÇÃO. AF_06/2015</v>
          </cell>
          <cell r="C949" t="str">
            <v>H</v>
          </cell>
          <cell r="D949">
            <v>2.48</v>
          </cell>
        </row>
        <row r="950">
          <cell r="A950" t="str">
            <v xml:space="preserve">    90963</v>
          </cell>
          <cell r="B950" t="str">
            <v>COMPRESSOR DE AR REBOCÁVEL, VAZÃO 89 PCM, PRESSÃO EFETIVA DE TRABALHO 102 PSI, MOTOR DIESEL, POTÊNCIA 20 CV - MATERIAIS NA OPERAÇÃO. AF_06/2015</v>
          </cell>
          <cell r="C950" t="str">
            <v>H</v>
          </cell>
          <cell r="D950">
            <v>9.68</v>
          </cell>
        </row>
        <row r="951">
          <cell r="A951" t="str">
            <v xml:space="preserve">    90968</v>
          </cell>
          <cell r="B951" t="str">
            <v>COMPRESSOR DE AR REBOCAVEL, VAZÃO 250 PCM, PRESSAO DE TRABALHO 102 PSI, MOTOR A DIESEL POTÊNCIA 81 CV - DEPRECIAÇÃO. AF_06/2015</v>
          </cell>
          <cell r="C951" t="str">
            <v>H</v>
          </cell>
          <cell r="D951">
            <v>2.11</v>
          </cell>
        </row>
        <row r="952">
          <cell r="A952" t="str">
            <v xml:space="preserve">    90969</v>
          </cell>
          <cell r="B952" t="str">
            <v>COMPRESSOR DE AR REBOCAVEL, VAZÃO 250 PCM, PRESSAO DE TRABALHO 102 PSI, MOTOR A DIESEL POTÊNCIA 81 CV - JUROS. AF_06/2015</v>
          </cell>
          <cell r="C952" t="str">
            <v>H</v>
          </cell>
          <cell r="D952">
            <v>0.59</v>
          </cell>
        </row>
        <row r="953">
          <cell r="A953" t="str">
            <v xml:space="preserve">    90970</v>
          </cell>
          <cell r="B953" t="str">
            <v>COMPRESSOR DE AR REBOCAVEL, VAZÃO 250 PCM, PRESSAO DE TRABALHO 102 PSI, MOTOR A DIESEL POTÊNCIA 81 CV - MANUTENÇÃO. AF_06/2015</v>
          </cell>
          <cell r="C953" t="str">
            <v>H</v>
          </cell>
          <cell r="D953">
            <v>2.48</v>
          </cell>
        </row>
        <row r="954">
          <cell r="A954" t="str">
            <v xml:space="preserve">    90971</v>
          </cell>
          <cell r="B954" t="str">
            <v>COMPRESSOR DE AR REBOCAVEL, VAZÃO 250 PCM, PRESSAO DE TRABALHO 102 PSI, MOTOR A DIESEL POTÊNCIA 81 CV - MATERIAIS NA OPERAÇÃO. AF_06/2015</v>
          </cell>
          <cell r="C954" t="str">
            <v>H</v>
          </cell>
          <cell r="D954">
            <v>39.22</v>
          </cell>
        </row>
        <row r="955">
          <cell r="A955" t="str">
            <v xml:space="preserve">    90975</v>
          </cell>
          <cell r="B955" t="str">
            <v>COMPRESSOR DE AR REBOCÁVEL, VAZÃO 748 PCM, PRESSÃO EFETIVA DE TRABALHO102 PSI, MOTOR DIESEL, POTÊNCIA 210 CV - DEPRECIAÇÃO. AF_06/2015</v>
          </cell>
          <cell r="C955" t="str">
            <v>H</v>
          </cell>
          <cell r="D955">
            <v>5.36</v>
          </cell>
        </row>
        <row r="956">
          <cell r="A956" t="str">
            <v xml:space="preserve">    90976</v>
          </cell>
          <cell r="B956" t="str">
            <v>COMPRESSOR DE AR REBOCÁVEL, VAZÃO 748 PCM, PRESSÃO EFETIVA DE TRABALHO102 PSI, MOTOR DIESEL, POTÊNCIA 210 CV - JUROS. AF_06/2015</v>
          </cell>
          <cell r="C956" t="str">
            <v>H</v>
          </cell>
          <cell r="D956">
            <v>1.51</v>
          </cell>
        </row>
        <row r="957">
          <cell r="A957" t="str">
            <v xml:space="preserve">    90977</v>
          </cell>
          <cell r="B957" t="str">
            <v>COMPRESSOR DE AR REBOCÁVEL, VAZÃO 748 PCM, PRESSÃO EFETIVA DE TRABALHO102 PSI, MOTOR DIESEL, POTÊNCIA 210 CV - MANUTENÇÃO. AF_06/2015</v>
          </cell>
          <cell r="C957" t="str">
            <v>H</v>
          </cell>
          <cell r="D957">
            <v>6.31</v>
          </cell>
        </row>
        <row r="958">
          <cell r="A958" t="str">
            <v xml:space="preserve">    90978</v>
          </cell>
          <cell r="B958" t="str">
            <v>COMPRESSOR DE AR REBOCÁVEL, VAZÃO 748 PCM, PRESSÃO EFETIVA DE TRABALHO102 PSI, MOTOR DIESEL, POTÊNCIA 210 CV - MATERIAIS NA OPERAÇÃO. AF_06/2015</v>
          </cell>
          <cell r="C958" t="str">
            <v>H</v>
          </cell>
          <cell r="D958">
            <v>101.66</v>
          </cell>
        </row>
        <row r="959">
          <cell r="A959" t="str">
            <v xml:space="preserve">    90992</v>
          </cell>
          <cell r="B959" t="str">
            <v>COMPRESSOR DE AR REBOCAVEL, VAZÃO 400 PCM, PRESSAO DE TRABALHO 102 PSI, MOTOR A DIESEL POTÊNCIA 110 CV - DEPRECIAÇÃO. AF_06/2015</v>
          </cell>
          <cell r="C959" t="str">
            <v>H</v>
          </cell>
          <cell r="D959">
            <v>2.5</v>
          </cell>
        </row>
        <row r="960">
          <cell r="A960" t="str">
            <v xml:space="preserve">    90993</v>
          </cell>
          <cell r="B960" t="str">
            <v>COMPRESSOR DE AR REBOCAVEL, VAZÃO 400 PCM, PRESSAO DE TRABALHO 102 PSI, MOTOR A DIESEL POTÊNCIA 110 CV - JUROS. AF_06/2015</v>
          </cell>
          <cell r="C960" t="str">
            <v>H</v>
          </cell>
          <cell r="D960">
            <v>0.7</v>
          </cell>
        </row>
        <row r="961">
          <cell r="A961" t="str">
            <v xml:space="preserve">    90994</v>
          </cell>
          <cell r="B961" t="str">
            <v>COMPRESSOR DE AR REBOCAVEL, VAZÃO 400 PCM, PRESSAO DE TRABALHO 102 PSI, MOTOR A DIESEL POTÊNCIA 110 CV - MANUTENÇÃO. AF_06/2015</v>
          </cell>
          <cell r="C961" t="str">
            <v>H</v>
          </cell>
          <cell r="D961">
            <v>2.95</v>
          </cell>
        </row>
        <row r="962">
          <cell r="A962" t="str">
            <v xml:space="preserve">    90995</v>
          </cell>
          <cell r="B962" t="str">
            <v>COMPRESSOR DE AR REBOCAVEL, VAZÃO 400 PCM, PRESSAO DE TRABALHO 102 PSI, MOTOR A DIESEL POTÊNCIA 110 CV - MATERIAIS NA OPERAÇÃO. AF_06/2015</v>
          </cell>
          <cell r="C962" t="str">
            <v>H</v>
          </cell>
          <cell r="D962">
            <v>53.25</v>
          </cell>
        </row>
        <row r="963">
          <cell r="A963" t="str">
            <v xml:space="preserve">    91021</v>
          </cell>
          <cell r="B963" t="str">
            <v>PERFURATRIZ HIDRÁULICA SOBRE CAMINHÃO COM TRADO CURTO ACOPLADO, PROFUNDIDADE MÁXIMA DE 20 M, DIÂMETRO MÁXIMO DE 1500 MM, POTÊNCIA INSTALADADE 137 HP, MESA ROTATIVA COM TORQUE MÁXIMO DE 30 KNM - IMPOSTOS E SEGUROS. AF_06/2015</v>
          </cell>
          <cell r="C963" t="str">
            <v>H</v>
          </cell>
          <cell r="D963">
            <v>3.25</v>
          </cell>
        </row>
        <row r="964">
          <cell r="A964" t="str">
            <v xml:space="preserve">    91026</v>
          </cell>
          <cell r="B964" t="str">
            <v>CAMINHÃO TRUCADO (C/ TERCEIRO EIXO) ELETRÔNICO - POTÊNCIA 231CV - PBT = 22000KG - DIST. ENTRE EIXOS 5170 MM - INCLUI CARROCERIA FIXA ABERTADE MADEIRA - DEPRECIAÇÃO. AF_06/2015</v>
          </cell>
          <cell r="C964" t="str">
            <v>H</v>
          </cell>
          <cell r="D964">
            <v>13.09</v>
          </cell>
        </row>
        <row r="965">
          <cell r="A965" t="str">
            <v xml:space="preserve">    91027</v>
          </cell>
          <cell r="B965" t="str">
            <v>CAMINHÃO TRUCADO (C/ TERCEIRO EIXO) ELETRÔNICO - POTÊNCIA 231CV - PBT = 22000KG - DIST. ENTRE EIXOS 5170 MM - INCLUI CARROCERIA FIXA ABERTADE MADEIRA - JUROS. AF_06/2015</v>
          </cell>
          <cell r="C965" t="str">
            <v>H</v>
          </cell>
          <cell r="D965">
            <v>3.34</v>
          </cell>
        </row>
        <row r="966">
          <cell r="A966" t="str">
            <v xml:space="preserve">    91028</v>
          </cell>
          <cell r="B966" t="str">
            <v>CAMINHÃO TRUCADO (C/ TERCEIRO EIXO) ELETRÔNICO - POTÊNCIA 231CV - PBT = 22000KG - DIST. ENTRE EIXOS 5170 MM - INCLUI CARROCERIA FIXA ABERTADE MADEIRA - IMPOSTOS E SEGUROS. AF_06/2015</v>
          </cell>
          <cell r="C966" t="str">
            <v>H</v>
          </cell>
          <cell r="D966">
            <v>0.68</v>
          </cell>
        </row>
        <row r="967">
          <cell r="A967" t="str">
            <v xml:space="preserve">    91029</v>
          </cell>
          <cell r="B967" t="str">
            <v>CAMINHÃO TRUCADO (C/ TERCEIRO EIXO) ELETRÔNICO - POTÊNCIA 231CV - PBT = 22000KG - DIST. ENTRE EIXOS 5170 MM - INCLUI CARROCERIA FIXA ABERTADE MADEIRA - MANUTENÇÃO. AF_06/2015</v>
          </cell>
          <cell r="C967" t="str">
            <v>H</v>
          </cell>
          <cell r="D967">
            <v>16.37</v>
          </cell>
        </row>
        <row r="968">
          <cell r="A968" t="str">
            <v xml:space="preserve">    91030</v>
          </cell>
          <cell r="B968" t="str">
            <v>CAMINHÃO TRUCADO (C/ TERCEIRO EIXO) ELETRÔNICO - POTÊNCIA 231CV - PBT = 22000KG - DIST. ENTRE EIXOS 5170 MM - INCLUI CARROCERIA FIXA ABERTADE MADEIRA - MATERIAIS NA OPERAÇÃO. AF_06/2015</v>
          </cell>
          <cell r="C968" t="str">
            <v>H</v>
          </cell>
          <cell r="D968">
            <v>76.239999999999995</v>
          </cell>
        </row>
        <row r="969">
          <cell r="A969" t="str">
            <v xml:space="preserve">    91273</v>
          </cell>
          <cell r="B969" t="str">
            <v>PLACA VIBRATÓRIA REVERSÍVEL COM MOTOR 4 TEMPOS A GASOLINA, FORÇA CENTRÍFUGA DE 25 KN (2500 KGF), POTÊNCIA 5,5 CV - DEPRECIAÇÃO. AF_08/2015</v>
          </cell>
          <cell r="C969" t="str">
            <v>H</v>
          </cell>
          <cell r="D969">
            <v>0.47</v>
          </cell>
        </row>
        <row r="970">
          <cell r="A970" t="str">
            <v xml:space="preserve">    91274</v>
          </cell>
          <cell r="B970" t="str">
            <v>PLACA VIBRATÓRIA REVERSÍVEL COM MOTOR 4 TEMPOS A GASOLINA, FORÇA CENTRÍFUGA DE 25 KN (2500 KGF), POTÊNCIA 5,5 CV - JUROS. AF_08/2015</v>
          </cell>
          <cell r="C970" t="str">
            <v>H</v>
          </cell>
          <cell r="D970">
            <v>0.16</v>
          </cell>
        </row>
        <row r="971">
          <cell r="A971" t="str">
            <v xml:space="preserve">    91275</v>
          </cell>
          <cell r="B971" t="str">
            <v>PLACA VIBRATÓRIA REVERSÍVEL COM MOTOR 4 TEMPOS A GASOLINA, FORÇA CENTRÍFUGA DE 25 KN (2500 KGF), POTÊNCIA 5,5 CV - MANUTENÇÃO. AF_08/2015</v>
          </cell>
          <cell r="C971" t="str">
            <v>H</v>
          </cell>
          <cell r="D971">
            <v>0.31</v>
          </cell>
        </row>
        <row r="972">
          <cell r="A972" t="str">
            <v xml:space="preserve">    91276</v>
          </cell>
          <cell r="B972" t="str">
            <v>PLACA VIBRATÓRIA REVERSÍVEL COM MOTOR 4 TEMPOS A GASOLINA, FORÇA CENTRÍFUGA DE 25 KN (2500 KGF), POTÊNCIA 5,5 CV - MATERIAIS NA OPERAÇÃO. AF_08/2015</v>
          </cell>
          <cell r="C972" t="str">
            <v>H</v>
          </cell>
          <cell r="D972">
            <v>4.47</v>
          </cell>
        </row>
        <row r="973">
          <cell r="A973" t="str">
            <v xml:space="preserve">    91279</v>
          </cell>
          <cell r="B973" t="str">
            <v>CORTADORA DE PISO COM MOTOR 4 TEMPOS A GASOLINA, POTÊNCIA DE 13 HP, COM DISCO DE CORTE DIAMANTADO SEGMENTADO PARA CONCRETO, DIÂMETRO DE 350MM, FURO DE 1" (14 X 1") - DEPRECIAÇÃO. AF_08/2015</v>
          </cell>
          <cell r="C973" t="str">
            <v>H</v>
          </cell>
          <cell r="D973">
            <v>0.53</v>
          </cell>
        </row>
        <row r="974">
          <cell r="A974" t="str">
            <v xml:space="preserve">    91280</v>
          </cell>
          <cell r="B974" t="str">
            <v>CORTADORA DE PISO COM MOTOR 4 TEMPOS A GASOLINA, POTÊNCIA DE 13 HP, COM DISCO DE CORTE DIAMANTADO SEGMENTADO PARA CONCRETO, DIÂMETRO DE 350MM, FURO DE 1" (14 X 1") - JUROS. AF_08/2015</v>
          </cell>
          <cell r="C974" t="str">
            <v>H</v>
          </cell>
          <cell r="D974">
            <v>0.16</v>
          </cell>
        </row>
        <row r="975">
          <cell r="A975" t="str">
            <v xml:space="preserve">    91281</v>
          </cell>
          <cell r="B975" t="str">
            <v>CORTADORA DE PISO COM MOTOR 4 TEMPOS A GASOLINA, POTÊNCIA DE 13 HP, COM DISCO DE CORTE DIAMANTADO SEGMENTADO PARA CONCRETO, DIÂMETRO DE 350MM, FURO DE 1" (14 X 1") - MANUTENÇÃO. AF_08/2015</v>
          </cell>
          <cell r="C975" t="str">
            <v>H</v>
          </cell>
          <cell r="D975">
            <v>0.51</v>
          </cell>
        </row>
        <row r="976">
          <cell r="A976" t="str">
            <v xml:space="preserve">    91282</v>
          </cell>
          <cell r="B976" t="str">
            <v>CORTADORA DE PISO COM MOTOR 4 TEMPOS A GASOLINA, POTÊNCIA DE 13 HP, COM DISCO DE CORTE DIAMANTADO SEGMENTADO PARA CONCRETO, DIÂMETRO DE 350MM, FURO DE 1" (14 X 1") - MATERIAIS NA OPERAÇÃO. AF_08/2015</v>
          </cell>
          <cell r="C976" t="str">
            <v>H</v>
          </cell>
          <cell r="D976">
            <v>10.76</v>
          </cell>
        </row>
        <row r="977">
          <cell r="A977" t="str">
            <v xml:space="preserve">    91354</v>
          </cell>
          <cell r="B977" t="str">
            <v>CAMINHÃO TOCO, PESO BRUTO TOTAL 14.300 KG, CARGA ÚTIL MÁXIMA 9590 KG, DISTÂNCIA ENTRE EIXOS 4,76 M, POTÊNCIA 185 CV (NÃO INCLUI CARROCERIA)- DEPRECIAÇÃO. AF_06/2014</v>
          </cell>
          <cell r="C977" t="str">
            <v>H</v>
          </cell>
          <cell r="D977">
            <v>9.89</v>
          </cell>
        </row>
        <row r="978">
          <cell r="A978" t="str">
            <v xml:space="preserve">    91355</v>
          </cell>
          <cell r="B978" t="str">
            <v>CAMINHÃO TOCO, PESO BRUTO TOTAL 14.300 KG, CARGA ÚTIL MÁXIMA 9590 KG, DISTÂNCIA ENTRE EIXOS 4,76 M, POTÊNCIA 185 CV (NÃO INCLUI CARROCERIA)- JUROS. AF_06/2014</v>
          </cell>
          <cell r="C978" t="str">
            <v>H</v>
          </cell>
          <cell r="D978">
            <v>2.5299999999999998</v>
          </cell>
        </row>
        <row r="979">
          <cell r="A979" t="str">
            <v xml:space="preserve">    91356</v>
          </cell>
          <cell r="B979" t="str">
            <v>CAMINHÃO TOCO, PESO BRUTO TOTAL 14.300 KG, CARGA ÚTIL MÁXIMA 9590 KG, DISTÂNCIA ENTRE EIXOS 4,76 M, POTÊNCIA 185 CV (NÃO INCLUI CARROCERIA)- IMPOSTOS E SEGUROS. AF_06/2014</v>
          </cell>
          <cell r="C979" t="str">
            <v>H</v>
          </cell>
          <cell r="D979">
            <v>0.52</v>
          </cell>
        </row>
        <row r="980">
          <cell r="A980" t="str">
            <v xml:space="preserve">    91359</v>
          </cell>
          <cell r="B980" t="str">
            <v>CAMINHÃO PIPA 6.000 L, PESO BRUTO TOTAL 13.000 KG, DISTÂNCIA ENTRE EIXOS 4,80 M, POTÊNCIA 189 CV INCLUSIVE TANQUE DE AÇO PARA TRANSPORTE DEÁGUA, CAPACIDADE 6 M3 - DEPRECIAÇÃO. AF_06/2014</v>
          </cell>
          <cell r="C980" t="str">
            <v>H</v>
          </cell>
          <cell r="D980">
            <v>11.09</v>
          </cell>
        </row>
        <row r="981">
          <cell r="A981" t="str">
            <v xml:space="preserve">    91360</v>
          </cell>
          <cell r="B981" t="str">
            <v>CAMINHÃO PIPA 6.000 L, PESO BRUTO TOTAL 13.000 KG, DISTÂNCIA ENTRE EIXOS 4,80 M, POTÊNCIA 189 CV INCLUSIVE TANQUE DE AÇO PARA TRANSPORTE DEÁGUA, CAPACIDADE 6 M3 - JUROS. AF_06/2014</v>
          </cell>
          <cell r="C981" t="str">
            <v>H</v>
          </cell>
          <cell r="D981">
            <v>2.83</v>
          </cell>
        </row>
        <row r="982">
          <cell r="A982" t="str">
            <v xml:space="preserve">    91361</v>
          </cell>
          <cell r="B982" t="str">
            <v>CAMINHÃO PIPA 6.000 L, PESO BRUTO TOTAL 13.000 KG, DISTÂNCIA ENTRE EIXOS 4,80 M, POTÊNCIA 189 CV INCLUSIVE TANQUE DE AÇO PARA TRANSPORTE DEÁGUA, CAPACIDADE 6 M3 - IMPOSTOS E SEGUROS. AF_06/2014</v>
          </cell>
          <cell r="C982" t="str">
            <v>H</v>
          </cell>
          <cell r="D982">
            <v>0.57999999999999996</v>
          </cell>
        </row>
        <row r="983">
          <cell r="A983" t="str">
            <v xml:space="preserve">    91367</v>
          </cell>
          <cell r="B983" t="str">
            <v>CAMINHÃO BASCULANTE 6 M3, PESO BRUTO TOTAL 16.000 KG, CARGA ÚTIL MÁXIMA 13.071 KG, DISTÂNCIA ENTRE EIXOS 4,80 M, POTÊNCIA 230 CV INCLUSIVE CAÇAMBA METÁLICA - DEPRECIAÇÃO. AF_06/2014</v>
          </cell>
          <cell r="C983" t="str">
            <v>H</v>
          </cell>
          <cell r="D983">
            <v>14.33</v>
          </cell>
        </row>
        <row r="984">
          <cell r="A984" t="str">
            <v xml:space="preserve">    91368</v>
          </cell>
          <cell r="B984" t="str">
            <v>CAMINHÃO BASCULANTE 6 M3, PESO BRUTO TOTAL 16.000 KG, CARGA ÚTIL MÁXIMA 13.071 KG, DISTÂNCIA ENTRE EIXOS 4,80 M, POTÊNCIA 230 CV INCLUSIVE CAÇAMBA METÁLICA - JUROS. AF_06/2014</v>
          </cell>
          <cell r="C984" t="str">
            <v>H</v>
          </cell>
          <cell r="D984">
            <v>3.39</v>
          </cell>
        </row>
        <row r="985">
          <cell r="A985" t="str">
            <v xml:space="preserve">    91369</v>
          </cell>
          <cell r="B985" t="str">
            <v>CAMINHÃO BASCULANTE 6 M3, PESO BRUTO TOTAL 16.000 KG, CARGA ÚTIL MÁXIMA 13.071 KG, DISTÂNCIA ENTRE EIXOS 4,80 M, POTÊNCIA 230 CV INCLUSIVE CAÇAMBA METÁLICA - IMPOSTOS E SEGUROS. AF_06/2014</v>
          </cell>
          <cell r="C985" t="str">
            <v>H</v>
          </cell>
          <cell r="D985">
            <v>0.68</v>
          </cell>
        </row>
        <row r="986">
          <cell r="A986" t="str">
            <v xml:space="preserve">    91375</v>
          </cell>
          <cell r="B986" t="str">
            <v>CAMINHÃO TOCO, PESO BRUTO TOTAL 16.000 KG, CARGA ÚTIL MÁXIMA DE 10.685KG, DISTÂNCIA ENTRE EIXOS 4,80 M, POTÊNCIA 189 CV EXCLUSIVE CARROCERIA - DEPRECIAÇÃO. AF_06/2014</v>
          </cell>
          <cell r="C986" t="str">
            <v>H</v>
          </cell>
          <cell r="D986">
            <v>8.35</v>
          </cell>
        </row>
        <row r="987">
          <cell r="A987" t="str">
            <v xml:space="preserve">    91376</v>
          </cell>
          <cell r="B987" t="str">
            <v>CAMINHÃO TOCO, PESO BRUTO TOTAL 16.000 KG, CARGA ÚTIL MÁXIMA DE 10.685KG, DISTÂNCIA ENTRE EIXOS 4,80 M, POTÊNCIA 189 CV EXCLUSIVE CARROCERIA - JUROS. AF_06/2014</v>
          </cell>
          <cell r="C987" t="str">
            <v>H</v>
          </cell>
          <cell r="D987">
            <v>2.13</v>
          </cell>
        </row>
        <row r="988">
          <cell r="A988" t="str">
            <v xml:space="preserve">    91377</v>
          </cell>
          <cell r="B988" t="str">
            <v>CAMINHÃO TOCO, PESO BRUTO TOTAL 16.000 KG, CARGA ÚTIL MÁXIMA DE 10.685KG, DISTÂNCIA ENTRE EIXOS 4,80 M, POTÊNCIA 189 CV EXCLUSIVE CARROCERIA - IMPOSTOS E SEGUROS. AF_06/2014</v>
          </cell>
          <cell r="C988" t="str">
            <v>H</v>
          </cell>
          <cell r="D988">
            <v>0.43</v>
          </cell>
        </row>
        <row r="989">
          <cell r="A989" t="str">
            <v xml:space="preserve">    91380</v>
          </cell>
          <cell r="B989" t="str">
            <v>CAMINHÃO BASCULANTE 10 M3, TRUCADO CABINE SIMPLES, PESO BRUTO TOTAL 23.000 KG, CARGA ÚTIL MÁXIMA 15.935 KG, DISTÂNCIA ENTRE EIXOS 4,80 M, POTÊNCIA 230 CV INCLUSIVE CAÇAMBA METÁLICA - DEPRECIAÇÃO. AF_06/2014</v>
          </cell>
          <cell r="C989" t="str">
            <v>H</v>
          </cell>
          <cell r="D989">
            <v>16.329999999999998</v>
          </cell>
        </row>
        <row r="990">
          <cell r="A990" t="str">
            <v xml:space="preserve">    91381</v>
          </cell>
          <cell r="B990" t="str">
            <v>CAMINHÃO BASCULANTE 10 M3, TRUCADO CABINE SIMPLES, PESO BRUTO TOTAL 23.000 KG, CARGA ÚTIL MÁXIMA 15.935 KG, DISTÂNCIA ENTRE EIXOS 4,80 M, POTÊNCIA 230 CV INCLUSIVE CAÇAMBA METÁLICA - JUROS. AF_06/2014</v>
          </cell>
          <cell r="C990" t="str">
            <v>H</v>
          </cell>
          <cell r="D990">
            <v>3.86</v>
          </cell>
        </row>
        <row r="991">
          <cell r="A991" t="str">
            <v xml:space="preserve">    91382</v>
          </cell>
          <cell r="B991" t="str">
            <v>CAMINHÃO BASCULANTE 10 M3, TRUCADO CABINE SIMPLES, PESO BRUTO TOTAL 23.000 KG, CARGA ÚTIL MÁXIMA 15.935 KG, DISTÂNCIA ENTRE EIXOS 4,80 M, POTÊNCIA 230 CV INCLUSIVE CAÇAMBA METÁLICA - IMPOSTOS E SEGUROS. AF_06/2014</v>
          </cell>
          <cell r="C991" t="str">
            <v>H</v>
          </cell>
          <cell r="D991">
            <v>0.78</v>
          </cell>
        </row>
        <row r="992">
          <cell r="A992" t="str">
            <v xml:space="preserve">    91383</v>
          </cell>
          <cell r="B992" t="str">
            <v>CAMINHÃO BASCULANTE 10 M3, TRUCADO CABINE SIMPLES, PESO BRUTO TOTAL 23.000 KG, CARGA ÚTIL MÁXIMA 15.935 KG, DISTÂNCIA ENTRE EIXOS 4,80 M, POTÊNCIA 230 CV INCLUSIVE CAÇAMBA METÁLICA - MANUTENÇÃO. AF_06/2014</v>
          </cell>
          <cell r="C992" t="str">
            <v>H</v>
          </cell>
          <cell r="D992">
            <v>22.96</v>
          </cell>
        </row>
        <row r="993">
          <cell r="A993" t="str">
            <v xml:space="preserve">    91384</v>
          </cell>
          <cell r="B993" t="str">
            <v>CAMINHÃO BASCULANTE 10 M3, TRUCADO CABINE SIMPLES, PESO BRUTO TOTAL 23.000 KG, CARGA ÚTIL MÁXIMA 15.935 KG, DISTÂNCIA ENTRE EIXOS 4,80 M, POTÊNCIA 230 CV INCLUSIVE CAÇAMBA METÁLICA - MATERIAIS NA OPERAÇÃO. AF_06/2014</v>
          </cell>
          <cell r="C993" t="str">
            <v>H</v>
          </cell>
          <cell r="D993">
            <v>75.91</v>
          </cell>
        </row>
        <row r="994">
          <cell r="A994" t="str">
            <v xml:space="preserve">    91390</v>
          </cell>
          <cell r="B994" t="str">
            <v>CAMINHÃO TOCO, PBT 14.300 KG, CARGA ÚTIL MÁX. 9.710 KG, DIST. ENTRE EIXOS 3,56 M, POTÊNCIA 185 CV, INCLUSIVE CARROCERIA FIXA ABERTA DE MADEIRA P/ TRANSPORTE GERAL DE CARGA SECA, DIMEN. APROX. 2,50 X 6,50 X 0,50M - DEPRECIAÇÃO. AF_06/2014</v>
          </cell>
          <cell r="C994" t="str">
            <v>H</v>
          </cell>
          <cell r="D994">
            <v>13.81</v>
          </cell>
        </row>
        <row r="995">
          <cell r="A995" t="str">
            <v xml:space="preserve">    91391</v>
          </cell>
          <cell r="B995" t="str">
            <v>CAMINHÃO TOCO, PBT 14.300 KG, CARGA ÚTIL MÁX. 9.710 KG, DIST. ENTRE EIXOS 3,56 M, POTÊNCIA 185 CV, INCLUSIVE CARROCERIA FIXA ABERTA DE MADEIRA P/ TRANSPORTE GERAL DE CARGA SECA, DIMEN. APROX. 2,50 X 6,50 X 0,50M - JUROS. AF_06/2014</v>
          </cell>
          <cell r="C995" t="str">
            <v>H</v>
          </cell>
          <cell r="D995">
            <v>2.82</v>
          </cell>
        </row>
        <row r="996">
          <cell r="A996" t="str">
            <v xml:space="preserve">    91392</v>
          </cell>
          <cell r="B996" t="str">
            <v>CAMINHÃO TOCO, PBT 14.300 KG, CARGA ÚTIL MÁX. 9.710 KG, DIST. ENTRE EIXOS 3,56 M, POTÊNCIA 185 CV, INCLUSIVE CARROCERIA FIXA ABERTA DE MADEIRA P/ TRANSPORTE GERAL DE CARGA SECA, DIMEN. APROX. 2,50 X 6,50 X 0,50M - IMPOSTOS E SEGUROS. AF_06/2014</v>
          </cell>
          <cell r="C996" t="str">
            <v>H</v>
          </cell>
          <cell r="D996">
            <v>0.57999999999999996</v>
          </cell>
        </row>
        <row r="997">
          <cell r="A997" t="str">
            <v xml:space="preserve">    91396</v>
          </cell>
          <cell r="B997" t="str">
            <v>CAMINHÃO PIPA 10.000 L TRUCADO, PESO BRUTO TOTAL 23.000 KG, CARGA ÚTILMÁXIMA 15.935 KG, DISTÂNCIA ENTRE EIXOS 4,8 M, POTÊNCIA 230 CV, INCLUSIVE TANQUE DE AÇO PARA TRANSPORTE DE ÁGUA - DEPRECIAÇÃO. AF_06/2014</v>
          </cell>
          <cell r="C997" t="str">
            <v>H</v>
          </cell>
          <cell r="D997">
            <v>14.24</v>
          </cell>
        </row>
        <row r="998">
          <cell r="A998" t="str">
            <v xml:space="preserve">    91397</v>
          </cell>
          <cell r="B998" t="str">
            <v>CAMINHÃO PIPA 10.000 L TRUCADO, PESO BRUTO TOTAL 23.000 KG, CARGA ÚTILMÁXIMA 15.935 KG, DISTÂNCIA ENTRE EIXOS 4,8 M, POTÊNCIA 230 CV, INCLUSIVE TANQUE DE AÇO PARA TRANSPORTE DE ÁGUA - JUROS. AF_06/2014</v>
          </cell>
          <cell r="C998" t="str">
            <v>H</v>
          </cell>
          <cell r="D998">
            <v>3.63</v>
          </cell>
        </row>
        <row r="999">
          <cell r="A999" t="str">
            <v xml:space="preserve">    91398</v>
          </cell>
          <cell r="B999" t="str">
            <v>CAMINHÃO PIPA 10.000 L TRUCADO, PESO BRUTO TOTAL 23.000 KG, CARGA ÚTILMÁXIMA 15.935 KG, DISTÂNCIA ENTRE EIXOS 4,8 M, POTÊNCIA 230 CV, INCLUSIVE TANQUE DE AÇO PARA TRANSPORTE DE ÁGUA - IMPOSTOS E SEGUROS. AF_06/2014</v>
          </cell>
          <cell r="C999" t="str">
            <v>H</v>
          </cell>
          <cell r="D999">
            <v>0.74</v>
          </cell>
        </row>
        <row r="1000">
          <cell r="A1000" t="str">
            <v xml:space="preserve">    91402</v>
          </cell>
          <cell r="B1000" t="str">
            <v>CAMINHÃO BASCULANTE 6 M3 TOCO, PESO BRUTO TOTAL 16.000 KG, CARGA ÚTIL MÁXIMA 11.130 KG, DISTÂNCIA ENTRE EIXOS 5,36 M, POTÊNCIA 185 CV, INCLUSIVE CAÇAMBA METÁLICA - IMPOSTOS E SEGUROS. AF_06/2014</v>
          </cell>
          <cell r="C1000" t="str">
            <v>H</v>
          </cell>
          <cell r="D1000">
            <v>0.65</v>
          </cell>
        </row>
        <row r="1001">
          <cell r="A1001" t="str">
            <v xml:space="preserve">    91466</v>
          </cell>
          <cell r="B1001" t="str">
            <v>GUINDAUTO HIDRÁULICO, CAPACIDADE MÁXIMA DE CARGA 6200 KG, MOMENTO MÁXIMO DE CARGA 11,7 TM, ALCANCE MÁXIMO HORIZONTAL 9,70 M, INCLUSIVE CAMINHÃO TOCO PBT 16.000 KG, POTÊNCIA DE 189 CV - IMPOSTOS E SEGUROS. AF_08/2015</v>
          </cell>
          <cell r="C1001" t="str">
            <v>H</v>
          </cell>
          <cell r="D1001">
            <v>0.62</v>
          </cell>
        </row>
        <row r="1002">
          <cell r="A1002" t="str">
            <v xml:space="preserve">    91467</v>
          </cell>
          <cell r="B1002" t="str">
            <v>GUINDAUTO HIDRÁULICO, CAPACIDADE MÁXIMA DE CARGA 6200 KG, MOMENTO MÁXIMO DE CARGA 11,7 TM, ALCANCE MÁXIMO HORIZONTAL 9,70 M, INCLUSIVE CAMINHÃO TOCO PBT 16.000 KG, POTÊNCIA DE 189 CV - MATERIAIS NA OPERAÇÃO. AF_08/2015</v>
          </cell>
          <cell r="C1002" t="str">
            <v>H</v>
          </cell>
          <cell r="D1002">
            <v>62.37</v>
          </cell>
        </row>
        <row r="1003">
          <cell r="A1003" t="str">
            <v xml:space="preserve">    91468</v>
          </cell>
          <cell r="B1003" t="str">
            <v>ESPARGIDOR DE ASFALTO PRESSURIZADO, TANQUE 6 M3 COM ISOLAÇÃO TÉRMICA, AQUECIDO COM 2 MAÇARICOS, COM BARRA ESPARGIDORA 3,60 M, MONTADO SOBRECAMINHÃO TOCO, PBT 14.300 KG, POTÊNCIA 185 CV - DEPRECIAÇÃO. AF_08/2015</v>
          </cell>
          <cell r="C1003" t="str">
            <v>H</v>
          </cell>
          <cell r="D1003">
            <v>17.03</v>
          </cell>
        </row>
        <row r="1004">
          <cell r="A1004" t="str">
            <v xml:space="preserve">    91469</v>
          </cell>
          <cell r="B1004" t="str">
            <v>ESPARGIDOR DE ASFALTO PRESSURIZADO, TANQUE 6 M3 COM ISOLAÇÃO TÉRMICA, AQUECIDO COM 2 MAÇARICOS, COM BARRA ESPARGIDORA 3,60 M, MONTADO SOBRECAMINHÃO TOCO, PBT 14.300 KG, POTÊNCIA 185 CV - JUROS. AF_08/2015</v>
          </cell>
          <cell r="C1004" t="str">
            <v>H</v>
          </cell>
          <cell r="D1004">
            <v>4.3499999999999996</v>
          </cell>
        </row>
        <row r="1005">
          <cell r="A1005" t="str">
            <v xml:space="preserve">    91484</v>
          </cell>
          <cell r="B1005" t="str">
            <v>ESPARGIDOR DE ASFALTO PRESSURIZADO, TANQUE 6 M3 COM ISOLAÇÃO TÉRMICA, AQUECIDO COM 2 MAÇARICOS, COM BARRA ESPARGIDORA 3,60 M, MONTADO SOBRECAMINHÃO TOCO, PBT 14.300 KG, POTÊNCIA 185 CV - IMPOSTOS E SEGUROS. AF_08/2015</v>
          </cell>
          <cell r="C1005" t="str">
            <v>H</v>
          </cell>
          <cell r="D1005">
            <v>0.89</v>
          </cell>
        </row>
        <row r="1006">
          <cell r="A1006" t="str">
            <v xml:space="preserve">    91485</v>
          </cell>
          <cell r="B1006" t="str">
            <v>ESPARGIDOR DE ASFALTO PRESSURIZADO, TANQUE 6 M3 COM ISOLAÇÃO TÉRMICA, AQUECIDO COM 2 MAÇARICOS, COM BARRA ESPARGIDORA 3,60 M, MONTADO SOBRECAMINHÃO TOCO, PBT 14.300 KG, POTÊNCIA 185 CV - MATERIAIS NA OPERAÇÃO. AF_08/2015</v>
          </cell>
          <cell r="C1006" t="str">
            <v>H</v>
          </cell>
          <cell r="D1006">
            <v>90.95</v>
          </cell>
        </row>
        <row r="1007">
          <cell r="A1007" t="str">
            <v xml:space="preserve">    91529</v>
          </cell>
          <cell r="B1007" t="str">
            <v>COMPACTADOR DE SOLOS DE PERCUSSÃO (SOQUETE) COM MOTOR A GASOLINA 4 TEMPOS, POTÊNCIA 4 CV - DEPRECIAÇÃO. AF_08/2015</v>
          </cell>
          <cell r="C1007" t="str">
            <v>H</v>
          </cell>
          <cell r="D1007">
            <v>0.78</v>
          </cell>
        </row>
        <row r="1008">
          <cell r="A1008" t="str">
            <v xml:space="preserve">    91530</v>
          </cell>
          <cell r="B1008" t="str">
            <v>COMPACTADOR DE SOLOS DE PERCUSSÃO (SOQUETE) COM MOTOR A GASOLINA 4 TEMPOS, POTÊNCIA 4 CV - JUROS. AF_08/2015</v>
          </cell>
          <cell r="C1008" t="str">
            <v>H</v>
          </cell>
          <cell r="D1008">
            <v>0.24</v>
          </cell>
        </row>
        <row r="1009">
          <cell r="A1009" t="str">
            <v xml:space="preserve">    91531</v>
          </cell>
          <cell r="B1009" t="str">
            <v>COMPACTADOR DE SOLOS DE PERCUSSÃO (SOQUETE) COM MOTOR A GASOLINA 4 TEMPOS, POTÊNCIA 4 CV - MANUTENÇÃO. AF_08/2015</v>
          </cell>
          <cell r="C1009" t="str">
            <v>H</v>
          </cell>
          <cell r="D1009">
            <v>0.82</v>
          </cell>
        </row>
        <row r="1010">
          <cell r="A1010" t="str">
            <v xml:space="preserve">    91532</v>
          </cell>
          <cell r="B1010" t="str">
            <v>COMPACTADOR DE SOLOS DE PERCUSSÃO (SOQUETE) COM MOTOR A GASOLINA 4 TEMPOS, POTÊNCIA 4 CV - MATERIAIS NA OPERAÇÃO. AF_08/2015</v>
          </cell>
          <cell r="C1010" t="str">
            <v>H</v>
          </cell>
          <cell r="D1010">
            <v>3.25</v>
          </cell>
        </row>
        <row r="1011">
          <cell r="A1011" t="str">
            <v xml:space="preserve">    91629</v>
          </cell>
          <cell r="B1011" t="str">
            <v>GUINDAUTO HIDRÁULICO, CAPACIDADE MÁXIMA DE CARGA 6500 KG, MOMENTO MÁXIMO DE CARGA 5,8 TM, ALCANCE MÁXIMO HORIZONTAL 7,60 M, INCLUSIVE CAMINHÃO TOCO PBT 9.700 KG, POTÊNCIA DE 160 CV - DEPRECIAÇÃO. AF_08/2015</v>
          </cell>
          <cell r="C1011" t="str">
            <v>H</v>
          </cell>
          <cell r="D1011">
            <v>10.82</v>
          </cell>
        </row>
        <row r="1012">
          <cell r="A1012" t="str">
            <v xml:space="preserve">    91630</v>
          </cell>
          <cell r="B1012" t="str">
            <v>GUINDAUTO HIDRÁULICO, CAPACIDADE MÁXIMA DE CARGA 6500 KG, MOMENTO MÁXIMO DE CARGA 5,8 TM, ALCANCE MÁXIMO HORIZONTAL 7,60 M, INCLUSIVE CAMINHÃO TOCO PBT 9.700 KG, POTÊNCIA DE 160 CV - JUROS. AF_08/2015</v>
          </cell>
          <cell r="C1012" t="str">
            <v>H</v>
          </cell>
          <cell r="D1012">
            <v>2.76</v>
          </cell>
        </row>
        <row r="1013">
          <cell r="A1013" t="str">
            <v xml:space="preserve">    91631</v>
          </cell>
          <cell r="B1013" t="str">
            <v>GUINDAUTO HIDRÁULICO, CAPACIDADE MÁXIMA DE CARGA 6500 KG, MOMENTO MÁXIMO DE CARGA 5,8 TM, ALCANCE MÁXIMO HORIZONTAL 7,60 M, INCLUSIVE CAMINHÃO TOCO PBT 9.700 KG, POTÊNCIA DE 160 CV - IMPOSTOS E SEGUROS. AF_08/2015</v>
          </cell>
          <cell r="C1013" t="str">
            <v>H</v>
          </cell>
          <cell r="D1013">
            <v>0.56000000000000005</v>
          </cell>
        </row>
        <row r="1014">
          <cell r="A1014" t="str">
            <v xml:space="preserve">    91632</v>
          </cell>
          <cell r="B1014" t="str">
            <v>GUINDAUTO HIDRÁULICO, CAPACIDADE MÁXIMA DE CARGA 6500 KG, MOMENTO MÁXIMO DE CARGA 5,8 TM, ALCANCE MÁXIMO HORIZONTAL 7,60 M, INCLUSIVE CAMINHÃO TOCO PBT 9.700 KG, POTÊNCIA DE 160 CV - MANUTENÇÃO. AF_08/2015</v>
          </cell>
          <cell r="C1014" t="str">
            <v>H</v>
          </cell>
          <cell r="D1014">
            <v>13.53</v>
          </cell>
        </row>
        <row r="1015">
          <cell r="A1015" t="str">
            <v xml:space="preserve">    91633</v>
          </cell>
          <cell r="B1015" t="str">
            <v>GUINDAUTO HIDRÁULICO, CAPACIDADE MÁXIMA DE CARGA 6500 KG, MOMENTO MÁXIMO DE CARGA 5,8 TM, ALCANCE MÁXIMO HORIZONTAL 7,60 M, INCLUSIVE CAMINHÃO TOCO PBT 9.700 KG, POTÊNCIA DE 160 CV - MATERIAIS NA OPERAÇÃO. AF_08/2015</v>
          </cell>
          <cell r="C1015" t="str">
            <v>H</v>
          </cell>
          <cell r="D1015">
            <v>52.8</v>
          </cell>
        </row>
        <row r="1016">
          <cell r="A1016" t="str">
            <v xml:space="preserve">    91640</v>
          </cell>
          <cell r="B1016" t="str">
            <v>CAMINHÃO DE TRANSPORTE DE MATERIAL ASFÁLTICO 30.000 L, COM CAVALO MECÂNICO DE CAPACIDADE MÁXIMA DE TRAÇÃO COMBINADO DE 66.000 KG, POTÊNCIA 360 CV, INCLUSIVE TANQUE DE ASFALTO COM SERPENTINA - DEPRECIAÇÃO. AF_08/2015</v>
          </cell>
          <cell r="C1016" t="str">
            <v>H</v>
          </cell>
          <cell r="D1016">
            <v>21.79</v>
          </cell>
        </row>
        <row r="1017">
          <cell r="A1017" t="str">
            <v xml:space="preserve">    91641</v>
          </cell>
          <cell r="B1017" t="str">
            <v>CAMINHÃO DE TRANSPORTE DE MATERIAL ASFÁLTICO 30.000 L, COM CAVALO MECÂNICO DE CAPACIDADE MÁXIMA DE TRAÇÃO COMBINADO DE 66.000 KG, POTÊNCIA 360 CV, INCLUSIVE TANQUE DE ASFALTO COM SERPENTINA - JUROS. AF_08/2015</v>
          </cell>
          <cell r="C1017" t="str">
            <v>H</v>
          </cell>
          <cell r="D1017">
            <v>10.63</v>
          </cell>
        </row>
        <row r="1018">
          <cell r="A1018" t="str">
            <v xml:space="preserve">    91642</v>
          </cell>
          <cell r="B1018" t="str">
            <v>CAMINHÃO DE TRANSPORTE DE MATERIAL ASFÁLTICO 30.000 L, COM CAVALO MECÂNICO DE CAPACIDADE MÁXIMA DE TRAÇÃO COMBINADO DE 66.000 KG, POTÊNCIA 360 CV, INCLUSIVE TANQUE DE ASFALTO COM SERPENTINA - IMPOSTOS E SEGUROS. AF_08/2015</v>
          </cell>
          <cell r="C1018" t="str">
            <v>H</v>
          </cell>
          <cell r="D1018">
            <v>2.2000000000000002</v>
          </cell>
        </row>
        <row r="1019">
          <cell r="A1019" t="str">
            <v xml:space="preserve">    91643</v>
          </cell>
          <cell r="B1019" t="str">
            <v>CAMINHÃO DE TRANSPORTE DE MATERIAL ASFÁLTICO 30.000 L, COM CAVALO MECÂNICO DE CAPACIDADE MÁXIMA DE TRAÇÃO COMBINADO DE 66.000 KG, POTÊNCIA 360 CV, INCLUSIVE TANQUE DE ASFALTO COM SERPENTINA - MANUTENÇÃO. AF_08/2015</v>
          </cell>
          <cell r="C1019" t="str">
            <v>H</v>
          </cell>
          <cell r="D1019">
            <v>30.67</v>
          </cell>
        </row>
        <row r="1020">
          <cell r="A1020" t="str">
            <v xml:space="preserve">    91644</v>
          </cell>
          <cell r="B1020" t="str">
            <v>CAMINHÃO DE TRANSPORTE DE MATERIAL ASFÁLTICO 30.000 L, COM CAVALO MECÂNICO DE CAPACIDADE MÁXIMA DE TRAÇÃO COMBINADO DE 66.000 KG, POTÊNCIA 360 CV, INCLUSIVE TANQUE DE ASFALTO COM SERPENTINA - MATERIAIS NA OPERAÇÃO. AF_08/2015</v>
          </cell>
          <cell r="C1020" t="str">
            <v>H</v>
          </cell>
          <cell r="D1020">
            <v>118.82</v>
          </cell>
        </row>
        <row r="1021">
          <cell r="A1021" t="str">
            <v xml:space="preserve">    91688</v>
          </cell>
          <cell r="B1021" t="str">
            <v>SERRA CIRCULAR DE BANCADA COM MOTOR ELÉTRICO POTÊNCIA DE 5HP, COM COIFA PARA DISCO 10" - DEPRECIAÇÃO. AF_08/2015</v>
          </cell>
          <cell r="C1021" t="str">
            <v>H</v>
          </cell>
          <cell r="D1021">
            <v>0.03</v>
          </cell>
        </row>
        <row r="1022">
          <cell r="A1022" t="str">
            <v xml:space="preserve">    91689</v>
          </cell>
          <cell r="B1022" t="str">
            <v>SERRA CIRCULAR DE BANCADA COM MOTOR ELÉTRICO POTÊNCIA DE 5HP, COM COIFA PARA DISCO 10" - JUROS. AF_08/2015</v>
          </cell>
          <cell r="C1022" t="str">
            <v>H</v>
          </cell>
          <cell r="D1022">
            <v>0.01</v>
          </cell>
        </row>
        <row r="1023">
          <cell r="A1023" t="str">
            <v xml:space="preserve">    91690</v>
          </cell>
          <cell r="B1023" t="str">
            <v>SERRA CIRCULAR DE BANCADA COM MOTOR ELÉTRICO POTÊNCIA DE 5HP, COM COIFA PARA DISCO 10" - MANUTENÇÃO. AF_08/2015</v>
          </cell>
          <cell r="C1023" t="str">
            <v>H</v>
          </cell>
          <cell r="D1023">
            <v>0.02</v>
          </cell>
        </row>
        <row r="1024">
          <cell r="A1024" t="str">
            <v xml:space="preserve">    91691</v>
          </cell>
          <cell r="B1024" t="str">
            <v>SERRA CIRCULAR DE BANCADA COM MOTOR ELÉTRICO POTÊNCIA DE 5HP, COM COIFA PARA DISCO 10" - MATERIAIS NA OPERAÇÃO. AF_08/2015</v>
          </cell>
          <cell r="C1024" t="str">
            <v>H</v>
          </cell>
          <cell r="D1024">
            <v>1.9</v>
          </cell>
        </row>
        <row r="1025">
          <cell r="A1025" t="str">
            <v xml:space="preserve">    92040</v>
          </cell>
          <cell r="B1025" t="str">
            <v>DISTRIBUIDOR DE AGREGADOS REBOCAVEL, CAPACIDADE 1,9 M³, LARGURA DE TRABALHO 3,66 M - DEPRECIAÇÃO. AF_11/2015</v>
          </cell>
          <cell r="C1025" t="str">
            <v>H</v>
          </cell>
          <cell r="D1025">
            <v>2.72</v>
          </cell>
        </row>
        <row r="1026">
          <cell r="A1026" t="str">
            <v xml:space="preserve">    92041</v>
          </cell>
          <cell r="B1026" t="str">
            <v>DISTRIBUIDOR DE AGREGADOS REBOCAVEL, CAPACIDADE 1,9 M³, LARGURA DE TRABALHO 3,66 M - JUROS. AF_11/2015</v>
          </cell>
          <cell r="C1026" t="str">
            <v>H</v>
          </cell>
          <cell r="D1026">
            <v>0.99</v>
          </cell>
        </row>
        <row r="1027">
          <cell r="A1027" t="str">
            <v xml:space="preserve">    92042</v>
          </cell>
          <cell r="B1027" t="str">
            <v>DISTRIBUIDOR DE AGREGADOS REBOCAVEL, CAPACIDADE 1,9 M³, LARGURA DE TRABALHO 3,66 M - MANUTENÇÃO. AF_11/2015</v>
          </cell>
          <cell r="C1027" t="str">
            <v>H</v>
          </cell>
          <cell r="D1027">
            <v>1.89</v>
          </cell>
        </row>
        <row r="1028">
          <cell r="A1028" t="str">
            <v xml:space="preserve">    92101</v>
          </cell>
          <cell r="B1028" t="str">
            <v>CAMINHÃO PARA EQUIPAMENTO DE LIMPEZA A SUCÇÃO COM CAMINHÃO TRUCADO DE PESO BRUTO TOTAL 23000 KG, CARGA ÚTIL MÁXIMA 15935 KG, DISTÂNCIA ENTREEIXOS 4,80 M, POTÊNCIA 230 CV, INCLUSIVE LIMPADORA A SUCÇÃO, TANQUE 12000 L - DEPRECIAÇÃO. AF_11/2015</v>
          </cell>
          <cell r="C1028" t="str">
            <v>H</v>
          </cell>
          <cell r="D1028">
            <v>14.96</v>
          </cell>
        </row>
        <row r="1029">
          <cell r="A1029" t="str">
            <v xml:space="preserve">    92102</v>
          </cell>
          <cell r="B1029" t="str">
            <v>CAMINHÃO PARA EQUIPAMENTO DE LIMPEZA A SUCÇÃO COM CAMINHÃO TRUCADO DE PESO BRUTO TOTAL 23000 KG, CARGA ÚTIL MÁXIMA 15935 KG, DISTÂNCIA ENTREEIXOS 4,80 M, POTÊNCIA 230 CV, INCLUSIVE LIMPADORA A SUCÇÃO, TANQUE 12000 L - JUROS. AF_11/2015</v>
          </cell>
          <cell r="C1029" t="str">
            <v>H</v>
          </cell>
          <cell r="D1029">
            <v>7.3</v>
          </cell>
        </row>
        <row r="1030">
          <cell r="A1030" t="str">
            <v xml:space="preserve">    92103</v>
          </cell>
          <cell r="B1030" t="str">
            <v>CAMINHÃO PARA EQUIPAMENTO DE LIMPEZA A SUCÇÃO COM CAMINHÃO TRUCADO DE PESO BRUTO TOTAL 23000 KG, CARGA ÚTIL MÁXIMA 15935 KG, DISTÂNCIA ENTREEIXOS 4,80 M, POTÊNCIA 230 CV, INCLUSIVE LIMPADORA A SUCÇÃO, TANQUE 12000 L - IMPOSTOS E SEGUROS. AF_11/2015</v>
          </cell>
          <cell r="C1030" t="str">
            <v>H</v>
          </cell>
          <cell r="D1030">
            <v>1.51</v>
          </cell>
        </row>
        <row r="1031">
          <cell r="A1031" t="str">
            <v xml:space="preserve">    92104</v>
          </cell>
          <cell r="B1031" t="str">
            <v>CAMINHÃO PARA EQUIPAMENTO DE LIMPEZA A SUCÇÃO COM CAMINHÃO TRUCADO DE PESO BRUTO TOTAL 23000 KG, CARGA ÚTIL MÁXIMA 15935 KG, DISTÂNCIA ENTREEIXOS 4,80 M, POTÊNCIA 230 CV, INCLUSIVE LIMPADORA A SUCÇÃO, TANQUE 12000 L - MANUTENÇÃO. AF_11/2015</v>
          </cell>
          <cell r="C1031" t="str">
            <v>H</v>
          </cell>
          <cell r="D1031">
            <v>21.06</v>
          </cell>
        </row>
        <row r="1032">
          <cell r="A1032" t="str">
            <v xml:space="preserve">    92105</v>
          </cell>
          <cell r="B1032" t="str">
            <v>CAMINHÃO PARA EQUIPAMENTO DE LIMPEZA A SUCÇÃO COM CAMINHÃO TRUCADO DE PESO BRUTO TOTAL 23000 KG, CARGA ÚTIL MÁXIMA 15935 KG, DISTÂNCIA ENTREEIXOS 4,80 M, POTÊNCIA 230 CV, INCLUSIVE LIMPADORA A SUCÇÃO, TANQUE 12000 L - MATERIAIS NA OPERAÇÃO. AF_11/2015</v>
          </cell>
          <cell r="C1032" t="str">
            <v>H</v>
          </cell>
          <cell r="D1032">
            <v>75.91</v>
          </cell>
        </row>
        <row r="1033">
          <cell r="A1033" t="str">
            <v xml:space="preserve">    92108</v>
          </cell>
          <cell r="B1033" t="str">
            <v>PENEIRA ROTATIVA COM MOTOR ELÉTRICO TRIFÁSICO DE 2 CV, CILINDRO DE 1 MX 0,60 M, COM FUROS DE 3,17 MM - DEPRECIAÇÃO. AF_11/2015</v>
          </cell>
          <cell r="C1033" t="str">
            <v>H</v>
          </cell>
          <cell r="D1033">
            <v>0.8</v>
          </cell>
        </row>
        <row r="1034">
          <cell r="A1034" t="str">
            <v xml:space="preserve">    92109</v>
          </cell>
          <cell r="B1034" t="str">
            <v>PENEIRA ROTATIVA COM MOTOR ELÉTRICO TRIFÁSICO DE 2 CV, CILINDRO DE 1 MX 0,60 M, COM FUROS DE 3,17 MM - JUROS. AF_11/2015</v>
          </cell>
          <cell r="C1034" t="str">
            <v>H</v>
          </cell>
          <cell r="D1034">
            <v>0.25</v>
          </cell>
        </row>
        <row r="1035">
          <cell r="A1035" t="str">
            <v xml:space="preserve">    92110</v>
          </cell>
          <cell r="B1035" t="str">
            <v>PENEIRA ROTATIVA COM MOTOR ELÉTRICO TRIFÁSICO DE 2 CV, CILINDRO DE 1 MX 0,60 M, COM FUROS DE 3,17 MM - MANUTENÇÃO. AF_11/2015</v>
          </cell>
          <cell r="C1035" t="str">
            <v>H</v>
          </cell>
          <cell r="D1035">
            <v>0.84</v>
          </cell>
        </row>
        <row r="1036">
          <cell r="A1036" t="str">
            <v xml:space="preserve">    92111</v>
          </cell>
          <cell r="B1036" t="str">
            <v>PENEIRA ROTATIVA COM MOTOR ELÉTRICO TRIFÁSICO DE 2 CV, CILINDRO DE 1 MX 0,60 M, COM FUROS DE 3,17 MM - MATERIAIS NA OPERAÇÃO. AF_11/2015</v>
          </cell>
          <cell r="C1036" t="str">
            <v>H</v>
          </cell>
          <cell r="D1036">
            <v>0.75</v>
          </cell>
        </row>
        <row r="1037">
          <cell r="A1037" t="str">
            <v xml:space="preserve">    92114</v>
          </cell>
          <cell r="B1037" t="str">
            <v xml:space="preserve">DOSADOR DE AREIA, CAPACIDADE DE 26 LITROS - DEPRECIAÇÃO. AF_11/2015 </v>
          </cell>
          <cell r="C1037" t="str">
            <v>H</v>
          </cell>
          <cell r="D1037">
            <v>0.81</v>
          </cell>
        </row>
        <row r="1038">
          <cell r="A1038" t="str">
            <v xml:space="preserve">    92115</v>
          </cell>
          <cell r="B1038" t="str">
            <v xml:space="preserve">DOSADOR DE AREIA, CAPACIDADE DE 26 LITROS - JUROS. AF_11/2015 </v>
          </cell>
          <cell r="C1038" t="str">
            <v>H</v>
          </cell>
          <cell r="D1038">
            <v>0.05</v>
          </cell>
        </row>
        <row r="1039">
          <cell r="A1039" t="str">
            <v xml:space="preserve">    92116</v>
          </cell>
          <cell r="B1039" t="str">
            <v xml:space="preserve">DOSADOR DE AREIA, CAPACIDADE DE 26 LITROS - MANUTENÇÃO. AF_11/2015 </v>
          </cell>
          <cell r="C1039" t="str">
            <v>H</v>
          </cell>
          <cell r="D1039">
            <v>0.53</v>
          </cell>
        </row>
        <row r="1040">
          <cell r="A1040" t="str">
            <v xml:space="preserve">    92133</v>
          </cell>
          <cell r="B1040" t="str">
            <v>CAMINHONETE COM MOTOR A DIESEL, POTÊNCIA 180 CV, CABINE DUPLA, 4X4 - DEPRECIAÇÃO. AF_11/2015</v>
          </cell>
          <cell r="C1040" t="str">
            <v>H</v>
          </cell>
          <cell r="D1040">
            <v>6.72</v>
          </cell>
        </row>
        <row r="1041">
          <cell r="A1041" t="str">
            <v xml:space="preserve">    92134</v>
          </cell>
          <cell r="B1041" t="str">
            <v>CAMINHONETE COM MOTOR A DIESEL, POTÊNCIA 180 CV, CABINE DUPLA, 4X4 - JUROS. AF_11/2015</v>
          </cell>
          <cell r="C1041" t="str">
            <v>H</v>
          </cell>
          <cell r="D1041">
            <v>1.61</v>
          </cell>
        </row>
        <row r="1042">
          <cell r="A1042" t="str">
            <v xml:space="preserve">    92135</v>
          </cell>
          <cell r="B1042" t="str">
            <v>CAMINHONETE COM MOTOR A DIESEL, POTÊNCIA 180 CV, CABINE DUPLA, 4X4 - IMPOSTOS E SEGUROS. AF_11/2015</v>
          </cell>
          <cell r="C1042" t="str">
            <v>H</v>
          </cell>
          <cell r="D1042">
            <v>0.33</v>
          </cell>
        </row>
        <row r="1043">
          <cell r="A1043" t="str">
            <v xml:space="preserve">    92136</v>
          </cell>
          <cell r="B1043" t="str">
            <v>CAMINHONETE COM MOTOR A DIESEL, POTÊNCIA 180 CV, CABINE DUPLA, 4X4 - MANUTENÇÃO. AF_11/2015</v>
          </cell>
          <cell r="C1043" t="str">
            <v>H</v>
          </cell>
          <cell r="D1043">
            <v>8.9600000000000009</v>
          </cell>
        </row>
        <row r="1044">
          <cell r="A1044" t="str">
            <v xml:space="preserve">    92137</v>
          </cell>
          <cell r="B1044" t="str">
            <v>CAMINHONETE COM MOTOR A DIESEL, POTÊNCIA 180 CV, CABINE DUPLA, 4X4 - MATERIAIS NA OPERAÇÃO. AF_11/2015</v>
          </cell>
          <cell r="C1044" t="str">
            <v>H</v>
          </cell>
          <cell r="D1044">
            <v>59.41</v>
          </cell>
        </row>
        <row r="1045">
          <cell r="A1045" t="str">
            <v xml:space="preserve">    92140</v>
          </cell>
          <cell r="B1045" t="str">
            <v>CAMINHONETE CABINE SIMPLES COM MOTOR 1.6 FLEX, CÂMBIO MANUAL, POTÊNCIA101/104 CV, 2 PORTAS - DEPRECIAÇÃO. AF_11/2015</v>
          </cell>
          <cell r="C1045" t="str">
            <v>H</v>
          </cell>
          <cell r="D1045">
            <v>2.57</v>
          </cell>
        </row>
        <row r="1046">
          <cell r="A1046" t="str">
            <v xml:space="preserve">    92141</v>
          </cell>
          <cell r="B1046" t="str">
            <v>CAMINHONETE CABINE SIMPLES COM MOTOR 1.6 FLEX, CÂMBIO MANUAL, POTÊNCIA101/104 CV, 2 PORTAS - JUROS. AF_11/2015</v>
          </cell>
          <cell r="C1046" t="str">
            <v>H</v>
          </cell>
          <cell r="D1046">
            <v>0.61</v>
          </cell>
        </row>
        <row r="1047">
          <cell r="A1047" t="str">
            <v xml:space="preserve">    92142</v>
          </cell>
          <cell r="B1047" t="str">
            <v>CAMINHONETE CABINE SIMPLES COM MOTOR 1.6 FLEX, CÂMBIO MANUAL, POTÊNCIA101/104 CV, 2 PORTAS - IMPOSTOS E SEGUROS. AF_11/2015</v>
          </cell>
          <cell r="C1047" t="str">
            <v>H</v>
          </cell>
          <cell r="D1047">
            <v>0.12</v>
          </cell>
        </row>
        <row r="1048">
          <cell r="A1048" t="str">
            <v xml:space="preserve">    92143</v>
          </cell>
          <cell r="B1048" t="str">
            <v>CAMINHONETE CABINE SIMPLES COM MOTOR 1.6 FLEX, CÂMBIO MANUAL, POTÊNCIA101/104 CV, 2 PORTAS - MANUTENÇÃO. AF_11/2015</v>
          </cell>
          <cell r="C1048" t="str">
            <v>H</v>
          </cell>
          <cell r="D1048">
            <v>3.43</v>
          </cell>
        </row>
        <row r="1049">
          <cell r="A1049" t="str">
            <v xml:space="preserve">    92144</v>
          </cell>
          <cell r="B1049" t="str">
            <v>CAMINHONETE CABINE SIMPLES COM MOTOR 1.6 FLEX, CÂMBIO MANUAL, POTÊNCIA101/104 CV, 2 PORTAS - MATERIAIS NA OPERAÇÃO. AF_11/2015</v>
          </cell>
          <cell r="C1049" t="str">
            <v>H</v>
          </cell>
          <cell r="D1049">
            <v>55.01</v>
          </cell>
        </row>
        <row r="1050">
          <cell r="A1050" t="str">
            <v xml:space="preserve">    92237</v>
          </cell>
          <cell r="B1050" t="str">
            <v>CAMINHÃO DE TRANSPORTE DE MATERIAL ASFÁLTICO 20.000 L, COM CAVALO MECÂNICO DE CAPACIDADE MÁXIMA DE TRAÇÃO COMBINADO DE 45.000 KG, POTÊNCIA 330 CV, INCLUSIVE TANQUE DE ASFALTO COM MAÇARICO - DEPRECIAÇÃO. AF_12/2015</v>
          </cell>
          <cell r="C1050" t="str">
            <v>H</v>
          </cell>
          <cell r="D1050">
            <v>15.93</v>
          </cell>
        </row>
        <row r="1051">
          <cell r="A1051" t="str">
            <v xml:space="preserve">    92238</v>
          </cell>
          <cell r="B1051" t="str">
            <v>CAMINHÃO DE TRANSPORTE DE MATERIAL ASFÁLTICO 20.000 L, COM CAVALO MECÂNICO DE CAPACIDADE MÁXIMA DE TRAÇÃO COMBINADO DE 45.000 KG, POTÊNCIA 330 CV, INCLUSIVE TANQUE DE ASFALTO COM MAÇARICO - JUROS. AF_12/2015</v>
          </cell>
          <cell r="C1051" t="str">
            <v>H</v>
          </cell>
          <cell r="D1051">
            <v>7.77</v>
          </cell>
        </row>
        <row r="1052">
          <cell r="A1052" t="str">
            <v xml:space="preserve">    92239</v>
          </cell>
          <cell r="B1052" t="str">
            <v>CAMINHÃO DE TRANSPORTE DE MATERIAL ASFÁLTICO 20.000 L, COM CAVALO MECÂNICO DE CAPACIDADE MÁXIMA DE TRAÇÃO COMBINADO DE 45.000 KG, POTÊNCIA 330 CV, INCLUSIVE TANQUE DE ASFALTO COM MAÇARICO - IMPOSTOS E SEGUROS.AF_12/2015</v>
          </cell>
          <cell r="C1052" t="str">
            <v>H</v>
          </cell>
          <cell r="D1052">
            <v>1.61</v>
          </cell>
        </row>
        <row r="1053">
          <cell r="A1053" t="str">
            <v xml:space="preserve">    92240</v>
          </cell>
          <cell r="B1053" t="str">
            <v>CAMINHÃO DE TRANSPORTE DE MATERIAL ASFÁLTICO 20.000 L, COM CAVALO MECÂNICO DE CAPACIDADE MÁXIMA DE TRAÇÃO COMBINADO DE 45.000 KG, POTÊNCIA 330 CV, INCLUSIVE TANQUE DE ASFALTO COM MAÇARICO - MANUTENÇÃO. AF_12/2015</v>
          </cell>
          <cell r="C1053" t="str">
            <v>H</v>
          </cell>
          <cell r="D1053">
            <v>22.42</v>
          </cell>
        </row>
        <row r="1054">
          <cell r="A1054" t="str">
            <v xml:space="preserve">    92241</v>
          </cell>
          <cell r="B1054" t="str">
            <v>CAMINHÃO DE TRANSPORTE DE MATERIAL ASFÁLTICO 20.000 L, COM CAVALO MECÂNICO DE CAPACIDADE MÁXIMA DE TRAÇÃO COMBINADO DE 45.000 KG, POTÊNCIA 330 CV, INCLUSIVE TANQUE DE ASFALTO COM MAÇARICO - MATERIAIS NA OPERAÇÃO. AF_12/2015</v>
          </cell>
          <cell r="C1054" t="str">
            <v>H</v>
          </cell>
          <cell r="D1054">
            <v>108.92</v>
          </cell>
        </row>
        <row r="1055">
          <cell r="A1055" t="str">
            <v xml:space="preserve">    92712</v>
          </cell>
          <cell r="B1055" t="str">
            <v>APARELHO PARA CORTE E SOLDA OXI-ACETILENO SOBRE RODAS, INCLUSIVE CILINDROS E MAÇARICOS - DEPRECIAÇÃO. AF_12/2015</v>
          </cell>
          <cell r="C1055" t="str">
            <v>H</v>
          </cell>
          <cell r="D1055">
            <v>0.12</v>
          </cell>
        </row>
        <row r="1056">
          <cell r="A1056" t="str">
            <v xml:space="preserve">    92713</v>
          </cell>
          <cell r="B1056" t="str">
            <v>APARELHO PARA CORTE E SOLDA OXI-ACETILENO SOBRE RODAS, INCLUSIVE CILINDROS E MAÇARICOS - JUROS. AF_12/2015</v>
          </cell>
          <cell r="C1056" t="str">
            <v>H</v>
          </cell>
          <cell r="D1056">
            <v>0.03</v>
          </cell>
        </row>
        <row r="1057">
          <cell r="A1057" t="str">
            <v xml:space="preserve">    92714</v>
          </cell>
          <cell r="B1057" t="str">
            <v>APARELHO PARA CORTE E SOLDA OXI-ACETILENO SOBRE RODAS, INCLUSIVE CILINDROS E MAÇARICOS - MANUTENÇÃO. AF_12/2015</v>
          </cell>
          <cell r="C1057" t="str">
            <v>H</v>
          </cell>
          <cell r="D1057">
            <v>0.08</v>
          </cell>
        </row>
        <row r="1058">
          <cell r="A1058" t="str">
            <v xml:space="preserve">    92715</v>
          </cell>
          <cell r="B1058" t="str">
            <v>APARELHO PARA CORTE E SOLDA OXI-ACETILENO SOBRE RODAS, INCLUSIVE CILINDROS E MAÇARICOS - MATERIAIS NA OPERAÇÃO. AF_12/2015</v>
          </cell>
          <cell r="C1058" t="str">
            <v>H</v>
          </cell>
          <cell r="D1058">
            <v>18.39</v>
          </cell>
        </row>
        <row r="1059">
          <cell r="A1059" t="str">
            <v xml:space="preserve">    92956</v>
          </cell>
          <cell r="B1059" t="str">
            <v>MÁQUINA EXTRUSORA DE CONCRETO PARA GUIAS E SARJETAS, MOTOR A DIESEL, POTÊNCIA 14 CV - DEPRECIAÇÃO. AF_12/2015</v>
          </cell>
          <cell r="C1059" t="str">
            <v>H</v>
          </cell>
          <cell r="D1059">
            <v>2.91</v>
          </cell>
        </row>
        <row r="1060">
          <cell r="A1060" t="str">
            <v xml:space="preserve">    92957</v>
          </cell>
          <cell r="B1060" t="str">
            <v>MÁQUINA EXTRUSORA DE CONCRETO PARA GUIAS E SARJETAS, MOTOR A DIESEL, POTÊNCIA 14 CV - JUROS. AF_12/2015</v>
          </cell>
          <cell r="C1060" t="str">
            <v>H</v>
          </cell>
          <cell r="D1060">
            <v>0.87</v>
          </cell>
        </row>
        <row r="1061">
          <cell r="A1061" t="str">
            <v xml:space="preserve">    92958</v>
          </cell>
          <cell r="B1061" t="str">
            <v>MÁQUINA EXTRUSORA DE CONCRETO PARA GUIAS E SARJETAS, MOTOR A DIESEL, POTÊNCIA 14 CV - MANUTENÇÃO. AF_12/2015</v>
          </cell>
          <cell r="C1061" t="str">
            <v>H</v>
          </cell>
          <cell r="D1061">
            <v>2.83</v>
          </cell>
        </row>
        <row r="1062">
          <cell r="A1062" t="str">
            <v xml:space="preserve">    92959</v>
          </cell>
          <cell r="B1062" t="str">
            <v>MÁQUINA EXTRUSORA DE CONCRETO PARA GUIAS E SARJETAS, MOTOR A DIESEL, POTÊNCIA 14 CV - MATERIAIS NA OPERAÇÃO. AF_12/2015</v>
          </cell>
          <cell r="C1062" t="str">
            <v>H</v>
          </cell>
          <cell r="D1062">
            <v>6.15</v>
          </cell>
        </row>
        <row r="1063">
          <cell r="A1063" t="str">
            <v xml:space="preserve">    92963</v>
          </cell>
          <cell r="B1063" t="str">
            <v>MARTELO PERFURADOR PNEUMÁTICO MANUAL, HASTE 25 X 75 MM, 21 KG - DEPRECIAÇÃO. AF_12/2015</v>
          </cell>
          <cell r="C1063" t="str">
            <v>H</v>
          </cell>
          <cell r="D1063">
            <v>0.42</v>
          </cell>
        </row>
        <row r="1064">
          <cell r="A1064" t="str">
            <v xml:space="preserve">    92964</v>
          </cell>
          <cell r="B1064" t="str">
            <v>MARTELO PERFURADOR PNEUMÁTICO MANUAL, HASTE 25 X 75 MM, 21 KG - JUROS.AF_12/2015</v>
          </cell>
          <cell r="C1064" t="str">
            <v>H</v>
          </cell>
          <cell r="D1064">
            <v>0.12</v>
          </cell>
        </row>
        <row r="1065">
          <cell r="A1065" t="str">
            <v xml:space="preserve">    92965</v>
          </cell>
          <cell r="B1065" t="str">
            <v>MARTELO PERFURADOR PNEUMÁTICO MANUAL, HASTE 25 X 75 MM, 21 KG - MANUTENÇÃO. AF_12/2015</v>
          </cell>
          <cell r="C1065" t="str">
            <v>H</v>
          </cell>
          <cell r="D1065">
            <v>0.27</v>
          </cell>
        </row>
        <row r="1066">
          <cell r="A1066" t="str">
            <v>COBE</v>
          </cell>
          <cell r="B1066" t="str">
            <v>COBERTURA</v>
          </cell>
        </row>
        <row r="1067">
          <cell r="A1067" t="str">
            <v xml:space="preserve">  0073</v>
          </cell>
          <cell r="B1067" t="str">
            <v>MADEIRAMENTO</v>
          </cell>
        </row>
        <row r="1068">
          <cell r="A1068" t="str">
            <v xml:space="preserve">    55960</v>
          </cell>
          <cell r="B1068" t="str">
            <v>IMUNIZACAO DE MADEIRAMENTO PARA COBERTURA UTILIZANDO CUPINICIDA INCOLOR</v>
          </cell>
          <cell r="C1068" t="str">
            <v>M2</v>
          </cell>
          <cell r="D1068">
            <v>4.28</v>
          </cell>
        </row>
        <row r="1069">
          <cell r="A1069" t="str">
            <v xml:space="preserve">    72085</v>
          </cell>
          <cell r="B1069" t="str">
            <v>RECOLOCACAO DE RIPAS EM MADEIRAMENTO DE TELHADO, CONSIDERANDO REAPROVEITAMENTO DE MATERIAL</v>
          </cell>
          <cell r="C1069" t="str">
            <v>M</v>
          </cell>
          <cell r="D1069">
            <v>1.25</v>
          </cell>
        </row>
        <row r="1070">
          <cell r="A1070" t="str">
            <v xml:space="preserve">    72086</v>
          </cell>
          <cell r="B1070" t="str">
            <v>RECOLOCACAO DE MADEIRAMENTO DO TELHADO - CAIBROS, CONSIDERANDO REAPROVEITAMENTO DE MATERIAL</v>
          </cell>
          <cell r="C1070" t="str">
            <v>M</v>
          </cell>
          <cell r="D1070">
            <v>3.83</v>
          </cell>
        </row>
        <row r="1071">
          <cell r="A1071" t="str">
            <v xml:space="preserve">    72088</v>
          </cell>
          <cell r="B1071" t="str">
            <v>RECOLOCACAO DE FERRAGENS EM MADEIRAMENTO DE TELHADO, CONSIDERANDO REAPROVEITAMENTO DE MATERIAL</v>
          </cell>
          <cell r="C1071" t="str">
            <v>UN</v>
          </cell>
          <cell r="D1071">
            <v>7.49</v>
          </cell>
        </row>
        <row r="1072">
          <cell r="A1072" t="str">
            <v xml:space="preserve">    92259</v>
          </cell>
          <cell r="B1072" t="str">
            <v>INSTALAÇÃO DE TESOURA (INTEIRA OU MEIA), BIAPOIADA, EM MADEIRA NÃO APARELHADA, PARA VÃOS MAIORES OU IGUAIS A 3,0 M E MENORES QUE 6,0 M. AF_12/2015</v>
          </cell>
          <cell r="C1072" t="str">
            <v>UN</v>
          </cell>
          <cell r="D1072">
            <v>195.43</v>
          </cell>
        </row>
        <row r="1073">
          <cell r="A1073" t="str">
            <v xml:space="preserve">    92260</v>
          </cell>
          <cell r="B1073" t="str">
            <v>INSTALAÇÃO DE TESOURA (INTEIRA OU MEIA), BIAPOIADA, EM MADEIRA NÃO APARELHADA, PARA VÃOS MAIORES OU IGUAIS A 6,0 M E MENORES QUE 8,0 M. AF_12/2015</v>
          </cell>
          <cell r="C1073" t="str">
            <v>UN</v>
          </cell>
          <cell r="D1073">
            <v>228.23</v>
          </cell>
        </row>
        <row r="1074">
          <cell r="A1074" t="str">
            <v xml:space="preserve">    92261</v>
          </cell>
          <cell r="B1074" t="str">
            <v>INSTALAÇÃO DE TESOURA (INTEIRA OU MEIA), BIAPOIADA, EM MADEIRA NÃO APARELHADA, PARA VÃOS MAIORES OU IGUAIS A 8,0 M E MENORES QUE 10,0 M. AF_12/2015</v>
          </cell>
          <cell r="C1074" t="str">
            <v>UN</v>
          </cell>
          <cell r="D1074">
            <v>260.04000000000002</v>
          </cell>
        </row>
        <row r="1075">
          <cell r="A1075" t="str">
            <v xml:space="preserve">    92262</v>
          </cell>
          <cell r="B1075" t="str">
            <v>INSTALAÇÃO DE TESOURA (INTEIRA OU MEIA), BIAPOIADA, EM MADEIRA NÃO APARELHADA, PARA VÃOS MAIORES OU IGUAIS A 10,0 M E MENORES QUE 12,0 M. AF_12/2015</v>
          </cell>
          <cell r="C1075" t="str">
            <v>UN</v>
          </cell>
          <cell r="D1075">
            <v>311.25</v>
          </cell>
        </row>
        <row r="1076">
          <cell r="A1076" t="str">
            <v xml:space="preserve">    92539</v>
          </cell>
          <cell r="B1076" t="str">
            <v>TRAMA DE MADEIRA COMPOSTA POR RIPAS, CAIBROS E TERÇAS PARA TELHADOS DEATÉ 2 ÁGUAS PARA TELHA DE ENCAIXE DE CERÂMICA OU DE CONCRETO. AF_12/2015</v>
          </cell>
          <cell r="C1076" t="str">
            <v>M2</v>
          </cell>
          <cell r="D1076">
            <v>34.33</v>
          </cell>
        </row>
        <row r="1077">
          <cell r="A1077" t="str">
            <v xml:space="preserve">    92540</v>
          </cell>
          <cell r="B1077" t="str">
            <v>TRAMA DE MADEIRA COMPOSTA POR RIPAS, CAIBROS E TERÇAS PARA TELHADOS DEMAIS QUE 2 ÁGUAS PARA TELHA DE ENCAIXE DE CERÂMICA OU DE CONCRETO. AF_12/2015</v>
          </cell>
          <cell r="C1077" t="str">
            <v>M2</v>
          </cell>
          <cell r="D1077">
            <v>39.159999999999997</v>
          </cell>
        </row>
        <row r="1078">
          <cell r="A1078" t="str">
            <v xml:space="preserve">    92541</v>
          </cell>
          <cell r="B1078" t="str">
            <v>TRAMA DE MADEIRA COMPOSTA POR RIPAS, CAIBROS E TERÇAS PARA TELHADOS DEATÉ 2 ÁGUAS PARA TELHA CERÂMICA CAPA-CANAL. AF_12/2015</v>
          </cell>
          <cell r="C1078" t="str">
            <v>M2</v>
          </cell>
          <cell r="D1078">
            <v>37.369999999999997</v>
          </cell>
        </row>
        <row r="1079">
          <cell r="A1079" t="str">
            <v xml:space="preserve">    92542</v>
          </cell>
          <cell r="B1079" t="str">
            <v>TRAMA DE MADEIRA COMPOSTA POR RIPAS, CAIBROS E TERÇAS PARA TELHADOS DEMAIS QUE 2 ÁGUAS PARA TELHA CERÂMICA CAPA-CANAL. AF_12/2015</v>
          </cell>
          <cell r="C1079" t="str">
            <v>M2</v>
          </cell>
          <cell r="D1079">
            <v>46.45</v>
          </cell>
        </row>
        <row r="1080">
          <cell r="A1080" t="str">
            <v xml:space="preserve">    92543</v>
          </cell>
          <cell r="B1080" t="str">
            <v>TRAMA DE MADEIRA COMPOSTA POR TERÇAS PARA TELHADOS DE ATÉ 2 ÁGUAS PARATELHA ONDULADA DE FIBROCIMENTO, METÁLICA, PLÁSTICA OU TERMOACÚSTICA.AF_12/2015</v>
          </cell>
          <cell r="C1080" t="str">
            <v>M2</v>
          </cell>
          <cell r="D1080">
            <v>11.31</v>
          </cell>
        </row>
        <row r="1081">
          <cell r="A1081" t="str">
            <v xml:space="preserve">    92544</v>
          </cell>
          <cell r="B1081" t="str">
            <v>TRAMA DE MADEIRA COMPOSTA POR TERÇAS PARA TELHADOS DE ATÉ 2 ÁGUAS PARATELHA ESTRUTURAL DE FIBROCIMENTO. AF_12/2015</v>
          </cell>
          <cell r="C1081" t="str">
            <v>M2</v>
          </cell>
          <cell r="D1081">
            <v>9.36</v>
          </cell>
        </row>
        <row r="1082">
          <cell r="A1082" t="str">
            <v xml:space="preserve">    92545</v>
          </cell>
          <cell r="B1082" t="str">
            <v>FABRICAÇÃO E INSTALAÇÃO DE TESOURA INTEIRA EM MADEIRA NÃO APARELHADA, VÃO DE 3 M, PARA TELHA CERÂMICA OU DE CONCRETO. AF_12/2015</v>
          </cell>
          <cell r="C1082" t="str">
            <v>UN</v>
          </cell>
          <cell r="D1082">
            <v>474.61</v>
          </cell>
        </row>
        <row r="1083">
          <cell r="A1083" t="str">
            <v xml:space="preserve">    92546</v>
          </cell>
          <cell r="B1083" t="str">
            <v>FABRICAÇÃO E INSTALAÇÃO DE TESOURA INTEIRA EM MADEIRA NÃO APARELHADA, VÃO DE 4 M, PARA TELHA CERÂMICA OU DE CONCRETO. AF_12/2015</v>
          </cell>
          <cell r="C1083" t="str">
            <v>UN</v>
          </cell>
          <cell r="D1083">
            <v>585.58000000000004</v>
          </cell>
        </row>
        <row r="1084">
          <cell r="A1084" t="str">
            <v xml:space="preserve">    92547</v>
          </cell>
          <cell r="B1084" t="str">
            <v>FABRICAÇÃO E INSTALAÇÃO DE TESOURA INTEIRA EM MADEIRA NÃO APARELHADA, VÃO DE 5 M, PARA TELHA CERÂMICA OU DE CONCRETO. AF_12/2015</v>
          </cell>
          <cell r="C1084" t="str">
            <v>UN</v>
          </cell>
          <cell r="D1084">
            <v>620.23</v>
          </cell>
        </row>
        <row r="1085">
          <cell r="A1085" t="str">
            <v xml:space="preserve">    92548</v>
          </cell>
          <cell r="B1085" t="str">
            <v>FABRICAÇÃO E INSTALAÇÃO DE TESOURA INTEIRA EM MADEIRA NÃO APARELHADA, VÃO DE 6 M, PARA TELHA CERÂMICA OU DE CONCRETO. AF_12/2015</v>
          </cell>
          <cell r="C1085" t="str">
            <v>UN</v>
          </cell>
          <cell r="D1085">
            <v>692.76</v>
          </cell>
        </row>
        <row r="1086">
          <cell r="A1086" t="str">
            <v xml:space="preserve">    92549</v>
          </cell>
          <cell r="B1086" t="str">
            <v>FABRICAÇÃO E INSTALAÇÃO DE TESOURA INTEIRA EM MADEIRA NÃO APARELHADA, VÃO DE 7 M, PARA TELHA CERÂMICA OU DE CONCRETO. AF_12/2015</v>
          </cell>
          <cell r="C1086" t="str">
            <v>UN</v>
          </cell>
          <cell r="D1086">
            <v>879.55</v>
          </cell>
        </row>
        <row r="1087">
          <cell r="A1087" t="str">
            <v xml:space="preserve">    92550</v>
          </cell>
          <cell r="B1087" t="str">
            <v>FABRICAÇÃO E INSTALAÇÃO DE TESOURA INTEIRA EM MADEIRA NÃO APARELHADA, VÃO DE 8 M, PARA TELHA CERÂMICA OU DE CONCRETO. AF_12/2015</v>
          </cell>
          <cell r="C1087" t="str">
            <v>UN</v>
          </cell>
          <cell r="D1087">
            <v>1039.82</v>
          </cell>
        </row>
        <row r="1088">
          <cell r="A1088" t="str">
            <v xml:space="preserve">    92551</v>
          </cell>
          <cell r="B1088" t="str">
            <v>FABRICAÇÃO E INSTALAÇÃO DE TESOURA INTEIRA EM MADEIRA NÃO APARELHADA, VÃO DE 9 M, PARA TELHA CERÂMICA OU DE CONCRETO. AF_12/2015</v>
          </cell>
          <cell r="C1088" t="str">
            <v>UN</v>
          </cell>
          <cell r="D1088">
            <v>1084.3499999999999</v>
          </cell>
        </row>
        <row r="1089">
          <cell r="A1089" t="str">
            <v xml:space="preserve">    92552</v>
          </cell>
          <cell r="B1089" t="str">
            <v>FABRICAÇÃO E INSTALAÇÃO DE TESOURA INTEIRA EM MADEIRA NÃO APARELHADA, VÃO DE 10 M, PARA TELHA CERÂMICA OU DE CONCRETO. AF_12/2015</v>
          </cell>
          <cell r="C1089" t="str">
            <v>UN</v>
          </cell>
          <cell r="D1089">
            <v>1187.3</v>
          </cell>
        </row>
        <row r="1090">
          <cell r="A1090" t="str">
            <v xml:space="preserve">    92553</v>
          </cell>
          <cell r="B1090" t="str">
            <v>FABRICAÇÃO E INSTALAÇÃO DE TESOURA INTEIRA EM MADEIRA NÃO APARELHADA, VÃO DE 11 M, PARA TELHA CERÂMICA OU DE CONCRETO. AF_12/2015</v>
          </cell>
          <cell r="C1090" t="str">
            <v>UN</v>
          </cell>
          <cell r="D1090">
            <v>1380.08</v>
          </cell>
        </row>
        <row r="1091">
          <cell r="A1091" t="str">
            <v xml:space="preserve">    92554</v>
          </cell>
          <cell r="B1091" t="str">
            <v>FABRICAÇÃO E INSTALAÇÃO DE TESOURA INTEIRA EM MADEIRA NÃO APARELHADA, VÃO DE 12 M, PARA TELHA CERÂMICA OU DE CONCRETO. AF_12/2015</v>
          </cell>
          <cell r="C1091" t="str">
            <v>UN</v>
          </cell>
          <cell r="D1091">
            <v>1430.26</v>
          </cell>
        </row>
        <row r="1092">
          <cell r="A1092" t="str">
            <v xml:space="preserve">    92555</v>
          </cell>
          <cell r="B1092" t="str">
            <v>FABRICAÇÃO E INSTALAÇÃO DE TESOURA INTEIRA EM MADEIRA NÃO APARELHADA, VÃO DE 3 M, PARA TELHA ONDULADA DE FIBROCIMENTO, METÁLICA, PLÁSTICA OUTERMOACÚSTICA. AF_12/2015</v>
          </cell>
          <cell r="C1092" t="str">
            <v>UN</v>
          </cell>
          <cell r="D1092">
            <v>467.41</v>
          </cell>
        </row>
        <row r="1093">
          <cell r="A1093" t="str">
            <v xml:space="preserve">    92556</v>
          </cell>
          <cell r="B1093" t="str">
            <v>FABRICAÇÃO E INSTALAÇÃO DE TESOURA INTEIRA EM MADEIRA NÃO APARELHADA, VÃO DE 4 M, PARA TELHA ONDULADA DE FIBROCIMENTO, METÁLICA, PLÁSTICA OUTERMOACÚSTICA. AF_12/2015</v>
          </cell>
          <cell r="C1093" t="str">
            <v>UN</v>
          </cell>
          <cell r="D1093">
            <v>574.66999999999996</v>
          </cell>
        </row>
        <row r="1094">
          <cell r="A1094" t="str">
            <v xml:space="preserve">    92557</v>
          </cell>
          <cell r="B1094" t="str">
            <v>FABRICAÇÃO E INSTALAÇÃO DE TESOURA INTEIRA EM MADEIRA NÃO APARELHADA, VÃO DE 5 M, PARA TELHA ONDULADA DE FIBROCIMENTO, METÁLICA, PLÁSTICA OUTERMOACÚSTICA. AF_12/2015</v>
          </cell>
          <cell r="C1094" t="str">
            <v>UN</v>
          </cell>
          <cell r="D1094">
            <v>609.33000000000004</v>
          </cell>
        </row>
        <row r="1095">
          <cell r="A1095" t="str">
            <v xml:space="preserve">    92558</v>
          </cell>
          <cell r="B1095" t="str">
            <v>FABRICAÇÃO E INSTALAÇÃO DE TESOURA INTEIRA EM MADEIRA NÃO APARELHADA, VÃO DE 6 M, PARA TELHA ONDULADA DE FIBROCIMENTO, METÁLICA, PLÁSTICA OUTERMOACÚSTICA. AF_12/2015</v>
          </cell>
          <cell r="C1095" t="str">
            <v>UN</v>
          </cell>
          <cell r="D1095">
            <v>687.69</v>
          </cell>
        </row>
        <row r="1096">
          <cell r="A1096" t="str">
            <v xml:space="preserve">    92559</v>
          </cell>
          <cell r="B1096" t="str">
            <v>FABRICAÇÃO E INSTALAÇÃO DE TESOURA INTEIRA EM MADEIRA NÃO APARELHADA, VÃO DE 7 M, PARA TELHA ONDULADA DE FIBROCIMENTO, METÁLICA, PLÁSTICA OUTERMOACÚSTICA. AF_12/2015</v>
          </cell>
          <cell r="C1096" t="str">
            <v>UN</v>
          </cell>
          <cell r="D1096">
            <v>868.66</v>
          </cell>
        </row>
        <row r="1097">
          <cell r="A1097" t="str">
            <v xml:space="preserve">    92560</v>
          </cell>
          <cell r="B1097" t="str">
            <v>FABRICAÇÃO E INSTALAÇÃO DE TESOURA INTEIRA EM MADEIRA NÃO APARELHADA, VÃO DE 8 M, PARA TELHA ONDULADA DE FIBROCIMENTO, METÁLICA, PLÁSTICA OUTERMOACÚSTICA. AF_12/2015</v>
          </cell>
          <cell r="C1097" t="str">
            <v>UN</v>
          </cell>
          <cell r="D1097">
            <v>1020.18</v>
          </cell>
        </row>
        <row r="1098">
          <cell r="A1098" t="str">
            <v xml:space="preserve">    92561</v>
          </cell>
          <cell r="B1098" t="str">
            <v>FABRICAÇÃO E INSTALAÇÃO DE TESOURA INTEIRA EM MADEIRA NÃO APARELHADA, VÃO DE 9 M, PARA TELHA ONDULADA DE FIBROCIMENTO, METÁLICA, PLÁSTICA OUTERMOACÚSTICA. AF_12/2015</v>
          </cell>
          <cell r="C1098" t="str">
            <v>UN</v>
          </cell>
          <cell r="D1098">
            <v>1066.48</v>
          </cell>
        </row>
        <row r="1099">
          <cell r="A1099" t="str">
            <v xml:space="preserve">    92562</v>
          </cell>
          <cell r="B1099" t="str">
            <v>FABRICAÇÃO E INSTALAÇÃO DE TESOURA INTEIRA EM MADEIRA NÃO APARELHADA, VÃO DE 10 M, PARA TELHA ONDULADA DE FIBROCIMENTO, METÁLICA, PLÁSTICA OU TERMOACÚSTICA. AF_12/2015</v>
          </cell>
          <cell r="C1099" t="str">
            <v>UN</v>
          </cell>
          <cell r="D1099">
            <v>1158.52</v>
          </cell>
        </row>
        <row r="1100">
          <cell r="A1100" t="str">
            <v xml:space="preserve">    92563</v>
          </cell>
          <cell r="B1100" t="str">
            <v>FABRICAÇÃO E INSTALAÇÃO DE TESOURA INTEIRA EM MADEIRA NÃO APARELHADA, VÃO DE 11 M, PARA TELHA ONDULADA DE FIBROCIMENTO, METÁLICA, PLÁSTICA OU TERMOACÚSTICA. AF_12/2015</v>
          </cell>
          <cell r="C1100" t="str">
            <v>UN</v>
          </cell>
          <cell r="D1100">
            <v>1344.33</v>
          </cell>
        </row>
        <row r="1101">
          <cell r="A1101" t="str">
            <v xml:space="preserve">    92564</v>
          </cell>
          <cell r="B1101" t="str">
            <v>FABRICAÇÃO E INSTALAÇÃO DE TESOURA INTEIRA EM MADEIRA NÃO APARELHADA, VÃO DE 12 M, PARA TELHA ONDULADA DE FIBROCIMENTO, METÁLICA, PLÁSTICA OU TERMOACÚSTICA. AF_12/2015</v>
          </cell>
          <cell r="C1101" t="str">
            <v>UN</v>
          </cell>
          <cell r="D1101">
            <v>1387.32</v>
          </cell>
        </row>
        <row r="1102">
          <cell r="A1102" t="str">
            <v xml:space="preserve">    92565</v>
          </cell>
          <cell r="B1102" t="str">
            <v>FABRICAÇÃO E INSTALAÇÃO DE ESTRUTURA PONTALETEADA DE MADEIRA NÃO APARELHADA PARA TELHADOS COM ATÉ 2 ÁGUAS E PARA TELHA CERÂMICA OU DE CONCRETO. AF_12/2015</v>
          </cell>
          <cell r="C1102" t="str">
            <v>M2</v>
          </cell>
          <cell r="D1102">
            <v>18.079999999999998</v>
          </cell>
        </row>
        <row r="1103">
          <cell r="A1103" t="str">
            <v xml:space="preserve">    92566</v>
          </cell>
          <cell r="B1103" t="str">
            <v>FABRICAÇÃO E INSTALAÇÃO DE ESTRUTURA PONTALETEADA DE MADEIRA NÃO APARELHADA PARA TELHADOS COM ATÉ 2 ÁGUAS E PARA TELHA ONDULADA DE FIBROCIMENTO, METÁLICA, PLÁSTICA OU TERMOACÚSTICA. AF_12/2015</v>
          </cell>
          <cell r="C1103" t="str">
            <v>M2</v>
          </cell>
          <cell r="D1103">
            <v>10.8</v>
          </cell>
        </row>
        <row r="1104">
          <cell r="A1104" t="str">
            <v xml:space="preserve">    92567</v>
          </cell>
          <cell r="B1104" t="str">
            <v>FABRICAÇÃO E INSTALAÇÃO DE ESTRUTURA PONTALETEADA DE MADEIRA NÃO APARELHADA PARA TELHADOS COM MAIS QUE 2 ÁGUAS E PARA TELHA CERÂMICA OU DE CONCRETO. AF_12/2015</v>
          </cell>
          <cell r="C1104" t="str">
            <v>M2</v>
          </cell>
          <cell r="D1104">
            <v>15.78</v>
          </cell>
        </row>
        <row r="1105">
          <cell r="A1105" t="str">
            <v xml:space="preserve">  0074</v>
          </cell>
          <cell r="B1105" t="str">
            <v>TELHAMENTO COM TELHA CERAMICA</v>
          </cell>
        </row>
        <row r="1106">
          <cell r="A1106" t="str">
            <v xml:space="preserve">    72089</v>
          </cell>
          <cell r="B1106" t="str">
            <v>RECOLOCACAO DE TELHAS CERAMICAS TIPO FRANCESA, CONSIDERANDO REAPROVEITAMENTO DE MATERIAL</v>
          </cell>
          <cell r="C1106" t="str">
            <v>M2</v>
          </cell>
          <cell r="D1106">
            <v>7.17</v>
          </cell>
        </row>
        <row r="1107">
          <cell r="A1107" t="str">
            <v xml:space="preserve">    72091</v>
          </cell>
          <cell r="B1107" t="str">
            <v>RECOLOCACAO DE TELHAS CERAMICAS TIPO PLAN, CONSIDERANDO REAPROVEITAMENTO DE MATERIAL</v>
          </cell>
          <cell r="C1107" t="str">
            <v>M2</v>
          </cell>
          <cell r="D1107">
            <v>24.04</v>
          </cell>
        </row>
        <row r="1108">
          <cell r="A1108" t="str">
            <v xml:space="preserve">    72101</v>
          </cell>
          <cell r="B1108" t="str">
            <v xml:space="preserve">REVISAO GERAL DE TELHADOS DE TELHAS CERAMICAS </v>
          </cell>
          <cell r="C1108" t="str">
            <v>M2</v>
          </cell>
          <cell r="D1108">
            <v>4.1900000000000004</v>
          </cell>
        </row>
        <row r="1109">
          <cell r="A1109" t="str">
            <v xml:space="preserve">    72103</v>
          </cell>
          <cell r="B1109" t="str">
            <v>RECOLOCACAO DE CUMEEIRAS CERAMICAS COM ARGAMASSA TRACO 1:2:8 (CIMENTO,CAL E AREIA), CONSIDERANDO APROVEITAMENTO DO MATERIAL</v>
          </cell>
          <cell r="C1109" t="str">
            <v>M</v>
          </cell>
          <cell r="D1109">
            <v>12.57</v>
          </cell>
        </row>
        <row r="1110">
          <cell r="A1110" t="str">
            <v xml:space="preserve">    73938</v>
          </cell>
          <cell r="B1110" t="str">
            <v>COBERTURA TELHA CERAMICA</v>
          </cell>
        </row>
        <row r="1111">
          <cell r="A1111" t="str">
            <v xml:space="preserve">    73938/001</v>
          </cell>
          <cell r="B1111" t="str">
            <v>COBERTURA EM TELHA CERAMICA TIPO COLONIAL, COM ARGAMASSA TRACO 1:3 (CIMENTO E AREIA)</v>
          </cell>
          <cell r="C1111" t="str">
            <v>M2</v>
          </cell>
          <cell r="D1111">
            <v>59.63</v>
          </cell>
        </row>
        <row r="1112">
          <cell r="A1112" t="str">
            <v xml:space="preserve">    73938/002</v>
          </cell>
          <cell r="B1112" t="str">
            <v xml:space="preserve">COBERTURA EM TELHA CERAMICA TIPO PLAN, EXCLUINDO MADEIRAMENTO </v>
          </cell>
          <cell r="C1112" t="str">
            <v>M2</v>
          </cell>
          <cell r="D1112">
            <v>42.87</v>
          </cell>
        </row>
        <row r="1113">
          <cell r="A1113" t="str">
            <v xml:space="preserve">    73938/003</v>
          </cell>
          <cell r="B1113" t="str">
            <v>COBERTURA EM TELHA CERAMICA TIPO FRANCESA OU MARSELHA, EXCLUINDO MADEIRAMENTO</v>
          </cell>
          <cell r="C1113" t="str">
            <v>M2</v>
          </cell>
          <cell r="D1113">
            <v>36.61</v>
          </cell>
        </row>
        <row r="1114">
          <cell r="A1114" t="str">
            <v xml:space="preserve">    73938/004</v>
          </cell>
          <cell r="B1114" t="str">
            <v>COBERTURA EM TELHA CERAMICA TIPO CANAL, COM ARGAMASSA TRACO 1:3 (CIMENTO E AREIA) E ARAME RECOZIDO</v>
          </cell>
          <cell r="C1114" t="str">
            <v>M2</v>
          </cell>
          <cell r="D1114">
            <v>59.13</v>
          </cell>
        </row>
        <row r="1115">
          <cell r="A1115" t="str">
            <v xml:space="preserve">    73938/005</v>
          </cell>
          <cell r="B1115" t="str">
            <v>COBERTURA EM TELHA CERAMICA TIPO PAULISTA, COM ARGAMASSA TRACO 1:3 (CIMENTO E AREIA) E ARAME RECOZIDO</v>
          </cell>
          <cell r="C1115" t="str">
            <v>M2</v>
          </cell>
          <cell r="D1115">
            <v>69.92</v>
          </cell>
        </row>
        <row r="1116">
          <cell r="A1116" t="str">
            <v xml:space="preserve">    73938/006</v>
          </cell>
          <cell r="B1116" t="str">
            <v>CORDAO DE ARREMATE EM BEIRAIS COM TELHA CERAMICA EMBOCADA TRACO 1:2:8 (CIMENTO, CAL E AREIA)</v>
          </cell>
          <cell r="C1116" t="str">
            <v>M</v>
          </cell>
          <cell r="D1116">
            <v>15.12</v>
          </cell>
        </row>
        <row r="1117">
          <cell r="A1117" t="str">
            <v xml:space="preserve">    73938/007</v>
          </cell>
          <cell r="B1117" t="str">
            <v>EMBOCAMENTO DE ULTIMA FIADA DE TELHA PLAN, COLONIAL OU PAULISTA, COM ARGAMASSA TRACO 1:2:8 (CIMENTO, CAL E AREIA)</v>
          </cell>
          <cell r="C1117" t="str">
            <v>M</v>
          </cell>
          <cell r="D1117">
            <v>7.98</v>
          </cell>
        </row>
        <row r="1118">
          <cell r="A1118" t="str">
            <v xml:space="preserve">    76450</v>
          </cell>
          <cell r="B1118" t="str">
            <v>COBERTURA TELHA CERAMICA</v>
          </cell>
        </row>
        <row r="1119">
          <cell r="A1119" t="str">
            <v xml:space="preserve">    76450/001</v>
          </cell>
          <cell r="B1119" t="str">
            <v>COBERTURA EM TELHA CERAMICA TIPO PAULISTINHA (TRAPEZOIDAL), COM ARGAMASSA TRACO 1:3 (CIMENTO E AREIA) E ARAME RECOZIDO</v>
          </cell>
          <cell r="C1119" t="str">
            <v>M2</v>
          </cell>
          <cell r="D1119">
            <v>71.72</v>
          </cell>
        </row>
        <row r="1120">
          <cell r="A1120" t="str">
            <v xml:space="preserve">    84033</v>
          </cell>
          <cell r="B1120" t="str">
            <v xml:space="preserve">COBERTURA COM TELHA COLONIAL, EXCLUINDO MADEIRAMENTO </v>
          </cell>
          <cell r="C1120" t="str">
            <v>M2</v>
          </cell>
          <cell r="D1120">
            <v>28.66</v>
          </cell>
        </row>
        <row r="1121">
          <cell r="A1121" t="str">
            <v xml:space="preserve">  0075</v>
          </cell>
          <cell r="B1121" t="str">
            <v>TELHAMENTO COM TELHA DE FIBROCIMENTO</v>
          </cell>
        </row>
        <row r="1122">
          <cell r="A1122" t="str">
            <v xml:space="preserve">    72092</v>
          </cell>
          <cell r="B1122" t="str">
            <v>RECOLOCACAO DE TELHAS ONDULADAS COM MASSA PARA VEDACAO, CONSIDERANDO REAPROVEITAMENTO DE MATERIAL</v>
          </cell>
          <cell r="C1122" t="str">
            <v>M2</v>
          </cell>
          <cell r="D1122">
            <v>6.85</v>
          </cell>
        </row>
        <row r="1123">
          <cell r="A1123" t="str">
            <v xml:space="preserve">    72093</v>
          </cell>
          <cell r="B1123" t="str">
            <v>RECOLOCAÇÃO DE TELHA DE FIBROCIMENTO ESTRUTURAL LARGURA ÚTIL 49CM OU 44CM, CONSIDERANDO O REAPROVEITAMENTO DO MATERIAL A EXCEÇÃO DO CONJUNTO DE ARRUELAS DE VEDAÇÃO</v>
          </cell>
          <cell r="C1123" t="str">
            <v>M2</v>
          </cell>
          <cell r="D1123">
            <v>6.83</v>
          </cell>
        </row>
        <row r="1124">
          <cell r="A1124" t="str">
            <v xml:space="preserve">    72094</v>
          </cell>
          <cell r="B1124" t="str">
            <v>RECOLOCAÇÃO DE TELHA DE FIBROCIMENTO ESTRUTURAL LARGURA ÚTIL 90CM, CONSIDERANDO O REAPROVEITAMENTO DO MATERIAL A EXCEÇÃO DO CONJUNTO DE ARRUELAS DE VEDAÇÃO</v>
          </cell>
          <cell r="C1124" t="str">
            <v>M2</v>
          </cell>
          <cell r="D1124">
            <v>6.72</v>
          </cell>
        </row>
        <row r="1125">
          <cell r="A1125" t="str">
            <v xml:space="preserve">    73633</v>
          </cell>
          <cell r="B1125" t="str">
            <v>COBERTURA COM TELHA DE FIBROCIMENTO ESTRUTURAL LARGURA UTIL 90CM, INCLUSO ACESSORIOS DE FIXACAO E VEDACAO</v>
          </cell>
          <cell r="C1125" t="str">
            <v>M2</v>
          </cell>
          <cell r="D1125">
            <v>63.32</v>
          </cell>
        </row>
        <row r="1126">
          <cell r="A1126" t="str">
            <v xml:space="preserve">    73634</v>
          </cell>
          <cell r="B1126" t="str">
            <v>COBERTURA COM TELHA DE FIBROCIMENTO ESTRUTURAL LARGURA ÚTIL 49CM OU 44CM, INCLUSO ACESSÓRIOS DE FIXAÇÃO E VEDAÇÃO, EXCLUINDO MADEIRAMENTO</v>
          </cell>
          <cell r="C1126" t="str">
            <v>M2</v>
          </cell>
          <cell r="D1126">
            <v>90.04</v>
          </cell>
        </row>
        <row r="1127">
          <cell r="A1127" t="str">
            <v xml:space="preserve">    74088</v>
          </cell>
          <cell r="B1127" t="str">
            <v>TELHAMENTO C/ TELHA DE FIBROCIMENTO</v>
          </cell>
        </row>
        <row r="1128">
          <cell r="A1128" t="str">
            <v xml:space="preserve">    74088/001</v>
          </cell>
          <cell r="B1128" t="str">
            <v>TELHAMENTO COM TELHA DE FIBROCIMENTO ONDULADA, ESPESSURA 6MM, INCLUSO JUNTAS DE VEDACAO E ACESSORIOS DE FIXACAO, EXCLUINDO MADEIRAMENTO</v>
          </cell>
          <cell r="C1128" t="str">
            <v>M2</v>
          </cell>
          <cell r="D1128">
            <v>29.7</v>
          </cell>
        </row>
        <row r="1129">
          <cell r="A1129" t="str">
            <v xml:space="preserve">    84035</v>
          </cell>
          <cell r="B1129" t="str">
            <v>COBERTURA COM TELHA DE FIBROCIMENTO ONDULADA, ESPESSURA 8 MM, INCLUINDO ACESSORIOS, EXCLUINDO MADEIRAMENTO</v>
          </cell>
          <cell r="C1129" t="str">
            <v>M2</v>
          </cell>
          <cell r="D1129">
            <v>54.46</v>
          </cell>
        </row>
        <row r="1130">
          <cell r="A1130" t="str">
            <v xml:space="preserve">    84036</v>
          </cell>
          <cell r="B1130" t="str">
            <v>COBERTURA COM TELHA DE FIBROCIMENTO ONDULADA, ESPESSURA 4 MM, INCLUSOSACESSORIOS DE FIXACAO, EXCLUINDO MADEIRAMENTO</v>
          </cell>
          <cell r="C1130" t="str">
            <v>M2</v>
          </cell>
          <cell r="D1130">
            <v>27.01</v>
          </cell>
        </row>
        <row r="1131">
          <cell r="A1131" t="str">
            <v xml:space="preserve">    84037</v>
          </cell>
          <cell r="B1131" t="str">
            <v>COBERTURA COM TELHA DE FIBROCIMENTO ONDULADA, ESPESSURA 6 MM, COM CUMEEIRA UNIVERSAL, INCLUSAS JUNTAS DE DILATACAO E ACESSORIOS DE FIXACAO,EXCLUINDO MADEIRAMENTO</v>
          </cell>
          <cell r="C1131" t="str">
            <v>M2</v>
          </cell>
          <cell r="D1131">
            <v>42.02</v>
          </cell>
        </row>
        <row r="1132">
          <cell r="A1132" t="str">
            <v xml:space="preserve">  0076</v>
          </cell>
          <cell r="B1132" t="str">
            <v>TELHAMENTO COM TELHA METALICA</v>
          </cell>
        </row>
        <row r="1133">
          <cell r="A1133" t="str">
            <v xml:space="preserve">    73866</v>
          </cell>
          <cell r="B1133" t="str">
            <v>ESTRUTURA DE ACO</v>
          </cell>
        </row>
        <row r="1134">
          <cell r="A1134" t="str">
            <v xml:space="preserve">    73866/001</v>
          </cell>
          <cell r="B1134" t="str">
            <v>ESTRUTURA PARA COBERTURA TIPO FINK, EM ALUMINIO ANODIZADO, VAO DE 20M,ESPACAMENTO DAS TESOURAS DE 5M ATE 6,5M</v>
          </cell>
          <cell r="C1134" t="str">
            <v>M2</v>
          </cell>
          <cell r="D1134">
            <v>378.7</v>
          </cell>
        </row>
        <row r="1135">
          <cell r="A1135" t="str">
            <v xml:space="preserve">    73866/002</v>
          </cell>
          <cell r="B1135" t="str">
            <v>ESTRUTURA PARA COBERTURA TIPO FINK, EM ALUMINIO ANODIZADO, VAO DE 30M,ESPACAMENTO DAS TESOURAS DE 5M ATE 6,5M</v>
          </cell>
          <cell r="C1135" t="str">
            <v>M2</v>
          </cell>
          <cell r="D1135">
            <v>397.56</v>
          </cell>
        </row>
        <row r="1136">
          <cell r="A1136" t="str">
            <v xml:space="preserve">    73866/003</v>
          </cell>
          <cell r="B1136" t="str">
            <v>ESTRUTURA PARA COBERTURA TIPO FINK, EM ALUMINIO ANODIZADO, VAO DE 40M,ESPACAMENTO DAS TESOURAS DE 5M ATE 6,5M</v>
          </cell>
          <cell r="C1136" t="str">
            <v>M2</v>
          </cell>
          <cell r="D1136">
            <v>415.28</v>
          </cell>
        </row>
        <row r="1137">
          <cell r="A1137" t="str">
            <v xml:space="preserve">    73866/004</v>
          </cell>
          <cell r="B1137" t="str">
            <v>ESTRUTURA PARA COBERTURA EM ARCO, EM ALUMINIO ANODIZADO, VAO DE 20M, ESPACAMENTO DE 5M ATE 6,5M</v>
          </cell>
          <cell r="C1137" t="str">
            <v>M2</v>
          </cell>
          <cell r="D1137">
            <v>346.28</v>
          </cell>
        </row>
        <row r="1138">
          <cell r="A1138" t="str">
            <v xml:space="preserve">    73866/005</v>
          </cell>
          <cell r="B1138" t="str">
            <v>ESTRUTURA PARA COBERTURA EM ARCO, EM ALUMINIO ANODIZADO, VAO DE 30M, ESPACAMENTO DE 5M ATE 6,5M</v>
          </cell>
          <cell r="C1138" t="str">
            <v>M2</v>
          </cell>
          <cell r="D1138">
            <v>368.19</v>
          </cell>
        </row>
        <row r="1139">
          <cell r="A1139" t="str">
            <v xml:space="preserve">    73866/006</v>
          </cell>
          <cell r="B1139" t="str">
            <v>ESTRUTURA PARA COBERTURA EM ARCO, EM ALUMINIO ANODIZADO, VAO DE 40M, ESPACAMENTO DE 5M ATE 6,5M</v>
          </cell>
          <cell r="C1139" t="str">
            <v>M2</v>
          </cell>
          <cell r="D1139">
            <v>386.11</v>
          </cell>
        </row>
        <row r="1140">
          <cell r="A1140" t="str">
            <v xml:space="preserve">    73866/007</v>
          </cell>
          <cell r="B1140" t="str">
            <v>ESTRUTURA PARA COBERTURA TIPO SHED, EM ALUMINIO ANODIZADO, VAO DE 20M,ESPACAMENTO DAS TESOURAS DE 5M ATE 6,5M</v>
          </cell>
          <cell r="C1140" t="str">
            <v>M2</v>
          </cell>
          <cell r="D1140">
            <v>417.6</v>
          </cell>
        </row>
        <row r="1141">
          <cell r="A1141" t="str">
            <v xml:space="preserve">    73866/008</v>
          </cell>
          <cell r="B1141" t="str">
            <v>ESTRUTURA PARA COBERTURA TIPO SHED, EM ALUMINIO ANODIZADO, VAO DE 30M,ESPACAMENTO DAS TESOURAS DE 5M ATE 6,5M</v>
          </cell>
          <cell r="C1141" t="str">
            <v>M2</v>
          </cell>
          <cell r="D1141">
            <v>499.76</v>
          </cell>
        </row>
        <row r="1142">
          <cell r="A1142" t="str">
            <v xml:space="preserve">    73866/009</v>
          </cell>
          <cell r="B1142" t="str">
            <v>ESTRUTURA PARA COBERTURA TIPO SHED, EM ALUMINIO ANODIZADO, VAO DE 40M,ESPACAMENTO DAS TESOURAS DE 5M ATE 6,5M</v>
          </cell>
          <cell r="C1142" t="str">
            <v>M2</v>
          </cell>
          <cell r="D1142">
            <v>518.21</v>
          </cell>
        </row>
        <row r="1143">
          <cell r="A1143" t="str">
            <v xml:space="preserve">    73867</v>
          </cell>
          <cell r="B1143" t="str">
            <v>ESTRUTURA ESPACIAL</v>
          </cell>
        </row>
        <row r="1144">
          <cell r="A1144" t="str">
            <v xml:space="preserve">    73867/001</v>
          </cell>
          <cell r="B1144" t="str">
            <v xml:space="preserve">ESTRUTURA TIPO ESPACIAL EM ALUMINIO ANODIZADO, VAO DE 20M </v>
          </cell>
          <cell r="C1144" t="str">
            <v>M2</v>
          </cell>
          <cell r="D1144">
            <v>182.35</v>
          </cell>
        </row>
        <row r="1145">
          <cell r="A1145" t="str">
            <v xml:space="preserve">    73867/002</v>
          </cell>
          <cell r="B1145" t="str">
            <v xml:space="preserve">ESTRUTURA TIPO ESPACIAL EM ALUMINIO ANODIZADO, VAO DE 30M </v>
          </cell>
          <cell r="C1145" t="str">
            <v>M2</v>
          </cell>
          <cell r="D1145">
            <v>201.38</v>
          </cell>
        </row>
        <row r="1146">
          <cell r="A1146" t="str">
            <v xml:space="preserve">    73867/003</v>
          </cell>
          <cell r="B1146" t="str">
            <v xml:space="preserve">ESTRUTURA TIPO ESPACIAL EM ALUMINIO ANODIZADO, VAO DE 40M </v>
          </cell>
          <cell r="C1146" t="str">
            <v>M2</v>
          </cell>
          <cell r="D1146">
            <v>243.65</v>
          </cell>
        </row>
        <row r="1147">
          <cell r="A1147" t="str">
            <v xml:space="preserve">    73867/004</v>
          </cell>
          <cell r="B1147" t="str">
            <v xml:space="preserve">ESTRUTURA TIPO ESPACIAL EM ALUMINIO ANODIZADO, VAO DE 50M </v>
          </cell>
          <cell r="C1147" t="str">
            <v>M2</v>
          </cell>
          <cell r="D1147">
            <v>252.11</v>
          </cell>
        </row>
        <row r="1148">
          <cell r="A1148" t="str">
            <v xml:space="preserve">    75220</v>
          </cell>
          <cell r="B1148" t="str">
            <v xml:space="preserve">CUMEEIRA EM PERFIL ONDULADO DE ALUMÍNIO </v>
          </cell>
          <cell r="C1148" t="str">
            <v>M</v>
          </cell>
          <cell r="D1148">
            <v>45.04</v>
          </cell>
        </row>
        <row r="1149">
          <cell r="A1149" t="str">
            <v xml:space="preserve">    75381</v>
          </cell>
          <cell r="B1149" t="str">
            <v>TELHA METÁLICA</v>
          </cell>
        </row>
        <row r="1150">
          <cell r="A1150" t="str">
            <v xml:space="preserve">    75381/001</v>
          </cell>
          <cell r="B1150" t="str">
            <v>COBERTURA COM TELHA DE CHAPA DE AÇO ZINCADO, ONDULADA, ESPESSURA DE 0,5MM</v>
          </cell>
          <cell r="C1150" t="str">
            <v>M2</v>
          </cell>
          <cell r="D1150">
            <v>33.18</v>
          </cell>
        </row>
        <row r="1151">
          <cell r="A1151" t="str">
            <v xml:space="preserve">    84038</v>
          </cell>
          <cell r="B1151" t="str">
            <v xml:space="preserve">COBERTURA COM TELHA ONDULADA DE ALUMINIO, ESPESSURA DE 0,5 MM </v>
          </cell>
          <cell r="C1151" t="str">
            <v>M2</v>
          </cell>
          <cell r="D1151">
            <v>53.53</v>
          </cell>
        </row>
        <row r="1152">
          <cell r="A1152" t="str">
            <v xml:space="preserve">    84039</v>
          </cell>
          <cell r="B1152" t="str">
            <v xml:space="preserve">COBERTURA COM TELHA ONDULADA DE ALUMINIO, ESPESSURA DE 0,7 MM </v>
          </cell>
          <cell r="C1152" t="str">
            <v>M2</v>
          </cell>
          <cell r="D1152">
            <v>73.95</v>
          </cell>
        </row>
        <row r="1153">
          <cell r="A1153" t="str">
            <v xml:space="preserve">    84040</v>
          </cell>
          <cell r="B1153" t="str">
            <v>COBERTURA COM TELHA DE ACO ZINCADO, TRAPEZOIDAL, ESPESSURA DE 0,5 MM, INCLUINDO ACESSORIOS</v>
          </cell>
          <cell r="C1153" t="str">
            <v>M2</v>
          </cell>
          <cell r="D1153">
            <v>29.88</v>
          </cell>
        </row>
        <row r="1154">
          <cell r="A1154" t="str">
            <v xml:space="preserve">  0078</v>
          </cell>
          <cell r="B1154" t="str">
            <v>MADEIRAMENTO/TELHAMENTO C/ TELHAS FIBROCIMENTO</v>
          </cell>
        </row>
        <row r="1155">
          <cell r="A1155" t="str">
            <v xml:space="preserve">    84041</v>
          </cell>
          <cell r="B1155" t="str">
            <v xml:space="preserve">COBERTURA COM TELHA PLASTICA TRANSPARENTE INCLUSIVE FIXACAO </v>
          </cell>
          <cell r="C1155" t="str">
            <v>M2</v>
          </cell>
          <cell r="D1155">
            <v>36.380000000000003</v>
          </cell>
        </row>
        <row r="1156">
          <cell r="A1156" t="str">
            <v xml:space="preserve">  0079</v>
          </cell>
          <cell r="B1156" t="str">
            <v>CUMEEIRA CERAMICA</v>
          </cell>
        </row>
        <row r="1157">
          <cell r="A1157" t="str">
            <v xml:space="preserve">    6058</v>
          </cell>
          <cell r="B1157" t="str">
            <v>CUMEEIRA COM TELHA CERAMICA EMBOCADA COM ARGAMASSA TRACO 1:2:8 (CIMENTO, CAL E AREIA)</v>
          </cell>
          <cell r="C1157" t="str">
            <v>M</v>
          </cell>
          <cell r="D1157">
            <v>18.940000000000001</v>
          </cell>
        </row>
        <row r="1158">
          <cell r="A1158" t="str">
            <v xml:space="preserve">    73930</v>
          </cell>
          <cell r="B1158" t="str">
            <v>ARREMATE TELHA CERAMICA EMBOCADA C/ARGAMASSA CIMENTO/AREIA/SAIBRO 1:2:3</v>
          </cell>
        </row>
        <row r="1159">
          <cell r="A1159" t="str">
            <v xml:space="preserve">    73930/001</v>
          </cell>
          <cell r="B1159" t="str">
            <v>CORDAO DE ARREMATE COM TELHA CERAMICA TIPO CANAL EMBOCADA COM ARGAMASSA TRACO 1:3 (CIMENTO E AREIA)</v>
          </cell>
          <cell r="C1159" t="str">
            <v>M</v>
          </cell>
          <cell r="D1159">
            <v>14.9</v>
          </cell>
        </row>
        <row r="1160">
          <cell r="A1160" t="str">
            <v xml:space="preserve">  0080</v>
          </cell>
          <cell r="B1160" t="str">
            <v>CUMEEIRA DE FIBROCIMENTO</v>
          </cell>
        </row>
        <row r="1161">
          <cell r="A1161" t="str">
            <v xml:space="preserve">    73744</v>
          </cell>
          <cell r="B1161" t="str">
            <v>CUMIEIRA DE FIBROCIMENTO</v>
          </cell>
        </row>
        <row r="1162">
          <cell r="A1162" t="str">
            <v xml:space="preserve">    73744/001</v>
          </cell>
          <cell r="B1162" t="str">
            <v>CUMEEIRA PARA TELHA DE FIBROCIMENTO ESTRUTURAL, INCLUSO ACESSORIOS PARA FIXACAO E VEDACAO</v>
          </cell>
          <cell r="C1162" t="str">
            <v>M</v>
          </cell>
          <cell r="D1162">
            <v>106.88</v>
          </cell>
        </row>
        <row r="1163">
          <cell r="A1163" t="str">
            <v xml:space="preserve">    74045</v>
          </cell>
          <cell r="B1163" t="str">
            <v>CUMEEIRA FIBROCIMENTO</v>
          </cell>
        </row>
        <row r="1164">
          <cell r="A1164" t="str">
            <v xml:space="preserve">    74045/001</v>
          </cell>
          <cell r="B1164" t="str">
            <v>CUMEEIRA UNIVERSAL PARA TELHA DE FIBROCIMENTO ONDULADA ESPESSURA 6 MM,INCLUSO JUNTAS DE VEDACAO E ACESSORIOS DE FIXACAO</v>
          </cell>
          <cell r="C1164" t="str">
            <v>M</v>
          </cell>
          <cell r="D1164">
            <v>51.83</v>
          </cell>
        </row>
        <row r="1165">
          <cell r="A1165" t="str">
            <v xml:space="preserve">    74045/002</v>
          </cell>
          <cell r="B1165" t="str">
            <v>CUMEEIRA TIPO SHED PARA TELHA DE FIBROCIMENTO ONDULADA, INCLUSO JUNTASDE VEDACAO E ACESSORIOS DE FIXACAO</v>
          </cell>
          <cell r="C1165" t="str">
            <v>M</v>
          </cell>
          <cell r="D1165">
            <v>40.42</v>
          </cell>
        </row>
        <row r="1166">
          <cell r="A1166" t="str">
            <v xml:space="preserve">  0081</v>
          </cell>
          <cell r="B1166" t="str">
            <v>CALHA DE CONCRETO</v>
          </cell>
        </row>
        <row r="1167">
          <cell r="A1167" t="str">
            <v xml:space="preserve">    84042</v>
          </cell>
          <cell r="B1167" t="str">
            <v>CALHA DE CONCRETO, 40X15 CM ESPESSURA DE 8 CM, PREPARADO EM BETONEIRA E CIMENTADO LISO EXECUTADO COM ARGAMASSA TRACO 1:4 (CIMENTO E AREIA MEDIA NAO PENEIRADA), PREPARO MANUAL</v>
          </cell>
          <cell r="C1167" t="str">
            <v>M</v>
          </cell>
          <cell r="D1167">
            <v>116.36</v>
          </cell>
        </row>
        <row r="1168">
          <cell r="A1168" t="str">
            <v xml:space="preserve">    84043</v>
          </cell>
          <cell r="B1168" t="str">
            <v>CALHA DE CONCRETO, 30X15 CM, ESPESSURA 8 CM PREPARADA EM BETONEIRA COMCIMENTADO LISO EXECUTADO COM ARGAMASSA TRACO 1:4 (CIMENTO E AREIA MEDIA NAO PENEIRADA), PREPARO MANUAL</v>
          </cell>
          <cell r="C1168" t="str">
            <v>M</v>
          </cell>
          <cell r="D1168">
            <v>105.11</v>
          </cell>
        </row>
        <row r="1169">
          <cell r="A1169" t="str">
            <v xml:space="preserve">  0083</v>
          </cell>
          <cell r="B1169" t="str">
            <v>CALHA DE PVC, PECAS E ACESSORIOS</v>
          </cell>
        </row>
        <row r="1170">
          <cell r="A1170" t="str">
            <v xml:space="preserve">    84044</v>
          </cell>
          <cell r="B1170" t="str">
            <v>CALHA DE BEIRAL, SEMICIRCULAR DE PVC, DIAMETRO 125 MM, INCLUINDO CABECEIRAS, EMENDAS, BOCAIS, SUPORTES E VEDACOES, EXCLUINDO CONDUTORES - FORNECIMENTO E COLOCACAO</v>
          </cell>
          <cell r="C1170" t="str">
            <v>M</v>
          </cell>
          <cell r="D1170">
            <v>58.64</v>
          </cell>
        </row>
        <row r="1171">
          <cell r="A1171" t="str">
            <v xml:space="preserve">    84045</v>
          </cell>
          <cell r="B1171" t="str">
            <v>CONDUTOR PARA CALHA DE BEIRAL, DE PVC, DIAMETRO 88 MM, INCLUINDO CONEXOES E BRACADEIRAS - FORNECIMENTO E COLOCACAO</v>
          </cell>
          <cell r="C1171" t="str">
            <v>M</v>
          </cell>
          <cell r="D1171">
            <v>26.98</v>
          </cell>
        </row>
        <row r="1172">
          <cell r="A1172" t="str">
            <v xml:space="preserve">  0084</v>
          </cell>
          <cell r="B1172" t="str">
            <v>CALHA METALICA</v>
          </cell>
        </row>
        <row r="1173">
          <cell r="A1173" t="str">
            <v xml:space="preserve">    72104</v>
          </cell>
          <cell r="B1173" t="str">
            <v xml:space="preserve">CALHA EM CHAPA DE ACO GALVANIZADO NUMERO 24, DESENVOLVIMENTO DE 33CM </v>
          </cell>
          <cell r="C1173" t="str">
            <v>M</v>
          </cell>
          <cell r="D1173">
            <v>25.83</v>
          </cell>
        </row>
        <row r="1174">
          <cell r="A1174" t="str">
            <v xml:space="preserve">    72105</v>
          </cell>
          <cell r="B1174" t="str">
            <v xml:space="preserve">CALHA EM CHAPA DE ACO GALVANIZADO NUMERO 24, DESENVOLVIMENTO DE 50CM </v>
          </cell>
          <cell r="C1174" t="str">
            <v>M</v>
          </cell>
          <cell r="D1174">
            <v>39.630000000000003</v>
          </cell>
        </row>
        <row r="1175">
          <cell r="A1175" t="str">
            <v xml:space="preserve">    84046</v>
          </cell>
          <cell r="B1175" t="str">
            <v xml:space="preserve">CALHA DE CHAPA GALVANIZADA NUMERO 26, COM DESENVOLVIMENTO DE 10 CM </v>
          </cell>
          <cell r="C1175" t="str">
            <v>M</v>
          </cell>
          <cell r="D1175">
            <v>12.49</v>
          </cell>
        </row>
        <row r="1176">
          <cell r="A1176" t="str">
            <v xml:space="preserve">  0086</v>
          </cell>
          <cell r="B1176" t="str">
            <v>RUFO METALICO</v>
          </cell>
        </row>
        <row r="1177">
          <cell r="A1177" t="str">
            <v xml:space="preserve">    72106</v>
          </cell>
          <cell r="B1177" t="str">
            <v xml:space="preserve">RUFO EM CHAPA DE ACO GALVANIZADO NUMERO 24, DESENVOLVIMENTO DE 16CM </v>
          </cell>
          <cell r="C1177" t="str">
            <v>M</v>
          </cell>
          <cell r="D1177">
            <v>17.760000000000002</v>
          </cell>
        </row>
        <row r="1178">
          <cell r="A1178" t="str">
            <v xml:space="preserve">    72107</v>
          </cell>
          <cell r="B1178" t="str">
            <v xml:space="preserve">RUFO EM CHAPA DE ACO GALVANIZADO NUMERO 24, DESENVOLVIMENTO DE 25CM </v>
          </cell>
          <cell r="C1178" t="str">
            <v>M</v>
          </cell>
          <cell r="D1178">
            <v>16.670000000000002</v>
          </cell>
        </row>
        <row r="1179">
          <cell r="A1179" t="str">
            <v xml:space="preserve">  0087</v>
          </cell>
          <cell r="B1179" t="str">
            <v>RUFO/ESPIGAO/RINCAO DIVERSOS</v>
          </cell>
        </row>
        <row r="1180">
          <cell r="A1180" t="str">
            <v xml:space="preserve">    73868</v>
          </cell>
          <cell r="B1180" t="str">
            <v>RUFOS PARA COBERTURAS EM TELHAS FIBROCIMENTO</v>
          </cell>
        </row>
        <row r="1181">
          <cell r="A1181" t="str">
            <v xml:space="preserve">    73868/001</v>
          </cell>
          <cell r="B1181" t="str">
            <v xml:space="preserve">RUFO EM FIBROCIMENTO, INCLUSO ACESSORIOS DE FIXACAO E VEDACAO </v>
          </cell>
          <cell r="C1181" t="str">
            <v>M</v>
          </cell>
          <cell r="D1181">
            <v>28.97</v>
          </cell>
        </row>
        <row r="1182">
          <cell r="A1182" t="str">
            <v xml:space="preserve">  0088</v>
          </cell>
          <cell r="B1182" t="str">
            <v>RUFO EM CONCRETO</v>
          </cell>
        </row>
        <row r="1183">
          <cell r="A1183" t="str">
            <v xml:space="preserve">    68058</v>
          </cell>
          <cell r="B1183" t="str">
            <v xml:space="preserve">RUFO EM CONCRETO ARMADO, LARGURA 40CM E ESPESSURA 7CM </v>
          </cell>
          <cell r="C1183" t="str">
            <v>M</v>
          </cell>
          <cell r="D1183">
            <v>57.9</v>
          </cell>
        </row>
        <row r="1184">
          <cell r="A1184" t="str">
            <v xml:space="preserve">    74098</v>
          </cell>
          <cell r="B1184" t="str">
            <v>ALGEROZ EM CONCRETO ARMADO (RUFO DE CONCRETO)</v>
          </cell>
        </row>
        <row r="1185">
          <cell r="A1185" t="str">
            <v xml:space="preserve">    74098/001</v>
          </cell>
          <cell r="B1185" t="str">
            <v xml:space="preserve">RUFO EM CONCRETO ARMADO, LARGURA 40CM, ESPESSURA 3CM </v>
          </cell>
          <cell r="C1185" t="str">
            <v>M</v>
          </cell>
          <cell r="D1185">
            <v>22.94</v>
          </cell>
        </row>
        <row r="1186">
          <cell r="A1186" t="str">
            <v xml:space="preserve">  0252</v>
          </cell>
          <cell r="B1186" t="str">
            <v>TELHAMENTO COM TELHA DE FIBRA DE VIDRO</v>
          </cell>
        </row>
        <row r="1187">
          <cell r="A1187" t="str">
            <v xml:space="preserve">    41619</v>
          </cell>
          <cell r="B1187" t="str">
            <v>COBERTURA COM TELHA DE FIBRA DE VIDRO ONDULADA COLORIDA, ESPESSURA 6MM, INCLUSOS ACESSORIOS DE FIXACAO</v>
          </cell>
          <cell r="C1187" t="str">
            <v>M2</v>
          </cell>
          <cell r="D1187">
            <v>37.590000000000003</v>
          </cell>
        </row>
        <row r="1188">
          <cell r="A1188" t="str">
            <v xml:space="preserve">  0291</v>
          </cell>
          <cell r="B1188" t="str">
            <v>ESTRUTURA METALICA</v>
          </cell>
        </row>
        <row r="1189">
          <cell r="A1189" t="str">
            <v xml:space="preserve">    72110</v>
          </cell>
          <cell r="B1189" t="str">
            <v>ESTRUTURA METALICA EM TESOURAS OU TRELICAS, VAO LIVRE DE 12M, FORNECIMENTO E MONTAGEM, NAO SENDO CONSIDERADOS OS FECHAMENTOS METALICOS, AS COLUNAS, OS SERVICOS GERAIS EM ALVENARIA E CONCRETO, AS TELHAS DE COBERTURA E A PINTURA DE ACABAMENTO</v>
          </cell>
          <cell r="C1189" t="str">
            <v>M2</v>
          </cell>
          <cell r="D1189">
            <v>59.22</v>
          </cell>
        </row>
        <row r="1190">
          <cell r="A1190" t="str">
            <v xml:space="preserve">    72111</v>
          </cell>
          <cell r="B1190" t="str">
            <v>ESTRUTURA METALICA EM TESOURAS OU TRELICAS, VAO LIVRE DE 15M, FORNECIMENTO E MONTAGEM, NAO SENDO CONSIDERADOS OS FECHAMENTOS METALICOS, AS COLUNAS, OS SERVICOS GERAIS EM ALVENARIA E CONCRETO, AS TELHAS DE COBERTURA E A PINTURA DE ACABAMENTO</v>
          </cell>
          <cell r="C1190" t="str">
            <v>M2</v>
          </cell>
          <cell r="D1190">
            <v>64.540000000000006</v>
          </cell>
        </row>
        <row r="1191">
          <cell r="A1191" t="str">
            <v xml:space="preserve">    72112</v>
          </cell>
          <cell r="B1191" t="str">
            <v>ESTRUTURA METALICA EM TESOURAS OU TRELICAS, VAO LIVRE DE 20M, FORNECIMENTO E MONTAGEM, NAO SENDO CONSIDERADOS OS FECHAMENTOS METALICOS, AS COLUNAS, OS SERVICOS GERAIS EM ALVENARIA E CONCRETO, AS TELHAS DE COBERTURA E A PINTURA DE ACABAMENTO</v>
          </cell>
          <cell r="C1191" t="str">
            <v>M2</v>
          </cell>
          <cell r="D1191">
            <v>69.849999999999994</v>
          </cell>
        </row>
        <row r="1192">
          <cell r="A1192" t="str">
            <v xml:space="preserve">    72113</v>
          </cell>
          <cell r="B1192" t="str">
            <v>ESTRUTURA METALICA EM TESOURAS OU TRELICAS, VAO LIVRE DE 25M, FORNECIMENTO E MONTAGEM, NAO SENDO CONSIDERADOS OS FECHAMENTOS METALICOS, AS COLUNAS, OS SERVICOS GERAIS EM ALVENARIA E CONCRETO, AS TELHAS DE COBERTURA E A PINTURA DE ACABAMENTO</v>
          </cell>
          <cell r="C1192" t="str">
            <v>M2</v>
          </cell>
          <cell r="D1192">
            <v>78.58</v>
          </cell>
        </row>
        <row r="1193">
          <cell r="A1193" t="str">
            <v xml:space="preserve">    72114</v>
          </cell>
          <cell r="B1193" t="str">
            <v>ESTRUTURA METALICA EM TESOURAS OU TRELICAS, VAO LIVRE DE 30M, FORNECIMENTO E MONTAGEM, NAO SENDO CONSIDERADOS OS FECHAMENTOS METALICOS, AS COLUNAS, OS SERVICOS GERAIS EM ALVENARIA E CONCRETO, AS TELHAS DE COBERTURA E A PINTURA DE ACABAMENTO</v>
          </cell>
          <cell r="C1193" t="str">
            <v>M2</v>
          </cell>
          <cell r="D1193">
            <v>87.31</v>
          </cell>
        </row>
        <row r="1194">
          <cell r="A1194" t="str">
            <v xml:space="preserve">    73970</v>
          </cell>
          <cell r="B1194" t="str">
            <v>ESTRUTURAS METALICAS DIVERSAS</v>
          </cell>
        </row>
        <row r="1195">
          <cell r="A1195" t="str">
            <v xml:space="preserve">    73970/001</v>
          </cell>
          <cell r="B1195" t="str">
            <v xml:space="preserve">ESTRUTURA METALICA EM ACO ESTRUTURAL PERFIL I 12 X 5 1/4 </v>
          </cell>
          <cell r="C1195" t="str">
            <v>KG</v>
          </cell>
          <cell r="D1195">
            <v>7.3</v>
          </cell>
        </row>
        <row r="1196">
          <cell r="A1196" t="str">
            <v xml:space="preserve">    73970/002</v>
          </cell>
          <cell r="B1196" t="str">
            <v xml:space="preserve">ESTRUTURA METALICA EM ACO ESTRUTURAL PERFIL I 6 X 3 3/8 </v>
          </cell>
          <cell r="C1196" t="str">
            <v>KG</v>
          </cell>
          <cell r="D1196">
            <v>5.45</v>
          </cell>
        </row>
        <row r="1197">
          <cell r="A1197" t="str">
            <v xml:space="preserve">    92255</v>
          </cell>
          <cell r="B1197" t="str">
            <v>INSTALAÇÃO DE TESOURA (INTEIRA OU MEIA), SOBRE LAJE, EM AÇO, PARA VÃOSMAIORES OU IGUAIS A 3,0 M E MENORES QUE 6,0 M. AF_12/2015</v>
          </cell>
          <cell r="C1197" t="str">
            <v>UN</v>
          </cell>
          <cell r="D1197">
            <v>41.91</v>
          </cell>
        </row>
        <row r="1198">
          <cell r="A1198" t="str">
            <v xml:space="preserve">    92256</v>
          </cell>
          <cell r="B1198" t="str">
            <v>INSTALAÇÃO DE TESOURA (INTEIRA OU MEIA), SOBRE LAJE, EM AÇO, PARA VÃOSMAIORES OU IGUAIS A 6,0 M E MENORES QUE 8,0 M. AF_12/2015</v>
          </cell>
          <cell r="C1198" t="str">
            <v>UN</v>
          </cell>
          <cell r="D1198">
            <v>60</v>
          </cell>
        </row>
        <row r="1199">
          <cell r="A1199" t="str">
            <v xml:space="preserve">    92257</v>
          </cell>
          <cell r="B1199" t="str">
            <v>INSTALAÇÃO DE TESOURA (INTEIRA OU MEIA), SOBRE LAJE, EM AÇO, PARA VÃOSMAIORES OU IGUAIS A 8,0 M E MENORES QUE 10,0 M. AF_12/2015</v>
          </cell>
          <cell r="C1199" t="str">
            <v>UN</v>
          </cell>
          <cell r="D1199">
            <v>77.540000000000006</v>
          </cell>
        </row>
        <row r="1200">
          <cell r="A1200" t="str">
            <v xml:space="preserve">    92258</v>
          </cell>
          <cell r="B1200" t="str">
            <v>INSTALAÇÃO DE TESOURA (INTEIRA OU MEIA), SOBRE LAJE, EM AÇO, PARA VÃOSMAIORES OU IGUAIS A 10,0 M E MENORES QUE 12,0 M. AF_12/2015</v>
          </cell>
          <cell r="C1200" t="str">
            <v>UN</v>
          </cell>
          <cell r="D1200">
            <v>105.76</v>
          </cell>
        </row>
        <row r="1201">
          <cell r="A1201" t="str">
            <v xml:space="preserve">    92568</v>
          </cell>
          <cell r="B1201" t="str">
            <v>TRAMA DE AÇO COMPOSTA POR RIPAS, CAIBROS E TERÇAS PARA TELHADOS DE ATÉ2 ÁGUAS PARA TELHA DE ENCAIXE DE CERÂMICA OU DE CONCRETO. AF_12/2015</v>
          </cell>
          <cell r="C1201" t="str">
            <v>M2</v>
          </cell>
          <cell r="D1201">
            <v>50.13</v>
          </cell>
        </row>
        <row r="1202">
          <cell r="A1202" t="str">
            <v xml:space="preserve">    92569</v>
          </cell>
          <cell r="B1202" t="str">
            <v>TRAMA DE AÇO COMPOSTA POR RIPAS E CAIBROS PARA TELHADOS DE ATÉ 2 ÁGUASPARA TELHA DE ENCAIXE DE CERÂMICA OU DE CONCRETO. AF_12/2015</v>
          </cell>
          <cell r="C1202" t="str">
            <v>M2</v>
          </cell>
          <cell r="D1202">
            <v>23.29</v>
          </cell>
        </row>
        <row r="1203">
          <cell r="A1203" t="str">
            <v xml:space="preserve">    92570</v>
          </cell>
          <cell r="B1203" t="str">
            <v>TRAMA DE AÇO COMPOSTA POR RIPAS PARA TELHADOS DE ATÉ 2 ÁGUAS PARA TELHA DE ENCAIXE DE CERÂMICA OU DE CONCRETO. AF_12/2015</v>
          </cell>
          <cell r="C1203" t="str">
            <v>M2</v>
          </cell>
          <cell r="D1203">
            <v>11.54</v>
          </cell>
        </row>
        <row r="1204">
          <cell r="A1204" t="str">
            <v xml:space="preserve">    92571</v>
          </cell>
          <cell r="B1204" t="str">
            <v>TRAMA DE AÇO COMPOSTA POR RIPAS, CAIBROS E TERÇAS PARA TELHADOS DE MAIS DE 2 ÁGUAS PARA TELHA DE ENCAIXE DE CERÂMICA OU DE CONCRETO. AF_12/2015</v>
          </cell>
          <cell r="C1204" t="str">
            <v>M2</v>
          </cell>
          <cell r="D1204">
            <v>53.6</v>
          </cell>
        </row>
        <row r="1205">
          <cell r="A1205" t="str">
            <v xml:space="preserve">    92572</v>
          </cell>
          <cell r="B1205" t="str">
            <v>TRAMA DE AÇO COMPOSTA POR RIPAS E CAIBROS PARA TELHADOS DE MAIS DE 2 ÁGUAS PARA TELHA DE ENCAIXE DE CERÂMICA OU DE CONCRETO. AF_12/2015</v>
          </cell>
          <cell r="C1205" t="str">
            <v>M2</v>
          </cell>
          <cell r="D1205">
            <v>25.34</v>
          </cell>
        </row>
        <row r="1206">
          <cell r="A1206" t="str">
            <v xml:space="preserve">    92573</v>
          </cell>
          <cell r="B1206" t="str">
            <v>TRAMA DE AÇO COMPOSTA POR RIPAS PARA TELHADOS DE MAIS DE 2 ÁGUAS PARA TELHA DE ENCAIXE DE CERÂMICA OU DE CONCRETO. AF_12/2015</v>
          </cell>
          <cell r="C1206" t="str">
            <v>M2</v>
          </cell>
          <cell r="D1206">
            <v>12.98</v>
          </cell>
        </row>
        <row r="1207">
          <cell r="A1207" t="str">
            <v xml:space="preserve">    92574</v>
          </cell>
          <cell r="B1207" t="str">
            <v>TRAMA DE AÇO COMPOSTA POR RIPAS, CAIBROS E TERÇAS PARA TELHADOS DE ATÉ2 ÁGUAS PARA TELHA CERÂMICA CAPA-CANAL. AF_12/2015</v>
          </cell>
          <cell r="C1207" t="str">
            <v>M2</v>
          </cell>
          <cell r="D1207">
            <v>54.4</v>
          </cell>
        </row>
        <row r="1208">
          <cell r="A1208" t="str">
            <v xml:space="preserve">    92575</v>
          </cell>
          <cell r="B1208" t="str">
            <v>TRAMA DE AÇO COMPOSTA POR RIPAS E CAIBROS PARA TELHADOS DE ATÉ 2 ÁGUASPARA TELHA CERÂMICA CAPA-CANAL. AF_12/2015</v>
          </cell>
          <cell r="C1208" t="str">
            <v>M2</v>
          </cell>
          <cell r="D1208">
            <v>22.98</v>
          </cell>
        </row>
        <row r="1209">
          <cell r="A1209" t="str">
            <v xml:space="preserve">    92576</v>
          </cell>
          <cell r="B1209" t="str">
            <v>TRAMA DE AÇO COMPOSTA POR RIPAS PARA TELHADOS DE ATÉ 2 ÁGUAS PARA TELHA CERÂMICA CAPA-CANAL. AF_12/2015</v>
          </cell>
          <cell r="C1209" t="str">
            <v>M2</v>
          </cell>
          <cell r="D1209">
            <v>9.32</v>
          </cell>
        </row>
        <row r="1210">
          <cell r="A1210" t="str">
            <v xml:space="preserve">    92577</v>
          </cell>
          <cell r="B1210" t="str">
            <v>TRAMA DE AÇO COMPOSTA POR RIPAS, CAIBROS E TERÇAS PARA TELHADOS DE MAIS DE 2 ÁGUAS PARA TELHA CERÂMICA CAPA-CANAL. AF_12/2015</v>
          </cell>
          <cell r="C1210" t="str">
            <v>M2</v>
          </cell>
          <cell r="D1210">
            <v>58.13</v>
          </cell>
        </row>
        <row r="1211">
          <cell r="A1211" t="str">
            <v xml:space="preserve">    92578</v>
          </cell>
          <cell r="B1211" t="str">
            <v>TRAMA DE AÇO COMPOSTA POR RIPAS E CAIBROS PARA TELHADOS DE MAIS DE 2 ÁGUAS PARA TELHA CERÂMICA CAPA-CANAL. AF_12/2015</v>
          </cell>
          <cell r="C1211" t="str">
            <v>M2</v>
          </cell>
          <cell r="D1211">
            <v>25.02</v>
          </cell>
        </row>
        <row r="1212">
          <cell r="A1212" t="str">
            <v xml:space="preserve">    92579</v>
          </cell>
          <cell r="B1212" t="str">
            <v>TRAMA DE AÇO COMPOSTA POR RIPAS PARA TELHADOS DE MAIS DE 2 ÁGUAS PARA TELHA CERÂMICA CAPA-CANAL. AF_12/2015</v>
          </cell>
          <cell r="C1212" t="str">
            <v>M2</v>
          </cell>
          <cell r="D1212">
            <v>10.48</v>
          </cell>
        </row>
        <row r="1213">
          <cell r="A1213" t="str">
            <v xml:space="preserve">    92580</v>
          </cell>
          <cell r="B1213" t="str">
            <v>TRAMA DE AÇO COMPOSTA POR TERÇAS PARA TELHADOS DE ATÉ 2 ÁGUAS PARA TELHA ONDULADA DE FIBROCIMENTO, METÁLICA, PLÁSTICA OU TERMOACÚSTICA. AF_12/2015</v>
          </cell>
          <cell r="C1213" t="str">
            <v>M2</v>
          </cell>
          <cell r="D1213">
            <v>23.86</v>
          </cell>
        </row>
        <row r="1214">
          <cell r="A1214" t="str">
            <v xml:space="preserve">    92581</v>
          </cell>
          <cell r="B1214" t="str">
            <v>TRAMA DE AÇO COMPOSTA POR TERÇAS PARA TELHADOS DE ATÉ 2 ÁGUAS PARA TELHA ESTRUTURAL DE FIBROCIMENTO. AF_12/2015</v>
          </cell>
          <cell r="C1214" t="str">
            <v>M2</v>
          </cell>
          <cell r="D1214">
            <v>25</v>
          </cell>
        </row>
        <row r="1215">
          <cell r="A1215" t="str">
            <v xml:space="preserve">    92582</v>
          </cell>
          <cell r="B1215" t="str">
            <v>FABRICAÇÃO E INSTALAÇÃO DE TESOURA INTEIRA EM AÇO, VÃO DE 3 M, PARA TELHA CERÂMICA OU DE CONCRETO. AF_12/2015</v>
          </cell>
          <cell r="C1215" t="str">
            <v>UN</v>
          </cell>
          <cell r="D1215">
            <v>283.69</v>
          </cell>
        </row>
        <row r="1216">
          <cell r="A1216" t="str">
            <v xml:space="preserve">    92584</v>
          </cell>
          <cell r="B1216" t="str">
            <v>FABRICAÇÃO E INSTALAÇÃO DE TESOURA INTEIRA EM AÇO, VÃO DE 4 M, PARA TELHA CERÂMICA OU DE CONCRETO. AF_12/2015</v>
          </cell>
          <cell r="C1216" t="str">
            <v>UN</v>
          </cell>
          <cell r="D1216">
            <v>340</v>
          </cell>
        </row>
        <row r="1217">
          <cell r="A1217" t="str">
            <v xml:space="preserve">    92586</v>
          </cell>
          <cell r="B1217" t="str">
            <v>FABRICAÇÃO E INSTALAÇÃO DE TESOURA INTEIRA EM AÇO, VÃO DE 5 M, PARA TELHA CERÂMICA OU DE CONCRETO. AF_12/2015</v>
          </cell>
          <cell r="C1217" t="str">
            <v>UN</v>
          </cell>
          <cell r="D1217">
            <v>396.31</v>
          </cell>
        </row>
        <row r="1218">
          <cell r="A1218" t="str">
            <v xml:space="preserve">    92588</v>
          </cell>
          <cell r="B1218" t="str">
            <v>FABRICAÇÃO E INSTALAÇÃO DE TESOURA INTEIRA EM AÇO, VÃO DE 6 M, PARA TELHA CERÂMICA OU DE CONCRETO. AF_12/2015</v>
          </cell>
          <cell r="C1218" t="str">
            <v>UN</v>
          </cell>
          <cell r="D1218">
            <v>502.37</v>
          </cell>
        </row>
        <row r="1219">
          <cell r="A1219" t="str">
            <v xml:space="preserve">    92590</v>
          </cell>
          <cell r="B1219" t="str">
            <v>FABRICAÇÃO E INSTALAÇÃO DE TESOURA INTEIRA EM AÇO, VÃO DE 7 M, PARA TELHA CERÂMICA OU DE CONCRETO. AF_12/2015</v>
          </cell>
          <cell r="C1219" t="str">
            <v>UN</v>
          </cell>
          <cell r="D1219">
            <v>558.67999999999995</v>
          </cell>
        </row>
        <row r="1220">
          <cell r="A1220" t="str">
            <v xml:space="preserve">    92592</v>
          </cell>
          <cell r="B1220" t="str">
            <v>FABRICAÇÃO E INSTALAÇÃO DE TESOURA INTEIRA EM AÇO, VÃO DE 8 M, PARA TELHA CERÂMICA OU DE CONCRETO. AF_12/2015</v>
          </cell>
          <cell r="C1220" t="str">
            <v>UN</v>
          </cell>
          <cell r="D1220">
            <v>632.54</v>
          </cell>
        </row>
        <row r="1221">
          <cell r="A1221" t="str">
            <v xml:space="preserve">    92593</v>
          </cell>
          <cell r="B1221" t="str">
            <v>FABRICAÇÃO E INSTALAÇÃO DE TESOURA INTEIRA EM AÇO, PARA VÃOS DE 3 A 12M E PARA QUALQUER TIPO DE TELHA. AF_12/2015</v>
          </cell>
          <cell r="C1221" t="str">
            <v>KG</v>
          </cell>
          <cell r="D1221">
            <v>4.82</v>
          </cell>
        </row>
        <row r="1222">
          <cell r="A1222" t="str">
            <v xml:space="preserve">    92594</v>
          </cell>
          <cell r="B1222" t="str">
            <v>FABRICAÇÃO E INSTALAÇÃO DE TESOURA INTEIRA EM AÇO, VÃO DE 9 M, PARA TELHA CERÂMICA OU DE CONCRETO. AF_12/2015</v>
          </cell>
          <cell r="C1222" t="str">
            <v>UN</v>
          </cell>
          <cell r="D1222">
            <v>730.8</v>
          </cell>
        </row>
        <row r="1223">
          <cell r="A1223" t="str">
            <v xml:space="preserve">    92596</v>
          </cell>
          <cell r="B1223" t="str">
            <v>FABRICAÇÃO E INSTALAÇÃO DE TESOURA INTEIRA EM AÇO, VÃO DE 10 M, PARA TELHA CERÂMICA OU DE CONCRETO. AF_12/2015</v>
          </cell>
          <cell r="C1223" t="str">
            <v>UN</v>
          </cell>
          <cell r="D1223">
            <v>817.07</v>
          </cell>
        </row>
        <row r="1224">
          <cell r="A1224" t="str">
            <v xml:space="preserve">    92598</v>
          </cell>
          <cell r="B1224" t="str">
            <v>FABRICAÇÃO E INSTALAÇÃO DE TESOURA INTEIRA EM AÇO, VÃO DE 11 M, PARA TELHA CERÂMICA OU DE CONCRETO. AF_12/2015</v>
          </cell>
          <cell r="C1224" t="str">
            <v>UN</v>
          </cell>
          <cell r="D1224">
            <v>873.39</v>
          </cell>
        </row>
        <row r="1225">
          <cell r="A1225" t="str">
            <v xml:space="preserve">    92600</v>
          </cell>
          <cell r="B1225" t="str">
            <v>FABRICAÇÃO E INSTALAÇÃO DE TESOURA INTEIRA EM AÇO, VÃO DE 12 M, PARA TELHA CERÂMICA OU DE CONCRETO. AF_12/2015</v>
          </cell>
          <cell r="C1225" t="str">
            <v>UN</v>
          </cell>
          <cell r="D1225">
            <v>939.98</v>
          </cell>
        </row>
        <row r="1226">
          <cell r="A1226" t="str">
            <v xml:space="preserve">    92602</v>
          </cell>
          <cell r="B1226" t="str">
            <v>FABRICAÇÃO E INSTALAÇÃO DE TESOURA INTEIRA EM AÇO, VÃO DE 3 M, PARA TELHA ONDULADA DE FIBROCIMENTO, METÁLICA, PLÁSTICA OU TERMOACÚSTICA. AF_12/2015</v>
          </cell>
          <cell r="C1226" t="str">
            <v>UN</v>
          </cell>
          <cell r="D1226">
            <v>283.69</v>
          </cell>
        </row>
        <row r="1227">
          <cell r="A1227" t="str">
            <v xml:space="preserve">    92604</v>
          </cell>
          <cell r="B1227" t="str">
            <v>FABRICAÇÃO E INSTALAÇÃO DE TESOURA INTEIRA EM AÇO, VÃO DE 4 M, PARA TELHA ONDULADA DE FIBROCIMENTO, METÁLICA, PLÁSTICA OU TERMOACÚSTICA. AF_12/2015</v>
          </cell>
          <cell r="C1227" t="str">
            <v>UN</v>
          </cell>
          <cell r="D1227">
            <v>329.71</v>
          </cell>
        </row>
        <row r="1228">
          <cell r="A1228" t="str">
            <v xml:space="preserve">    92606</v>
          </cell>
          <cell r="B1228" t="str">
            <v>FABRICAÇÃO E INSTALAÇÃO DE TESOURA INTEIRA EM AÇO, VÃO DE 5 M, PARA TELHA ONDULADA DE FIBROCIMENTO, METÁLICA, PLÁSTICA OU TERMOACÚSTICA. AF_12/2015</v>
          </cell>
          <cell r="C1228" t="str">
            <v>UN</v>
          </cell>
          <cell r="D1228">
            <v>386.03</v>
          </cell>
        </row>
        <row r="1229">
          <cell r="A1229" t="str">
            <v xml:space="preserve">    92608</v>
          </cell>
          <cell r="B1229" t="str">
            <v>FABRICAÇÃO E INSTALAÇÃO DE TESOURA INTEIRA EM AÇO, VÃO DE 6 M, PARA TELHA ONDULADA DE FIBROCIMENTO, METÁLICA, PLÁSTICA OU TERMOACÚSTICA. AF_12/2015</v>
          </cell>
          <cell r="C1229" t="str">
            <v>UN</v>
          </cell>
          <cell r="D1229">
            <v>481.8</v>
          </cell>
        </row>
        <row r="1230">
          <cell r="A1230" t="str">
            <v xml:space="preserve">    92610</v>
          </cell>
          <cell r="B1230" t="str">
            <v>FABRICAÇÃO E INSTALAÇÃO DE TESOURA INTEIRA EM AÇO, VÃO DE 7 M, PARA TELHA ONDULADA DE FIBROCIMENTO, METÁLICA, PLÁSTICA OU TERMOACÚSTICA. AF_12/2015</v>
          </cell>
          <cell r="C1230" t="str">
            <v>UN</v>
          </cell>
          <cell r="D1230">
            <v>538.11</v>
          </cell>
        </row>
        <row r="1231">
          <cell r="A1231" t="str">
            <v xml:space="preserve">    92612</v>
          </cell>
          <cell r="B1231" t="str">
            <v>FABRICAÇÃO E INSTALAÇÃO DE TESOURA INTEIRA EM AÇO, VÃO DE 8 M, PARA TELHA ONDULADA DE FIBROCIMENTO, METÁLICA, PLÁSTICA OU TERMOACÚSTICA. AF_12/2015</v>
          </cell>
          <cell r="C1231" t="str">
            <v>UN</v>
          </cell>
          <cell r="D1231">
            <v>611.97</v>
          </cell>
        </row>
        <row r="1232">
          <cell r="A1232" t="str">
            <v xml:space="preserve">    92614</v>
          </cell>
          <cell r="B1232" t="str">
            <v>FABRICAÇÃO E INSTALAÇÃO DE TESOURA INTEIRA EM AÇO, VÃO DE 9 M, PARA TELHA ONDULADA DE FIBROCIMENTO, METÁLICA, PLÁSTICA OU TERMOACÚSTICA. AF_12/2015</v>
          </cell>
          <cell r="C1232" t="str">
            <v>UN</v>
          </cell>
          <cell r="D1232">
            <v>689.66</v>
          </cell>
        </row>
        <row r="1233">
          <cell r="A1233" t="str">
            <v xml:space="preserve">    92616</v>
          </cell>
          <cell r="B1233" t="str">
            <v>FABRICAÇÃO E INSTALAÇÃO DE TESOURA INTEIRA EM AÇO, VÃO DE 10 M, PARA TELHA ONDULADA DE FIBROCIMENTO, METÁLICA, PLÁSTICA OU TERMOACÚSTICA. AF_12/2015</v>
          </cell>
          <cell r="C1233" t="str">
            <v>UN</v>
          </cell>
          <cell r="D1233">
            <v>786.22</v>
          </cell>
        </row>
        <row r="1234">
          <cell r="A1234" t="str">
            <v xml:space="preserve">    92618</v>
          </cell>
          <cell r="B1234" t="str">
            <v>FABRICAÇÃO E INSTALAÇÃO DE TESOURA INTEIRA EM AÇO, VÃO DE 11 M, PARA TELHA ONDULADA DE FIBROCIMENTO, METÁLICA, PLÁSTICA OU TERMOACÚSTICA. AF_12/2015</v>
          </cell>
          <cell r="C1234" t="str">
            <v>UN</v>
          </cell>
          <cell r="D1234">
            <v>842.53</v>
          </cell>
        </row>
        <row r="1235">
          <cell r="A1235" t="str">
            <v xml:space="preserve">    92620</v>
          </cell>
          <cell r="B1235" t="str">
            <v>FABRICAÇÃO E INSTALAÇÃO DE TESOURA INTEIRA EM AÇO, VÃO DE 12 M, PARA TELHA ONDULADA DE FIBROCIMENTO, METÁLICA, PLÁSTICA OU TERMOACÚSTICA. AF_12/2015</v>
          </cell>
          <cell r="C1235" t="str">
            <v>UN</v>
          </cell>
          <cell r="D1235">
            <v>898.85</v>
          </cell>
        </row>
        <row r="1236">
          <cell r="A1236" t="str">
            <v xml:space="preserve">  0302</v>
          </cell>
          <cell r="B1236" t="str">
            <v>TELHAMENTO COM TELHA DE VIDRO</v>
          </cell>
        </row>
        <row r="1237">
          <cell r="A1237" t="str">
            <v xml:space="preserve">    84047</v>
          </cell>
          <cell r="B1237" t="str">
            <v xml:space="preserve">COBERTURA EM TELHA DE VIDRO TIPO FRANCESA </v>
          </cell>
          <cell r="C1237" t="str">
            <v>M2</v>
          </cell>
          <cell r="D1237">
            <v>664.73</v>
          </cell>
        </row>
        <row r="1238">
          <cell r="A1238" t="str">
            <v>DROP</v>
          </cell>
          <cell r="B1238" t="str">
            <v>DRENAGEM/OBRAS DE CONTENCAO/POCOS DE VISITA E CAIXAS</v>
          </cell>
        </row>
        <row r="1239">
          <cell r="A1239" t="str">
            <v xml:space="preserve">  0026</v>
          </cell>
          <cell r="B1239" t="str">
            <v>ESGOTAMENTO COM BOMBA</v>
          </cell>
        </row>
        <row r="1240">
          <cell r="A1240" t="str">
            <v xml:space="preserve">    73891</v>
          </cell>
          <cell r="B1240" t="str">
            <v>ESGOTAMENTO COM BOMBAS</v>
          </cell>
        </row>
        <row r="1241">
          <cell r="A1241" t="str">
            <v xml:space="preserve">    73891/001</v>
          </cell>
          <cell r="B1241" t="str">
            <v xml:space="preserve">ESGOTAMENTO COM MOTO-BOMBA AUTOESCOVANTE </v>
          </cell>
          <cell r="C1241" t="str">
            <v>H</v>
          </cell>
          <cell r="D1241">
            <v>5.75</v>
          </cell>
        </row>
        <row r="1242">
          <cell r="A1242" t="str">
            <v xml:space="preserve">  0027</v>
          </cell>
          <cell r="B1242" t="str">
            <v>REBAIXAMENTO DO LENCOL FREATICO</v>
          </cell>
        </row>
        <row r="1243">
          <cell r="A1243" t="str">
            <v xml:space="preserve">    73882</v>
          </cell>
          <cell r="B1243" t="str">
            <v>MEIA CANA DE CONCRETO</v>
          </cell>
        </row>
        <row r="1244">
          <cell r="A1244" t="str">
            <v xml:space="preserve">    73882/001</v>
          </cell>
          <cell r="B1244" t="str">
            <v xml:space="preserve">CALHA EM CONCRETO SIMPLES, EM MEIA CANA, DIAMETRO 200 MM </v>
          </cell>
          <cell r="C1244" t="str">
            <v>M</v>
          </cell>
          <cell r="D1244">
            <v>34.549999999999997</v>
          </cell>
        </row>
        <row r="1245">
          <cell r="A1245" t="str">
            <v xml:space="preserve">    73882/002</v>
          </cell>
          <cell r="B1245" t="str">
            <v xml:space="preserve">CALHA EM CONCRETO SIMPLES, MEIA CANA DE CONCRETO, DIAMETRO 300 MM </v>
          </cell>
          <cell r="C1245" t="str">
            <v>M</v>
          </cell>
          <cell r="D1245">
            <v>40.700000000000003</v>
          </cell>
        </row>
        <row r="1246">
          <cell r="A1246" t="str">
            <v xml:space="preserve">    73882/003</v>
          </cell>
          <cell r="B1246" t="str">
            <v xml:space="preserve">CALHA EM CONCRETO SIMPLES, EM MEIA CANA DE CONCRETO, DIAMETRO 400 MM </v>
          </cell>
          <cell r="C1246" t="str">
            <v>M</v>
          </cell>
          <cell r="D1246">
            <v>54.51</v>
          </cell>
        </row>
        <row r="1247">
          <cell r="A1247" t="str">
            <v xml:space="preserve">    73882/004</v>
          </cell>
          <cell r="B1247" t="str">
            <v xml:space="preserve">CALHA EM CONCRETO SIMPLES, EM MEIA CANA DE CONCRETO, DIAMETRO 500 MM </v>
          </cell>
          <cell r="C1247" t="str">
            <v>M</v>
          </cell>
          <cell r="D1247">
            <v>79.91</v>
          </cell>
        </row>
        <row r="1248">
          <cell r="A1248" t="str">
            <v xml:space="preserve">    73882/005</v>
          </cell>
          <cell r="B1248" t="str">
            <v xml:space="preserve">CALHA EM CONCRETO SIMPLES, EM MEIA CANA DE CONCRETO, DIAMETRO 600 MM </v>
          </cell>
          <cell r="C1248" t="str">
            <v>M</v>
          </cell>
          <cell r="D1248">
            <v>94.99</v>
          </cell>
        </row>
        <row r="1249">
          <cell r="A1249" t="str">
            <v xml:space="preserve">    83660</v>
          </cell>
          <cell r="B1249" t="str">
            <v xml:space="preserve">ESGOTAMENTO MANUAL DE AGUA DE CHUVA OU LENCOL FREATICO ESCAVADO </v>
          </cell>
          <cell r="C1249" t="str">
            <v>M3</v>
          </cell>
          <cell r="D1249">
            <v>1.65</v>
          </cell>
        </row>
        <row r="1250">
          <cell r="A1250" t="str">
            <v xml:space="preserve">  0028</v>
          </cell>
          <cell r="B1250" t="str">
            <v>DRENOS</v>
          </cell>
        </row>
        <row r="1251">
          <cell r="A1251" t="str">
            <v xml:space="preserve">    73816</v>
          </cell>
          <cell r="B1251" t="str">
            <v>DRENAGEM SUBTERRANEA</v>
          </cell>
        </row>
        <row r="1252">
          <cell r="A1252" t="str">
            <v xml:space="preserve">    73816/001</v>
          </cell>
          <cell r="B1252" t="str">
            <v>EXECUCAO DE DRENO COM TUBOS DE PVC CORRUGADO FLEXIVEL PERFURADO - DN 100</v>
          </cell>
          <cell r="C1252" t="str">
            <v>M</v>
          </cell>
          <cell r="D1252">
            <v>25.22</v>
          </cell>
        </row>
        <row r="1253">
          <cell r="A1253" t="str">
            <v xml:space="preserve">    73816/002</v>
          </cell>
          <cell r="B1253" t="str">
            <v xml:space="preserve">EXECUCAO DE DRENO VERTICAL COM PEDRISCO, DIAMETRO 200MM </v>
          </cell>
          <cell r="C1253" t="str">
            <v>M</v>
          </cell>
          <cell r="D1253">
            <v>18.46</v>
          </cell>
        </row>
        <row r="1254">
          <cell r="A1254" t="str">
            <v xml:space="preserve">    73881</v>
          </cell>
          <cell r="B1254" t="str">
            <v>DRENO COM MANTA GEOTEXTIL</v>
          </cell>
        </row>
        <row r="1255">
          <cell r="A1255" t="str">
            <v xml:space="preserve">    73881/001</v>
          </cell>
          <cell r="B1255" t="str">
            <v xml:space="preserve">EXECUCAO DE DRENO COM MANTA GEOTEXTIL 200 G/M2 </v>
          </cell>
          <cell r="C1255" t="str">
            <v>M2</v>
          </cell>
          <cell r="D1255">
            <v>7.76</v>
          </cell>
        </row>
        <row r="1256">
          <cell r="A1256" t="str">
            <v xml:space="preserve">    73881/002</v>
          </cell>
          <cell r="B1256" t="str">
            <v xml:space="preserve">EXECUCAO DE DRENO COM MANTA GEOTEXTIL 300 G/M2 </v>
          </cell>
          <cell r="C1256" t="str">
            <v>M2</v>
          </cell>
          <cell r="D1256">
            <v>11.74</v>
          </cell>
        </row>
        <row r="1257">
          <cell r="A1257" t="str">
            <v xml:space="preserve">    73881/003</v>
          </cell>
          <cell r="B1257" t="str">
            <v xml:space="preserve">EXECUCAO DE DRENO COM MANTA GEOTEXTIL 400 G/M2 </v>
          </cell>
          <cell r="C1257" t="str">
            <v>M2</v>
          </cell>
          <cell r="D1257">
            <v>14.32</v>
          </cell>
        </row>
        <row r="1258">
          <cell r="A1258" t="str">
            <v xml:space="preserve">    73883</v>
          </cell>
          <cell r="B1258" t="str">
            <v>DRENO FRANCES C/MATERIAL FILTRANTE</v>
          </cell>
        </row>
        <row r="1259">
          <cell r="A1259" t="str">
            <v xml:space="preserve">    73883/001</v>
          </cell>
          <cell r="B1259" t="str">
            <v xml:space="preserve">EXECUCAO DE DRENO FRANCES COM AREIA MEDIA </v>
          </cell>
          <cell r="C1259" t="str">
            <v>M3</v>
          </cell>
          <cell r="D1259">
            <v>96.79</v>
          </cell>
        </row>
        <row r="1260">
          <cell r="A1260" t="str">
            <v xml:space="preserve">    73883/002</v>
          </cell>
          <cell r="B1260" t="str">
            <v xml:space="preserve">EXECUCAO DE DRENO FRANCES COM BRITA NUM 2 </v>
          </cell>
          <cell r="C1260" t="str">
            <v>M3</v>
          </cell>
          <cell r="D1260">
            <v>106.51</v>
          </cell>
        </row>
        <row r="1261">
          <cell r="A1261" t="str">
            <v xml:space="preserve">    73883/003</v>
          </cell>
          <cell r="B1261" t="str">
            <v xml:space="preserve">EXECUCAO DE DRENO FRANCES COM CASCALHO </v>
          </cell>
          <cell r="C1261" t="str">
            <v>M3</v>
          </cell>
          <cell r="D1261">
            <v>65.42</v>
          </cell>
        </row>
        <row r="1262">
          <cell r="A1262" t="str">
            <v xml:space="preserve">    73902</v>
          </cell>
          <cell r="B1262" t="str">
            <v>CAMADA DRENANTE COM BRITA</v>
          </cell>
        </row>
        <row r="1263">
          <cell r="A1263" t="str">
            <v xml:space="preserve">    73902/001</v>
          </cell>
          <cell r="B1263" t="str">
            <v xml:space="preserve">CAMADA DRENANTE COM BRITA NUM 3 </v>
          </cell>
          <cell r="C1263" t="str">
            <v>M3</v>
          </cell>
          <cell r="D1263">
            <v>107.66</v>
          </cell>
        </row>
        <row r="1264">
          <cell r="A1264" t="str">
            <v xml:space="preserve">    73968</v>
          </cell>
          <cell r="B1264" t="str">
            <v>COLOCACAO DE MANTA - MMA</v>
          </cell>
        </row>
        <row r="1265">
          <cell r="A1265" t="str">
            <v xml:space="preserve">    73968/001</v>
          </cell>
          <cell r="B1265" t="str">
            <v xml:space="preserve">MANTA IMPERMEABILIZANTE A BASE DE ASFALTO - FORNECIMENTO E INSTALACAO </v>
          </cell>
          <cell r="C1265" t="str">
            <v>M2</v>
          </cell>
          <cell r="D1265">
            <v>41.94</v>
          </cell>
        </row>
        <row r="1266">
          <cell r="A1266" t="str">
            <v xml:space="preserve">    73969</v>
          </cell>
          <cell r="B1266" t="str">
            <v>DRENOS DE CHORUME EM TUBOS DRENANTES - MMA</v>
          </cell>
        </row>
        <row r="1267">
          <cell r="A1267" t="str">
            <v xml:space="preserve">    73969/001</v>
          </cell>
          <cell r="B1267" t="str">
            <v>EXECUCAO DE DRENOS DE CHORUME EM TUBOS DRENANTES DE CONCRETO, DIAM=200MM, ENVOLTOS EM BRITA E GEOTEXTIL</v>
          </cell>
          <cell r="C1267" t="str">
            <v>M</v>
          </cell>
          <cell r="D1267">
            <v>83.74</v>
          </cell>
        </row>
        <row r="1268">
          <cell r="A1268" t="str">
            <v xml:space="preserve">    74017</v>
          </cell>
          <cell r="B1268" t="str">
            <v>EXECUCAO DE DRENOS DE CHORUME EM TUBOS DRENANTES</v>
          </cell>
        </row>
        <row r="1269">
          <cell r="A1269" t="str">
            <v xml:space="preserve">    74017/001</v>
          </cell>
          <cell r="B1269" t="str">
            <v>EXECUCAO DE DRENOS DE CHORUME EM TUBOS DRENANTES, PVC, DIAM=100 MM, ENVOLTOS EM BRITA E GEOTEXTIL</v>
          </cell>
          <cell r="C1269" t="str">
            <v>M</v>
          </cell>
          <cell r="D1269">
            <v>47.24</v>
          </cell>
        </row>
        <row r="1270">
          <cell r="A1270" t="str">
            <v xml:space="preserve">    74017/002</v>
          </cell>
          <cell r="B1270" t="str">
            <v>EXECUCAO DE DRENOS DE CHORUME EM TUBOS DRENANTES, PVC, DIAM=150 MM, ENVOLTOS EM BRITA E GEOTEXTIL</v>
          </cell>
          <cell r="C1270" t="str">
            <v>M</v>
          </cell>
          <cell r="D1270">
            <v>65.83</v>
          </cell>
        </row>
        <row r="1271">
          <cell r="A1271" t="str">
            <v xml:space="preserve">    75029</v>
          </cell>
          <cell r="B1271" t="str">
            <v>TUBULAÇÃO EM PVC CORRUGADO RIGIDO PERFURADO P/ DRENAGEM</v>
          </cell>
        </row>
        <row r="1272">
          <cell r="A1272" t="str">
            <v xml:space="preserve">    75029/001</v>
          </cell>
          <cell r="B1272" t="str">
            <v>TUBO PVC CORRUGADO RIGIDO PERFURADO DN 150 PARA DRENAGEM - FORNECIMENTO E INSTALACAO</v>
          </cell>
          <cell r="C1272" t="str">
            <v>M</v>
          </cell>
          <cell r="D1272">
            <v>39.950000000000003</v>
          </cell>
        </row>
        <row r="1273">
          <cell r="A1273" t="str">
            <v xml:space="preserve">    83651</v>
          </cell>
          <cell r="B1273" t="str">
            <v xml:space="preserve">TUBO PVC CORRUGADO PERFURADO 100 MM C/ JUNTA ELASTICA PARA DRENAGEM. </v>
          </cell>
          <cell r="C1273" t="str">
            <v>M</v>
          </cell>
          <cell r="D1273">
            <v>27.44</v>
          </cell>
        </row>
        <row r="1274">
          <cell r="A1274" t="str">
            <v xml:space="preserve">    83656</v>
          </cell>
          <cell r="B1274" t="str">
            <v>COLCHAO DRENANTE C/ 30CM PEDRA BRITADA N.3/FILTRO TRANSICAO MANTA GEOTEXTIL 100% POLIPROPILENO OU POLIESTER INCL FORNEC/COLOCMAT</v>
          </cell>
          <cell r="C1274" t="str">
            <v>M2</v>
          </cell>
          <cell r="D1274">
            <v>46.38</v>
          </cell>
        </row>
        <row r="1275">
          <cell r="A1275" t="str">
            <v xml:space="preserve">    83658</v>
          </cell>
          <cell r="B1275" t="str">
            <v>EXECUCAO DRENO PROFUNDO, COM CORTE TRAPEZOIDAL EM SOLO, DE 70X80X150CMEXCL TUBO INCL MATERIAL EXECUCAO, COM SELO ENCHIMENTO MATERIAL DRENANTE E ESCAVACAO</v>
          </cell>
          <cell r="C1275" t="str">
            <v>M</v>
          </cell>
          <cell r="D1275">
            <v>130.81</v>
          </cell>
        </row>
        <row r="1276">
          <cell r="A1276" t="str">
            <v xml:space="preserve">    83661</v>
          </cell>
          <cell r="B1276" t="str">
            <v xml:space="preserve">EXECUCAO DE DRENO PROFUNDO, CORTE EM SOLO, COM TUBO POROSO D=0,20M </v>
          </cell>
          <cell r="C1276" t="str">
            <v>M</v>
          </cell>
          <cell r="D1276">
            <v>108.05</v>
          </cell>
        </row>
        <row r="1277">
          <cell r="A1277" t="str">
            <v xml:space="preserve">    83662</v>
          </cell>
          <cell r="B1277" t="str">
            <v xml:space="preserve">EXECUCAO DE DRENO CEGO </v>
          </cell>
          <cell r="C1277" t="str">
            <v>M3</v>
          </cell>
          <cell r="D1277">
            <v>90.47</v>
          </cell>
        </row>
        <row r="1278">
          <cell r="A1278" t="str">
            <v xml:space="preserve">    83664</v>
          </cell>
          <cell r="B1278" t="str">
            <v>EXECUCAO DE DRENO DE TUBO DE CONRETO SIMPLES POROSO D=0,20 M (0,5MX0,5M) PARA GALERIAS DE AGUAS PLUVIAIS</v>
          </cell>
          <cell r="C1278" t="str">
            <v>M</v>
          </cell>
          <cell r="D1278">
            <v>75.08</v>
          </cell>
        </row>
        <row r="1279">
          <cell r="A1279" t="str">
            <v xml:space="preserve">    83665</v>
          </cell>
          <cell r="B1279" t="str">
            <v xml:space="preserve">FORNECIMENTO E INSTALACAO DE MANTA BIDIM RT - 14 </v>
          </cell>
          <cell r="C1279" t="str">
            <v>M2</v>
          </cell>
          <cell r="D1279">
            <v>8.75</v>
          </cell>
        </row>
        <row r="1280">
          <cell r="A1280" t="str">
            <v xml:space="preserve">    83667</v>
          </cell>
          <cell r="B1280" t="str">
            <v xml:space="preserve">CAMADA DRENANTE COM AREIA MEDIA </v>
          </cell>
          <cell r="C1280" t="str">
            <v>M3</v>
          </cell>
          <cell r="D1280">
            <v>101.11</v>
          </cell>
        </row>
        <row r="1281">
          <cell r="A1281" t="str">
            <v xml:space="preserve">    83668</v>
          </cell>
          <cell r="B1281" t="str">
            <v xml:space="preserve">CAMADA DRENANTE COM BRITA NUM 2 </v>
          </cell>
          <cell r="C1281" t="str">
            <v>M3</v>
          </cell>
          <cell r="D1281">
            <v>107.16</v>
          </cell>
        </row>
        <row r="1282">
          <cell r="A1282" t="str">
            <v xml:space="preserve">    83669</v>
          </cell>
          <cell r="B1282" t="str">
            <v xml:space="preserve">FORNECIMENTO/INSTALACAO MANTA BIDIM RT-16 </v>
          </cell>
          <cell r="C1282" t="str">
            <v>M2</v>
          </cell>
          <cell r="D1282">
            <v>12.17</v>
          </cell>
        </row>
        <row r="1283">
          <cell r="A1283" t="str">
            <v xml:space="preserve">    83670</v>
          </cell>
          <cell r="B1283" t="str">
            <v xml:space="preserve">TUBO PVC DN 75 MM PARA DRENAGEM - FORNECIMENTO E INSTALACAO </v>
          </cell>
          <cell r="C1283" t="str">
            <v>M</v>
          </cell>
          <cell r="D1283">
            <v>34.06</v>
          </cell>
        </row>
        <row r="1284">
          <cell r="A1284" t="str">
            <v xml:space="preserve">    83671</v>
          </cell>
          <cell r="B1284" t="str">
            <v xml:space="preserve">TUBO PVC DN 100 MM PARA DRENAGEM - FORNECIMENTO E INSTALACAO </v>
          </cell>
          <cell r="C1284" t="str">
            <v>M</v>
          </cell>
          <cell r="D1284">
            <v>36.78</v>
          </cell>
        </row>
        <row r="1285">
          <cell r="A1285" t="str">
            <v xml:space="preserve">    83675</v>
          </cell>
          <cell r="B1285" t="str">
            <v>TUBO CONCRETO SIMPLES DN 200 MM PARA DRENAGEM - FORNECIMENTO E INSTALACAO, INCLUSIVE ESCAVACAO MANUAL 1M3/M.</v>
          </cell>
          <cell r="C1285" t="str">
            <v>M</v>
          </cell>
          <cell r="D1285">
            <v>81.19</v>
          </cell>
        </row>
        <row r="1286">
          <cell r="A1286" t="str">
            <v xml:space="preserve">    83676</v>
          </cell>
          <cell r="B1286" t="str">
            <v>TUBO CONCRETO SIMPLES DN 300 MM PARA DRENAGEM - FORNECIMENTO E INSTALACAO INCLUSIVE ESCAVACAO MANUAL 1M3/M</v>
          </cell>
          <cell r="C1286" t="str">
            <v>M</v>
          </cell>
          <cell r="D1286">
            <v>99.37</v>
          </cell>
        </row>
        <row r="1287">
          <cell r="A1287" t="str">
            <v xml:space="preserve">    83677</v>
          </cell>
          <cell r="B1287" t="str">
            <v>TUBO CONCRETO SIMPLES DN 400 MM PARA DRENAGEM - FORNECIMENTO E INSTALACAO INCLUSIVE ESCAVACAO MANUAL 1,5M3/M</v>
          </cell>
          <cell r="C1287" t="str">
            <v>M</v>
          </cell>
          <cell r="D1287">
            <v>126.68</v>
          </cell>
        </row>
        <row r="1288">
          <cell r="A1288" t="str">
            <v xml:space="preserve">    83678</v>
          </cell>
          <cell r="B1288" t="str">
            <v>TUBO CONCRETO SIMPLES DN 500 MM PARA DRENAGEM - FORNECIMENTO E INSTALACAO INCLUSIVE ESCAVACAO MANUAL 2M3/M</v>
          </cell>
          <cell r="C1288" t="str">
            <v>M</v>
          </cell>
          <cell r="D1288">
            <v>169.35</v>
          </cell>
        </row>
        <row r="1289">
          <cell r="A1289" t="str">
            <v xml:space="preserve">    83679</v>
          </cell>
          <cell r="B1289" t="str">
            <v>TUBO PVC D=2 COM MATERIAL DRENANTE PARA DRENO/BARBACA - FORNECIMENTO E INSTALACAO</v>
          </cell>
          <cell r="C1289" t="str">
            <v>M</v>
          </cell>
          <cell r="D1289">
            <v>12.03</v>
          </cell>
        </row>
        <row r="1290">
          <cell r="A1290" t="str">
            <v xml:space="preserve">    83680</v>
          </cell>
          <cell r="B1290" t="str">
            <v>TUBO PVC D=3" COM MATERIAL DRENANTE PARA DRENO/BARBACA - FORNECIMENTO E INSTALACAO</v>
          </cell>
          <cell r="C1290" t="str">
            <v>M</v>
          </cell>
          <cell r="D1290">
            <v>14.6</v>
          </cell>
        </row>
        <row r="1291">
          <cell r="A1291" t="str">
            <v xml:space="preserve">    83681</v>
          </cell>
          <cell r="B1291" t="str">
            <v>TUBO PVC D=4" COM MATERIAL DRENANTE PARA DRENO/BARBACA - FORNECIMENTO E INSTALACAO</v>
          </cell>
          <cell r="C1291" t="str">
            <v>M</v>
          </cell>
          <cell r="D1291">
            <v>16.02</v>
          </cell>
        </row>
        <row r="1292">
          <cell r="A1292" t="str">
            <v xml:space="preserve">    83682</v>
          </cell>
          <cell r="B1292" t="str">
            <v xml:space="preserve">CAMADA VERTICAL DRENANTE C/ PEDRA BRITADA NUMS 1 E 2 </v>
          </cell>
          <cell r="C1292" t="str">
            <v>M3</v>
          </cell>
          <cell r="D1292">
            <v>107.66</v>
          </cell>
        </row>
        <row r="1293">
          <cell r="A1293" t="str">
            <v xml:space="preserve">    83683</v>
          </cell>
          <cell r="B1293" t="str">
            <v xml:space="preserve">CAMADA HORIZONTAL DRENANTE C/ PEDRA BRITADA 1 E 2 </v>
          </cell>
          <cell r="C1293" t="str">
            <v>M3</v>
          </cell>
          <cell r="D1293">
            <v>115.6</v>
          </cell>
        </row>
        <row r="1294">
          <cell r="A1294" t="str">
            <v xml:space="preserve">    83729</v>
          </cell>
          <cell r="B1294" t="str">
            <v xml:space="preserve">FORNECIMENTO/INSTALACAO DE MANTA BIDIM RT-31 </v>
          </cell>
          <cell r="C1294" t="str">
            <v>M2</v>
          </cell>
          <cell r="D1294">
            <v>22.87</v>
          </cell>
        </row>
        <row r="1295">
          <cell r="A1295" t="str">
            <v xml:space="preserve">    83739</v>
          </cell>
          <cell r="B1295" t="str">
            <v xml:space="preserve">FORNECIMENTO/INSTALACAO DE MANTA BIDIM RT-10 </v>
          </cell>
          <cell r="C1295" t="str">
            <v>M2</v>
          </cell>
          <cell r="D1295">
            <v>8.07</v>
          </cell>
        </row>
        <row r="1296">
          <cell r="A1296" t="str">
            <v xml:space="preserve">  0029</v>
          </cell>
          <cell r="B1296" t="str">
            <v>ENROCAMENTOS</v>
          </cell>
        </row>
        <row r="1297">
          <cell r="A1297" t="str">
            <v xml:space="preserve">    6454</v>
          </cell>
          <cell r="B1297" t="str">
            <v xml:space="preserve">FORNECIMENTO E LANCAMENTO DE PEDRA DE MAO </v>
          </cell>
          <cell r="C1297" t="str">
            <v>M3</v>
          </cell>
          <cell r="D1297">
            <v>145.88999999999999</v>
          </cell>
        </row>
        <row r="1298">
          <cell r="A1298" t="str">
            <v xml:space="preserve">    73611</v>
          </cell>
          <cell r="B1298" t="str">
            <v xml:space="preserve">ENROCAMENTO COM PEDRA ARGAMASSADA TRAÇO 1:4 COM PEDRA DE MÃO </v>
          </cell>
          <cell r="C1298" t="str">
            <v>M3</v>
          </cell>
          <cell r="D1298">
            <v>322.76</v>
          </cell>
        </row>
        <row r="1299">
          <cell r="A1299" t="str">
            <v xml:space="preserve">    73697</v>
          </cell>
          <cell r="B1299" t="str">
            <v xml:space="preserve">ENROCAMENTO MANUAL, SEM ARRUMACAO DO MATERIAL </v>
          </cell>
          <cell r="C1299" t="str">
            <v>M3</v>
          </cell>
          <cell r="D1299">
            <v>151.15</v>
          </cell>
        </row>
        <row r="1300">
          <cell r="A1300" t="str">
            <v xml:space="preserve">    73698</v>
          </cell>
          <cell r="B1300" t="str">
            <v xml:space="preserve">ENROCAMENTO MANUAL, COM ARRUMACAO DO MATERIAL </v>
          </cell>
          <cell r="C1300" t="str">
            <v>M3</v>
          </cell>
          <cell r="D1300">
            <v>188.25</v>
          </cell>
        </row>
        <row r="1301">
          <cell r="A1301" t="str">
            <v xml:space="preserve">  0030</v>
          </cell>
          <cell r="B1301" t="str">
            <v>ENSECADEIRAS</v>
          </cell>
        </row>
        <row r="1302">
          <cell r="A1302" t="str">
            <v xml:space="preserve">    73890</v>
          </cell>
          <cell r="B1302" t="str">
            <v>ENSECADEIRA DE MADEIRA</v>
          </cell>
        </row>
        <row r="1303">
          <cell r="A1303" t="str">
            <v xml:space="preserve">    73890/001</v>
          </cell>
          <cell r="B1303" t="str">
            <v xml:space="preserve">ENSECADEIRA DE MADEIRA COM PAREDE SIMPLES </v>
          </cell>
          <cell r="C1303" t="str">
            <v>M2</v>
          </cell>
          <cell r="D1303">
            <v>95.11</v>
          </cell>
        </row>
        <row r="1304">
          <cell r="A1304" t="str">
            <v xml:space="preserve">    73890/002</v>
          </cell>
          <cell r="B1304" t="str">
            <v xml:space="preserve">ENSECADEIRA DE MADEIRA COM PAREDE DUPLA </v>
          </cell>
          <cell r="C1304" t="str">
            <v>M2</v>
          </cell>
          <cell r="D1304">
            <v>240.67</v>
          </cell>
        </row>
        <row r="1305">
          <cell r="A1305" t="str">
            <v xml:space="preserve">  0031</v>
          </cell>
          <cell r="B1305" t="str">
            <v>GABIOES</v>
          </cell>
        </row>
        <row r="1306">
          <cell r="A1306" t="str">
            <v xml:space="preserve">    92743</v>
          </cell>
          <cell r="B1306" t="str">
            <v>MURO DE GABIÃO, ENCHIMENTO COM PEDRA DE MÃO TIPO RACHÃO, DE GRAVIDADE,COM GAIOLAS DE COMPRIMENTO IGUAL A 2 METROS, ALTURA DO MURO DE ATÉ 4METROS - FORNECIMENTO E EXECUÇÃO. AF_12/2015</v>
          </cell>
          <cell r="C1306" t="str">
            <v>M3</v>
          </cell>
          <cell r="D1306">
            <v>391.41</v>
          </cell>
        </row>
        <row r="1307">
          <cell r="A1307" t="str">
            <v xml:space="preserve">    92744</v>
          </cell>
          <cell r="B1307" t="str">
            <v>MURO DE GABIÃO, ENCHIMENTO COM PEDRA DE MÃO TIPO RACHÃO, DE GRAVIDADE,COM GAIOLAS DE COMPRIMENTO IGUAL A 5 METROS, ALTURA DO MURO DE ATÉ 4METROS - FORNECIMENTO E EXECUÇÃO. AF_12/2015</v>
          </cell>
          <cell r="C1307" t="str">
            <v>M3</v>
          </cell>
          <cell r="D1307">
            <v>331.37</v>
          </cell>
        </row>
        <row r="1308">
          <cell r="A1308" t="str">
            <v xml:space="preserve">    92745</v>
          </cell>
          <cell r="B1308" t="str">
            <v>MURO DE GABIÃO, ENCHIMENTO COM PEDRA DE MÃO TIPO RACHÃO, DE GRAVIDADE,COM GAIOLAS DE COMPRIMENTO IGUAL A 2 METROS, ALTURA DO MURO ACIMA DE4 E ATÉ 6 METROS - FORNECIMENTO E EXECUÇÃO. AF_12/2015</v>
          </cell>
          <cell r="C1308" t="str">
            <v>M3</v>
          </cell>
          <cell r="D1308">
            <v>444.27</v>
          </cell>
        </row>
        <row r="1309">
          <cell r="A1309" t="str">
            <v xml:space="preserve">    92746</v>
          </cell>
          <cell r="B1309" t="str">
            <v>MURO DE GABIÃO, ENCHIMENTO COM PEDRA DE MÃO TIPO RACHÃO, DE GRAVIDADE,COM GAIOLAS DE COMPRIMENTO IGUAL A 5 METROS, ALTURA DO MURO ACIMA DE4 E ATÉ 6 METROS - FORNECIMENTO E EXECUÇÃO. AF_12/2015</v>
          </cell>
          <cell r="C1309" t="str">
            <v>M3</v>
          </cell>
          <cell r="D1309">
            <v>389.28</v>
          </cell>
        </row>
        <row r="1310">
          <cell r="A1310" t="str">
            <v xml:space="preserve">    92747</v>
          </cell>
          <cell r="B1310" t="str">
            <v>MURO DE GABIÃO, ENCHIMENTO COM PEDRA DE MÃO TIPO RACHÃO, DE GRAVIDADE,COM GAIOLAS DE COMPRIMENTO IGUAL A 2 METROS, ALTURA DO MURO ACIMA DE6 E ATÉ 10 METROS - FORNECIMENTO E EXECUÇÃO. AF_12/2015</v>
          </cell>
          <cell r="C1310" t="str">
            <v>M3</v>
          </cell>
          <cell r="D1310">
            <v>474.01</v>
          </cell>
        </row>
        <row r="1311">
          <cell r="A1311" t="str">
            <v xml:space="preserve">    92748</v>
          </cell>
          <cell r="B1311" t="str">
            <v>MURO DE GABIÃO, ENCHIMENTO COM PEDRA DE MÃO TIPO RACHÃO, DE GRAVIDADE,COM GAIOLAS DE COMPRIMENTO IGUAL A 5 METROS, ALTURA DO MURO MAIOR QUE6 ATÉ 10 METROS - FORNECIMENTO E EXECUÇÃO. AF_12/2015</v>
          </cell>
          <cell r="C1311" t="str">
            <v>M3</v>
          </cell>
          <cell r="D1311">
            <v>422.13</v>
          </cell>
        </row>
        <row r="1312">
          <cell r="A1312" t="str">
            <v xml:space="preserve">    92749</v>
          </cell>
          <cell r="B1312" t="str">
            <v>MURO DE GABIÃO, ENCHIMENTO COM PEDRA DE MÃO TIPO RACHÃO, COM SOLO REFORÇADO, ALTURA DO MURO DE ATÉ 4 METROS - FORNECIMENTO E EXECUÇÃO. AF_12/2015</v>
          </cell>
          <cell r="C1312" t="str">
            <v>M3</v>
          </cell>
          <cell r="D1312">
            <v>519.45000000000005</v>
          </cell>
        </row>
        <row r="1313">
          <cell r="A1313" t="str">
            <v xml:space="preserve">    92750</v>
          </cell>
          <cell r="B1313" t="str">
            <v>MURO DE GABIÃO, ENCHIMENTO COM PEDRA DE MÃO TIPO RACHÃO, COM SOLO REFORÇADO, ALTURA DO MURO ACIMA DE 4 E ATÉ 12 METROS - FORNECIMENTO E EXECUÇÃO. AF_12/2015</v>
          </cell>
          <cell r="C1313" t="str">
            <v>M3</v>
          </cell>
          <cell r="D1313">
            <v>825.53</v>
          </cell>
        </row>
        <row r="1314">
          <cell r="A1314" t="str">
            <v xml:space="preserve">    92751</v>
          </cell>
          <cell r="B1314" t="str">
            <v>MURO DE GABIÃO, ENCHIMENTO COM PEDRA DE MÃO TIPO RACHÃO, COM SOLO REFORÇADO, ALTURA DO MURO ACIMA DE 12 E ATÉ 20 METROS - FORNECIMENTO E EXECUÇÃO. AF_12/2015</v>
          </cell>
          <cell r="C1314" t="str">
            <v>M3</v>
          </cell>
          <cell r="D1314">
            <v>993.22</v>
          </cell>
        </row>
        <row r="1315">
          <cell r="A1315" t="str">
            <v xml:space="preserve">    92752</v>
          </cell>
          <cell r="B1315" t="str">
            <v>MURO DE GABIÃO, ENCHIMENTO COM PEDRA DE MÃO TIPO RACHÃO, COM SOLO REFORÇADO, ALTURA DO MURO ACIMA DE 20 E ATÉ 28 METROS - FORNECIMENTO E EXECUÇÃO. AF_12/2015</v>
          </cell>
          <cell r="C1315" t="str">
            <v>M3</v>
          </cell>
          <cell r="D1315">
            <v>1160.01</v>
          </cell>
        </row>
        <row r="1316">
          <cell r="A1316" t="str">
            <v xml:space="preserve">    92753</v>
          </cell>
          <cell r="B1316" t="str">
            <v>MURO DE GABIÃO, ENCHIMENTO COM RESÍDUO DE CONSTRUÇÃO E DEMOLIÇÃO, DE GRAVIDADE, COM GAIOLA TRAPEZOIDAL DE COMPRIMENTO IGUAL A 2 METROS, ALTURA DO MURO DE ATÉ 2 METROS - FORNECIMENTO E EXECUÇÃO. AF_12/2015</v>
          </cell>
          <cell r="C1316" t="str">
            <v>M3</v>
          </cell>
          <cell r="D1316">
            <v>299.27999999999997</v>
          </cell>
        </row>
        <row r="1317">
          <cell r="A1317" t="str">
            <v xml:space="preserve">    92754</v>
          </cell>
          <cell r="B1317" t="str">
            <v>MURO DE GABIÃO, ENCHIMENTO COM RESÍDUO DE CONSTRUÇÃO E DEMOLIÇÃO, DE GRAVIDADE, COM GAIOLA TRAPEZOIDAL DE COMPRIMENTO IGUAL A 2 METROS, ALTURA DO MURO ACIMA DE 2 E ATÉ 4 METROS - FORNECIMENTO E EXECUÇÃO. AF_12/2015</v>
          </cell>
          <cell r="C1317" t="str">
            <v>M3</v>
          </cell>
          <cell r="D1317">
            <v>293.72000000000003</v>
          </cell>
        </row>
        <row r="1318">
          <cell r="A1318" t="str">
            <v xml:space="preserve">    92755</v>
          </cell>
          <cell r="B1318" t="str">
            <v>PROTEÇÃO SUPERFICIAL DE CANAL EM GABIÃO TIPO COLCHÃO, ALTURA DE 17 CENTÍMETROS, ENCHIMENTO COM PEDRA DE MÃO TIPO RACHÃO - FORNECIMENTO E EXECUÇÃO. AF_12/2015</v>
          </cell>
          <cell r="C1318" t="str">
            <v>M2</v>
          </cell>
          <cell r="D1318">
            <v>296.83999999999997</v>
          </cell>
        </row>
        <row r="1319">
          <cell r="A1319" t="str">
            <v xml:space="preserve">    92756</v>
          </cell>
          <cell r="B1319" t="str">
            <v>PROTEÇÃO SUPERFICIAL DE CANAL EM GABIÃO TIPO COLCHÃO, ALTURA DE 23 CENTÍMETROS, ENCHIMENTO COM PEDRA DE MÃO TIPO RACHÃO - FORNECIMENTO E EXECUÇÃO. AF_12/2015</v>
          </cell>
          <cell r="C1319" t="str">
            <v>M2</v>
          </cell>
          <cell r="D1319">
            <v>372.24</v>
          </cell>
        </row>
        <row r="1320">
          <cell r="A1320" t="str">
            <v xml:space="preserve">    92757</v>
          </cell>
          <cell r="B1320" t="str">
            <v>PROTEÇÃO SUPERFICIAL DE CANAL EM GABIÃO TIPO COLCHÃO, ALTURA DE 30 CENTÍMETROS, ENCHIMENTO COM PEDRA DE MÃO TIPO RACHÃO - FORNECIMENTO E EXECUÇÃO. AF_12/2015</v>
          </cell>
          <cell r="C1320" t="str">
            <v>M2</v>
          </cell>
          <cell r="D1320">
            <v>461.36</v>
          </cell>
        </row>
        <row r="1321">
          <cell r="A1321" t="str">
            <v xml:space="preserve">    92758</v>
          </cell>
          <cell r="B1321" t="str">
            <v>PROTEÇÃO SUPERFICIAL DE CANAL EM GABIÃO TIPO SACO, DIÂMETRO DE 65 CENTÍMETROS, ENCHIMENTO MANUAL COM PEDRA DE MÃO TIPO RACHÃO - FORNECIMENTOE EXECUÇÃO. AF_12/2015</v>
          </cell>
          <cell r="C1321" t="str">
            <v>M3</v>
          </cell>
          <cell r="D1321">
            <v>368</v>
          </cell>
        </row>
        <row r="1322">
          <cell r="A1322" t="str">
            <v xml:space="preserve">  0032</v>
          </cell>
          <cell r="B1322" t="str">
            <v>MUROS DE ARRIMO</v>
          </cell>
        </row>
        <row r="1323">
          <cell r="A1323" t="str">
            <v xml:space="preserve">    73843</v>
          </cell>
          <cell r="B1323" t="str">
            <v>MURO DE ARRIMO DE CONCRETO</v>
          </cell>
        </row>
        <row r="1324">
          <cell r="A1324" t="str">
            <v xml:space="preserve">    73843/001</v>
          </cell>
          <cell r="B1324" t="str">
            <v xml:space="preserve">MURO DE ARRIMO DE CONCRETO CICLOPICO COM 30% DE PEDRA DE MAO </v>
          </cell>
          <cell r="C1324" t="str">
            <v>M3</v>
          </cell>
          <cell r="D1324">
            <v>309.77999999999997</v>
          </cell>
        </row>
        <row r="1325">
          <cell r="A1325" t="str">
            <v xml:space="preserve">    73844</v>
          </cell>
          <cell r="B1325" t="str">
            <v>MURO DE ARRIMO DE ALVENARIA</v>
          </cell>
        </row>
        <row r="1326">
          <cell r="A1326" t="str">
            <v xml:space="preserve">    73844/001</v>
          </cell>
          <cell r="B1326" t="str">
            <v xml:space="preserve">MURO DE ARRIMO DE ALVENARIA DE PEDRA ARGAMASSADA </v>
          </cell>
          <cell r="C1326" t="str">
            <v>M3</v>
          </cell>
          <cell r="D1326">
            <v>416.5</v>
          </cell>
        </row>
        <row r="1327">
          <cell r="A1327" t="str">
            <v xml:space="preserve">    73844/002</v>
          </cell>
          <cell r="B1327" t="str">
            <v xml:space="preserve">MURO DE ARRIMO DE ALVENARIA DE TIJOLOS </v>
          </cell>
          <cell r="C1327" t="str">
            <v>M3</v>
          </cell>
          <cell r="D1327">
            <v>391.65</v>
          </cell>
        </row>
        <row r="1328">
          <cell r="A1328" t="str">
            <v xml:space="preserve">    73846</v>
          </cell>
          <cell r="B1328" t="str">
            <v>MURO DE ARRIMO CELULAR</v>
          </cell>
        </row>
        <row r="1329">
          <cell r="A1329" t="str">
            <v xml:space="preserve">    73846/001</v>
          </cell>
          <cell r="B1329" t="str">
            <v>MURO DE ARRIMO CELULAR PECAS PRE-MOLDADAS CONCRETO EXCL FORMAS INCL CONFECCAO DAS PECAS MONTAGEM E COMPACTACAO DO SOLO DE ENCHIMENTO.</v>
          </cell>
          <cell r="C1329" t="str">
            <v>M3</v>
          </cell>
          <cell r="D1329">
            <v>214.06</v>
          </cell>
        </row>
        <row r="1330">
          <cell r="A1330" t="str">
            <v xml:space="preserve">    73846/002</v>
          </cell>
          <cell r="B1330" t="str">
            <v>MURO DE ARRIMO CELULAR PECAS PRE-MOLDADAS CONCRETO EXCL MATERIAIS E FORMAS INCL CONFECCAO PECAS MONTAGEM E COMPACTACAO DO SOLO(ENCHIMENTO)</v>
          </cell>
          <cell r="C1330" t="str">
            <v>M3</v>
          </cell>
          <cell r="D1330">
            <v>82.17</v>
          </cell>
        </row>
        <row r="1331">
          <cell r="A1331" t="str">
            <v xml:space="preserve">  0035</v>
          </cell>
          <cell r="B1331" t="str">
            <v>CALHAS DE DRENAGEM/ALAS DE GALERIAS (ESTRUT. DE LANCAMENTO)</v>
          </cell>
        </row>
        <row r="1332">
          <cell r="A1332" t="str">
            <v xml:space="preserve">    83684</v>
          </cell>
          <cell r="B1332" t="str">
            <v>CALHA TRAPEZOIDAL 90X30 CM, COM ESPESSURA DE 7 CM (VOLUME DE CONCRETO = 0,064 M3/M)</v>
          </cell>
          <cell r="C1332" t="str">
            <v>M</v>
          </cell>
          <cell r="D1332">
            <v>25.7</v>
          </cell>
        </row>
        <row r="1333">
          <cell r="A1333" t="str">
            <v xml:space="preserve">    83685</v>
          </cell>
          <cell r="B1333" t="str">
            <v>CALHA TRAPEZOIDAL 140X35 CM, COM ESPESSURA DE 7 CM (VOLUME DE CONCRETO= 1,109M3/M)</v>
          </cell>
          <cell r="C1333" t="str">
            <v>M</v>
          </cell>
          <cell r="D1333">
            <v>44.93</v>
          </cell>
        </row>
        <row r="1334">
          <cell r="A1334" t="str">
            <v xml:space="preserve">    83686</v>
          </cell>
          <cell r="B1334" t="str">
            <v>CALHA TRIANGULAR 100X30 CM, COM ESPESSURA DE 7 CM (VOLUME DE CONCRETO = 0,075M3/M)</v>
          </cell>
          <cell r="C1334" t="str">
            <v>M</v>
          </cell>
          <cell r="D1334">
            <v>28.14</v>
          </cell>
        </row>
        <row r="1335">
          <cell r="A1335" t="str">
            <v xml:space="preserve">    83687</v>
          </cell>
          <cell r="B1335" t="str">
            <v>CALHA TRIANGULAR 70X20 CM, COM ESPESSURA DE 7 CM (VOLUME DE CONCRETO =0,053 M3/M)</v>
          </cell>
          <cell r="C1335" t="str">
            <v>M</v>
          </cell>
          <cell r="D1335">
            <v>21.48</v>
          </cell>
        </row>
        <row r="1336">
          <cell r="A1336" t="str">
            <v xml:space="preserve">    83688</v>
          </cell>
          <cell r="B1336" t="str">
            <v>CANALETA EM ALVENARIA COM TIJOLO DE 1/2 VEZ, DIMENSOES 30X15CM (LXA), COM IMPERMEABILIZANTE NA ARGAMASSA</v>
          </cell>
          <cell r="C1336" t="str">
            <v>M</v>
          </cell>
          <cell r="D1336">
            <v>163.16</v>
          </cell>
        </row>
        <row r="1337">
          <cell r="A1337" t="str">
            <v xml:space="preserve">    83689</v>
          </cell>
          <cell r="B1337" t="str">
            <v xml:space="preserve">CALHA EM MEIO TUBO DE CONCRETO SIMPLES, COM D = 30 CM </v>
          </cell>
          <cell r="C1337" t="str">
            <v>M</v>
          </cell>
          <cell r="D1337">
            <v>43.66</v>
          </cell>
        </row>
        <row r="1338">
          <cell r="A1338" t="str">
            <v xml:space="preserve">    83690</v>
          </cell>
          <cell r="B1338" t="str">
            <v>DISSIPADOR DE ENERGIA EM PEDRA ARGAMASSADA ESPESSURA 6CM INCL MATERIAIS E COLOCACAO MEDIDO P/ VOLUME DE PEDRA ARGAMASSADA</v>
          </cell>
          <cell r="C1338" t="str">
            <v>M3</v>
          </cell>
          <cell r="D1338">
            <v>376.44</v>
          </cell>
        </row>
        <row r="1339">
          <cell r="A1339" t="str">
            <v xml:space="preserve">  0036</v>
          </cell>
          <cell r="B1339" t="str">
            <v>POCOS DE VISITA/BOCAS DE LOBO/CX. DE PASSAGEM/CX. DIVERSAS</v>
          </cell>
        </row>
        <row r="1340">
          <cell r="A1340" t="str">
            <v xml:space="preserve">    73799</v>
          </cell>
          <cell r="B1340" t="str">
            <v>FORNECIMENTO/ASSENT GRELHAS FF P/CAIXAS DE RALO</v>
          </cell>
        </row>
        <row r="1341">
          <cell r="A1341" t="str">
            <v xml:space="preserve">    73799/001</v>
          </cell>
          <cell r="B1341" t="str">
            <v>GRELHA EM FERRO FUNDIDO, DIMENSÕES 30X90CM, 85KG PARA CX RALO, FORNECIDA E ASSENTADA COM ARGAMASSA 1:4 CIMENTO:AREIA.</v>
          </cell>
          <cell r="C1341" t="str">
            <v>UN</v>
          </cell>
          <cell r="D1341">
            <v>161.32</v>
          </cell>
        </row>
        <row r="1342">
          <cell r="A1342" t="str">
            <v xml:space="preserve">    73856</v>
          </cell>
          <cell r="B1342" t="str">
            <v>BOCA PARA BUEIRO TUBULAR DE CONCRETO SIMPLES</v>
          </cell>
        </row>
        <row r="1343">
          <cell r="A1343" t="str">
            <v xml:space="preserve">    73856/001</v>
          </cell>
          <cell r="B1343" t="str">
            <v>BOCA P/BUEIRO SIMPLES TUBULAR D=0,40M EM CONCRETO CICLOPICO, INCLINDO FORMAS, ESCAVACAO, REATERRO E MATERIAIS, EXCLUINDO MATERIAL REATERRO JAZIDA E TRANSPORTE</v>
          </cell>
          <cell r="C1343" t="str">
            <v>UN</v>
          </cell>
          <cell r="D1343">
            <v>397</v>
          </cell>
        </row>
        <row r="1344">
          <cell r="A1344" t="str">
            <v xml:space="preserve">    73856/002</v>
          </cell>
          <cell r="B1344" t="str">
            <v>BOCA PARA BUEIRO SIMPLES TUBULAR, DIAMETRO =0,60M, EM CONCRETO CICLOPICO, INCLUINDO FORMAS, ESCAVACAO, REATERRO E MATERIAIS, EXCLUINDO MATERIAL REATERRO JAZIDA E TRANSPORTE.</v>
          </cell>
          <cell r="C1344" t="str">
            <v>UN</v>
          </cell>
          <cell r="D1344">
            <v>659.97</v>
          </cell>
        </row>
        <row r="1345">
          <cell r="A1345" t="str">
            <v xml:space="preserve">    73856/003</v>
          </cell>
          <cell r="B1345" t="str">
            <v>BOCA PARA BUEIRO SIMPLES TUBULAR, DIAMETRO =0,80M, EM CONCRETO CICLOPICO, INCLUINDO FORMAS, ESCAVACAO, REATERRO E MATERIAIS, EXCLUINDO MATERIAL REATERRO JAZIDA E TRANSPORTE.</v>
          </cell>
          <cell r="C1345" t="str">
            <v>UN</v>
          </cell>
          <cell r="D1345">
            <v>1000.24</v>
          </cell>
        </row>
        <row r="1346">
          <cell r="A1346" t="str">
            <v xml:space="preserve">    73856/004</v>
          </cell>
          <cell r="B1346" t="str">
            <v>BOCA PARA BUEIRO SIMPLES TUBULAR, DIAMETRO =1,00M, EM CONCRETO CICLOPICO, INCLUINDO FORMAS, ESCAVACAO, REATERRO E MATERIAIS, EXCLUINDO MATERIAL REATERRO JAZIDA E TRANSPORTE.</v>
          </cell>
          <cell r="C1346" t="str">
            <v>UN</v>
          </cell>
          <cell r="D1346">
            <v>1423.83</v>
          </cell>
        </row>
        <row r="1347">
          <cell r="A1347" t="str">
            <v xml:space="preserve">    73856/005</v>
          </cell>
          <cell r="B1347" t="str">
            <v>BOCA PARA BUEIRO SIMPLES TUBULAR, DIAMETRO =1,20M, EM CONCRETO CICLOPICO, INCLUINDO FORMAS, ESCAVACAO, REATERRO E MATERIAIS, EXCLUINDO MATERIAL REATERRO JAZIDA E TRANSPORTE.</v>
          </cell>
          <cell r="C1347" t="str">
            <v>UN</v>
          </cell>
          <cell r="D1347">
            <v>1935.52</v>
          </cell>
        </row>
        <row r="1348">
          <cell r="A1348" t="str">
            <v xml:space="preserve">    73856/006</v>
          </cell>
          <cell r="B1348" t="str">
            <v>BOCA PARA BUEIRO DUPLO TUBULAR, DIAMETRO =0,40M, EM CONCRETO CICLOPICO, INCLUINDO FORMAS, ESCAVACAO, REATERRO E MATERIAIS, EXCLUINDO MATERIAL REATERRO JAZIDA E TRANSPORTE.</v>
          </cell>
          <cell r="C1348" t="str">
            <v>UN</v>
          </cell>
          <cell r="D1348">
            <v>565.33000000000004</v>
          </cell>
        </row>
        <row r="1349">
          <cell r="A1349" t="str">
            <v xml:space="preserve">    73856/007</v>
          </cell>
          <cell r="B1349" t="str">
            <v>BOCA PARA BUEIRO DUPLO TUBULAR, DIAMETRO =0,60M, EM CONCRETO CICLOPICO, INCLUINDO FORMAS, ESCAVACAO, REATERRO E MATERIAIS, EXCLUINDO MATERIAL REATERRO JAZIDA E TRANSPORTE.</v>
          </cell>
          <cell r="C1349" t="str">
            <v>UN</v>
          </cell>
          <cell r="D1349">
            <v>944.15</v>
          </cell>
        </row>
        <row r="1350">
          <cell r="A1350" t="str">
            <v xml:space="preserve">    73856/008</v>
          </cell>
          <cell r="B1350" t="str">
            <v>BOCA PARA BUEIRO DUPLO TUBULAR, DIAMETRO =0,80M, EM CONCRETO CICLOPICO, INCLUINDO FORMAS, ESCAVACAO, REATERRO E MATERIAIS, EXCLUINDO MATERIAL REATERRO JAZIDA E TRANSPORTE.</v>
          </cell>
          <cell r="C1350" t="str">
            <v>UN</v>
          </cell>
          <cell r="D1350">
            <v>1431.7</v>
          </cell>
        </row>
        <row r="1351">
          <cell r="A1351" t="str">
            <v xml:space="preserve">    73856/009</v>
          </cell>
          <cell r="B1351" t="str">
            <v>BOCA PARA BUEIRO DUPLO TUBULAR, DIAMETRO =1,00M, EM CONCRETO CICLOPICO, INCLUINDO FORMAS, ESCAVACAO, REATERRO E MATERIAIS, EXCLUINDO MATERIAL REATERRO JAZIDA E TRANSPORTE.</v>
          </cell>
          <cell r="C1351" t="str">
            <v>UN</v>
          </cell>
          <cell r="D1351">
            <v>1760.26</v>
          </cell>
        </row>
        <row r="1352">
          <cell r="A1352" t="str">
            <v xml:space="preserve">    73856/010</v>
          </cell>
          <cell r="B1352" t="str">
            <v>BOCA PARA BUEIRO DUPLOTUBULAR, DIAMETRO =1,20M, EM CONCRETO CICLOPICO,INCLUINDO FORMAS, ESCAVACAO, REATERRO E MATERIAIS, EXCLUINDO MATERIALREATERRO JAZIDA E TRANSPORTE.</v>
          </cell>
          <cell r="C1352" t="str">
            <v>UN</v>
          </cell>
          <cell r="D1352">
            <v>2759.34</v>
          </cell>
        </row>
        <row r="1353">
          <cell r="A1353" t="str">
            <v xml:space="preserve">    73856/011</v>
          </cell>
          <cell r="B1353" t="str">
            <v>BOCA PARA BUEIRO TRIPLO TUBULAR, DIAMETRO =0,40M, EM CONCRETO CICLOPICO, INCLUINDO FORMAS, ESCAVACAO, REATERRO E MATERIAIS, EXCLUINDO MATERIAL REATERRO JAZIDA E TRANSPORTE.</v>
          </cell>
          <cell r="C1353" t="str">
            <v>UN</v>
          </cell>
          <cell r="D1353">
            <v>733.27</v>
          </cell>
        </row>
        <row r="1354">
          <cell r="A1354" t="str">
            <v xml:space="preserve">    73856/012</v>
          </cell>
          <cell r="B1354" t="str">
            <v>BOCA PARA BUEIRO TRIPLO TUBULAR, DIAMETRO =0,60M, EM CONCRETO CICLOPICO, INCLUINDO FORMAS, ESCAVACAO, REATERRO E MATERIAIS, EXCLUINDO MATERIAL REATERRO JAZIDA E TRANSPORTE.</v>
          </cell>
          <cell r="C1354" t="str">
            <v>UN</v>
          </cell>
          <cell r="D1354">
            <v>1227.9100000000001</v>
          </cell>
        </row>
        <row r="1355">
          <cell r="A1355" t="str">
            <v xml:space="preserve">    73856/013</v>
          </cell>
          <cell r="B1355" t="str">
            <v>BOCA PARA BUEIRO TRIPLO TUBULAR, DIAMETRO =0,80M, EM CONCRETO CICLOPICO, INCLUINDO FORMAS, ESCAVACAO, REATERRO E MATERIAIS, EXCLUINDO MATERIAL REATERRO JAZIDA E TRANSPORTE.</v>
          </cell>
          <cell r="C1355" t="str">
            <v>UN</v>
          </cell>
          <cell r="D1355">
            <v>1862.82</v>
          </cell>
        </row>
        <row r="1356">
          <cell r="A1356" t="str">
            <v xml:space="preserve">    73856/014</v>
          </cell>
          <cell r="B1356" t="str">
            <v>BOCA PARA BUEIRO TRIPLO TUBULAR, DIAMETRO =1,00M, EM CONCRETO CICLOPICO, INCLUINDO FORMAS, ESCAVACAO, REATERRO E MATERIAIS, EXCLUINDO MATERIAL REATERRO JAZIDA E TRANSPORTE.</v>
          </cell>
          <cell r="C1356" t="str">
            <v>UN</v>
          </cell>
          <cell r="D1356">
            <v>2645.52</v>
          </cell>
        </row>
        <row r="1357">
          <cell r="A1357" t="str">
            <v xml:space="preserve">    73856/015</v>
          </cell>
          <cell r="B1357" t="str">
            <v>BOCA PARA BUEIRO TRIPLO TUBULAR, DIAMETRO =1,20M, EM CONCRETO CICLOPICO, INCLUINDO FORMAS, ESCAVACAO, REATERRO E MATERIAIS, EXCLUINDO MATERIAL REATERRO JAZIDA E TRANSPORTE.</v>
          </cell>
          <cell r="C1357" t="str">
            <v>UN</v>
          </cell>
          <cell r="D1357">
            <v>3583.24</v>
          </cell>
        </row>
        <row r="1358">
          <cell r="A1358" t="str">
            <v xml:space="preserve">    73963</v>
          </cell>
          <cell r="B1358" t="str">
            <v>POCO VISITA ANEL CONCRETO P/COLETOR ESGOTO SANITARIO</v>
          </cell>
        </row>
        <row r="1359">
          <cell r="A1359" t="str">
            <v xml:space="preserve">    73963/001</v>
          </cell>
          <cell r="B1359" t="str">
            <v>POCO DE VISITA PARA REDE DE ESG. SANIT., EM ANEIS DE CONCRETO, DIÂMETRO = 60CM, PROF=80CM, INCLUINDO DEGRAU, EXCLUINDO TAMPAO FERRO FUNDIDO.</v>
          </cell>
          <cell r="C1359" t="str">
            <v>UN</v>
          </cell>
          <cell r="D1359">
            <v>288.81</v>
          </cell>
        </row>
        <row r="1360">
          <cell r="A1360" t="str">
            <v xml:space="preserve">    73963/002</v>
          </cell>
          <cell r="B1360" t="str">
            <v>POCO DE VISITA PARA REDE DE ESG. SANIT., EM ANEIS DE CONCRETO, DIÂMETRO = 60CM, PROF = 100CM, INCLUINDO DEGRAU, EXCLUINDO TAMPAO FERRO FUNDIDO.</v>
          </cell>
          <cell r="C1360" t="str">
            <v>UN</v>
          </cell>
          <cell r="D1360">
            <v>310.69</v>
          </cell>
        </row>
        <row r="1361">
          <cell r="A1361" t="str">
            <v xml:space="preserve">    73963/003</v>
          </cell>
          <cell r="B1361" t="str">
            <v>POCO DE VISITA PARA REDE DE ESG. SANIT., EM ANEIS DE CONCRETO, DIÂMETRO = 60CM, PROF = 60CM, INCLUINDO DEGRAU, EXCLUINDO TAMPAO FERRO FUNDIDO.</v>
          </cell>
          <cell r="C1361" t="str">
            <v>UN</v>
          </cell>
          <cell r="D1361">
            <v>283.12</v>
          </cell>
        </row>
        <row r="1362">
          <cell r="A1362" t="str">
            <v xml:space="preserve">    73963/004</v>
          </cell>
          <cell r="B1362" t="str">
            <v>POCO DE VISITA PARA REDE DE ESG. SANIT., EM ANEIS DE CONCRETO, DIÂMETRO = 60CM E 110CM, PROF = 105CM, INCLUINDO DEGRAU, EXCLUINDO TAMPAO FERRO FUNDIDO.</v>
          </cell>
          <cell r="C1362" t="str">
            <v>UN</v>
          </cell>
          <cell r="D1362">
            <v>884.26</v>
          </cell>
        </row>
        <row r="1363">
          <cell r="A1363" t="str">
            <v xml:space="preserve">    73963/005</v>
          </cell>
          <cell r="B1363" t="str">
            <v>POCO DE VISITA PARA REDE DE ESG. SANIT., EM ANEIS DE CONCRETO, DIÂMETRO = 60CM E 110CM, PROF = 120CM, INCLUINDO DEGRAU, EXCLUINDO TAMPAO FERRO FUNDIDO.</v>
          </cell>
          <cell r="C1363" t="str">
            <v>UN</v>
          </cell>
          <cell r="D1363">
            <v>934.42</v>
          </cell>
        </row>
        <row r="1364">
          <cell r="A1364" t="str">
            <v xml:space="preserve">    73963/006</v>
          </cell>
          <cell r="B1364" t="str">
            <v>POCO DE VISITA PARA REDE DE ESG. SANIT., EM ANEIS DE CONCRETO, DIÂMETRO = 60CM E 110CM, PROF = 140CM, INCLUINDO DEGRAU, EXCLUINDO TAMPAO FERRO FUNDIDO.</v>
          </cell>
          <cell r="C1364" t="str">
            <v>UN</v>
          </cell>
          <cell r="D1364">
            <v>998.7</v>
          </cell>
        </row>
        <row r="1365">
          <cell r="A1365" t="str">
            <v xml:space="preserve">    73963/007</v>
          </cell>
          <cell r="B1365" t="str">
            <v>POCO DE VISITA PARA REDE DE ESG. SANIT., EM ANEIS DE CONCRETO, DIÂMETRO = 60CM E 110CM, PROF = 150CM, INCLUINDO DEGRAU, EXCLUINDO TAMPAO FERRO FUNDIDO.</v>
          </cell>
          <cell r="C1365" t="str">
            <v>UN</v>
          </cell>
          <cell r="D1365">
            <v>1053.5</v>
          </cell>
        </row>
        <row r="1366">
          <cell r="A1366" t="str">
            <v xml:space="preserve">    73963/008</v>
          </cell>
          <cell r="B1366" t="str">
            <v>POCO DE VISITA PARA REDE DE ESG. SANIT., EM ANEIS DE CONCRETO, DIÂMETRO = 60CM E 110CM, PROF = 160CM, INCLUINDO DEGRAU, EXCLUINDO TAMPAO FERRO FUNDIDO.</v>
          </cell>
          <cell r="C1366" t="str">
            <v>UN</v>
          </cell>
          <cell r="D1366">
            <v>1060.29</v>
          </cell>
        </row>
        <row r="1367">
          <cell r="A1367" t="str">
            <v xml:space="preserve">    73963/009</v>
          </cell>
          <cell r="B1367" t="str">
            <v>POCO DE VISITA PARA REDE DE ESG. SANIT., EM ANEIS DE CONCRETO, DIÂMETRO = 110CM, PROF = 170CM, INCLUINDO DEGRAU, EXCLUINDO TAMPAO FERRO FUNDIDO.</v>
          </cell>
          <cell r="C1367" t="str">
            <v>UN</v>
          </cell>
          <cell r="D1367">
            <v>1107.8</v>
          </cell>
        </row>
        <row r="1368">
          <cell r="A1368" t="str">
            <v xml:space="preserve">    73963/010</v>
          </cell>
          <cell r="B1368" t="str">
            <v>POCO DE VISITA PARA REDE DE ESG. SANIT., EM ANEIS DE CONCRETO, DIÂMETRO = 60CM E 110CM, PROF = 200CM, INCLUINDO DEGRAU, EXCLUINDO TAMPAO FERRO FUNDIDO.</v>
          </cell>
          <cell r="C1368" t="str">
            <v>UN</v>
          </cell>
          <cell r="D1368">
            <v>1193.21</v>
          </cell>
        </row>
        <row r="1369">
          <cell r="A1369" t="str">
            <v xml:space="preserve">    73963/011</v>
          </cell>
          <cell r="B1369" t="str">
            <v>POCO DE VISITA PARA REDE DE ESG. SANIT., EM ANEIS DE CONCRETO, DIÂMETRO = 60CM E 110CM, PROF = 230CM, INCLUINDO DEGRAU, EXCLUINDO TAMPAO FERRO FUNDIDO.</v>
          </cell>
          <cell r="C1369" t="str">
            <v>UN</v>
          </cell>
          <cell r="D1369">
            <v>1250.31</v>
          </cell>
        </row>
        <row r="1370">
          <cell r="A1370" t="str">
            <v xml:space="preserve">    73963/012</v>
          </cell>
          <cell r="B1370" t="str">
            <v>POCO DE VISITA PARA REDE DE ESG. SANIT., EM ANEIS DE CONCRETO, DIÂMETRO = 60CM E 110CM, PROF = 260CM, INCLUINDO DEGRAU, EXCLUINDO TAMPAO FERRO FUNDIDO.</v>
          </cell>
          <cell r="C1370" t="str">
            <v>UN</v>
          </cell>
          <cell r="D1370">
            <v>1382.31</v>
          </cell>
        </row>
        <row r="1371">
          <cell r="A1371" t="str">
            <v xml:space="preserve">    73963/013</v>
          </cell>
          <cell r="B1371" t="str">
            <v>POCO DE VISITA PARA REDE DE ESG. SANIT., EM ANEIS DE CONCRETO, DIÂMETRO = 60CM E 110CM, PROF = 290CM, INCLUINDO DEGRAU, EXCLUINDO TAMPAO FERRO FUNDIDO.</v>
          </cell>
          <cell r="C1371" t="str">
            <v>UN</v>
          </cell>
          <cell r="D1371">
            <v>1486.83</v>
          </cell>
        </row>
        <row r="1372">
          <cell r="A1372" t="str">
            <v xml:space="preserve">    73963/014</v>
          </cell>
          <cell r="B1372" t="str">
            <v>POCO DE VISITA PARA REDE DE ESG. SANIT., EM ANEIS DE CONCRETO, DIÂMETRO = 60CM E 110CM, PROF = 320CM, INCLUINDO DEGRAU, EXCLUINDO TAMPAO FERRO FUNDIDO.</v>
          </cell>
          <cell r="C1372" t="str">
            <v>UN</v>
          </cell>
          <cell r="D1372">
            <v>1564.86</v>
          </cell>
        </row>
        <row r="1373">
          <cell r="A1373" t="str">
            <v xml:space="preserve">    73963/015</v>
          </cell>
          <cell r="B1373" t="str">
            <v>POCO DE VISITA PARA REDE DE ESG. SANIT., EM ANEIS DE CONCRETO, DIÂMETRO = 60CM E 110CM, PROF = 350CM, INCLUINDO DEGRAU, EXCLUINDO TAMPAO FERRO FUNDIDO.</v>
          </cell>
          <cell r="C1373" t="str">
            <v>UN</v>
          </cell>
          <cell r="D1373">
            <v>1683.03</v>
          </cell>
        </row>
        <row r="1374">
          <cell r="A1374" t="str">
            <v xml:space="preserve">    73963/016</v>
          </cell>
          <cell r="B1374" t="str">
            <v>POCO DE VISITA PARA REDE DE ESG. SANIT., EM ANEIS DE CONCRETO, DIÂMETRO = 60CM E 110CM, PROF = 380CM, INCLUINDO DEGRAU, EXCLUINDO TAMPAO FERRO FUNDIDO.</v>
          </cell>
          <cell r="C1374" t="str">
            <v>UN</v>
          </cell>
          <cell r="D1374">
            <v>1774.09</v>
          </cell>
        </row>
        <row r="1375">
          <cell r="A1375" t="str">
            <v xml:space="preserve">    73963/017</v>
          </cell>
          <cell r="B1375" t="str">
            <v>POCO DE VISITA PARA REDE DE ESG. SANIT., EM ANEIS DE CONCRETO, DIÂMETRO = 60CM E 110CM, PROF = 410CM, INCLUINDO DEGRAU, EXCLUINDO TAMPAO FERRO FUNDIDO.</v>
          </cell>
          <cell r="C1375" t="str">
            <v>UN</v>
          </cell>
          <cell r="D1375">
            <v>1890.18</v>
          </cell>
        </row>
        <row r="1376">
          <cell r="A1376" t="str">
            <v xml:space="preserve">    73963/018</v>
          </cell>
          <cell r="B1376" t="str">
            <v>POCO DE VISITA PARA REDE DE ESG. SANIT., EM ANEIS DE CONCRETO, DIÂMETRO = 60CM E 110CM, PROF = 440CM, INCLUINDO DEGRAU, EXCLUINDO TAMPAO FERRO FUNDIDO.</v>
          </cell>
          <cell r="C1376" t="str">
            <v>UN</v>
          </cell>
          <cell r="D1376">
            <v>1987.11</v>
          </cell>
        </row>
        <row r="1377">
          <cell r="A1377" t="str">
            <v xml:space="preserve">    73963/019</v>
          </cell>
          <cell r="B1377" t="str">
            <v>POCO DE VISITA PARA REDE DE ESG. SANIT., EM ANEIS DE CONCRETO, DIÂMETRO = 60CM E 110CM, PROF = 470CM, INCLUINDO DEGRAU, EXCLUINDO TAMPAO FERRO FUNDIDO.</v>
          </cell>
          <cell r="C1377" t="str">
            <v>UN</v>
          </cell>
          <cell r="D1377">
            <v>2092.0100000000002</v>
          </cell>
        </row>
        <row r="1378">
          <cell r="A1378" t="str">
            <v xml:space="preserve">    73963/020</v>
          </cell>
          <cell r="B1378" t="str">
            <v>POCO DE VISITA PARA REDE DE ESG. SANIT., EM ANEIS DE CONCRETO, DIÂMETRO = 60CM E 110CM, PROF = 500CM, INCLUINDO DEGRAU, EXCLUINDO TAMPAO FERRO FUNDIDO.</v>
          </cell>
          <cell r="C1378" t="str">
            <v>UN</v>
          </cell>
          <cell r="D1378">
            <v>2196.2800000000002</v>
          </cell>
        </row>
        <row r="1379">
          <cell r="A1379" t="str">
            <v xml:space="preserve">    73963/021</v>
          </cell>
          <cell r="B1379" t="str">
            <v>POCO DE VISITA PARA REDE DE ESG. SANIT., EM ANEIS DE CONCRETO, DIÂMETRO = 60CM E 110CM, PROF = 530CM, INCLUINDO DEGRAU, EXCLUINDO TAMPAO FERRO FUNDIDO.</v>
          </cell>
          <cell r="C1379" t="str">
            <v>UN</v>
          </cell>
          <cell r="D1379">
            <v>2310.11</v>
          </cell>
        </row>
        <row r="1380">
          <cell r="A1380" t="str">
            <v xml:space="preserve">    73963/022</v>
          </cell>
          <cell r="B1380" t="str">
            <v>POCO DE VISITA PARA REDE DE ESG. SANIT., EM ANEIS DE CONCRETO, DIÂMETRO = 60CM E 110CM, PROF = 560CM, INCLUINDO DEGRAU, EXCLUINDO TAMPAO FERRO FUNDIDO.</v>
          </cell>
          <cell r="C1380" t="str">
            <v>UN</v>
          </cell>
          <cell r="D1380">
            <v>2414.39</v>
          </cell>
        </row>
        <row r="1381">
          <cell r="A1381" t="str">
            <v xml:space="preserve">    73963/023</v>
          </cell>
          <cell r="B1381" t="str">
            <v>POCO DE VISITA PARA REDE DE ESG. SANIT., EM ANEIS DE CONCRETO, DIÂMETRO = 60CM E 110CM, PROF = 590CM, INCLUINDO DEGRAU, EXCLUINDO TAMPAO FERRO FUNDIDO.</v>
          </cell>
          <cell r="C1381" t="str">
            <v>UN</v>
          </cell>
          <cell r="D1381">
            <v>2518.66</v>
          </cell>
        </row>
        <row r="1382">
          <cell r="A1382" t="str">
            <v xml:space="preserve">    73963/024</v>
          </cell>
          <cell r="B1382" t="str">
            <v>POCO DE VISITA PARA REDE DE ESG. SANIT., EM ANEIS DE CONCRETO, DIÂMETRO = 60CM E 110CM, PROF = 690CM, INCLUINDO DEGRAU, EXCLUINDO TAMPAO FERRO FUNDIDO.</v>
          </cell>
          <cell r="C1382" t="str">
            <v>UN</v>
          </cell>
          <cell r="D1382">
            <v>2756.69</v>
          </cell>
        </row>
        <row r="1383">
          <cell r="A1383" t="str">
            <v xml:space="preserve">    73963/025</v>
          </cell>
          <cell r="B1383" t="str">
            <v>POCO DE VISITA PARA REDE DE ESG. SANIT., EM ANEIS DE CONCRETO, DIÂMETRO = 60CM E 110CM, PROF = 650CM, INCLUINDO DEGRAU, EXCLUINDO TAMPAO FERRO FUNDIDO.</v>
          </cell>
          <cell r="C1383" t="str">
            <v>UN</v>
          </cell>
          <cell r="D1383">
            <v>2728.13</v>
          </cell>
        </row>
        <row r="1384">
          <cell r="A1384" t="str">
            <v xml:space="preserve">    73963/026</v>
          </cell>
          <cell r="B1384" t="str">
            <v>POCO DE VISITA PARA REDE DE ESG. SANIT., EM ANEIS DE CONCRETO, DIÂMETRO = 60CM E 110CM, PROF = 680CM, INCLUINDO DEGRAU, EXCLUINDO TAMPAO FERRO FUNDIDO.</v>
          </cell>
          <cell r="C1384" t="str">
            <v>UN</v>
          </cell>
          <cell r="D1384">
            <v>2833.03</v>
          </cell>
        </row>
        <row r="1385">
          <cell r="A1385" t="str">
            <v xml:space="preserve">    73963/027</v>
          </cell>
          <cell r="B1385" t="str">
            <v>POCO DE VISITA PARA REDE DE ESG. SANIT., EM ANEIS DE CONCRETO, DIÂMETRO = 60CM E 110CM, PROF = 710CM, INCLUINDO DEGRAU, EXCLUINDO TAMPAO FERRO FUNDIDO.</v>
          </cell>
          <cell r="C1385" t="str">
            <v>UN</v>
          </cell>
          <cell r="D1385">
            <v>2937.3</v>
          </cell>
        </row>
        <row r="1386">
          <cell r="A1386" t="str">
            <v xml:space="preserve">    73963/028</v>
          </cell>
          <cell r="B1386" t="str">
            <v>POCO VISITA ESG SANIT ANEL CONC PRE-MOLD PROF=1,20M C/TAMPAO FF TIPO MEDIO(AD)D=60CM 125KG/DEGRAUS FF/REJUNTAMENTO ANEIS/REVEST LISO CALHA INTERNA C/ARG CIM/AREIA 1:4. BASE/BANQUETAEM CONCR FCK=10MPA</v>
          </cell>
          <cell r="C1386" t="str">
            <v>UN</v>
          </cell>
          <cell r="D1386">
            <v>972.45</v>
          </cell>
        </row>
        <row r="1387">
          <cell r="A1387" t="str">
            <v xml:space="preserve">    73963/029</v>
          </cell>
          <cell r="B1387" t="str">
            <v>POCO VISITA ESG SANIT ANEL CONC PRE-MOLD PROF=1,40M C/TAMPAO FF TIPO MEDIO(AD)D=60CM 125KG/DEGRAUS FF/REJUNTAMENTO ANEIS/REVEST LISO CALHA INTERNA C/ARG CIM/AREIA 1:4. BASE/BANQUETAEM CONCR FCK=10MPA</v>
          </cell>
          <cell r="C1387" t="str">
            <v>UN</v>
          </cell>
          <cell r="D1387">
            <v>1032.07</v>
          </cell>
        </row>
        <row r="1388">
          <cell r="A1388" t="str">
            <v xml:space="preserve">    73963/030</v>
          </cell>
          <cell r="B1388" t="str">
            <v>POCO VISITA ESG SANIT ANEL CONC PRE-MOLD PROF=1,50M C/TAMPAO FF TIPO MEDIO(AD)D=60CM 125KG/DEGRAUS FF/REJUNTAMENTO ANEIS/REVEST LISO CALHA INTERNA C/ARG CIM/AREIA 1:4. BASE/BANQUETAEM CONCR FCK=10MPA</v>
          </cell>
          <cell r="C1388" t="str">
            <v>UN</v>
          </cell>
          <cell r="D1388">
            <v>1123.43</v>
          </cell>
        </row>
        <row r="1389">
          <cell r="A1389" t="str">
            <v xml:space="preserve">    73963/031</v>
          </cell>
          <cell r="B1389" t="str">
            <v>POCO VISITA ESG SANIT ANEL CONC PRE-MOLD PROF=1,60M C/TAMPAO FF TIPO MEDIO(AD)D=60CM 125KG/DEGRAUS FF/REJUNTAMENTO ANEIS/REVEST LISO CALHA INTERNA C/ARG CIM/AREIA 1:4. BASE/BANQUETAEM CONCR FCK=10MPA</v>
          </cell>
          <cell r="C1389" t="str">
            <v>UN</v>
          </cell>
          <cell r="D1389">
            <v>1131.21</v>
          </cell>
        </row>
        <row r="1390">
          <cell r="A1390" t="str">
            <v xml:space="preserve">    73963/032</v>
          </cell>
          <cell r="B1390" t="str">
            <v>POCO VISITA ESG SANIT ANEL CONC PRE-MOLD PROF=1,70M C/TAMPAO FF TIPO MEDIO(AD)D=60CM 125KG/DEGRAUS FF/REJUNTAMENTO ANEIS/REVEST LISO CALHA INTERNA C/ARG CIM/AREIA 1:4. BASE/BANQUETAEM CONCR FCK=10MPA</v>
          </cell>
          <cell r="C1390" t="str">
            <v>UN</v>
          </cell>
          <cell r="D1390">
            <v>1140.94</v>
          </cell>
        </row>
        <row r="1391">
          <cell r="A1391" t="str">
            <v xml:space="preserve">    73963/033</v>
          </cell>
          <cell r="B1391" t="str">
            <v>POCO VISITA ESG SANIT ANEL CONC PRE-MOLD PROF=2,00M C/TAMPAO FF TIPO MEDIO(AD)D=60CM 125KG/DEGRAUS FF/REJUNTAMENTO ANEIS/REVEST LISO CALHA INTERNA C/ARG CIM/AREIA 1:4. BASE/BANQUETAEM CONCR FCK=10MPA</v>
          </cell>
          <cell r="C1391" t="str">
            <v>UN</v>
          </cell>
          <cell r="D1391">
            <v>1246.75</v>
          </cell>
        </row>
        <row r="1392">
          <cell r="A1392" t="str">
            <v xml:space="preserve">    73963/034</v>
          </cell>
          <cell r="B1392" t="str">
            <v>POCO VISITA ESG SANIT ANEL CONC PRE MOLD PROF=2,30M C/TAMPAO FF TIPO MEDIO(AD)D=60CM 125KG/DEGRAUS FF/REJUNTAMENTO ANEIS/REVEST LISO CALHA INTERNA C/ARG CIM/AREIA 1:4. BASE/BANQUETAEM CONCR FCK=10MPA</v>
          </cell>
          <cell r="C1392" t="str">
            <v>UN</v>
          </cell>
          <cell r="D1392">
            <v>1313.78</v>
          </cell>
        </row>
        <row r="1393">
          <cell r="A1393" t="str">
            <v xml:space="preserve">    73963/035</v>
          </cell>
          <cell r="B1393" t="str">
            <v>POCO VISITA ESG SANIT ANEL CONC PRE-MOLD PROF=2,60M C/TAMPAO FF TIPO MEDIO(AD)D=60CM 125KG/DEGRAUS FF/REJUNTAMENTO ANEIS/REVEST LISO CALHA INTERNA C/ARG CIM/AREIA 1:4. BASE/BANQUETAEM CONCR FCK=10MPA</v>
          </cell>
          <cell r="C1393" t="str">
            <v>UN</v>
          </cell>
          <cell r="D1393">
            <v>1419.59</v>
          </cell>
        </row>
        <row r="1394">
          <cell r="A1394" t="str">
            <v xml:space="preserve">    73963/036</v>
          </cell>
          <cell r="B1394" t="str">
            <v>POCO VISITA ESG SANIT ANEL CONC PRE-MOLD PROF=2,90M C/TAMPAO FF TIPO MEDIO(AD) D=60CM 125KG/DEGRAUS FF/REJUNTAMENTO ANEIS/REVEST LISO CALHA INTERNA C/ARG CIM/AREIA 1:4. BASE/BANQUETAEM CONCR FCK=10MPA</v>
          </cell>
          <cell r="C1394" t="str">
            <v>UN</v>
          </cell>
          <cell r="D1394">
            <v>1525.41</v>
          </cell>
        </row>
        <row r="1395">
          <cell r="A1395" t="str">
            <v xml:space="preserve">    73963/037</v>
          </cell>
          <cell r="B1395" t="str">
            <v>POCO VISITA ESG SANIT ANEL CONC PRE-MOLD PROF=3,20M C/TAMPAO FF TIPO MEDIO(AD)D=60CM 125KG/DEGRAUS FF/REJUNTAMENTOANEIS/REVEST LISO CALHA INTERNA C/ARG CIM/AREIA 1:4. BASE/BANQUETAEM CONCR FCK=10MPA</v>
          </cell>
          <cell r="C1395" t="str">
            <v>UN</v>
          </cell>
          <cell r="D1395">
            <v>1623.89</v>
          </cell>
        </row>
        <row r="1396">
          <cell r="A1396" t="str">
            <v xml:space="preserve">    73963/038</v>
          </cell>
          <cell r="B1396" t="str">
            <v>POCO VISITA ESG SANIT ANEL CONC PRE-MOLD PROF=3,50M C/TAMPAO FF TIPO MEDIO(AD)D=60CM 125KG/DEGRAUS FF/REJUNTAMENTO/ANEIS/REVEST LISO CALHA INTERNA C/ARG CIM/AREIA 1:4. BASE/BANQUETAEM CONCR FCK=10MPA</v>
          </cell>
          <cell r="C1396" t="str">
            <v>UN</v>
          </cell>
          <cell r="D1396">
            <v>1730.26</v>
          </cell>
        </row>
        <row r="1397">
          <cell r="A1397" t="str">
            <v xml:space="preserve">    73963/039</v>
          </cell>
          <cell r="B1397" t="str">
            <v>POCO VISITA ESG SANIT ANEL CONC PRE-MOLD PROF=3,80M C/TAMPAO FF TIPO MEDIO(AD)D=60CM 125KG/DEGRAUS FF/REJUNTAMENTO ANEIS/REVEST LISO CALHA INTERNA C/ARG CIM/AREIA 1:4. BASE/BANQUETAEM CONCR FCK=10MPA</v>
          </cell>
          <cell r="C1397" t="str">
            <v>UN</v>
          </cell>
          <cell r="D1397">
            <v>1836.45</v>
          </cell>
        </row>
        <row r="1398">
          <cell r="A1398" t="str">
            <v xml:space="preserve">    73963/040</v>
          </cell>
          <cell r="B1398" t="str">
            <v>POCO VISITA ESG SANIT ANEL CONC PRE-MOLD PROF=4,10M C/TAMPAO FF TIPO MEDIO(AD)D=60CM 125KG/DEGRAUS FF/REJUNTAMENTO ANEIS/REVEST LISO CALHA INTERNA C/ARG CIM/AREIA 1:4. BASE/BANQUETAEM CONCR FCK=10MPA</v>
          </cell>
          <cell r="C1398" t="str">
            <v>UN</v>
          </cell>
          <cell r="D1398">
            <v>1931.93</v>
          </cell>
        </row>
        <row r="1399">
          <cell r="A1399" t="str">
            <v xml:space="preserve">    73963/041</v>
          </cell>
          <cell r="B1399" t="str">
            <v>POCO VISITA ESG SANIT ANEL CONC PRE MOLD PROF=4,40M C/TAMPAO FF TIPO MEDIO(AD)D=60CM 125KG/DEGRAUS FF/REJUNTAMENTO ANEIS/REVEST LISO CALHA INTERNA C/ARG CIM/AREIA 1:4. BASE/BANQUETAEM CONCR FCK=10MPA</v>
          </cell>
          <cell r="C1399" t="str">
            <v>UN</v>
          </cell>
          <cell r="D1399">
            <v>2034.77</v>
          </cell>
        </row>
        <row r="1400">
          <cell r="A1400" t="str">
            <v xml:space="preserve">    73963/042</v>
          </cell>
          <cell r="B1400" t="str">
            <v>POCO VISITA ESG SANIT ANEL CONC PRE-MOLD PROF=4,70M C/TAMPAO FF TIPO MEDIO(AD)D=60CM 125KG/DEGRAUS FF/REJUNTAMENTO ANEIS/REVEST LISO CALHA INTERNA C/ARG CIM/AREIA 1:4. BASE/BANQUETAEM CONCR FCK=10MPA</v>
          </cell>
          <cell r="C1400" t="str">
            <v>UN</v>
          </cell>
          <cell r="D1400">
            <v>2139.66</v>
          </cell>
        </row>
        <row r="1401">
          <cell r="A1401" t="str">
            <v xml:space="preserve">    73963/043</v>
          </cell>
          <cell r="B1401" t="str">
            <v>POCO VISITA ESG SANIT ANEL CONC PRE-MOLD PROF=5,00M C/TAMPAO FF TIPO MEDIO(AD)D=60CM 125KG/DEGRAUS FF/REJUNTAMENTO ANEIS/REVEST LISO CALHA INTERNA C/ARG CIM/AREIA 1:4. BASE/BANQUETAEM CONCR FCK=10MPA</v>
          </cell>
          <cell r="C1401" t="str">
            <v>UN</v>
          </cell>
          <cell r="D1401">
            <v>2216.11</v>
          </cell>
        </row>
        <row r="1402">
          <cell r="A1402" t="str">
            <v xml:space="preserve">    73963/044</v>
          </cell>
          <cell r="B1402" t="str">
            <v>POCO VISITA ESG SANIT ANEL CONC PRE-MOLD PROF=0,80M C/TAMPAO FF TIPO MEDIO(AD)D=60CM 125KG/DEGRAUS FF/REJUNTAMENTO ANEIS/REVEST LISO CALHA INTERNA C/ARG CIM/AREIA 1:4. BASE/BANQUETAEM CONCR FCK=10MPA</v>
          </cell>
          <cell r="C1402" t="str">
            <v>UN</v>
          </cell>
          <cell r="D1402">
            <v>411.53</v>
          </cell>
        </row>
        <row r="1403">
          <cell r="A1403" t="str">
            <v xml:space="preserve">    73963/045</v>
          </cell>
          <cell r="B1403" t="str">
            <v>POCO DE VISITA PARA REDE DE ESG. SANIT., EM ANEIS DE CONCRETO, DIÂMETRO = 60CM E 110CM, PROF = 240CM, INCLUINDO DEGRAU, EXCLUINDO TAMPAO FERRO FUNDIDO.</v>
          </cell>
          <cell r="C1403" t="str">
            <v>UN</v>
          </cell>
          <cell r="D1403">
            <v>1321.53</v>
          </cell>
        </row>
        <row r="1404">
          <cell r="A1404" t="str">
            <v xml:space="preserve">    73963/046</v>
          </cell>
          <cell r="B1404" t="str">
            <v>POCO DE VISITA PARA REDE DE ESG. SANIT., EM ANEIS DE CONCRETO, DIÂMETRO = 60CM E 110CM, PROF = 250CM, INCLUINDO DEGRAU, EXCLUINDO TAMPAO FERRO FUNDIDO.</v>
          </cell>
          <cell r="C1404" t="str">
            <v>UN</v>
          </cell>
          <cell r="D1404">
            <v>1338.31</v>
          </cell>
        </row>
        <row r="1405">
          <cell r="A1405" t="str">
            <v xml:space="preserve">    73963/047</v>
          </cell>
          <cell r="B1405" t="str">
            <v>POCO DE VISITA PARA REDE DE ESG. SANIT., EM ANEIS DE CONCRETO, DIÂMETRO = 60CM E 110CM, PROF = 280CM, INCLUINDO DEGRAU, EXCLUINDO TAMPAO FERRO FUNDIDO.</v>
          </cell>
          <cell r="C1405" t="str">
            <v>UN</v>
          </cell>
          <cell r="D1405">
            <v>1451.99</v>
          </cell>
        </row>
        <row r="1406">
          <cell r="A1406" t="str">
            <v xml:space="preserve">    73963/048</v>
          </cell>
          <cell r="B1406" t="str">
            <v>POCO DE VISITA PARA REDE DE ESG. SANIT., EM ANEIS DE CONCRETO, DIÂMETRO = 60CM E 110CM, PROF = 310CM, INCLUINDO DEGRAU, EXCLUINDO TAMPAO FERRO FUNDIDO.</v>
          </cell>
          <cell r="C1406" t="str">
            <v>UN</v>
          </cell>
          <cell r="D1406">
            <v>1538.84</v>
          </cell>
        </row>
        <row r="1407">
          <cell r="A1407" t="str">
            <v xml:space="preserve">    74124</v>
          </cell>
          <cell r="B1407" t="str">
            <v>POCO VISITA CONCRETO ARMADO P/COLETOR AGUAS PLUVIAIS</v>
          </cell>
        </row>
        <row r="1408">
          <cell r="A1408" t="str">
            <v xml:space="preserve">    74124/001</v>
          </cell>
          <cell r="B1408" t="str">
            <v>POCO VISITA AG PLUV:CONC ARM 1X1X1,40M COLETOR D=40 A 50CM PAREDE E=15CM BASE CONC FCK=10MPA REVEST C/ARG CIM/AREIA 1:4DEGRAUS FF INCL FORN TODOS MATERIAIS</v>
          </cell>
          <cell r="C1408" t="str">
            <v>UN</v>
          </cell>
          <cell r="D1408">
            <v>1633.75</v>
          </cell>
        </row>
        <row r="1409">
          <cell r="A1409" t="str">
            <v xml:space="preserve">    74124/002</v>
          </cell>
          <cell r="B1409" t="str">
            <v>POCO VISITA AG PLUV:CONC ARM 1,10X1,10X1,40M COLETOR D=60CM PAREDE E=15CM BASE CONC FCK=10MPA REVEST C/ARG CIM/AREIA 1:4DEGRAUS FF INCL FORN TODOS MATERIAIS</v>
          </cell>
          <cell r="C1409" t="str">
            <v>UN</v>
          </cell>
          <cell r="D1409">
            <v>1897.95</v>
          </cell>
        </row>
        <row r="1410">
          <cell r="A1410" t="str">
            <v xml:space="preserve">    74124/003</v>
          </cell>
          <cell r="B1410" t="str">
            <v>POCO VISITA AG PLUV:CONC ARM 1,20X1,20X1,40M COLETOR D=70CM PAREDE E=15CM BASE CONC FCK=10MPA REVEST C/ARG CIM/AREIA 1:4DEGRAUS FF INCL FORN TODOS MATERIAIS</v>
          </cell>
          <cell r="C1410" t="str">
            <v>UN</v>
          </cell>
          <cell r="D1410">
            <v>2054.75</v>
          </cell>
        </row>
        <row r="1411">
          <cell r="A1411" t="str">
            <v xml:space="preserve">    74124/004</v>
          </cell>
          <cell r="B1411" t="str">
            <v>POCO VISITA AG PLUV:CONC ARM 1,30X1,30X1,40M COLETOR D=80CM PAREDE E=15CM BASE CONC FCK=10MPA REVEST C/ARG CIM/AREIA 1:4DEGRAUS FF INCL FORN TODOS MATERIAIS</v>
          </cell>
          <cell r="C1411" t="str">
            <v>UN</v>
          </cell>
          <cell r="D1411">
            <v>2323.8200000000002</v>
          </cell>
        </row>
        <row r="1412">
          <cell r="A1412" t="str">
            <v xml:space="preserve">    74124/005</v>
          </cell>
          <cell r="B1412" t="str">
            <v>POCO VISITA CONCRETO ARMADO P/AG PLUV 1,40X1,40X1,50M COLETOR D=90CM PAREDE E=15CM BASE CONCRETO FCK=10MPA REVESTIDO C/ARG CIM/AREIA 1:4DEGRAUS FF INCL FORN TODOS MATERIAIS</v>
          </cell>
          <cell r="C1412" t="str">
            <v>UN</v>
          </cell>
          <cell r="D1412">
            <v>2700.85</v>
          </cell>
        </row>
        <row r="1413">
          <cell r="A1413" t="str">
            <v xml:space="preserve">    74124/006</v>
          </cell>
          <cell r="B1413" t="str">
            <v>POCO VISITA AG PLUV:CONC ARM 1,50X1,50X1,60M COLETOR D=1M PA REDE E=15CM BASE CONC FCK=10MPA REVEST C/ARG CIM/AREIA 1:4DEGRAUS FF INCL FORN TODOS MATERIAIS</v>
          </cell>
          <cell r="C1413" t="str">
            <v>UN</v>
          </cell>
          <cell r="D1413">
            <v>2992.46</v>
          </cell>
        </row>
        <row r="1414">
          <cell r="A1414" t="str">
            <v xml:space="preserve">    74124/007</v>
          </cell>
          <cell r="B1414" t="str">
            <v>POCO VISITA AG PLUV:CONC ARM 1,60X1,60X1,70M COLETOR D=1,10M PAREDE E=15CM BASE CONC FCK=10MPA REVEST C/ARG CIM/AREIA 1:4DEGRAUS FF INCL FORN TODOS MATERIAIS</v>
          </cell>
          <cell r="C1414" t="str">
            <v>UN</v>
          </cell>
          <cell r="D1414">
            <v>3263.38</v>
          </cell>
        </row>
        <row r="1415">
          <cell r="A1415" t="str">
            <v xml:space="preserve">    74124/008</v>
          </cell>
          <cell r="B1415" t="str">
            <v>POCO VISITA AG PLUV:CONC ARM 1,70X1,70X1,80M COLETOR D=1,20M PAREDE E=15CM BASE CONC FCK=10MPA REVEST C/ARG CIM/AREIA 1:4DEGRAUS FF INCL FORN TODOS MATERIAIS</v>
          </cell>
          <cell r="C1415" t="str">
            <v>UN</v>
          </cell>
          <cell r="D1415">
            <v>3496.53</v>
          </cell>
        </row>
        <row r="1416">
          <cell r="A1416" t="str">
            <v xml:space="preserve">    74162</v>
          </cell>
          <cell r="B1416" t="str">
            <v>CAIXA DE ALVENARIA P/ PROTECAO DE REGISTRO</v>
          </cell>
        </row>
        <row r="1417">
          <cell r="A1417" t="str">
            <v xml:space="preserve">    74162/001</v>
          </cell>
          <cell r="B1417" t="str">
            <v xml:space="preserve">CAIXA DE CONCRETO, ALTURA = 1,00 METRO, DIAMETRO REGISTRO &lt; 150 MM </v>
          </cell>
          <cell r="C1417" t="str">
            <v>UN</v>
          </cell>
          <cell r="D1417">
            <v>93.86</v>
          </cell>
        </row>
        <row r="1418">
          <cell r="A1418" t="str">
            <v xml:space="preserve">    74206</v>
          </cell>
          <cell r="B1418" t="str">
            <v>CAIXAS COLETORAS</v>
          </cell>
        </row>
        <row r="1419">
          <cell r="A1419" t="str">
            <v xml:space="preserve">    74206/001</v>
          </cell>
          <cell r="B1419" t="str">
            <v>CAIXA COLETORA, 1,20X1,20X1,50M, COM FUNDO E TAMPA DE CONCRETO E PAREDES EM ALVENARIA</v>
          </cell>
          <cell r="C1419" t="str">
            <v>UN</v>
          </cell>
          <cell r="D1419">
            <v>1123.21</v>
          </cell>
        </row>
        <row r="1420">
          <cell r="A1420" t="str">
            <v xml:space="preserve">    74206/002</v>
          </cell>
          <cell r="B1420" t="str">
            <v>CAIXA COLETORA, 0,25 X 0,85 X 1,00 M, COM FUNDO E PAREDES EM ALVENARIA</v>
          </cell>
          <cell r="C1420" t="str">
            <v>UN</v>
          </cell>
          <cell r="D1420">
            <v>570.99</v>
          </cell>
        </row>
        <row r="1421">
          <cell r="A1421" t="str">
            <v xml:space="preserve">    74212</v>
          </cell>
          <cell r="B1421" t="str">
            <v xml:space="preserve">MODULO TIPO &gt; POCO DE INSPECAO EM ALVENARIACOMPREENDE: - ESCAVACAO EM QQ TERRENO, EXCETO ROCHA, TRANSPORTE,CARGA,DESCARGA E ESPALHAMENTO DO MATERIAL EXCEDENTE EM BOTA FORA.- SINALIZACAO,TAPUME,LASTRO E LAJES EM CONCRETO ARMADO,AL- VENARIA C/ REVESTIMENTO </v>
          </cell>
        </row>
        <row r="1422">
          <cell r="A1422" t="str">
            <v xml:space="preserve">    74212/001</v>
          </cell>
          <cell r="B1422" t="str">
            <v>POCO DE VISITA PARA REDE DE ESGOTO SANITARIO, EM ALVENARIA, DIAMETRO =60 CM, PROF 160 CM, INCLUINDO TAMPAO FERRO FUNDIDO</v>
          </cell>
          <cell r="C1422" t="str">
            <v>UN</v>
          </cell>
          <cell r="D1422">
            <v>2609.65</v>
          </cell>
        </row>
        <row r="1423">
          <cell r="A1423" t="str">
            <v xml:space="preserve">    74214</v>
          </cell>
          <cell r="B1423" t="str">
            <v>MODULO TIPO &gt; PV EM ALVENARIA P/ REDE COLETORACOMPREENDE: - ESCAVACAO EM QQ TERRENO, EXCETO ROCHA, TRANSPORTE,CARGA,DESCARGA E ESPALHAMENTO DO MATERIAL EXCEDENTE EM BOTAFORA.- SINALIZACAO,TAPUME,LASTRO E LAJES EM CONCRETO ARMADO,AL- VENARIA C/ REVESTIMENT</v>
          </cell>
        </row>
        <row r="1424">
          <cell r="A1424" t="str">
            <v xml:space="preserve">    74214/001</v>
          </cell>
          <cell r="B1424" t="str">
            <v>POCO DE VISITA PARA REDE DE ESGOTO SANITÁRIO, EM ALVENARIA, DIAMETRO 120 CM, PROF ATE 200 CM, INCLUINDO TAMPAO FERRO FUNDIDO</v>
          </cell>
          <cell r="C1424" t="str">
            <v>UN</v>
          </cell>
          <cell r="D1424">
            <v>4212.4399999999996</v>
          </cell>
        </row>
        <row r="1425">
          <cell r="A1425" t="str">
            <v xml:space="preserve">    74214/002</v>
          </cell>
          <cell r="B1425" t="str">
            <v>POCO DE VISITA PARA REDE DE ESGOTO SANITÁRIO, EM ALVENARIA, DIAMETRO 120 CM, PROF ATE 400 CM, INCLUINDO TAMPAO FERRO FUNDIDO</v>
          </cell>
          <cell r="C1425" t="str">
            <v>UN</v>
          </cell>
          <cell r="D1425">
            <v>6129.13</v>
          </cell>
        </row>
        <row r="1426">
          <cell r="A1426" t="str">
            <v xml:space="preserve">    74224</v>
          </cell>
          <cell r="B1426" t="str">
            <v>POCO DE VISITA - DRENAGEM PLUVIAL - EM CONCRETO ESTRUTURAL</v>
          </cell>
        </row>
        <row r="1427">
          <cell r="A1427" t="str">
            <v xml:space="preserve">    74224/001</v>
          </cell>
          <cell r="B1427" t="str">
            <v>POCO DE VISITA PARA DRENAGEM PLUVIAL, EM CONCRETO ESTRUTURAL, DIMENSOES INTERNAS DE 90X150X80CM (LARGXCOMPXALT), PARA REDE DE 600 MM, EXCLUSOS TAMPAO E CHAMINE.</v>
          </cell>
          <cell r="C1427" t="str">
            <v>UN</v>
          </cell>
          <cell r="D1427">
            <v>1252.58</v>
          </cell>
        </row>
        <row r="1428">
          <cell r="A1428" t="str">
            <v xml:space="preserve">    83621</v>
          </cell>
          <cell r="B1428" t="str">
            <v>ASSENTAMENTO TAMPAO FERRO FUNDIDO (FOFO), 30 X 90 CM PARA CAIXA DE RALO, C/ ARG CIM/AREIA 1:4 EM VOLUME, EXCLUSIVE TAMPAO.</v>
          </cell>
          <cell r="C1428" t="str">
            <v>UN</v>
          </cell>
          <cell r="D1428">
            <v>64.03</v>
          </cell>
        </row>
        <row r="1429">
          <cell r="A1429" t="str">
            <v xml:space="preserve">    83659</v>
          </cell>
          <cell r="B1429" t="str">
            <v>BOCA DE LOBO EM ALVENARIA TIJOLO MACICO, REVESTIDA C/ ARGAMASSA DE CIMENTO E AREIA 1:3, SOBRE LASTRO DE CONCRETO 10CM E TAMPA DE CONCRETO ARMADO</v>
          </cell>
          <cell r="C1429" t="str">
            <v>UN</v>
          </cell>
          <cell r="D1429">
            <v>575.75</v>
          </cell>
        </row>
        <row r="1430">
          <cell r="A1430" t="str">
            <v xml:space="preserve">    83691</v>
          </cell>
          <cell r="B1430" t="str">
            <v>TAMPAO FERRO FUNDIDO P/ POCO DE VISITA, 79,5 KG, TIPO T-100 - FORNECIMENTO E INSTALACAO</v>
          </cell>
          <cell r="C1430" t="str">
            <v>UN</v>
          </cell>
          <cell r="D1430">
            <v>152.57</v>
          </cell>
        </row>
        <row r="1431">
          <cell r="A1431" t="str">
            <v xml:space="preserve">    83692</v>
          </cell>
          <cell r="B1431" t="str">
            <v>TAMPAO FERRO FUNDIDO P/ POCO DE VISITA, 175 KG, TIPO T-170 - FORNECIMENTO E INSTALACAO</v>
          </cell>
          <cell r="C1431" t="str">
            <v>UN</v>
          </cell>
          <cell r="D1431">
            <v>370.04</v>
          </cell>
        </row>
        <row r="1432">
          <cell r="A1432" t="str">
            <v xml:space="preserve">    83708</v>
          </cell>
          <cell r="B1432" t="str">
            <v>POCO DE VISITA EM ALVENARIA, PARA REDE D=0,40 M, PARTE FIXA C/ 1,00 M DE ALTURA</v>
          </cell>
          <cell r="C1432" t="str">
            <v>UN</v>
          </cell>
          <cell r="D1432">
            <v>967.16</v>
          </cell>
        </row>
        <row r="1433">
          <cell r="A1433" t="str">
            <v xml:space="preserve">    83709</v>
          </cell>
          <cell r="B1433" t="str">
            <v>POCO DE VISITA EM ALVENARIA, PARA REDE D=0,60 M, PARTE FIXA C/ 1,00 M DE ALTURA</v>
          </cell>
          <cell r="C1433" t="str">
            <v>UN</v>
          </cell>
          <cell r="D1433">
            <v>1214.6400000000001</v>
          </cell>
        </row>
        <row r="1434">
          <cell r="A1434" t="str">
            <v xml:space="preserve">    83710</v>
          </cell>
          <cell r="B1434" t="str">
            <v>POCO DE VISITA EM ALVENARIA, PARA REDE D=0,80 M, PARTE FIXA C/ 1,00 M DE ALTURA</v>
          </cell>
          <cell r="C1434" t="str">
            <v>UN</v>
          </cell>
          <cell r="D1434">
            <v>2547.71</v>
          </cell>
        </row>
        <row r="1435">
          <cell r="A1435" t="str">
            <v xml:space="preserve">    83711</v>
          </cell>
          <cell r="B1435" t="str">
            <v>POÇO DE VISITA EM ALVENARIA, PARA REDE D=1,00 M, PARTE FIXA C/ 1,00 M DE ALTURA E USO DE RETROESCAVADEIRA</v>
          </cell>
          <cell r="C1435" t="str">
            <v>UN</v>
          </cell>
          <cell r="D1435">
            <v>2956.29</v>
          </cell>
        </row>
        <row r="1436">
          <cell r="A1436" t="str">
            <v xml:space="preserve">    83712</v>
          </cell>
          <cell r="B1436" t="str">
            <v>POCO DE VISITA EM ALVENARIA, PARA REDE D=1,20 M, PARTE FIXA C/ 1,00 M DE ALTURA E USO DE ESCAVADEIRA HIDRAULICA</v>
          </cell>
          <cell r="C1436" t="str">
            <v>UN</v>
          </cell>
          <cell r="D1436">
            <v>3842.33</v>
          </cell>
        </row>
        <row r="1437">
          <cell r="A1437" t="str">
            <v xml:space="preserve">    83713</v>
          </cell>
          <cell r="B1437" t="str">
            <v>POCO DE VISITA EM ALVENARIA, PARA REDE D=1,50 M, PARTE FIXA C/ 1,00 M DE ALTURA E USO DE ESCAVADEIRA HIDRAULICA</v>
          </cell>
          <cell r="C1437" t="str">
            <v>UN</v>
          </cell>
          <cell r="D1437">
            <v>4690.8500000000004</v>
          </cell>
        </row>
        <row r="1438">
          <cell r="A1438" t="str">
            <v xml:space="preserve">    83714</v>
          </cell>
          <cell r="B1438" t="str">
            <v xml:space="preserve">ACRESCIMO NA ALTURA DO POCO DE VISITA EM ALVENARIA PARA REDE D=0,40 M </v>
          </cell>
          <cell r="C1438" t="str">
            <v>M</v>
          </cell>
          <cell r="D1438">
            <v>499.2</v>
          </cell>
        </row>
        <row r="1439">
          <cell r="A1439" t="str">
            <v xml:space="preserve">    83715</v>
          </cell>
          <cell r="B1439" t="str">
            <v xml:space="preserve">CHAMINE P/ POCO DE VISITA EM ALVENARIA, EXCLUSOS TAMPAO E ANEL </v>
          </cell>
          <cell r="C1439" t="str">
            <v>M</v>
          </cell>
          <cell r="D1439">
            <v>501.32</v>
          </cell>
        </row>
        <row r="1440">
          <cell r="A1440" t="str">
            <v xml:space="preserve">    83716</v>
          </cell>
          <cell r="B1440" t="str">
            <v>GRELHA FF 30X90CM, 135KG, P/ CX RALO COM ASSENTAMENTO DE ARGAMASSA CIMENTO/AREIA 1:4 - FORNECIMENTO E INSTALAÇÃO</v>
          </cell>
          <cell r="C1440" t="str">
            <v>UN</v>
          </cell>
          <cell r="D1440">
            <v>261.3</v>
          </cell>
        </row>
        <row r="1441">
          <cell r="A1441" t="str">
            <v xml:space="preserve">  0037</v>
          </cell>
          <cell r="B1441" t="str">
            <v>MEIO FIO, LINHA D'AGUA E SARJERTA</v>
          </cell>
        </row>
        <row r="1442">
          <cell r="A1442" t="str">
            <v xml:space="preserve">    73763</v>
          </cell>
          <cell r="B1442" t="str">
            <v>SARJETA E MEIO FIO CONJUGADOS</v>
          </cell>
        </row>
        <row r="1443">
          <cell r="A1443" t="str">
            <v xml:space="preserve">    73763/001</v>
          </cell>
          <cell r="B1443" t="str">
            <v>MEIO-FIO E SARJETA DE CONCRETO MOLDADO NO LOCAL, USINADO 15 MPA, COM 0,65 M BASE X 0,30 M ALTURA, REJUNTE EM ARGAMASSA TRACO 1:3,5 (CIMENTOE AREIA)</v>
          </cell>
          <cell r="C1443" t="str">
            <v>M</v>
          </cell>
          <cell r="D1443">
            <v>102.21</v>
          </cell>
        </row>
        <row r="1444">
          <cell r="A1444" t="str">
            <v xml:space="preserve">    73763/002</v>
          </cell>
          <cell r="B1444" t="str">
            <v>MEIO-FIO E SARJETA DE CONCRETO MOLDADO NO LOCAL, USINADO 15 MPA, COM 0,45 M BASE X 0,30 M ALTURA, REJUNTE EM ARGAMASSA TRACO 1:3,5 (CIMENTOE AREIA)</v>
          </cell>
          <cell r="C1444" t="str">
            <v>M</v>
          </cell>
          <cell r="D1444">
            <v>82.48</v>
          </cell>
        </row>
        <row r="1445">
          <cell r="A1445" t="str">
            <v xml:space="preserve">    73763/003</v>
          </cell>
          <cell r="B1445" t="str">
            <v>MEIO-FIO E SARJETA CONJUGADOS DE CONCRETO 15 MPA, 47 CM BASE X 30 CM ALTURA, MOLDADO "IN LOCO" COM EXTRUSORA</v>
          </cell>
          <cell r="C1445" t="str">
            <v>M</v>
          </cell>
          <cell r="D1445">
            <v>38.32</v>
          </cell>
        </row>
        <row r="1446">
          <cell r="A1446" t="str">
            <v xml:space="preserve">    73763/004</v>
          </cell>
          <cell r="B1446" t="str">
            <v>MEIO-FIO E SARJETA CONJUGADOS DE CONCRETO 15 MPA, 35 CM BASE X 30 CM ALTURA, MOLDADO "IN LOCO" COM EXTRUSORA</v>
          </cell>
          <cell r="C1446" t="str">
            <v>M</v>
          </cell>
          <cell r="D1446">
            <v>32.119999999999997</v>
          </cell>
        </row>
        <row r="1447">
          <cell r="A1447" t="str">
            <v xml:space="preserve">    73763/005</v>
          </cell>
          <cell r="B1447" t="str">
            <v>MEIO-FIO E SARJETA CONJUGADOS DE CONCRETO 15 MPA, 30 CM BASE X 26 CM ALTURA, MOLDADO "IN LOCO" COM EXTRUSORA</v>
          </cell>
          <cell r="C1447" t="str">
            <v>M</v>
          </cell>
          <cell r="D1447">
            <v>23.43</v>
          </cell>
        </row>
        <row r="1448">
          <cell r="A1448" t="str">
            <v xml:space="preserve">    73789</v>
          </cell>
          <cell r="B1448" t="str">
            <v>MEIO FIO CONCRETO</v>
          </cell>
        </row>
        <row r="1449">
          <cell r="A1449" t="str">
            <v xml:space="preserve">    73789/001</v>
          </cell>
          <cell r="B1449" t="str">
            <v>MEIO-FIO DE CONCRETO MOLDADO NO LOCAL, USINADO 15 MPA, COM 0,45 M ALTURA X 0,15 M BASE, REJUNTE EM ARGAMASSA TRACO 1:3,5 (CIMENTO E AREIA)</v>
          </cell>
          <cell r="C1449" t="str">
            <v>M</v>
          </cell>
          <cell r="D1449">
            <v>88.9</v>
          </cell>
        </row>
        <row r="1450">
          <cell r="A1450" t="str">
            <v xml:space="preserve">    73789/002</v>
          </cell>
          <cell r="B1450" t="str">
            <v>MEIO-FIO DE CONCRETO MOLDADO NO LOCAL, USINADO 15 MPA, COM 0,30 M ALTURA X 0,15 M BASE, REJUNTE EM ARGAMASSA TRACO 1:3,5 (CIMENTO E AREIA)</v>
          </cell>
          <cell r="C1450" t="str">
            <v>M</v>
          </cell>
          <cell r="D1450">
            <v>21.85</v>
          </cell>
        </row>
        <row r="1451">
          <cell r="A1451" t="str">
            <v xml:space="preserve">    74012</v>
          </cell>
          <cell r="B1451" t="str">
            <v>SARJETA - CONCRETO ESTRUTURAL</v>
          </cell>
        </row>
        <row r="1452">
          <cell r="A1452" t="str">
            <v xml:space="preserve">    74012/001</v>
          </cell>
          <cell r="B1452" t="str">
            <v>SARJETA EM CONCRETO, PREPARO MANUAL, COM SEIXO ROLADO, ESPESSURA = 8CM, LARGURA = 40CM.</v>
          </cell>
          <cell r="C1452" t="str">
            <v>M</v>
          </cell>
          <cell r="D1452">
            <v>34.409999999999997</v>
          </cell>
        </row>
        <row r="1453">
          <cell r="A1453" t="str">
            <v xml:space="preserve">    74208</v>
          </cell>
          <cell r="B1453" t="str">
            <v>CONSTRUCAO DE MEIO-FIO E LINHA D AGU</v>
          </cell>
        </row>
        <row r="1454">
          <cell r="A1454" t="str">
            <v xml:space="preserve">    74208/001</v>
          </cell>
          <cell r="B1454" t="str">
            <v>CONSTRUCAO DE MEIO-FIO DE PEDRAS GRANITICAS, REJUNTADO C/ ARGAMASSA DECIMENTO E AREIA 1:2 E LINHA D AGUA DE PARALELEPIPEDOS,ASSENTADOS SOBREMISTURA DE CIMENTO E AREIA 1:6, C/ 6,0 CM DE ESPESSURA E REJUNTADOS C/ARGAMASSA DE CIMENTO E AREIA 1:2, INCLUSIVBAS</v>
          </cell>
          <cell r="C1454" t="str">
            <v>M</v>
          </cell>
          <cell r="D1454">
            <v>90.05</v>
          </cell>
        </row>
        <row r="1455">
          <cell r="A1455" t="str">
            <v xml:space="preserve">    74211</v>
          </cell>
          <cell r="B1455" t="str">
            <v>LINHA D AGUA EM PARALELEPIPEDOS GRANITICO</v>
          </cell>
        </row>
        <row r="1456">
          <cell r="A1456" t="str">
            <v xml:space="preserve">    74211/001</v>
          </cell>
          <cell r="B1456" t="str">
            <v>LINHA D AGUA EM PARALELEPIPEDOS GRANITICOS, REJUNTADOS C/ ARG DE CIMENTO E AREIA TRACO 1:3 SOBRE LASTRO DE BRITA E BERÇO DE AREIA</v>
          </cell>
          <cell r="C1456" t="str">
            <v>M</v>
          </cell>
          <cell r="D1456">
            <v>38.92</v>
          </cell>
        </row>
        <row r="1457">
          <cell r="A1457" t="str">
            <v xml:space="preserve">    74223</v>
          </cell>
          <cell r="B1457" t="str">
            <v>MEIO-FIO</v>
          </cell>
        </row>
        <row r="1458">
          <cell r="A1458" t="str">
            <v xml:space="preserve">    74223/001</v>
          </cell>
          <cell r="B1458" t="str">
            <v>MEIO-FIO (GUIA) DE CONCRETO PRE-MOLDADO, DIMENSÕES 12X15X30X100CM (FACE SUPERIORXFACE INFERIORXALTURAXCOMPRIMENTO),REJUNTADO C/ARGAMASSA 1:4CIMENTO:AREIA, INCLUINDO ESCAVAÇÃO E REATERRO.</v>
          </cell>
          <cell r="C1458" t="str">
            <v>M</v>
          </cell>
          <cell r="D1458">
            <v>29.04</v>
          </cell>
        </row>
        <row r="1459">
          <cell r="A1459" t="str">
            <v xml:space="preserve">    74223/002</v>
          </cell>
          <cell r="B1459" t="str">
            <v>MEIO-FIO EM PEDRA GRANITICA, REJUNTADO C/ARGAMASSA CIMENTO E AREIA 1:3</v>
          </cell>
          <cell r="C1459" t="str">
            <v>M</v>
          </cell>
          <cell r="D1459">
            <v>49.41</v>
          </cell>
        </row>
        <row r="1460">
          <cell r="A1460" t="str">
            <v xml:space="preserve">    74237</v>
          </cell>
          <cell r="B1460" t="str">
            <v>MEIO-FIO COM SARJETA, EXECUTADO COM EXTRUSORA</v>
          </cell>
        </row>
        <row r="1461">
          <cell r="A1461" t="str">
            <v xml:space="preserve">    74237/001</v>
          </cell>
          <cell r="B1461" t="str">
            <v>MEIO-FIO COM SARJETA, EXECUTADO C/EXTRUSORA (SARJETA 30X8CM MEIO-FIO 15X10CM X H=23CM), INCLUI ESC.E ACERTO FAIXA 0,45M</v>
          </cell>
          <cell r="C1461" t="str">
            <v>M</v>
          </cell>
          <cell r="D1461">
            <v>26.31</v>
          </cell>
        </row>
        <row r="1462">
          <cell r="A1462" t="str">
            <v xml:space="preserve">    79895</v>
          </cell>
          <cell r="B1462" t="str">
            <v>LOCACAO DE EXTRUSORA DE GUIAS E SARJETAS SEM FORMAS, MOTOR DIESEL DE 14CV, EXCLUSIVE OPERADOR (CP)</v>
          </cell>
          <cell r="C1462" t="str">
            <v>H</v>
          </cell>
          <cell r="D1462">
            <v>12.82</v>
          </cell>
        </row>
        <row r="1463">
          <cell r="A1463" t="str">
            <v xml:space="preserve">    83717</v>
          </cell>
          <cell r="B1463" t="str">
            <v xml:space="preserve">ASSENTAMENTO DE MEIO FIO PREMOLDADO, INCLUINDO ESCAVACAO </v>
          </cell>
          <cell r="C1463" t="str">
            <v>M</v>
          </cell>
          <cell r="D1463">
            <v>12.14</v>
          </cell>
        </row>
        <row r="1464">
          <cell r="A1464" t="str">
            <v xml:space="preserve">    83718</v>
          </cell>
          <cell r="B1464" t="str">
            <v>ESCORAMENTO DE MEIO FIO COM MATERIAL LOCAL COMPACTADO MANUALMENTE, EM FAIXA DE 0,50M</v>
          </cell>
          <cell r="C1464" t="str">
            <v>M</v>
          </cell>
          <cell r="D1464">
            <v>2.2599999999999998</v>
          </cell>
        </row>
        <row r="1465">
          <cell r="A1465" t="str">
            <v xml:space="preserve">    83719</v>
          </cell>
          <cell r="B1465" t="str">
            <v>SARJETA CORTE EM TALUDES TRIANG 1,25X0,25M ESP=0,08 REV CONC SIMPLES INCL ESCAVACAO MEC ACERTO MANUAL TERRENO FORNEC MAT E REJUNTAMENTO</v>
          </cell>
          <cell r="C1465" t="str">
            <v>M</v>
          </cell>
          <cell r="D1465">
            <v>68.12</v>
          </cell>
        </row>
        <row r="1466">
          <cell r="A1466" t="str">
            <v xml:space="preserve">    83720</v>
          </cell>
          <cell r="B1466" t="str">
            <v>SARJETA CORTE EM TALUDES TRIANG 1,50X0,30M, ESP=0,08 M REV.CONC. SIMPLES INCL ESCAVACAO MEC ACERTO MANUAL TERRENO FORNEC MAT E REJUNTAMENTO</v>
          </cell>
          <cell r="C1466" t="str">
            <v>M</v>
          </cell>
          <cell r="D1466">
            <v>80.53</v>
          </cell>
        </row>
        <row r="1467">
          <cell r="A1467" t="str">
            <v xml:space="preserve">    83721</v>
          </cell>
          <cell r="B1467" t="str">
            <v>SARJETA CORTE TALUDES TRIANG 1,85X0,35M ESP=0,08 REV CONC. SIMPLES INCL ESCAVACAO MEC ACERTO MANUAL TERRENO FORNEC MAT E REJUNTAMENTO</v>
          </cell>
          <cell r="C1467" t="str">
            <v>M</v>
          </cell>
          <cell r="D1467">
            <v>98.33</v>
          </cell>
        </row>
        <row r="1468">
          <cell r="A1468" t="str">
            <v xml:space="preserve">    83722</v>
          </cell>
          <cell r="B1468" t="str">
            <v>VALETA PROT DE CORTE TRAPEZOIDAL 0,80X2,00X0,60M ESP=0,08 CONCR SIMPLES INCL ESCAVACAO MEC ACERTO MANUAL TERRENO FORNEC MAT E REJUNTAMENTO</v>
          </cell>
          <cell r="C1468" t="str">
            <v>M</v>
          </cell>
          <cell r="D1468">
            <v>182.55</v>
          </cell>
        </row>
        <row r="1469">
          <cell r="A1469" t="str">
            <v xml:space="preserve">    83723</v>
          </cell>
          <cell r="B1469" t="str">
            <v>VALETA PROT DE CORTE TRAPEZOIDAL 1,00X2,20X0,60M ESP=0,08M CONCR SIMPLES INCL ESCAVACAO MEC ATERRO MANUAL TERRENO FORNEC MAT E REJUNTAMENTO</v>
          </cell>
          <cell r="C1469" t="str">
            <v>M</v>
          </cell>
          <cell r="D1469">
            <v>191.28</v>
          </cell>
        </row>
        <row r="1470">
          <cell r="A1470" t="str">
            <v>ESCO</v>
          </cell>
          <cell r="B1470" t="str">
            <v>ESCORAMENTO</v>
          </cell>
        </row>
        <row r="1471">
          <cell r="A1471" t="str">
            <v xml:space="preserve">  0023</v>
          </cell>
          <cell r="B1471" t="str">
            <v>ESCORAMENTO DE MADEIRA EM VALAS</v>
          </cell>
        </row>
        <row r="1472">
          <cell r="A1472" t="str">
            <v xml:space="preserve">    83769</v>
          </cell>
          <cell r="B1472" t="str">
            <v xml:space="preserve">ESCORAMENTO DE MADEIRA EM VALAS, TIPO PONTALETEAMENTO </v>
          </cell>
          <cell r="C1472" t="str">
            <v>M2</v>
          </cell>
          <cell r="D1472">
            <v>7.27</v>
          </cell>
        </row>
        <row r="1473">
          <cell r="A1473" t="str">
            <v xml:space="preserve">    83867</v>
          </cell>
          <cell r="B1473" t="str">
            <v xml:space="preserve">ESCORAMENTO DE VALAS DESCONTINUO </v>
          </cell>
          <cell r="C1473" t="str">
            <v>M2</v>
          </cell>
          <cell r="D1473">
            <v>31.93</v>
          </cell>
        </row>
        <row r="1474">
          <cell r="A1474" t="str">
            <v xml:space="preserve">    83868</v>
          </cell>
          <cell r="B1474" t="str">
            <v xml:space="preserve">ESCORAMENTO DE VALAS CONTINUO </v>
          </cell>
          <cell r="C1474" t="str">
            <v>M2</v>
          </cell>
          <cell r="D1474">
            <v>44.47</v>
          </cell>
        </row>
        <row r="1475">
          <cell r="A1475" t="str">
            <v xml:space="preserve">  0024</v>
          </cell>
          <cell r="B1475" t="str">
            <v>ESCORAMENTO METALICO EM VALAS OU POCOS</v>
          </cell>
        </row>
        <row r="1476">
          <cell r="A1476" t="str">
            <v xml:space="preserve">    73877</v>
          </cell>
          <cell r="B1476" t="str">
            <v>ESCORAMENTO DE VALAS COM PRANCHOES METALICOS E QUADROS UTILIZANDO LONGARINAS DE MADEIRA DE 3X5", INCLUSIVE POSTERIOR RETIRADA</v>
          </cell>
        </row>
        <row r="1477">
          <cell r="A1477" t="str">
            <v xml:space="preserve">    73877/001</v>
          </cell>
          <cell r="B1477" t="str">
            <v xml:space="preserve">ESCORAMENTO DE VALAS COM PRANCHOES METALICOS - AREA CRAVADA </v>
          </cell>
          <cell r="C1477" t="str">
            <v>M2</v>
          </cell>
          <cell r="D1477">
            <v>41.29</v>
          </cell>
        </row>
        <row r="1478">
          <cell r="A1478" t="str">
            <v xml:space="preserve">    73877/002</v>
          </cell>
          <cell r="B1478" t="str">
            <v xml:space="preserve">ESCORAMENTO DE VALAS COM PRANCHOES METALICOS - AREA NAO CRAVADA </v>
          </cell>
          <cell r="C1478" t="str">
            <v>M2</v>
          </cell>
          <cell r="D1478">
            <v>29.93</v>
          </cell>
        </row>
        <row r="1479">
          <cell r="A1479" t="str">
            <v xml:space="preserve">  0025</v>
          </cell>
          <cell r="B1479" t="str">
            <v>ESCORAMENTO MISTO EM VALAS</v>
          </cell>
        </row>
        <row r="1480">
          <cell r="A1480" t="str">
            <v xml:space="preserve">    83770</v>
          </cell>
          <cell r="B1480" t="str">
            <v xml:space="preserve">ESCORAMENTO CONTINUO DE VALAS, MISTO, COM PERFIL I DE 8" </v>
          </cell>
          <cell r="C1480" t="str">
            <v>M2</v>
          </cell>
          <cell r="D1480">
            <v>103.33</v>
          </cell>
        </row>
        <row r="1481">
          <cell r="A1481" t="str">
            <v xml:space="preserve">  0293</v>
          </cell>
          <cell r="B1481" t="str">
            <v>CIMBRAMENTO</v>
          </cell>
        </row>
        <row r="1482">
          <cell r="A1482" t="str">
            <v xml:space="preserve">    73301</v>
          </cell>
          <cell r="B1482" t="str">
            <v>ESCORAMENTO FORMAS ATE H = 3,30M, COM MADEIRA DE 3A QUALIDADE, NAO APARELHADA, APROVEITAMENTO TABUAS 3X E PRUMOS 4X.</v>
          </cell>
          <cell r="C1482" t="str">
            <v>M3</v>
          </cell>
          <cell r="D1482">
            <v>8.7799999999999994</v>
          </cell>
        </row>
        <row r="1483">
          <cell r="A1483" t="str">
            <v xml:space="preserve">    83515</v>
          </cell>
          <cell r="B1483" t="str">
            <v>ESCORAMENTO FORMAS DE H=3,30 A 3,50 M, COM MADEIRA 3A QUALIDADE, NAO APARELHADA, APROVEITAMENTO TABUAS 3X E PRUMOS 4X</v>
          </cell>
          <cell r="C1483" t="str">
            <v>M3</v>
          </cell>
          <cell r="D1483">
            <v>10.88</v>
          </cell>
        </row>
        <row r="1484">
          <cell r="A1484" t="str">
            <v xml:space="preserve">    83516</v>
          </cell>
          <cell r="B1484" t="str">
            <v>ESCORAMENTO FORMAS H=3,50 A 4,00 M, COM MADEIRA DE 3A QUALIDADE, NAO APARELHADA, APROVEITAMENTO TABUAS 3X E PRUMOS 4X.</v>
          </cell>
          <cell r="C1484" t="str">
            <v>M3</v>
          </cell>
          <cell r="D1484">
            <v>12.56</v>
          </cell>
        </row>
        <row r="1485">
          <cell r="A1485" t="str">
            <v>ESQV</v>
          </cell>
          <cell r="B1485" t="str">
            <v>ESQUADRIAS/FERRAGENS/VIDROS</v>
          </cell>
        </row>
        <row r="1486">
          <cell r="A1486" t="str">
            <v xml:space="preserve">  0089</v>
          </cell>
          <cell r="B1486" t="str">
            <v>PORTA DE MADEIRA</v>
          </cell>
        </row>
        <row r="1487">
          <cell r="A1487" t="str">
            <v xml:space="preserve">    7100</v>
          </cell>
          <cell r="B1487" t="str">
            <v>LAMINADO MELAMINICO TEXTURIZADO, ESPESSURA 0,8 MM, PARA REVESTIMENTO DE CHAPA COMPENSADA DE MADEIRA, FIXADA COM COLA</v>
          </cell>
          <cell r="C1487" t="str">
            <v>M2</v>
          </cell>
          <cell r="D1487">
            <v>41.94</v>
          </cell>
        </row>
        <row r="1488">
          <cell r="A1488" t="str">
            <v xml:space="preserve">    7101</v>
          </cell>
          <cell r="B1488" t="str">
            <v>LAMINADO MELAMINICO LISO E FOSCO, PARA REVESTIMENTO DE CHAPA COMPENSADA DE MADEIRA, ESPESSURA 0,8 MM, FIXADO COM COLA</v>
          </cell>
          <cell r="C1488" t="str">
            <v>M2</v>
          </cell>
          <cell r="D1488">
            <v>42.75</v>
          </cell>
        </row>
        <row r="1489">
          <cell r="A1489" t="str">
            <v xml:space="preserve">    72142</v>
          </cell>
          <cell r="B1489" t="str">
            <v xml:space="preserve">RETIRADA DE FOLHAS DE PORTA DE PASSAGEM OU JANELA </v>
          </cell>
          <cell r="C1489" t="str">
            <v>UN</v>
          </cell>
          <cell r="D1489">
            <v>6.84</v>
          </cell>
        </row>
        <row r="1490">
          <cell r="A1490" t="str">
            <v xml:space="preserve">    72143</v>
          </cell>
          <cell r="B1490" t="str">
            <v xml:space="preserve">RETIRADA DE BATENTES DE MADEIRA </v>
          </cell>
          <cell r="C1490" t="str">
            <v>UN</v>
          </cell>
          <cell r="D1490">
            <v>33.020000000000003</v>
          </cell>
        </row>
        <row r="1491">
          <cell r="A1491" t="str">
            <v xml:space="preserve">    72144</v>
          </cell>
          <cell r="B1491" t="str">
            <v>RECOLOCACAO DE FOLHAS DE PORTA DE PASSAGEM OU JANELA, CONSIDERANDO REAPROVEITAMENTO DO MATERIAL</v>
          </cell>
          <cell r="C1491" t="str">
            <v>UN</v>
          </cell>
          <cell r="D1491">
            <v>51.75</v>
          </cell>
        </row>
        <row r="1492">
          <cell r="A1492" t="str">
            <v xml:space="preserve">    72146</v>
          </cell>
          <cell r="B1492" t="str">
            <v>RECOLOCACAO DE BATENTES DE MADEIRA, CONSIDERANDO REAPROVEITAMENTO DE MATERIAL</v>
          </cell>
          <cell r="C1492" t="str">
            <v>UN</v>
          </cell>
          <cell r="D1492">
            <v>32.57</v>
          </cell>
        </row>
        <row r="1493">
          <cell r="A1493" t="str">
            <v xml:space="preserve">    73486</v>
          </cell>
          <cell r="B1493" t="str">
            <v xml:space="preserve">MARCO MADEIRA REGIONAL 1A 7X3,5CM - P </v>
          </cell>
          <cell r="C1493" t="str">
            <v>M</v>
          </cell>
          <cell r="D1493">
            <v>28.51</v>
          </cell>
        </row>
        <row r="1494">
          <cell r="A1494" t="str">
            <v xml:space="preserve">    73905</v>
          </cell>
          <cell r="B1494" t="str">
            <v>BANDEIRA EM VENEZIANA MAD REGIONAL 1A 100X40CM FIXA C/ADUELA E ALIZAR</v>
          </cell>
        </row>
        <row r="1495">
          <cell r="A1495" t="str">
            <v xml:space="preserve">    73905/001</v>
          </cell>
          <cell r="B1495" t="str">
            <v>BANDEIRA EM MADEIRA 1A, 40X60CM, FIXA, SEM ADUELA E ALIZAR, PARA VIDRO</v>
          </cell>
          <cell r="C1495" t="str">
            <v>UN</v>
          </cell>
          <cell r="D1495">
            <v>71.05</v>
          </cell>
        </row>
        <row r="1496">
          <cell r="A1496" t="str">
            <v xml:space="preserve">    73905/002</v>
          </cell>
          <cell r="B1496" t="str">
            <v>BANDEIRA EM MADEIRA 2A, 40X60CM, FIXA, SEM ADUELA E ALIZAR, PARA VIDRO</v>
          </cell>
          <cell r="C1496" t="str">
            <v>UN</v>
          </cell>
          <cell r="D1496">
            <v>57.86</v>
          </cell>
        </row>
        <row r="1497">
          <cell r="A1497" t="str">
            <v xml:space="preserve">    73910</v>
          </cell>
          <cell r="B1497" t="str">
            <v>PORTA DE MADEIRA COMPENSADA LISA</v>
          </cell>
        </row>
        <row r="1498">
          <cell r="A1498" t="str">
            <v xml:space="preserve">    73910/008</v>
          </cell>
          <cell r="B1498" t="str">
            <v>PORTA DE MADEIRA COMPENSADA LISA PARA PINTURA, 120X210X3,5CM, 2 FOLHAS, INCLUSO ADUELA 2A, ALIZAR 2A E DOBRADICAS</v>
          </cell>
          <cell r="C1498" t="str">
            <v>UN</v>
          </cell>
          <cell r="D1498">
            <v>441.81</v>
          </cell>
        </row>
        <row r="1499">
          <cell r="A1499" t="str">
            <v xml:space="preserve">    73910/009</v>
          </cell>
          <cell r="B1499" t="str">
            <v>PORTA DE MADEIRA COMPENSADA LISA PARA CERA OU VERNIZ, 120X210X3,5CM, 2FOLHAS, INCLUSO ADUELA 1A, ALIZAR 1A E DOBRADICAS COM ANEL</v>
          </cell>
          <cell r="C1499" t="str">
            <v>UN</v>
          </cell>
          <cell r="D1499">
            <v>579.28</v>
          </cell>
        </row>
        <row r="1500">
          <cell r="A1500" t="str">
            <v xml:space="preserve">    74139</v>
          </cell>
          <cell r="B1500" t="str">
            <v>PORTA P/SANITARIO C/LAMINADO, MARCO E FERRAGENS</v>
          </cell>
        </row>
        <row r="1501">
          <cell r="A1501" t="str">
            <v xml:space="preserve">    74139/001</v>
          </cell>
          <cell r="B1501" t="str">
            <v>PORTA DE MADEIRA PARA BANHEIRO, EM CHAPA DE MADEIRA COMPENSADA, REVESTIDA COM LAMINADO TEXTURIZADO, 80X160CM, INCLUSO MARCO E DOBRADICAS</v>
          </cell>
          <cell r="C1501" t="str">
            <v>UN</v>
          </cell>
          <cell r="D1501">
            <v>269.31</v>
          </cell>
        </row>
        <row r="1502">
          <cell r="A1502" t="str">
            <v xml:space="preserve">    74139/002</v>
          </cell>
          <cell r="B1502" t="str">
            <v>PORTA DE MADEIRA PARA BANHEIRO, EM CHAPA DE MADEIRA COMPENSADA, REVESTIDA COM LAMINADO TEXTURIZADO, 60X160CM, INCLUSO MARCO E DOBRADICAS</v>
          </cell>
          <cell r="C1502" t="str">
            <v>UN</v>
          </cell>
          <cell r="D1502">
            <v>233.97</v>
          </cell>
        </row>
        <row r="1503">
          <cell r="A1503" t="str">
            <v xml:space="preserve">    84850</v>
          </cell>
          <cell r="B1503" t="str">
            <v>PORTA DE MADEIRA ALMOFADADA SEMIOCA 1A, 140X210X3CM, DUAS FOLHAS, INCLUSO ADUELA 1A, ALIZAR 1A E DOBRADICAS COM ANEIS</v>
          </cell>
          <cell r="C1503" t="str">
            <v>UN</v>
          </cell>
          <cell r="D1503">
            <v>649.86</v>
          </cell>
        </row>
        <row r="1504">
          <cell r="A1504" t="str">
            <v xml:space="preserve">    84852</v>
          </cell>
          <cell r="B1504" t="str">
            <v>BANDEIRA PARA VIDRO EM MADEIRA REGIONAL 2A, 40X70CM, FIXA SEM ADUELA EALIZAR</v>
          </cell>
          <cell r="C1504" t="str">
            <v>UN</v>
          </cell>
          <cell r="D1504">
            <v>62.38</v>
          </cell>
        </row>
        <row r="1505">
          <cell r="A1505" t="str">
            <v xml:space="preserve">    84855</v>
          </cell>
          <cell r="B1505" t="str">
            <v xml:space="preserve">ALIZAR DE MADEIRA REGIONAL 1A 5X2,0CM </v>
          </cell>
          <cell r="C1505" t="str">
            <v>M</v>
          </cell>
          <cell r="D1505">
            <v>6.65</v>
          </cell>
        </row>
        <row r="1506">
          <cell r="A1506" t="str">
            <v xml:space="preserve">    84856</v>
          </cell>
          <cell r="B1506" t="str">
            <v xml:space="preserve">ALIZAR DE MADEIRA REGIONAL 2A 5X2,0CM </v>
          </cell>
          <cell r="C1506" t="str">
            <v>M</v>
          </cell>
          <cell r="D1506">
            <v>8.27</v>
          </cell>
        </row>
        <row r="1507">
          <cell r="A1507" t="str">
            <v xml:space="preserve">    84859</v>
          </cell>
          <cell r="B1507" t="str">
            <v xml:space="preserve">ALIZAR DE MADEIRA REGIONAL 3A 5X2,0CM </v>
          </cell>
          <cell r="C1507" t="str">
            <v>M</v>
          </cell>
          <cell r="D1507">
            <v>5.68</v>
          </cell>
        </row>
        <row r="1508">
          <cell r="A1508" t="str">
            <v xml:space="preserve">    84861</v>
          </cell>
          <cell r="B1508" t="str">
            <v xml:space="preserve">MARCO DE MADEIRA REGIONAL 1A 7X3,0CM </v>
          </cell>
          <cell r="C1508" t="str">
            <v>M</v>
          </cell>
          <cell r="D1508">
            <v>26.67</v>
          </cell>
        </row>
        <row r="1509">
          <cell r="A1509" t="str">
            <v xml:space="preserve">    84864</v>
          </cell>
          <cell r="B1509" t="str">
            <v xml:space="preserve">MARCO DE MADEIRA REGIONAL 2A 7X3,0CM </v>
          </cell>
          <cell r="C1509" t="str">
            <v>M</v>
          </cell>
          <cell r="D1509">
            <v>20.96</v>
          </cell>
        </row>
        <row r="1510">
          <cell r="A1510" t="str">
            <v xml:space="preserve">    84865</v>
          </cell>
          <cell r="B1510" t="str">
            <v xml:space="preserve">ADUELA DE MADEIRA REGIONAL 3A 13X3,0CM </v>
          </cell>
          <cell r="C1510" t="str">
            <v>M</v>
          </cell>
          <cell r="D1510">
            <v>29.07</v>
          </cell>
        </row>
        <row r="1511">
          <cell r="A1511" t="str">
            <v xml:space="preserve">    84868</v>
          </cell>
          <cell r="B1511" t="str">
            <v>PORTA DE MADEIRA ALMOFADADA SEMIOCA 1A, 120X210X3CM, DUAS FOLHAS, INCLUSO ADUELA 1A, ALIZAR 1A E DOBRADICAS COM ANEIS</v>
          </cell>
          <cell r="C1511" t="str">
            <v>UN</v>
          </cell>
          <cell r="D1511">
            <v>624.87</v>
          </cell>
        </row>
        <row r="1512">
          <cell r="A1512" t="str">
            <v xml:space="preserve">    84871</v>
          </cell>
          <cell r="B1512" t="str">
            <v xml:space="preserve">ADUELA DE MADEIRA REGIONAL 1A 15X3,5CM </v>
          </cell>
          <cell r="C1512" t="str">
            <v>M</v>
          </cell>
          <cell r="D1512">
            <v>38.049999999999997</v>
          </cell>
        </row>
        <row r="1513">
          <cell r="A1513" t="str">
            <v xml:space="preserve">    84874</v>
          </cell>
          <cell r="B1513" t="str">
            <v>ALCAPAO EM COMPENSADO DE MADEIRA CEDRO/VIROLA, 60X60X2CM, COM MARCO 7X3CM, ALIZAR DE 2A, DOBRADICAS EM LATAO CROMADO E TARJETA CROMADA</v>
          </cell>
          <cell r="C1513" t="str">
            <v>UN</v>
          </cell>
          <cell r="D1513">
            <v>176</v>
          </cell>
        </row>
        <row r="1514">
          <cell r="A1514" t="str">
            <v xml:space="preserve">    84875</v>
          </cell>
          <cell r="B1514" t="str">
            <v>PORTA DE MADEIRA MACICA REGIONAL 1A, DE CORRER P/VIDRO, COM ADUELA E ALIZAR DE 1A, TRILHO E RODIZIOS</v>
          </cell>
          <cell r="C1514" t="str">
            <v>M2</v>
          </cell>
          <cell r="D1514">
            <v>524.02</v>
          </cell>
        </row>
        <row r="1515">
          <cell r="A1515" t="str">
            <v xml:space="preserve">    84876</v>
          </cell>
          <cell r="B1515" t="str">
            <v xml:space="preserve">PORTA MADEIRA 1A CORRER P/VIDRO 30MM/ GUARNICAO 15CM/ALIZAR </v>
          </cell>
          <cell r="C1515" t="str">
            <v>M2</v>
          </cell>
          <cell r="D1515">
            <v>570.14</v>
          </cell>
        </row>
        <row r="1516">
          <cell r="A1516" t="str">
            <v xml:space="preserve">    85034</v>
          </cell>
          <cell r="B1516" t="str">
            <v xml:space="preserve">ADUELA DE MADEIRA REGIONAL 2A 15X3,0CM </v>
          </cell>
          <cell r="C1516" t="str">
            <v>M</v>
          </cell>
          <cell r="D1516">
            <v>32.15</v>
          </cell>
        </row>
        <row r="1517">
          <cell r="A1517" t="str">
            <v xml:space="preserve">    85040</v>
          </cell>
          <cell r="B1517" t="str">
            <v xml:space="preserve">ADUELA MADEIRA REGIONAL 2A 13X3,0CM </v>
          </cell>
          <cell r="C1517" t="str">
            <v>M</v>
          </cell>
          <cell r="D1517">
            <v>28.6</v>
          </cell>
        </row>
        <row r="1518">
          <cell r="A1518" t="str">
            <v xml:space="preserve">    85044</v>
          </cell>
          <cell r="B1518" t="str">
            <v xml:space="preserve">ADUELA MADEIRA REGIONAL 3A 13X3,0CM </v>
          </cell>
          <cell r="C1518" t="str">
            <v>M</v>
          </cell>
          <cell r="D1518">
            <v>28.6</v>
          </cell>
        </row>
        <row r="1519">
          <cell r="A1519" t="str">
            <v xml:space="preserve">    85065</v>
          </cell>
          <cell r="B1519" t="str">
            <v xml:space="preserve">ADUELA DE MADEIRA REGIONAL 1A 13X3,0CM </v>
          </cell>
          <cell r="C1519" t="str">
            <v>M</v>
          </cell>
          <cell r="D1519">
            <v>36.909999999999997</v>
          </cell>
        </row>
        <row r="1520">
          <cell r="A1520" t="str">
            <v xml:space="preserve">    90800</v>
          </cell>
          <cell r="B1520" t="str">
            <v>ADUELA / MARCO / BATENTE PARA PORTA DE 60X210CM, PADRÃO MÉDIO FORNECIMENTO E MONTAGEM. AF_08/2015</v>
          </cell>
          <cell r="C1520" t="str">
            <v>UN</v>
          </cell>
          <cell r="D1520">
            <v>171.09</v>
          </cell>
        </row>
        <row r="1521">
          <cell r="A1521" t="str">
            <v xml:space="preserve">    90801</v>
          </cell>
          <cell r="B1521" t="str">
            <v>ADUELA / MARCO / BATENTE PARA PORTA DE 70X210CM, PADRÃO MÉDIO FORNECIMENTO E MONTAGEM. AF_08/2015</v>
          </cell>
          <cell r="C1521" t="str">
            <v>UN</v>
          </cell>
          <cell r="D1521">
            <v>175.8</v>
          </cell>
        </row>
        <row r="1522">
          <cell r="A1522" t="str">
            <v xml:space="preserve">    90802</v>
          </cell>
          <cell r="B1522" t="str">
            <v>ADUELA / MARCO / BATENTE PARA PORTA DE 80X210CM, PADRÃO MÉDIO FORNECIMENTO E MONTAGEM. AF_08/2015</v>
          </cell>
          <cell r="C1522" t="str">
            <v>UN</v>
          </cell>
          <cell r="D1522">
            <v>180.53</v>
          </cell>
        </row>
        <row r="1523">
          <cell r="A1523" t="str">
            <v xml:space="preserve">    90803</v>
          </cell>
          <cell r="B1523" t="str">
            <v>ADUELA / MARCO / BATENTE PARA PORTA DE 90X210CM, PADRÃO MÉDIO FORNECIMENTO E MONTAGEM. AF_08/2015</v>
          </cell>
          <cell r="C1523" t="str">
            <v>UN</v>
          </cell>
          <cell r="D1523">
            <v>185.24</v>
          </cell>
        </row>
        <row r="1524">
          <cell r="A1524" t="str">
            <v xml:space="preserve">    90804</v>
          </cell>
          <cell r="B1524" t="str">
            <v>ADUELA / MARCO / BATENTE PARA PORTA DE 60X210CM, FIXAÇÃO COM ARGAMASSA, PADRÃO MÉDIO FORNECIMENTO E INSTALAÇÃO. AF_08/2015_P</v>
          </cell>
          <cell r="C1524" t="str">
            <v>UN</v>
          </cell>
          <cell r="D1524">
            <v>215.25</v>
          </cell>
        </row>
        <row r="1525">
          <cell r="A1525" t="str">
            <v xml:space="preserve">    90805</v>
          </cell>
          <cell r="B1525" t="str">
            <v>ADUELA / MARCO / BATENTE PARA PORTA DE 60X210CM, FIXAÇÃO COM ARGAMASSASOMENTE INSTALAÇÃO. AF_08/2015_P</v>
          </cell>
          <cell r="C1525" t="str">
            <v>UN</v>
          </cell>
          <cell r="D1525">
            <v>44.16</v>
          </cell>
        </row>
        <row r="1526">
          <cell r="A1526" t="str">
            <v xml:space="preserve">    90806</v>
          </cell>
          <cell r="B1526" t="str">
            <v>ADUELA / MARCO / BATENTE PARA PORTA DE 70X210CM, FIXAÇÃO COM ARGAMASSA, PADRÃO MÉDIO FORNECIMENTO E INSTALAÇÃO. AF_08/2015_P</v>
          </cell>
          <cell r="C1526" t="str">
            <v>UN</v>
          </cell>
          <cell r="D1526">
            <v>223.45</v>
          </cell>
        </row>
        <row r="1527">
          <cell r="A1527" t="str">
            <v xml:space="preserve">    90807</v>
          </cell>
          <cell r="B1527" t="str">
            <v>ADUELA / MARCO / BATENTE PARA PORTA DE 70X210CM, FIXAÇÃO COM ARGAMASSASOMENTE INSTALAÇÃO. AF_08/2015_P</v>
          </cell>
          <cell r="C1527" t="str">
            <v>UN</v>
          </cell>
          <cell r="D1527">
            <v>47.65</v>
          </cell>
        </row>
        <row r="1528">
          <cell r="A1528" t="str">
            <v xml:space="preserve">    90816</v>
          </cell>
          <cell r="B1528" t="str">
            <v>ADUELA / MARCO / BATENTE PARA PORTA DE 80X210CM, FIXAÇÃO COM ARGAMASSA, PADRÃO MÉDIO FORNECIMENTO E INSTALAÇÃO. AF_08/2015_P</v>
          </cell>
          <cell r="C1528" t="str">
            <v>UN</v>
          </cell>
          <cell r="D1528">
            <v>231.65</v>
          </cell>
        </row>
        <row r="1529">
          <cell r="A1529" t="str">
            <v xml:space="preserve">    90817</v>
          </cell>
          <cell r="B1529" t="str">
            <v>ADUELA / MARCO / BATENTE PARA PORTA DE 80X210CM, FIXAÇÃO COM ARGAMASSASOMENTE INSTALAÇÃO. AF_08/2015_P</v>
          </cell>
          <cell r="C1529" t="str">
            <v>UN</v>
          </cell>
          <cell r="D1529">
            <v>51.12</v>
          </cell>
        </row>
        <row r="1530">
          <cell r="A1530" t="str">
            <v xml:space="preserve">    90818</v>
          </cell>
          <cell r="B1530" t="str">
            <v>ADUELA / MARCO / BATENTE PARA PORTA DE 90X210CM, FIXAÇÃO COM ARGAMASSA, PADRÃO MÉDIO FORNECIMENTO E INSTALAÇÃO. AF_08/2015_P</v>
          </cell>
          <cell r="C1530" t="str">
            <v>UN</v>
          </cell>
          <cell r="D1530">
            <v>239.87</v>
          </cell>
        </row>
        <row r="1531">
          <cell r="A1531" t="str">
            <v xml:space="preserve">    90819</v>
          </cell>
          <cell r="B1531" t="str">
            <v>ADUELA / MARCO / BATENTE PARA PORTA DE 90X210CM, FIXAÇÃO COM ARGAMASSASOMENTE INSTALAÇÃO. AF_08/2015_P</v>
          </cell>
          <cell r="C1531" t="str">
            <v>UN</v>
          </cell>
          <cell r="D1531">
            <v>54.63</v>
          </cell>
        </row>
        <row r="1532">
          <cell r="A1532" t="str">
            <v xml:space="preserve">    90820</v>
          </cell>
          <cell r="B1532" t="str">
            <v>PORTA DE MADEIRA PARA PINTURA, SEMI-OCA (LEVE OU MÉDIA), 60X210CM, ESPESSURA DE 3,5CM, INCLUSO DOBRADIÇAS FORNECIMENTO E INSTALAÇÃO. AF_08/2015</v>
          </cell>
          <cell r="C1532" t="str">
            <v>UN</v>
          </cell>
          <cell r="D1532">
            <v>136.93</v>
          </cell>
        </row>
        <row r="1533">
          <cell r="A1533" t="str">
            <v xml:space="preserve">    90821</v>
          </cell>
          <cell r="B1533" t="str">
            <v>PORTA DE MADEIRA PARA PINTURA, SEMI-OCA (LEVE OU MÉDIA), 70X210CM, ESPESSURA DE 3,5CM, INCLUSO DOBRADIÇAS FORNECIMENTO E INSTALAÇÃO. AF_08/2015</v>
          </cell>
          <cell r="C1533" t="str">
            <v>UN</v>
          </cell>
          <cell r="D1533">
            <v>141.94999999999999</v>
          </cell>
        </row>
        <row r="1534">
          <cell r="A1534" t="str">
            <v xml:space="preserve">    90822</v>
          </cell>
          <cell r="B1534" t="str">
            <v>PORTA DE MADEIRA PARA PINTURA, SEMI-OCA (LEVE OU MÉDIA), 80X210CM, ESPESSURA DE 3,5CM, INCLUSO DOBRADIÇAS FORNECIMENTO E INSTALAÇÃO. AF_08/2015</v>
          </cell>
          <cell r="C1534" t="str">
            <v>UN</v>
          </cell>
          <cell r="D1534">
            <v>146.97</v>
          </cell>
        </row>
        <row r="1535">
          <cell r="A1535" t="str">
            <v xml:space="preserve">    90823</v>
          </cell>
          <cell r="B1535" t="str">
            <v>PORTA DE MADEIRA PARA PINTURA, SEMI-OCA (LEVE OU MÉDIA), 90X210CM, ESPESSURA DE 3,5CM, INCLUSO DOBRADIÇAS FORNECIMENTO E INSTALAÇÃO. AF_08/2015</v>
          </cell>
          <cell r="C1535" t="str">
            <v>UN</v>
          </cell>
          <cell r="D1535">
            <v>161</v>
          </cell>
        </row>
        <row r="1536">
          <cell r="A1536" t="str">
            <v xml:space="preserve">    90826</v>
          </cell>
          <cell r="B1536" t="str">
            <v>ALIZAR / GUARNIÇÃO DE 5X1,5CM PARA PORTA DE 60X210CM FIXADO COM PREGOS, PADRÃO MÉDIO - FORNECIMENTO E INSTALAÇÃO. AF_08/2015_P</v>
          </cell>
          <cell r="C1536" t="str">
            <v>UN</v>
          </cell>
          <cell r="D1536">
            <v>26.93</v>
          </cell>
        </row>
        <row r="1537">
          <cell r="A1537" t="str">
            <v xml:space="preserve">    90827</v>
          </cell>
          <cell r="B1537" t="str">
            <v>ALIZAR / GUARNIÇÃO DE 5X1,5CM PARA PORTA DE 70X210CM FIXADO COM PREGOS, PADRÃO MÉDIO - FORNECIMENTO E INSTALAÇÃO. AF_08/2015_P</v>
          </cell>
          <cell r="C1537" t="str">
            <v>UN</v>
          </cell>
          <cell r="D1537">
            <v>28.01</v>
          </cell>
        </row>
        <row r="1538">
          <cell r="A1538" t="str">
            <v xml:space="preserve">    90828</v>
          </cell>
          <cell r="B1538" t="str">
            <v>ALIZAR / GUARNIÇÃO DE 5X1,5CM PARA PORTA DE 80X210CM FIXADO COM PREGOS, PADRÃO MÉDIO - FORNECIMENTO E INSTALAÇÃO. AF_08/2015_P</v>
          </cell>
          <cell r="C1538" t="str">
            <v>UN</v>
          </cell>
          <cell r="D1538">
            <v>29.09</v>
          </cell>
        </row>
        <row r="1539">
          <cell r="A1539" t="str">
            <v xml:space="preserve">    90829</v>
          </cell>
          <cell r="B1539" t="str">
            <v>ALIZAR / GUARNIÇÃO DE 5X1,5CM PARA PORTA DE 90X210CM FIXADO COM PREGOS, PADRÃO MÉDIO - FORNECIMENTO E INSTALAÇÃO. AF_08/2015_P</v>
          </cell>
          <cell r="C1539" t="str">
            <v>UN</v>
          </cell>
          <cell r="D1539">
            <v>30.2</v>
          </cell>
        </row>
        <row r="1540">
          <cell r="A1540" t="str">
            <v xml:space="preserve">    90830</v>
          </cell>
          <cell r="B1540" t="str">
            <v>FECHADURA DE EMBUTIR COM CILINDRO, EXTERNA, COMPLETA, ACABAMENTO PADRÃO MÉDIO, INCLUSO EXECUÇÃO DE FURO - FORNECIMENTO E INSTALAÇÃO. AF_08/2015</v>
          </cell>
          <cell r="C1540" t="str">
            <v>UN</v>
          </cell>
          <cell r="D1540">
            <v>134.58000000000001</v>
          </cell>
        </row>
        <row r="1541">
          <cell r="A1541" t="str">
            <v xml:space="preserve">    90831</v>
          </cell>
          <cell r="B1541" t="str">
            <v>FECHADURA DE EMBUTIR PARA PORTA DE BANHEIRO, COMPLETA, ACABAMENTO PADRÃO MÉDIO, INCLUSO EXECUÇÃO DE FURO - FORNECIMENTO E INSTALAÇÃO. AF_08/2015</v>
          </cell>
          <cell r="C1541" t="str">
            <v>UN</v>
          </cell>
          <cell r="D1541">
            <v>99.91</v>
          </cell>
        </row>
        <row r="1542">
          <cell r="A1542" t="str">
            <v xml:space="preserve">    90841</v>
          </cell>
          <cell r="B1542" t="str">
            <v>KIT DE PORTA DE MADEIRA PARA PINTURA, SEMI-OCA (LEVE OU MÉDIA), PADRÃOMÉDIO, 60X210CM, ESPESSURA DE 3,5CM, ITENS INCLUSOS: DOBRADIÇAS, MONTAGEM E INSTALAÇÃO DO BATENTE, FECHADURA COM EXECUÇÃO DO FURO FORNECIMENTO E INSTALAÇÃO. AF_08/2015</v>
          </cell>
          <cell r="C1542" t="str">
            <v>UN</v>
          </cell>
          <cell r="D1542">
            <v>505.97</v>
          </cell>
        </row>
        <row r="1543">
          <cell r="A1543" t="str">
            <v xml:space="preserve">    90842</v>
          </cell>
          <cell r="B1543" t="str">
            <v>KIT DE PORTA DE MADEIRA PARA PINTURA, SEMI-OCA (LEVE OU MÉDIA), PADRÃOMÉDIO, 70X210CM, ESPESSURA DE 3,5CM, ITENS INCLUSOS: DOBRADIÇAS, MONTAGEM E INSTALAÇÃO DO BATENTE, FECHADURA COM EXECUÇÃO DO FURO FORNECIMENTO E INSTALAÇÃO. AF_08/2015</v>
          </cell>
          <cell r="C1543" t="str">
            <v>UN</v>
          </cell>
          <cell r="D1543">
            <v>505.83</v>
          </cell>
        </row>
        <row r="1544">
          <cell r="A1544" t="str">
            <v xml:space="preserve">    90843</v>
          </cell>
          <cell r="B1544" t="str">
            <v>KIT DE PORTA DE MADEIRA PARA PINTURA, SEMI-OCA (LEVE OU MÉDIA), PADRÃOMÉDIO, 80X210CM, ESPESSURA DE 3,5CM, ITENS INCLUSOS: DOBRADIÇAS, MONTAGEM E INSTALAÇÃO DO BATENTE, FECHADURA COM EXECUÇÃO DO FURO FORNECIMENTO E INSTALAÇÃO. AF_08/2015</v>
          </cell>
          <cell r="C1544" t="str">
            <v>UN</v>
          </cell>
          <cell r="D1544">
            <v>571.41</v>
          </cell>
        </row>
        <row r="1545">
          <cell r="A1545" t="str">
            <v xml:space="preserve">    90844</v>
          </cell>
          <cell r="B1545" t="str">
            <v>KIT DE PORTA DE MADEIRA PARA PINTURA, SEMI-OCA (LEVE OU MÉDIA), PADRÃOMÉDIO, 90X210CM, ESPESSURA DE 3,5CM, ITENS INCLUSOS: DOBRADIÇAS, MONTAGEM E INSTALAÇÃO DO BATENTE, FECHADURA COM EXECUÇÃO DO FURO FORNECIMENTO E INSTALAÇÃO. AF_08/2015</v>
          </cell>
          <cell r="C1545" t="str">
            <v>UN</v>
          </cell>
          <cell r="D1545">
            <v>595.88</v>
          </cell>
        </row>
        <row r="1546">
          <cell r="A1546" t="str">
            <v xml:space="preserve">    90847</v>
          </cell>
          <cell r="B1546" t="str">
            <v>KIT DE PORTA DE MADEIRA PARA PINTURA, SEMI-OCA (LEVE OU MÉDIA), PADRÃOMÉDIO, 60X210CM, ESPESSURA DE 3,5CM, ITENS INCLUSOS: DOBRADIÇAS, MONTAGEM E INSTALAÇÃO DO BATENTE, SEM FECHADURA FORNECIMENTO E INSTALAÇÃO. AF_08/2015</v>
          </cell>
          <cell r="C1546" t="str">
            <v>UN</v>
          </cell>
          <cell r="D1546">
            <v>406.06</v>
          </cell>
        </row>
        <row r="1547">
          <cell r="A1547" t="str">
            <v xml:space="preserve">    90848</v>
          </cell>
          <cell r="B1547" t="str">
            <v>KIT DE PORTA DE MADEIRA PARA PINTURA, SEMI-OCA (LEVE OU MÉDIA), PADRÃOMÉDIO, 70X210CM, ESPESSURA DE 3,5CM, ITENS INCLUSOS: DOBRADIÇAS, MONTAGEM E INSTALAÇÃO DO BATENTE, SEM FECHADURA FORNECIMENTO E INSTALAÇÃO. AF_08/2015</v>
          </cell>
          <cell r="C1547" t="str">
            <v>UN</v>
          </cell>
          <cell r="D1547">
            <v>421.44</v>
          </cell>
        </row>
        <row r="1548">
          <cell r="A1548" t="str">
            <v xml:space="preserve">    90849</v>
          </cell>
          <cell r="B1548" t="str">
            <v>KIT DE PORTA DE MADEIRA PARA PINTURA, SEMI-OCA (LEVE OU MÉDIA), PADRÃOMÉDIO, 80X210CM, ESPESSURA DE 3,5CM, ITENS INCLUSOS: DOBRADIÇAS, MONTAGEM E INSTALAÇÃO DO BATENTE, SEM FECHADURA FORNECIMENTO E INSTALAÇÃO. AF_08/2015</v>
          </cell>
          <cell r="C1548" t="str">
            <v>UN</v>
          </cell>
          <cell r="D1548">
            <v>436.83</v>
          </cell>
        </row>
        <row r="1549">
          <cell r="A1549" t="str">
            <v xml:space="preserve">    90850</v>
          </cell>
          <cell r="B1549" t="str">
            <v>KIT DE PORTA DE MADEIRA PARA PINTURA, SEMI-OCA (LEVE OU MÉDIA), PADRÃOMÉDIO, 90X210CM, ESPESSURA DE 3,5CM, ITENS INCLUSOS: DOBRADIÇAS, MONTAGEM E INSTALAÇÃO DO BATENTE, SEM FECHADURA FORNECIMENTO E INSTALAÇÃO. AF_08/2015</v>
          </cell>
          <cell r="C1549" t="str">
            <v>UN</v>
          </cell>
          <cell r="D1549">
            <v>461.3</v>
          </cell>
        </row>
        <row r="1550">
          <cell r="A1550" t="str">
            <v xml:space="preserve">    91009</v>
          </cell>
          <cell r="B1550" t="str">
            <v>PORTA DE MADEIRA PARA VERNIZ, SEMI-OCA (LEVE OU MÉDIA), 60X210CM, ESPESSURA DE 3,5CM, INCLUSO DOBRADIÇAS FORNECIMENTO E INSTALAÇÃO. AF_08/2015</v>
          </cell>
          <cell r="C1550" t="str">
            <v>UN</v>
          </cell>
          <cell r="D1550">
            <v>174.03</v>
          </cell>
        </row>
        <row r="1551">
          <cell r="A1551" t="str">
            <v xml:space="preserve">    91010</v>
          </cell>
          <cell r="B1551" t="str">
            <v>PORTA DE MADEIRA PARA VERNIZ, SEMI-OCA (LEVE OU MÉDIA), 70X210CM, ESPESSURA DE 3,5CM, INCLUSO DOBRADIÇAS FORNECIMENTO E INSTALAÇÃO. AF_08/2015</v>
          </cell>
          <cell r="C1551" t="str">
            <v>UN</v>
          </cell>
          <cell r="D1551">
            <v>187</v>
          </cell>
        </row>
        <row r="1552">
          <cell r="A1552" t="str">
            <v xml:space="preserve">    91011</v>
          </cell>
          <cell r="B1552" t="str">
            <v>PORTA DE MADEIRA PARA VERNIZ, SEMI-OCA (LEVE OU MÉDIA), 80X210CM, ESPESSURA DE 3,5CM, INCLUSO DOBRADIÇAS FORNECIMENTO E INSTALAÇÃO. AF_08/2015</v>
          </cell>
          <cell r="C1552" t="str">
            <v>UN</v>
          </cell>
          <cell r="D1552">
            <v>194.58</v>
          </cell>
        </row>
        <row r="1553">
          <cell r="A1553" t="str">
            <v xml:space="preserve">    91012</v>
          </cell>
          <cell r="B1553" t="str">
            <v>PORTA DE MADEIRA PARA VERNIZ, SEMI-OCA (LEVE OU MÉDIA), 90X210CM, ESPESSURA DE 3,5CM, INCLUSO DOBRADIÇAS FORNECIMENTO E INSTALAÇÃO. AF_08/2015</v>
          </cell>
          <cell r="C1553" t="str">
            <v>UN</v>
          </cell>
          <cell r="D1553">
            <v>217.06</v>
          </cell>
        </row>
        <row r="1554">
          <cell r="A1554" t="str">
            <v xml:space="preserve">    91013</v>
          </cell>
          <cell r="B1554" t="str">
            <v>KIT DE PORTA DE MADEIRA PARA VERNIZ, SEMI-OCA (LEVE OU MÉDIA), PADRÃO MÉDIO, 60X210CM, ESPESSURA DE 3,5CM, ITENS INCLUSOS: DOBRADIÇAS, MONTAGEM E INSTALAÇÃO DO BATENTE, SEM FECHADURA FORNECIMENTO E INSTALAÇÃO. AF_08/2015</v>
          </cell>
          <cell r="C1554" t="str">
            <v>UN</v>
          </cell>
          <cell r="D1554">
            <v>443.16</v>
          </cell>
        </row>
        <row r="1555">
          <cell r="A1555" t="str">
            <v xml:space="preserve">    91014</v>
          </cell>
          <cell r="B1555" t="str">
            <v>KIT DE PORTA DE MADEIRA PARA VERNIZ, SEMI-OCA (LEVE OU MÉDIA), PADRÃO MÉDIO, 70X210CM, ESPESSURA DE 3,5CM, ITENS INCLUSOS: DOBRADIÇAS, MONTAGEM E INSTALAÇÃO DO BATENTE, SEM FECHADURA FORNECIMENTO E INSTALAÇÃO. AF_08/2015</v>
          </cell>
          <cell r="C1555" t="str">
            <v>UN</v>
          </cell>
          <cell r="D1555">
            <v>466.48</v>
          </cell>
        </row>
        <row r="1556">
          <cell r="A1556" t="str">
            <v xml:space="preserve">    91015</v>
          </cell>
          <cell r="B1556" t="str">
            <v>KIT DE PORTA DE MADEIRA PARA VERNIZ, SEMI-OCA (LEVE OU MÉDIA), PADRÃO MÉDIO, 80X210CM, ESPESSURA DE 3,5CM, ITENS INCLUSOS: DOBRADIÇAS, MONTAGEM E INSTALAÇÃO DO BATENTE, SEM FECHADURA - FORNECIMENTO E INSTALAÇÃO. AF_08/2015</v>
          </cell>
          <cell r="C1556" t="str">
            <v>UN</v>
          </cell>
          <cell r="D1556">
            <v>484.43</v>
          </cell>
        </row>
        <row r="1557">
          <cell r="A1557" t="str">
            <v xml:space="preserve">    91016</v>
          </cell>
          <cell r="B1557" t="str">
            <v>KIT DE PORTA DE MADEIRA PARA VERNIZ, SEMI-OCA (LEVE OU MÉDIA), PADRÃO MÉDIO, 90X210CM, ESPESSURA DE 3,5CM, ITENS INCLUSOS: DOBRADIÇAS, MONTAGEM E INSTALAÇÃO DO BATENTE, SEM FECHADURA - FORNECIMENTO E INSTALAÇÃO. AF_08/2015</v>
          </cell>
          <cell r="C1557" t="str">
            <v>UN</v>
          </cell>
          <cell r="D1557">
            <v>517.35</v>
          </cell>
        </row>
        <row r="1558">
          <cell r="A1558" t="str">
            <v xml:space="preserve">    91286</v>
          </cell>
          <cell r="B1558" t="str">
            <v>ADUELA / MARCO / BATENTE PARA PORTA DE 60X210CM, PADRÃO POPULAR FORNECIMENTO E MONTAGEM. AF_08/2015</v>
          </cell>
          <cell r="C1558" t="str">
            <v>UN</v>
          </cell>
          <cell r="D1558">
            <v>128.71</v>
          </cell>
        </row>
        <row r="1559">
          <cell r="A1559" t="str">
            <v xml:space="preserve">    91287</v>
          </cell>
          <cell r="B1559" t="str">
            <v>ADUELA / MARCO / BATENTE PARA PORTA DE 70X210CM, PADRÃO POPULAR FORNECIMENTO E MONTAGEM. AF_08/2015</v>
          </cell>
          <cell r="C1559" t="str">
            <v>UN</v>
          </cell>
          <cell r="D1559">
            <v>133.41999999999999</v>
          </cell>
        </row>
        <row r="1560">
          <cell r="A1560" t="str">
            <v xml:space="preserve">    91288</v>
          </cell>
          <cell r="B1560" t="str">
            <v>ADUELA / MARCO / BATENTE PARA PORTA DE 80X210CM, PADRÃO POPULAR FORNECIMENTO E MONTAGEM. AF_08/2015</v>
          </cell>
          <cell r="C1560" t="str">
            <v>UN</v>
          </cell>
          <cell r="D1560">
            <v>138.15</v>
          </cell>
        </row>
        <row r="1561">
          <cell r="A1561" t="str">
            <v xml:space="preserve">    91290</v>
          </cell>
          <cell r="B1561" t="str">
            <v>ADUELA / MARCO / BATENTE PARA PORTA DE 90X210CM, PADRÃO POPULAR FORNECIMENTO E MONTAGEM. AF_08/2015</v>
          </cell>
          <cell r="C1561" t="str">
            <v>UN</v>
          </cell>
          <cell r="D1561">
            <v>142.86000000000001</v>
          </cell>
        </row>
        <row r="1562">
          <cell r="A1562" t="str">
            <v xml:space="preserve">    91291</v>
          </cell>
          <cell r="B1562" t="str">
            <v>ADUELA / MARCO / BATENTE PARA PORTA DE 60X210CM, FIXAÇÃO COM ARGAMASSA, PADRÃO POPULAR FORNECIMENTO E INSTALAÇÃO. AF_08/2015_P</v>
          </cell>
          <cell r="C1562" t="str">
            <v>UN</v>
          </cell>
          <cell r="D1562">
            <v>172.87</v>
          </cell>
        </row>
        <row r="1563">
          <cell r="A1563" t="str">
            <v xml:space="preserve">    91292</v>
          </cell>
          <cell r="B1563" t="str">
            <v>ADUELA / MARCO / BATENTE PARA PORTA DE 70X210CM, FIXAÇÃO COM ARGAMASSA, PADRÃO POPULAR FORNECIMENTO E INSTALAÇÃO. AF_08/2015_P</v>
          </cell>
          <cell r="C1563" t="str">
            <v>UN</v>
          </cell>
          <cell r="D1563">
            <v>181.07</v>
          </cell>
        </row>
        <row r="1564">
          <cell r="A1564" t="str">
            <v xml:space="preserve">    91293</v>
          </cell>
          <cell r="B1564" t="str">
            <v>ADUELA / MARCO / BATENTE PARA PORTA DE 80X210CM, FIXAÇÃO COM ARGAMASSA, PADRÃO POPULAR FORNECIMENTO E INSTALAÇÃO. AF_08/2015_P</v>
          </cell>
          <cell r="C1564" t="str">
            <v>UN</v>
          </cell>
          <cell r="D1564">
            <v>189.27</v>
          </cell>
        </row>
        <row r="1565">
          <cell r="A1565" t="str">
            <v xml:space="preserve">    91294</v>
          </cell>
          <cell r="B1565" t="str">
            <v>ADUELA / MARCO / BATENTE PARA PORTA DE 90X210CM, FIXAÇÃO COM ARGAMASSA, PADRÃO POPULAR FORNECIMENTO E INSTALAÇÃO. AF_08/2015_P</v>
          </cell>
          <cell r="C1565" t="str">
            <v>UN</v>
          </cell>
          <cell r="D1565">
            <v>197.49</v>
          </cell>
        </row>
        <row r="1566">
          <cell r="A1566" t="str">
            <v xml:space="preserve">    91295</v>
          </cell>
          <cell r="B1566" t="str">
            <v>PORTA DE MADEIRA ALMOFADADA, SEMI-OCA (LEVE OU MÉDIA), 60X210CM, ESPESSURA DE 3CM, INCLUSO DOBRADIÇAS FORNECIMENTO E INSTALAÇÃO. AF_08/2015</v>
          </cell>
          <cell r="C1566" t="str">
            <v>UN</v>
          </cell>
          <cell r="D1566">
            <v>195.41</v>
          </cell>
        </row>
        <row r="1567">
          <cell r="A1567" t="str">
            <v xml:space="preserve">    91296</v>
          </cell>
          <cell r="B1567" t="str">
            <v>PORTA DE MADEIRA ALMOFADADA, SEMI-OCA (LEVE OU MÉDIA), 70X210CM, ESPESSURA DE 3CM, INCLUSO DOBRADIÇAS FORNECIMENTO E INSTALAÇÃO. AF_08/2015</v>
          </cell>
          <cell r="C1567" t="str">
            <v>UN</v>
          </cell>
          <cell r="D1567">
            <v>203.09</v>
          </cell>
        </row>
        <row r="1568">
          <cell r="A1568" t="str">
            <v xml:space="preserve">    91297</v>
          </cell>
          <cell r="B1568" t="str">
            <v>PORTA DE MADEIRA ALMOFADADA, SEMI-OCA (LEVE OU MÉDIA), 80X210CM, ESPESSURA DE 3,5CM, INCLUSO DOBRADIÇAS FORNECIMENTO E INSTALAÇÃO. AF_08/2015</v>
          </cell>
          <cell r="C1568" t="str">
            <v>UN</v>
          </cell>
          <cell r="D1568">
            <v>290.18</v>
          </cell>
        </row>
        <row r="1569">
          <cell r="A1569" t="str">
            <v xml:space="preserve">    91298</v>
          </cell>
          <cell r="B1569" t="str">
            <v>PORTA DE MADEIRA TIPO VENEZIANA, SEMI-OCA (LEVE OU MÉDIA), 80X210CM, ESPESSURA DE 3CM, INCLUSO DOBRADIÇAS FORNECIMENTO E INSTALAÇÃO. AF_08/2015</v>
          </cell>
          <cell r="C1569" t="str">
            <v>UN</v>
          </cell>
          <cell r="D1569">
            <v>245.26</v>
          </cell>
        </row>
        <row r="1570">
          <cell r="A1570" t="str">
            <v xml:space="preserve">    91299</v>
          </cell>
          <cell r="B1570" t="str">
            <v>PORTA DE MADEIRA, TIPO MEXICANA, SEMI-OCA (PESADA OU SUPERPESADA), 80X210CM, ESPESSURA DE 3,5CM, INCLUSO DOBRADIÇAS FORNECIMENTO E INSTALAÇÃO. AF_08/2015</v>
          </cell>
          <cell r="C1570" t="str">
            <v>UN</v>
          </cell>
          <cell r="D1570">
            <v>388.08</v>
          </cell>
        </row>
        <row r="1571">
          <cell r="A1571" t="str">
            <v xml:space="preserve">    91300</v>
          </cell>
          <cell r="B1571" t="str">
            <v>ALIZAR / GUARNIÇÃO DE 5X1,5CM PARA PORTA DE 60X210CM FIXADO COM PREGOS, PADRÃO POPULAR FORNECIMENTO E INSTALAÇÃO. AF_08/2015_P</v>
          </cell>
          <cell r="C1571" t="str">
            <v>UN</v>
          </cell>
          <cell r="D1571">
            <v>21.99</v>
          </cell>
        </row>
        <row r="1572">
          <cell r="A1572" t="str">
            <v xml:space="preserve">    91301</v>
          </cell>
          <cell r="B1572" t="str">
            <v>ALIZAR / GUARNIÇÃO DE 5X1,5CM PARA PORTA DE 70X210CM FIXADO COM PREGOS, PADRÃO POPULAR FORNECIMENTO E INSTALAÇÃO. AF_08/2015_P</v>
          </cell>
          <cell r="C1572" t="str">
            <v>UN</v>
          </cell>
          <cell r="D1572">
            <v>22.99</v>
          </cell>
        </row>
        <row r="1573">
          <cell r="A1573" t="str">
            <v xml:space="preserve">    91302</v>
          </cell>
          <cell r="B1573" t="str">
            <v>ALIZAR / GUARNIÇÃO DE 5X1,5CM PARA PORTA DE 80X210CM FIXADO COM PREGOS, PADRÃO POPULAR FORNECIMENTO E INSTALAÇÃO. AF_08/2015_P</v>
          </cell>
          <cell r="C1573" t="str">
            <v>UN</v>
          </cell>
          <cell r="D1573">
            <v>23.98</v>
          </cell>
        </row>
        <row r="1574">
          <cell r="A1574" t="str">
            <v xml:space="preserve">    91303</v>
          </cell>
          <cell r="B1574" t="str">
            <v>ALIZAR / GUARNIÇÃO DE 5X1,5CM PARA PORTA DE 90X210CM FIXADO COM PREGOS, PADRÃO POPULAR - FORNECIMENTO E INSTALAÇÃO. AF_08/2015_P</v>
          </cell>
          <cell r="C1574" t="str">
            <v>UN</v>
          </cell>
          <cell r="D1574">
            <v>25</v>
          </cell>
        </row>
        <row r="1575">
          <cell r="A1575" t="str">
            <v xml:space="preserve">    91304</v>
          </cell>
          <cell r="B1575" t="str">
            <v>FECHADURA DE EMBUTIR COM CILINDRO, EXTERNA, COMPLETA, ACABAMENTO PADRÃO POPULAR, INCLUSO EXECUÇÃO DE FURO - FORNECIMENTO E INSTALAÇÃO. AF_08/2015</v>
          </cell>
          <cell r="C1575" t="str">
            <v>UN</v>
          </cell>
          <cell r="D1575">
            <v>58.39</v>
          </cell>
        </row>
        <row r="1576">
          <cell r="A1576" t="str">
            <v xml:space="preserve">    91305</v>
          </cell>
          <cell r="B1576" t="str">
            <v>FECHADURA DE EMBUTIR PARA PORTA DE BANHEIRO, COMPLETA, ACABAMENTO PADRÃO POPULAR, INCLUSO EXECUÇÃO DE FURO - FORNECIMENTO E INSTALAÇÃO. AF_08/2015</v>
          </cell>
          <cell r="C1576" t="str">
            <v>UN</v>
          </cell>
          <cell r="D1576">
            <v>44.66</v>
          </cell>
        </row>
        <row r="1577">
          <cell r="A1577" t="str">
            <v xml:space="preserve">    91306</v>
          </cell>
          <cell r="B1577" t="str">
            <v>FECHADURA DE EMBUTIR PARA PORTAS INTERNAS, COMPLETA, ACABAMENTO PADRÃOMÉDIO, COM EXECUÇÃO DE FURO - FORNECIMENTO E INSTALAÇÃO. AF_08/2015</v>
          </cell>
          <cell r="C1577" t="str">
            <v>UN</v>
          </cell>
          <cell r="D1577">
            <v>84.39</v>
          </cell>
        </row>
        <row r="1578">
          <cell r="A1578" t="str">
            <v xml:space="preserve">    91307</v>
          </cell>
          <cell r="B1578" t="str">
            <v>FECHADURA DE EMBUTIR PARA PORTAS INTERNAS, COMPLETA, ACABAMENTO PADRÃOPOPULAR, COM EXECUÇÃO DE FURO - FORNECIMENTO E INSTALAÇÃO. AF_08/2015</v>
          </cell>
          <cell r="C1578" t="str">
            <v>UN</v>
          </cell>
          <cell r="D1578">
            <v>44</v>
          </cell>
        </row>
        <row r="1579">
          <cell r="A1579" t="str">
            <v xml:space="preserve">    91312</v>
          </cell>
          <cell r="B1579" t="str">
            <v>KIT DE PORTA DE MADEIRA PARA PINTURA, SEMI-OCA (LEVE OU MÉDIA), PADRÃOPOPULAR, 60X210CM, ESPESSURA DE 3,5CM, ITENS INCLUSOS: DOBRADIÇAS, MONTAGEM E INSTALAÇÃO DO BATENTE, FECHADURA COM EXECUÇÃO DO FURO FORNECIMENTO E INSTALAÇÃO. AF_08/2015</v>
          </cell>
          <cell r="C1579" t="str">
            <v>UN</v>
          </cell>
          <cell r="D1579">
            <v>398.47</v>
          </cell>
        </row>
        <row r="1580">
          <cell r="A1580" t="str">
            <v xml:space="preserve">    91313</v>
          </cell>
          <cell r="B1580" t="str">
            <v>KIT DE PORTA DE MADEIRA PARA PINTURA, SEMI-OCA (LEVE OU MÉDIA), PADRÃOPOPULAR, 70X210CM, ESPESSURA DE 3,5CM, ITENS INCLUSOS: DOBRADIÇAS, MONTAGEM E INSTALAÇÃO DO BATENTE, FECHADURA COM EXECUÇÃO DO FURO FORNECIMENTO E INSTALAÇÃO. AF_08/2015</v>
          </cell>
          <cell r="C1580" t="str">
            <v>UN</v>
          </cell>
          <cell r="D1580">
            <v>413.02</v>
          </cell>
        </row>
        <row r="1581">
          <cell r="A1581" t="str">
            <v xml:space="preserve">    91314</v>
          </cell>
          <cell r="B1581" t="str">
            <v>KIT DE PORTA DE MADEIRA PARA PINTURA, SEMI-OCA (LEVE OU MÉDIA), PADRÃOPOPULAR, 80X210CM, ESPESSURA DE 3,5CM, ITENS INCLUSOS: DOBRADIÇAS, MONTAGEM E INSTALAÇÃO DO BATENTE, FECHADURA COM EXECUÇÃO DO FURO FORNECIMENTO E INSTALAÇÃO. AF_08/2015</v>
          </cell>
          <cell r="C1581" t="str">
            <v>UN</v>
          </cell>
          <cell r="D1581">
            <v>442.62</v>
          </cell>
        </row>
        <row r="1582">
          <cell r="A1582" t="str">
            <v xml:space="preserve">    91315</v>
          </cell>
          <cell r="B1582" t="str">
            <v>KIT DE PORTA DE MADEIRA PARA PINTURA, SEMI-OCA (LEVE OU MÉDIA), PADRÃOPOPULAR, 90X210CM, ESPESSURA DE 3,5CM, ITENS INCLUSOS: DOBRADIÇAS, MONTAGEM E INSTALAÇÃO DO BATENTE, FECHADURA COM EXECUÇÃO DO FURO FORNECIMENTO E INSTALAÇÃO. AF_08/2015</v>
          </cell>
          <cell r="C1582" t="str">
            <v>UN</v>
          </cell>
          <cell r="D1582">
            <v>466.91</v>
          </cell>
        </row>
        <row r="1583">
          <cell r="A1583" t="str">
            <v xml:space="preserve">    91318</v>
          </cell>
          <cell r="B1583" t="str">
            <v>KIT DE PORTA DE MADEIRA PARA PINTURA, SEMI-OCA (LEVE OU MÉDIA), PADRÃOPOPULAR, 60X210CM, ESPESSURA DE 3,5CM, ITENS INCLUSOS: DOBRADIÇAS, MONTAGEM E INSTALAÇÃO DO BATENTE, SEM FECHADURA FORNECIMENTO E INSTALAÇÃO. AF_08/2015</v>
          </cell>
          <cell r="C1583" t="str">
            <v>UN</v>
          </cell>
          <cell r="D1583">
            <v>353.81</v>
          </cell>
        </row>
        <row r="1584">
          <cell r="A1584" t="str">
            <v xml:space="preserve">    91319</v>
          </cell>
          <cell r="B1584" t="str">
            <v>KIT DE PORTA DE MADEIRA PARA PINTURA, SEMI-OCA (LEVE OU MÉDIA), PADRÃOPOPULAR, 70X210CM, ESPESSURA DE 3,5CM, ITENS INCLUSOS: DOBRADIÇAS, MONTAGEM E INSTALAÇÃO DO BATENTE, SEM FECHADURA FORNECIMENTO E INSTALAÇÃO. AF_08/2015</v>
          </cell>
          <cell r="C1584" t="str">
            <v>UN</v>
          </cell>
          <cell r="D1584">
            <v>369.01</v>
          </cell>
        </row>
        <row r="1585">
          <cell r="A1585" t="str">
            <v xml:space="preserve">    91320</v>
          </cell>
          <cell r="B1585" t="str">
            <v>KIT DE PORTA DE MADEIRA PARA PINTURA, SEMI-OCA (LEVE OU MÉDIA), PADRÃOPOPULAR, 80X210CM, ESPESSURA DE 3,5CM, ITENS INCLUSOS: DOBRADIÇAS, MONTAGEM E INSTALAÇÃO DO BATENTE, SEM FECHADURA FORNECIMENTO E INSTALAÇÃO. AF_08/2015</v>
          </cell>
          <cell r="C1585" t="str">
            <v>UN</v>
          </cell>
          <cell r="D1585">
            <v>384.23</v>
          </cell>
        </row>
        <row r="1586">
          <cell r="A1586" t="str">
            <v xml:space="preserve">    91321</v>
          </cell>
          <cell r="B1586" t="str">
            <v>KIT DE PORTA DE MADEIRA PARA PINTURA, SEMI-OCA (LEVE OU MÉDIA), PADRÃOPOPULAR, 90X210CM, ESPESSURA DE 3,5CM, ITENS INCLUSOS: DOBRADIÇAS, MONTAGEM E INSTALAÇÃO DO BATENTE, SEM FECHADURA FORNECIMENTO E INSTALAÇÃO. AF_08/2015</v>
          </cell>
          <cell r="C1586" t="str">
            <v>UN</v>
          </cell>
          <cell r="D1586">
            <v>408.52</v>
          </cell>
        </row>
        <row r="1587">
          <cell r="A1587" t="str">
            <v xml:space="preserve">    91324</v>
          </cell>
          <cell r="B1587" t="str">
            <v>KIT DE PORTA DE MADEIRA PARA VERNIZ, SEMI-OCA (LEVE OU MÉDIA), PADRÃO POPULAR, 60X210CM, ESPESSURA DE 3,5CM, ITENS INCLUSOS: DOBRADIÇAS, MONTAGEM E INSTALAÇÃO DO BATENTE, SEM FECHADURA FORNECIMENTO E INSTALAÇÃO. AF_08/2015</v>
          </cell>
          <cell r="C1587" t="str">
            <v>UN</v>
          </cell>
          <cell r="D1587">
            <v>390.91</v>
          </cell>
        </row>
        <row r="1588">
          <cell r="A1588" t="str">
            <v xml:space="preserve">    91325</v>
          </cell>
          <cell r="B1588" t="str">
            <v>KIT DE PORTA DE MADEIRA PARA VERNIZ, SEMI-OCA (LEVE OU MÉDIA), PADRÃO POPULAR, 70X210CM, ESPESSURA DE 3,5CM, ITENS INCLUSOS: DOBRADIÇAS, MONTAGEM E INSTALAÇÃO DO BATENTE, SEM FECHADURA FORNECIMENTO E INSTALAÇÃO. AF_08/2015</v>
          </cell>
          <cell r="C1588" t="str">
            <v>UN</v>
          </cell>
          <cell r="D1588">
            <v>414.06</v>
          </cell>
        </row>
        <row r="1589">
          <cell r="A1589" t="str">
            <v xml:space="preserve">    91326</v>
          </cell>
          <cell r="B1589" t="str">
            <v>KIT DE PORTA DE MADEIRA PARA VERNIZ, SEMI-OCA (LEVE OU MÉDIA), PADRÃO POPULAR, 80X210CM, ESPESSURA DE 3,5CM, ITENS INCLUSOS: DOBRADIÇAS, MONTAGEM E INSTALAÇÃO DO BATENTE, SEM FECHADURA - FORNECIMENTO E INSTALAÇÃO. AF_08/2015</v>
          </cell>
          <cell r="C1589" t="str">
            <v>UN</v>
          </cell>
          <cell r="D1589">
            <v>431.83</v>
          </cell>
        </row>
        <row r="1590">
          <cell r="A1590" t="str">
            <v xml:space="preserve">    91327</v>
          </cell>
          <cell r="B1590" t="str">
            <v>KIT DE PORTA DE MADEIRA PARA VERNIZ, SEMI-OCA (LEVE OU MÉDIA), PADRÃO POPULAR, 90X210CM, ESPESSURA DE 3,5CM, ITENS INCLUSOS: DOBRADIÇAS, MONTAGEM E INSTALAÇÃO DO BATENTE, SEM FECHADURA - FORNECIMENTO E INSTALAÇÃO. AF_08/2015</v>
          </cell>
          <cell r="C1590" t="str">
            <v>UN</v>
          </cell>
          <cell r="D1590">
            <v>464.58</v>
          </cell>
        </row>
        <row r="1591">
          <cell r="A1591" t="str">
            <v xml:space="preserve">    91328</v>
          </cell>
          <cell r="B1591" t="str">
            <v>KIT DE PORTA DE MADEIRA ALMOFADADA, SEMI-OCA (LEVE OU MÉDIA), PADRÃO MÉDIO 60X210CM, ESPESSURA DE 3CM, ITENS INCLUSOS: DOBRADIÇAS, MONTAGEME INSTALAÇÃO DO BATENTE, SEM FECHADURA - FORNECIMENTO E INSTALAÇÃO. AF_08/2015</v>
          </cell>
          <cell r="C1591" t="str">
            <v>UN</v>
          </cell>
          <cell r="D1591">
            <v>464.53</v>
          </cell>
        </row>
        <row r="1592">
          <cell r="A1592" t="str">
            <v xml:space="preserve">    91329</v>
          </cell>
          <cell r="B1592" t="str">
            <v>KIT DE PORTA DE MADEIRA ALMOFADADA, SEMI-OCA (LEVE OU MÉDIA), PADRÃO POPULAR, 60X210CM, ESPESSURA DE 3CM, ITENS INCLUSOS: DOBRADIÇAS, MONTAGEM E INSTALAÇÃO DO BATENTE, SEM FECHADURA - FORNECIMENTO E INSTALAÇÃO.AF_08/2015</v>
          </cell>
          <cell r="C1592" t="str">
            <v>UN</v>
          </cell>
          <cell r="D1592">
            <v>412.29</v>
          </cell>
        </row>
        <row r="1593">
          <cell r="A1593" t="str">
            <v xml:space="preserve">    91330</v>
          </cell>
          <cell r="B1593" t="str">
            <v>KIT DE PORTA DE MADEIRA ALMOFADADA, SEMI-OCA (LEVE OU MÉDIA), PADRÃO MÉDIO, 70X210CM, ESPESSURA DE 3CM, ITENS INCLUSOS: DOBRADIÇAS, MONTAGEME INSTALAÇÃO DO BATENTE, SEM FECHADURA - FORNECIMENTO E INSTALAÇÃO. AF_08/2015</v>
          </cell>
          <cell r="C1593" t="str">
            <v>UN</v>
          </cell>
          <cell r="D1593">
            <v>482.58</v>
          </cell>
        </row>
        <row r="1594">
          <cell r="A1594" t="str">
            <v xml:space="preserve">    91331</v>
          </cell>
          <cell r="B1594" t="str">
            <v>KIT DE PORTA DE MADEIRA ALMOFADADA, SEMI-OCA (LEVE OU MÉDIA), PADRÃO POPULAR, 70X210CM, ESPESSURA DE 3CM, ITENS INCLUSOS: DOBRADIÇAS, MONTAGEM E INSTALAÇÃO DO BATENTE, SEM FECHADURA - FORNECIMENTO E INSTALAÇÃO.AF_08/2015</v>
          </cell>
          <cell r="C1594" t="str">
            <v>UN</v>
          </cell>
          <cell r="D1594">
            <v>430.15</v>
          </cell>
        </row>
        <row r="1595">
          <cell r="A1595" t="str">
            <v xml:space="preserve">    91332</v>
          </cell>
          <cell r="B1595" t="str">
            <v>KIT DE PORTA DE MADEIRA ALMOFADADA, SEMI-OCA (LEVE OU MÉDIA), PADRÃO MÉDIO, 80X210CM, ESPESSURA DE 3,5CM, ITENS INCLUSOS: DOBRADIÇAS, MONTAGEM E INSTALAÇÃO DO BATENTE, SEM FECHADURA - FORNECIMENTO E INSTALAÇÃO.AF_08/2015</v>
          </cell>
          <cell r="C1595" t="str">
            <v>UN</v>
          </cell>
          <cell r="D1595">
            <v>580.03</v>
          </cell>
        </row>
        <row r="1596">
          <cell r="A1596" t="str">
            <v xml:space="preserve">    91333</v>
          </cell>
          <cell r="B1596" t="str">
            <v>KIT DE PORTA DE MADEIRA ALMOFADADA, SEMI-OCA (LEVE OU MÉDIA), PADRÃO POPULAR, 80X210CM, ESPESSURA DE 3,5CM, ITENS INCLUSOS: DOBRADIÇAS, MONTAGEM E INSTALAÇÃO DO BATENTE, SEM FECHADURA - FORNECIMENTO E INSTALAÇÃO. AF_08/2015</v>
          </cell>
          <cell r="C1596" t="str">
            <v>UN</v>
          </cell>
          <cell r="D1596">
            <v>527.42999999999995</v>
          </cell>
        </row>
        <row r="1597">
          <cell r="A1597" t="str">
            <v xml:space="preserve">    91334</v>
          </cell>
          <cell r="B1597" t="str">
            <v>KIT DE PORTA DE MADEIRA TIPO VENEZIANA, SEMI-OCA (LEVE OU MÉDIA), PADRÃO MÉDIO, 80X210CM, ESPESSURA DE 3CM, ITENS INCLUSOS: DOBRADIÇAS, MONTAGEM E INSTALAÇÃO DO BATENTE, SEM FECHADURA - FORNECIMENTO E INSTALAÇÃO. AF_08/2015</v>
          </cell>
          <cell r="C1597" t="str">
            <v>UN</v>
          </cell>
          <cell r="D1597">
            <v>535.12</v>
          </cell>
        </row>
        <row r="1598">
          <cell r="A1598" t="str">
            <v xml:space="preserve">    91335</v>
          </cell>
          <cell r="B1598" t="str">
            <v>KIT DE PORTA DE MADEIRA TIPO VENEZIANA, SEMI-OCA (LEVE OU MÉDIA), PADRÃO POPULAR, 80X210CM, ESPESSURA DE 3CM, ITENS INCLUSOS: DOBRADIÇAS, MONTAGEM E INSTALAÇÃO DO BATENTE, SEM FECHADURA - FORNECIMENTO E INSTALAÇÃO. AF_08/2015</v>
          </cell>
          <cell r="C1598" t="str">
            <v>UN</v>
          </cell>
          <cell r="D1598">
            <v>482.52</v>
          </cell>
        </row>
        <row r="1599">
          <cell r="A1599" t="str">
            <v xml:space="preserve">    91336</v>
          </cell>
          <cell r="B1599" t="str">
            <v>KIT DE PORTA DE MADEIRA TIPO MEXICANA, SEMI-OCA (PESADA OU SUPERPESADA), PADRÃO MÉDIO, 80X210CM, ESPESSURA DE 3CM, ITENS INCLUSOS: DOBRADIÇAS, MONTAGEM E INSTALAÇÃO DO BATENTE, SEM FECHADURA - FORNECIMENTO E INSTALAÇÃO. AF_08/2015</v>
          </cell>
          <cell r="C1599" t="str">
            <v>UN</v>
          </cell>
          <cell r="D1599">
            <v>677.94</v>
          </cell>
        </row>
        <row r="1600">
          <cell r="A1600" t="str">
            <v xml:space="preserve">    91337</v>
          </cell>
          <cell r="B1600" t="str">
            <v>KIT DE PORTA DE MADEIRA TIPO MEXICANA, SEMI-OCA (PESADA OU SUPERPESADA), PADRÃO POPULAR, 80X210CM, ESPESSURA DE 3CM, ITENS INCLUSOS: DOBRADIÇAS, MONTAGEM E INSTALAÇÃO DO BATENTE, SEM FECHADURA - FORNECIMENTO EINSTALAÇÃO. AF_08/2015</v>
          </cell>
          <cell r="C1600" t="str">
            <v>UN</v>
          </cell>
          <cell r="D1600">
            <v>625.34</v>
          </cell>
        </row>
        <row r="1601">
          <cell r="A1601" t="str">
            <v xml:space="preserve">  0090</v>
          </cell>
          <cell r="B1601" t="str">
            <v>JANELA DE MADEIRA</v>
          </cell>
        </row>
        <row r="1602">
          <cell r="A1602" t="str">
            <v xml:space="preserve">    73813</v>
          </cell>
          <cell r="B1602" t="str">
            <v>JANELA DE MADEIRA</v>
          </cell>
        </row>
        <row r="1603">
          <cell r="A1603" t="str">
            <v xml:space="preserve">    73813/001</v>
          </cell>
          <cell r="B1603" t="str">
            <v>JANELA DE MADEIRA ALMOFADADA 1A, 1,5X1,5M, DE ABRIR, INCLUSO GUARNICOES E DOBRADICAS</v>
          </cell>
          <cell r="C1603" t="str">
            <v>UN</v>
          </cell>
          <cell r="D1603">
            <v>1154.77</v>
          </cell>
        </row>
        <row r="1604">
          <cell r="A1604" t="str">
            <v xml:space="preserve">    84842</v>
          </cell>
          <cell r="B1604" t="str">
            <v>JANELA DE MADEIRA PARA VIDRO, DE CORRER, SEM BANDEIRA, INCLUSAS GUARNICOES SEM FERRAGENS</v>
          </cell>
          <cell r="C1604" t="str">
            <v>M2</v>
          </cell>
          <cell r="D1604">
            <v>576.77</v>
          </cell>
        </row>
        <row r="1605">
          <cell r="A1605" t="str">
            <v xml:space="preserve">    84843</v>
          </cell>
          <cell r="B1605" t="str">
            <v>JANELA DE MADEIRA PARA VIDRO, DE CORRER, COM BANDEIRA, INCLUSAS GUARNICOES SEM FERRAGENS</v>
          </cell>
          <cell r="C1605" t="str">
            <v>M2</v>
          </cell>
          <cell r="D1605">
            <v>575.04999999999995</v>
          </cell>
        </row>
        <row r="1606">
          <cell r="A1606" t="str">
            <v xml:space="preserve">    84844</v>
          </cell>
          <cell r="B1606" t="str">
            <v>JANELA DE MADEIRA TIPO GUILHOTINA, DE ABRIR , INCLUSAS GUARNICOES SEM FERRAGENS</v>
          </cell>
          <cell r="C1606" t="str">
            <v>M2</v>
          </cell>
          <cell r="D1606">
            <v>600.41999999999996</v>
          </cell>
        </row>
        <row r="1607">
          <cell r="A1607" t="str">
            <v xml:space="preserve">    84845</v>
          </cell>
          <cell r="B1607" t="str">
            <v>JANELA DE MADEIRA TIPO VENEZIANA. DE ABRIR, INCLUSAS GUARNICOES SEM FERRAGENS</v>
          </cell>
          <cell r="C1607" t="str">
            <v>M2</v>
          </cell>
          <cell r="D1607">
            <v>517.96</v>
          </cell>
        </row>
        <row r="1608">
          <cell r="A1608" t="str">
            <v xml:space="preserve">    84846</v>
          </cell>
          <cell r="B1608" t="str">
            <v>JANELA DE MADEIRA TIPO VENEZIANA/VIDRO, DE ABRIR, INCLUSAS GUARNICOES SEM FERRAGENS</v>
          </cell>
          <cell r="C1608" t="str">
            <v>M2</v>
          </cell>
          <cell r="D1608">
            <v>706.94</v>
          </cell>
        </row>
        <row r="1609">
          <cell r="A1609" t="str">
            <v xml:space="preserve">    84847</v>
          </cell>
          <cell r="B1609" t="str">
            <v>JANELA DE MADEIRA ALMOFADADA, DE ABRIR, INCLUSAS GUARNICOES SEM FERRAGENS</v>
          </cell>
          <cell r="C1609" t="str">
            <v>M2</v>
          </cell>
          <cell r="D1609">
            <v>569.5</v>
          </cell>
        </row>
        <row r="1610">
          <cell r="A1610" t="str">
            <v xml:space="preserve">    84848</v>
          </cell>
          <cell r="B1610" t="str">
            <v>JANELA DE MADEIRA TIPO VENEZIANA/GUILHOTINA, DE ABRIR, INCLUSAS GUARNICOES SEM FERRAGENS</v>
          </cell>
          <cell r="C1610" t="str">
            <v>M2</v>
          </cell>
          <cell r="D1610">
            <v>417.72</v>
          </cell>
        </row>
        <row r="1611">
          <cell r="A1611" t="str">
            <v xml:space="preserve">    84849</v>
          </cell>
          <cell r="B1611" t="str">
            <v>CAIXA MADEIRA 57X43CM COM GUARNICAO 13CM P/ FECHAMENTO DE AR CONDICIONAL</v>
          </cell>
          <cell r="C1611" t="str">
            <v>UN</v>
          </cell>
          <cell r="D1611">
            <v>75.83</v>
          </cell>
        </row>
        <row r="1612">
          <cell r="A1612" t="str">
            <v xml:space="preserve">    84851</v>
          </cell>
          <cell r="B1612" t="str">
            <v xml:space="preserve">TRELICA DE MADEIRA, RIPAS 4X1,5CM E REQUADROS 7,5X7,5CM </v>
          </cell>
          <cell r="C1612" t="str">
            <v>M2</v>
          </cell>
          <cell r="D1612">
            <v>97.07</v>
          </cell>
        </row>
        <row r="1613">
          <cell r="A1613" t="str">
            <v xml:space="preserve">  0092</v>
          </cell>
          <cell r="B1613" t="str">
            <v>PORTA E/OU TAMPA DE FERRO</v>
          </cell>
        </row>
        <row r="1614">
          <cell r="A1614" t="str">
            <v xml:space="preserve">    40678</v>
          </cell>
          <cell r="B1614" t="str">
            <v>PORTA EM FERRO QUADRICULADO PARA ABRIGO DE MEDIDORES E BOTIJOES, DE ABRIR, COM GUARNICOES</v>
          </cell>
          <cell r="C1614" t="str">
            <v>M2</v>
          </cell>
          <cell r="D1614">
            <v>246.33</v>
          </cell>
        </row>
        <row r="1615">
          <cell r="A1615" t="str">
            <v xml:space="preserve">    72140</v>
          </cell>
          <cell r="B1615" t="str">
            <v>PORTA DE FERRO PARA LIXEIRA, DE ABRIR, TIPO CHAPA, 70X210CM , COM GUARNICOES</v>
          </cell>
          <cell r="C1615" t="str">
            <v>UN</v>
          </cell>
          <cell r="D1615">
            <v>343.99</v>
          </cell>
        </row>
        <row r="1616">
          <cell r="A1616" t="str">
            <v xml:space="preserve">    73933</v>
          </cell>
          <cell r="B1616" t="str">
            <v>PORTA DE FERRO DE ABRIR</v>
          </cell>
        </row>
        <row r="1617">
          <cell r="A1617" t="str">
            <v xml:space="preserve">    73933/001</v>
          </cell>
          <cell r="B1617" t="str">
            <v>PORTA DE FERRO, DE ABRIR, TIPO GRADE COM CHAPA, 87X210CM, COM GUARNICOES</v>
          </cell>
          <cell r="C1617" t="str">
            <v>M2</v>
          </cell>
          <cell r="D1617">
            <v>397.2</v>
          </cell>
        </row>
        <row r="1618">
          <cell r="A1618" t="str">
            <v xml:space="preserve">    73933/002</v>
          </cell>
          <cell r="B1618" t="str">
            <v xml:space="preserve">PORTA DE FERRO, DE ABRIR, TIPO CHAPA LISA, COM GUARNICOES </v>
          </cell>
          <cell r="C1618" t="str">
            <v>M2</v>
          </cell>
          <cell r="D1618">
            <v>411.8</v>
          </cell>
        </row>
        <row r="1619">
          <cell r="A1619" t="str">
            <v xml:space="preserve">    73933/003</v>
          </cell>
          <cell r="B1619" t="str">
            <v xml:space="preserve">PORTA DE FERRO TIPO VENEZIANA, DE ABRIR, SEM BANDEIRA SEM FERRAGENS </v>
          </cell>
          <cell r="C1619" t="str">
            <v>M2</v>
          </cell>
          <cell r="D1619">
            <v>379.19</v>
          </cell>
        </row>
        <row r="1620">
          <cell r="A1620" t="str">
            <v xml:space="preserve">    73933/004</v>
          </cell>
          <cell r="B1620" t="str">
            <v>PORTA DE FERRO DE ABRIR TIPO BARRA CHATA, COM REQUADRO E GUARNICAO COMPLETA</v>
          </cell>
          <cell r="C1620" t="str">
            <v>M2</v>
          </cell>
          <cell r="D1620">
            <v>376.28</v>
          </cell>
        </row>
        <row r="1621">
          <cell r="A1621" t="str">
            <v xml:space="preserve">    74073</v>
          </cell>
          <cell r="B1621" t="str">
            <v>ALÇAPÃO DE FERRO</v>
          </cell>
        </row>
        <row r="1622">
          <cell r="A1622" t="str">
            <v xml:space="preserve">    74073/001</v>
          </cell>
          <cell r="B1622" t="str">
            <v xml:space="preserve">ALCAPAO EM FERRO 60X60CM, INCLUSO FERRAGENS </v>
          </cell>
          <cell r="C1622" t="str">
            <v>UN</v>
          </cell>
          <cell r="D1622">
            <v>58.11</v>
          </cell>
        </row>
        <row r="1623">
          <cell r="A1623" t="str">
            <v xml:space="preserve">    74073/002</v>
          </cell>
          <cell r="B1623" t="str">
            <v xml:space="preserve">ALCAPAO EM FERRO 70X70CM, INCLUSO FERRAGENS </v>
          </cell>
          <cell r="C1623" t="str">
            <v>UN</v>
          </cell>
          <cell r="D1623">
            <v>66.94</v>
          </cell>
        </row>
        <row r="1624">
          <cell r="A1624" t="str">
            <v xml:space="preserve">    74136</v>
          </cell>
          <cell r="B1624" t="str">
            <v>PORTA DE AÇO DE ENROLAR</v>
          </cell>
        </row>
        <row r="1625">
          <cell r="A1625" t="str">
            <v xml:space="preserve">    74136/001</v>
          </cell>
          <cell r="B1625" t="str">
            <v xml:space="preserve">PORTA DE ACO DE ENROLAR TIPO GRADE, CHAPA 16 </v>
          </cell>
          <cell r="C1625" t="str">
            <v>M2</v>
          </cell>
          <cell r="D1625">
            <v>339.32</v>
          </cell>
        </row>
        <row r="1626">
          <cell r="A1626" t="str">
            <v xml:space="preserve">    74136/002</v>
          </cell>
          <cell r="B1626" t="str">
            <v>PORTA DE ACO CHAPA 24, DE ENROLAR, VAZADA TIJOLINHO OU EQUIVALENTE COMRETANGULO OU CIRCULO, ACABAMENTO GALVANIZADO NATURAL</v>
          </cell>
          <cell r="C1626" t="str">
            <v>M2</v>
          </cell>
          <cell r="D1626">
            <v>289.02</v>
          </cell>
        </row>
        <row r="1627">
          <cell r="A1627" t="str">
            <v xml:space="preserve">    74136/003</v>
          </cell>
          <cell r="B1627" t="str">
            <v>PORTA DE ACO CHAPA 24, DE ENROLAR, RAIADA, LARGA COM ACABAMENTO GALVANIZADO NATURAL</v>
          </cell>
          <cell r="C1627" t="str">
            <v>M2</v>
          </cell>
          <cell r="D1627">
            <v>206.81</v>
          </cell>
        </row>
        <row r="1628">
          <cell r="A1628" t="str">
            <v xml:space="preserve">    84854</v>
          </cell>
          <cell r="B1628" t="str">
            <v xml:space="preserve">BATENTE FERRO 1X1/8" </v>
          </cell>
          <cell r="C1628" t="str">
            <v>M</v>
          </cell>
          <cell r="D1628">
            <v>22.26</v>
          </cell>
        </row>
        <row r="1629">
          <cell r="A1629" t="str">
            <v xml:space="preserve">  0093</v>
          </cell>
          <cell r="B1629" t="str">
            <v>JANELA DE FERRO</v>
          </cell>
        </row>
        <row r="1630">
          <cell r="A1630" t="str">
            <v xml:space="preserve">    6103</v>
          </cell>
          <cell r="B1630" t="str">
            <v xml:space="preserve">JANELA BASCULANTE DE FERRO EM CANTONEIRA 5/8"X1/8", LINHA POPULAR </v>
          </cell>
          <cell r="C1630" t="str">
            <v>M2</v>
          </cell>
          <cell r="D1630">
            <v>263.94</v>
          </cell>
        </row>
        <row r="1631">
          <cell r="A1631" t="str">
            <v xml:space="preserve">    6104</v>
          </cell>
          <cell r="B1631" t="str">
            <v xml:space="preserve">JANELA BASCULANTE EM CHAPA DOBRADA DE ACO </v>
          </cell>
          <cell r="C1631" t="str">
            <v>M2</v>
          </cell>
          <cell r="D1631">
            <v>258.26</v>
          </cell>
        </row>
        <row r="1632">
          <cell r="A1632" t="str">
            <v xml:space="preserve">    6126</v>
          </cell>
          <cell r="B1632" t="str">
            <v xml:space="preserve">JANELA DE CORRER EM CHAPA DE ACO, COM DUAS FOLHAS, PARA VIDRO </v>
          </cell>
          <cell r="C1632" t="str">
            <v>M2</v>
          </cell>
          <cell r="D1632">
            <v>415.53</v>
          </cell>
        </row>
        <row r="1633">
          <cell r="A1633" t="str">
            <v xml:space="preserve">    72148</v>
          </cell>
          <cell r="B1633" t="str">
            <v xml:space="preserve">RETIRADA DE BATENTES METALICOS </v>
          </cell>
          <cell r="C1633" t="str">
            <v>UN</v>
          </cell>
          <cell r="D1633">
            <v>28.42</v>
          </cell>
        </row>
        <row r="1634">
          <cell r="A1634" t="str">
            <v xml:space="preserve">    72149</v>
          </cell>
          <cell r="B1634" t="str">
            <v>RECOLOCACAO DE BATENTES METALICOS, CONSIDERANDO REAPROVEITAMENTO DO MATERIAL</v>
          </cell>
          <cell r="C1634" t="str">
            <v>UN</v>
          </cell>
          <cell r="D1634">
            <v>30.79</v>
          </cell>
        </row>
        <row r="1635">
          <cell r="A1635" t="str">
            <v xml:space="preserve">    73940</v>
          </cell>
          <cell r="B1635" t="str">
            <v>JANELA DE CORRER, EM CHAPA DOBRADA, AÇO COM ADIÇÃO DE COBRE PRÉ-ZINCADO</v>
          </cell>
        </row>
        <row r="1636">
          <cell r="A1636" t="str">
            <v xml:space="preserve">    73940/001</v>
          </cell>
          <cell r="B1636" t="str">
            <v>JANELA DE CORRER EM CHAPA DE ACO DOBRADA, QUATRO FOLHAS, SEM DIVISAO HORIZONTAL, PARA VIDRO, 1,50X1,20M</v>
          </cell>
          <cell r="C1636" t="str">
            <v>UN</v>
          </cell>
          <cell r="D1636">
            <v>362.45</v>
          </cell>
        </row>
        <row r="1637">
          <cell r="A1637" t="str">
            <v xml:space="preserve">    73945</v>
          </cell>
          <cell r="B1637" t="str">
            <v>JANELA DE FERRO, DE CORRER, PARA VIDRO</v>
          </cell>
        </row>
        <row r="1638">
          <cell r="A1638" t="str">
            <v xml:space="preserve">    73945/001</v>
          </cell>
          <cell r="B1638" t="str">
            <v>JANELA DE CHAPA DOBRADA DE ACO COM ADICAO DE COBRE PRE-ZINCADO DE CORRER 2 FOLHAS PARA VIDRO, EXCLUINDO VIDROS</v>
          </cell>
          <cell r="C1638" t="str">
            <v>M2</v>
          </cell>
          <cell r="D1638">
            <v>331.02</v>
          </cell>
        </row>
        <row r="1639">
          <cell r="A1639" t="str">
            <v xml:space="preserve">    73961</v>
          </cell>
          <cell r="B1639" t="str">
            <v>JANELA MAXIM AIR</v>
          </cell>
        </row>
        <row r="1640">
          <cell r="A1640" t="str">
            <v xml:space="preserve">    73961/001</v>
          </cell>
          <cell r="B1640" t="str">
            <v xml:space="preserve">JANELA MAXIM AR EM CHAPA DOBRADA </v>
          </cell>
          <cell r="C1640" t="str">
            <v>M2</v>
          </cell>
          <cell r="D1640">
            <v>477.45</v>
          </cell>
        </row>
        <row r="1641">
          <cell r="A1641" t="str">
            <v xml:space="preserve">    73984</v>
          </cell>
          <cell r="B1641" t="str">
            <v>JANELA DE FERRO, DE CORRER (SEM VIDRO E PINTURA)</v>
          </cell>
        </row>
        <row r="1642">
          <cell r="A1642" t="str">
            <v xml:space="preserve">    73984/001</v>
          </cell>
          <cell r="B1642" t="str">
            <v>JANELA DE CORRER EM CHAPA DE ACO DOBRADA, QUATRO FOLHAS, COM DIVISAO HORIZONTAL, PARA VIDRO, 1,50X1,20M</v>
          </cell>
          <cell r="C1642" t="str">
            <v>M2</v>
          </cell>
          <cell r="D1642">
            <v>340.55</v>
          </cell>
        </row>
        <row r="1643">
          <cell r="A1643" t="str">
            <v xml:space="preserve">    73984/002</v>
          </cell>
          <cell r="B1643" t="str">
            <v xml:space="preserve">JANELA DE CORRER EM FERRO TIPO VENEZIANA, DUAS FOLHAS, LINHA POPULAR </v>
          </cell>
          <cell r="C1643" t="str">
            <v>M2</v>
          </cell>
          <cell r="D1643">
            <v>411.42</v>
          </cell>
        </row>
        <row r="1644">
          <cell r="A1644" t="str">
            <v xml:space="preserve">    84858</v>
          </cell>
          <cell r="B1644" t="str">
            <v>JANELA DE CORRER EM CHAPA DE ACO DOBRADA 2,00X1,20M, 4 FOLHAS, PARA VIDRO, COM DIVISAO HORIZONTAL</v>
          </cell>
          <cell r="C1644" t="str">
            <v>UN</v>
          </cell>
          <cell r="D1644">
            <v>514.29</v>
          </cell>
        </row>
        <row r="1645">
          <cell r="A1645" t="str">
            <v xml:space="preserve">    84860</v>
          </cell>
          <cell r="B1645" t="str">
            <v>JANELA DE CORRER EM CHAPA DE ACO DOBRADA 2,00X1,20M, 4 FOLHAS, PARA VIDRO, SEM DIVISAO HORIZONTAL</v>
          </cell>
          <cell r="C1645" t="str">
            <v>UN</v>
          </cell>
          <cell r="D1645">
            <v>506.01</v>
          </cell>
        </row>
        <row r="1646">
          <cell r="A1646" t="str">
            <v xml:space="preserve">  0094</v>
          </cell>
          <cell r="B1646" t="str">
            <v>GRADE DE FERRO</v>
          </cell>
        </row>
        <row r="1647">
          <cell r="A1647" t="str">
            <v xml:space="preserve">    73932</v>
          </cell>
          <cell r="B1647" t="str">
            <v>GRADE DE FERRO, BARRA CHATA</v>
          </cell>
        </row>
        <row r="1648">
          <cell r="A1648" t="str">
            <v xml:space="preserve">    73932/001</v>
          </cell>
          <cell r="B1648" t="str">
            <v xml:space="preserve">GRADE DE FERRO EM BARRA CHATA 3/16" </v>
          </cell>
          <cell r="C1648" t="str">
            <v>M2</v>
          </cell>
          <cell r="D1648">
            <v>241.51</v>
          </cell>
        </row>
        <row r="1649">
          <cell r="A1649" t="str">
            <v xml:space="preserve">  0095</v>
          </cell>
          <cell r="B1649" t="str">
            <v>GUARDA-CORPO DE FERRO</v>
          </cell>
        </row>
        <row r="1650">
          <cell r="A1650" t="str">
            <v xml:space="preserve">    73631</v>
          </cell>
          <cell r="B1650" t="str">
            <v xml:space="preserve">GUARDA-CORPO EM TUBO DE ACO GALVANIZADO 1 1/2" </v>
          </cell>
          <cell r="C1650" t="str">
            <v>M2</v>
          </cell>
          <cell r="D1650">
            <v>230.19</v>
          </cell>
        </row>
        <row r="1651">
          <cell r="A1651" t="str">
            <v xml:space="preserve">    74195</v>
          </cell>
          <cell r="B1651" t="str">
            <v>GUARDA-CORPO</v>
          </cell>
        </row>
        <row r="1652">
          <cell r="A1652" t="str">
            <v xml:space="preserve">    74195/001</v>
          </cell>
          <cell r="B1652" t="str">
            <v xml:space="preserve">GUARDA-CORPO COM CORRIMAO EM FERRO BARRA CHATA 3/16" </v>
          </cell>
          <cell r="C1652" t="str">
            <v>M</v>
          </cell>
          <cell r="D1652">
            <v>289.93</v>
          </cell>
        </row>
        <row r="1653">
          <cell r="A1653" t="str">
            <v xml:space="preserve">  0097</v>
          </cell>
          <cell r="B1653" t="str">
            <v>ESCADAS/CORRIMAOS</v>
          </cell>
        </row>
        <row r="1654">
          <cell r="A1654" t="str">
            <v xml:space="preserve">    73665</v>
          </cell>
          <cell r="B1654" t="str">
            <v>ESCADA TIPO MARINHEIRO EM ACO CA-50 9,52MM INCLUSO PINTURA COM FUNDO ANTICORROSIVO TIPO ZARCAO</v>
          </cell>
          <cell r="C1654" t="str">
            <v>M</v>
          </cell>
          <cell r="D1654">
            <v>42.65</v>
          </cell>
        </row>
        <row r="1655">
          <cell r="A1655" t="str">
            <v xml:space="preserve">    73669</v>
          </cell>
          <cell r="B1655" t="str">
            <v xml:space="preserve">CORRIMAO EM MADEIRA 1A 2,5X30CM </v>
          </cell>
          <cell r="C1655" t="str">
            <v>M</v>
          </cell>
          <cell r="D1655">
            <v>63.18</v>
          </cell>
        </row>
        <row r="1656">
          <cell r="A1656" t="str">
            <v xml:space="preserve">    74072</v>
          </cell>
          <cell r="B1656" t="str">
            <v>CORRIMÃO DE FERRO</v>
          </cell>
        </row>
        <row r="1657">
          <cell r="A1657" t="str">
            <v xml:space="preserve">    74072/001</v>
          </cell>
          <cell r="B1657" t="str">
            <v xml:space="preserve">CORRIMAO EM TUBO ACO GALVANIZADO 3/4" COM BRACADEIRA </v>
          </cell>
          <cell r="C1657" t="str">
            <v>M</v>
          </cell>
          <cell r="D1657">
            <v>47.57</v>
          </cell>
        </row>
        <row r="1658">
          <cell r="A1658" t="str">
            <v xml:space="preserve">    74072/002</v>
          </cell>
          <cell r="B1658" t="str">
            <v xml:space="preserve">CORRIMAO EM TUBO ACO GALVANIZADO 2 1/2" COM BRACADEIRA </v>
          </cell>
          <cell r="C1658" t="str">
            <v>M</v>
          </cell>
          <cell r="D1658">
            <v>81.56</v>
          </cell>
        </row>
        <row r="1659">
          <cell r="A1659" t="str">
            <v xml:space="preserve">    74072/003</v>
          </cell>
          <cell r="B1659" t="str">
            <v xml:space="preserve">CORRIMAO EM TUBO ACO GALVANIZADO 1 1/4" COM BRACADEIRA </v>
          </cell>
          <cell r="C1659" t="str">
            <v>M</v>
          </cell>
          <cell r="D1659">
            <v>58.81</v>
          </cell>
        </row>
        <row r="1660">
          <cell r="A1660" t="str">
            <v xml:space="preserve">    74103</v>
          </cell>
          <cell r="B1660" t="str">
            <v>ESCADA MARINHEIRO EM FERRO CA-50, D=1/2" (12.5MM), L=0,3M, SEM PROTEÇÃO, INCLUINDO PINTURA ANTI-CORROSIVA (INCLUSIVE FORNECIMENTO E INSTALAÇÃO)</v>
          </cell>
        </row>
        <row r="1661">
          <cell r="A1661" t="str">
            <v xml:space="preserve">    74103/001</v>
          </cell>
          <cell r="B1661" t="str">
            <v>ESCADA TIPO MARINHEIRO EM ACO CA-50 12,5", INCLUSO PINTURA COM FUNDO ANTICORROSIVO TIPO ZARCAO</v>
          </cell>
          <cell r="C1661" t="str">
            <v>M</v>
          </cell>
          <cell r="D1661">
            <v>48.62</v>
          </cell>
        </row>
        <row r="1662">
          <cell r="A1662" t="str">
            <v xml:space="preserve">    74194</v>
          </cell>
          <cell r="B1662" t="str">
            <v>ESCADA MARINHEIRO</v>
          </cell>
        </row>
        <row r="1663">
          <cell r="A1663" t="str">
            <v xml:space="preserve">    74194/001</v>
          </cell>
          <cell r="B1663" t="str">
            <v xml:space="preserve">ESCADA TIPO MARINHEIRO EM TUBO ACO GALVANIZADO 1 1/2" 5 DEGRAUS </v>
          </cell>
          <cell r="C1663" t="str">
            <v>M</v>
          </cell>
          <cell r="D1663">
            <v>174.27</v>
          </cell>
        </row>
        <row r="1664">
          <cell r="A1664" t="str">
            <v xml:space="preserve">    84862</v>
          </cell>
          <cell r="B1664" t="str">
            <v xml:space="preserve">GUARDA-CORPO COM CORRIMAO EM TUBO DE ACO GALVANIZADO 1 1/2" </v>
          </cell>
          <cell r="C1664" t="str">
            <v>M</v>
          </cell>
          <cell r="D1664">
            <v>153.01</v>
          </cell>
        </row>
        <row r="1665">
          <cell r="A1665" t="str">
            <v xml:space="preserve">    84863</v>
          </cell>
          <cell r="B1665" t="str">
            <v xml:space="preserve">GUARDA-CORPO COM CORRIMAO EM TUBO DE ACO GALVANIZADO 3/4" </v>
          </cell>
          <cell r="C1665" t="str">
            <v>M</v>
          </cell>
          <cell r="D1665">
            <v>76.11</v>
          </cell>
        </row>
        <row r="1666">
          <cell r="A1666" t="str">
            <v xml:space="preserve">  0098</v>
          </cell>
          <cell r="B1666" t="str">
            <v>PORTA E/OU TAMPA DE ALUMINIO</v>
          </cell>
        </row>
        <row r="1667">
          <cell r="A1667" t="str">
            <v xml:space="preserve">    68050</v>
          </cell>
          <cell r="B1667" t="str">
            <v>PORTA DE CORRER EM ALUMINIO, COM DUAS FOLHAS PARA VIDRO, INCLUSO GUARNICAO E VIDRO LISO INCOLOR</v>
          </cell>
          <cell r="C1667" t="str">
            <v>M2</v>
          </cell>
          <cell r="D1667">
            <v>493.03</v>
          </cell>
        </row>
        <row r="1668">
          <cell r="A1668" t="str">
            <v xml:space="preserve">    90838</v>
          </cell>
          <cell r="B1668" t="str">
            <v xml:space="preserve">PORTA CORTA-FOGO 90X210X4CM - FORNECIMENTO E INSTALAÇÃO. AF_08/2015 </v>
          </cell>
          <cell r="C1668" t="str">
            <v>UN</v>
          </cell>
          <cell r="D1668">
            <v>1242.23</v>
          </cell>
        </row>
        <row r="1669">
          <cell r="A1669" t="str">
            <v xml:space="preserve">    91338</v>
          </cell>
          <cell r="B1669" t="str">
            <v>PORTA DE ALUMÍNIO DE ABRIR COM GUARNIÇÃO, FIXAÇÃO COM PARAFUSOS - FORNECIMENTO E INSTALAÇÃO. AF_08/2015</v>
          </cell>
          <cell r="C1669" t="str">
            <v>M2</v>
          </cell>
          <cell r="D1669">
            <v>916.77</v>
          </cell>
        </row>
        <row r="1670">
          <cell r="A1670" t="str">
            <v xml:space="preserve">    91339</v>
          </cell>
          <cell r="B1670" t="str">
            <v>PORTA EM AÇO DE ABRIR COM POSTIGO PARA VIDRO E GUARNIÇÃO, FIXAÇÃO COM PARAFUSOS - FORNECIMENTO E INSTALAÇÃO. AF_08/2015</v>
          </cell>
          <cell r="C1670" t="str">
            <v>M2</v>
          </cell>
          <cell r="D1670">
            <v>449.87</v>
          </cell>
        </row>
        <row r="1671">
          <cell r="A1671" t="str">
            <v xml:space="preserve">    91340</v>
          </cell>
          <cell r="B1671" t="str">
            <v>PORTA EM AÇO DE ABRIR COM TRAVESSAS PARA VIDRO E GUARNIÇÃO, FIXAÇÃO COM PARAFUSOS - FORNECIMENTO E INSTALAÇÃO. AF_08/2015</v>
          </cell>
          <cell r="C1671" t="str">
            <v>M2</v>
          </cell>
          <cell r="D1671">
            <v>438.51</v>
          </cell>
        </row>
        <row r="1672">
          <cell r="A1672" t="str">
            <v xml:space="preserve">    91341</v>
          </cell>
          <cell r="B1672" t="str">
            <v>PORTA EM ALUMÍNIO DE ABRIR TIPO VENEZIANA COM GUARNIÇÃO, FIXAÇÃO COM PARAFUSOS - FORNECIMENTO E INSTALAÇÃO. AF_08/2015</v>
          </cell>
          <cell r="C1672" t="str">
            <v>M2</v>
          </cell>
          <cell r="D1672">
            <v>694.59</v>
          </cell>
        </row>
        <row r="1673">
          <cell r="A1673" t="str">
            <v xml:space="preserve">  0099</v>
          </cell>
          <cell r="B1673" t="str">
            <v>GUARDA-CORPO/GRADE DE ALUMINIO</v>
          </cell>
        </row>
        <row r="1674">
          <cell r="A1674" t="str">
            <v xml:space="preserve">    73737</v>
          </cell>
          <cell r="B1674" t="str">
            <v>GRADIL ALUMINIO P/VARANDA</v>
          </cell>
        </row>
        <row r="1675">
          <cell r="A1675" t="str">
            <v xml:space="preserve">    73737/001</v>
          </cell>
          <cell r="B1675" t="str">
            <v>GRADIL DE ALUMINIO ANODIZADO TIPO BARRA CHATA PARA VARANDAS, ALTURA 0,4M</v>
          </cell>
          <cell r="C1675" t="str">
            <v>M</v>
          </cell>
          <cell r="D1675">
            <v>111.71</v>
          </cell>
        </row>
        <row r="1676">
          <cell r="A1676" t="str">
            <v xml:space="preserve">    73737/002</v>
          </cell>
          <cell r="B1676" t="str">
            <v>GRADIL DE ALUMINIO ANODIZADO TIPO BARRA CHATA PARA VARANDAS, ALTURA 1,0M</v>
          </cell>
          <cell r="C1676" t="str">
            <v>M</v>
          </cell>
          <cell r="D1676">
            <v>236.04</v>
          </cell>
        </row>
        <row r="1677">
          <cell r="A1677" t="str">
            <v xml:space="preserve">    73737/003</v>
          </cell>
          <cell r="B1677" t="str">
            <v>GRADIL DE ALUMINIO ANODIZADO TIPO BARRA CHATA PARA VARANDAS, ALTURA 1,2M</v>
          </cell>
          <cell r="C1677" t="str">
            <v>M</v>
          </cell>
          <cell r="D1677">
            <v>276.2</v>
          </cell>
        </row>
        <row r="1678">
          <cell r="A1678" t="str">
            <v xml:space="preserve">    85096</v>
          </cell>
          <cell r="B1678" t="str">
            <v xml:space="preserve">GRADIL DE ALUMINIO ANODIZADO TIPO BARRA CHATA </v>
          </cell>
          <cell r="C1678" t="str">
            <v>M2</v>
          </cell>
          <cell r="D1678">
            <v>238.79</v>
          </cell>
        </row>
        <row r="1679">
          <cell r="A1679" t="str">
            <v xml:space="preserve">  0100</v>
          </cell>
          <cell r="B1679" t="str">
            <v>FERRAGENS PARA PORTAS</v>
          </cell>
        </row>
        <row r="1680">
          <cell r="A1680" t="str">
            <v xml:space="preserve">    73736</v>
          </cell>
          <cell r="B1680" t="str">
            <v>FORNECIMENTO E ASSENTAMENTO DE FERRAGENS</v>
          </cell>
        </row>
        <row r="1681">
          <cell r="A1681" t="str">
            <v xml:space="preserve">    73736/001</v>
          </cell>
          <cell r="B1681" t="str">
            <v xml:space="preserve">DOBRADICA TIPO VAI E VEM EM LATAO POLIDO 3" </v>
          </cell>
          <cell r="C1681" t="str">
            <v>UN</v>
          </cell>
          <cell r="D1681">
            <v>42.93</v>
          </cell>
        </row>
        <row r="1682">
          <cell r="A1682" t="str">
            <v xml:space="preserve">    74068</v>
          </cell>
          <cell r="B1682" t="str">
            <v>CONJUNTO FERRAGENS CILINDRO 330/ROSETA 303/MACANETA TIPO ALAVANCA LATAO CROMADO LA FONTE</v>
          </cell>
        </row>
        <row r="1683">
          <cell r="A1683" t="str">
            <v xml:space="preserve">    74068/004</v>
          </cell>
          <cell r="B1683" t="str">
            <v>FECHADURA DE EMBUTIR COMPLETA, PARA PORTAS EXTERNAS 2 FOLHAS, PADRAO DE ACABAMENTO POPULAR E FECHO DE EMBUTIR TIPO UNHA COM ALAVANCA DE LATAO CROMADO 22CM</v>
          </cell>
          <cell r="C1683" t="str">
            <v>UN</v>
          </cell>
          <cell r="D1683">
            <v>178.03</v>
          </cell>
        </row>
        <row r="1684">
          <cell r="A1684" t="str">
            <v xml:space="preserve">    74068/005</v>
          </cell>
          <cell r="B1684" t="str">
            <v>FECHADURA DE SOBREPOR EM FERRO PINTADO COM MACANETA PARA PORTAS EXTERNAS</v>
          </cell>
          <cell r="C1684" t="str">
            <v>UN</v>
          </cell>
          <cell r="D1684">
            <v>69.849999999999994</v>
          </cell>
        </row>
        <row r="1685">
          <cell r="A1685" t="str">
            <v xml:space="preserve">    74070</v>
          </cell>
          <cell r="B1685" t="str">
            <v>CONJUNTO FERRAGEM GORGES COMPLETA LINHA MEDIA</v>
          </cell>
        </row>
        <row r="1686">
          <cell r="A1686" t="str">
            <v xml:space="preserve">    74070/002</v>
          </cell>
          <cell r="B1686" t="str">
            <v>FECHADURA DE EMBUTIR COMPLETA, PARA PORTAS INTERNAS 2 FOLHAS, PADRAO DE ACABAMENTO POPULAR E FECHO DE EMBUTIR TIPO UNHA COM ALAVANCA DE LATAO CROMADO 22CM</v>
          </cell>
          <cell r="C1686" t="str">
            <v>UN</v>
          </cell>
          <cell r="D1686">
            <v>168.01</v>
          </cell>
        </row>
        <row r="1687">
          <cell r="A1687" t="str">
            <v xml:space="preserve">    84866</v>
          </cell>
          <cell r="B1687" t="str">
            <v>FECHADURA DE EMBUTIR REFORCADA COMPLETA, DE SEGURANCA, COM CILINDRO, PARA PORTA EXTERNA, ACABAMENTO PADRAO MEDIO</v>
          </cell>
          <cell r="C1687" t="str">
            <v>UN</v>
          </cell>
          <cell r="D1687">
            <v>183.32</v>
          </cell>
        </row>
        <row r="1688">
          <cell r="A1688" t="str">
            <v xml:space="preserve">    84878</v>
          </cell>
          <cell r="B1688" t="str">
            <v>TRANQUETA DE LATAO CROMADO PARA FECHADURA DE PORTA DE BANHEIRO COM ROSETA DE LATAO CROMADO SEM FECHADURA E MACANETA</v>
          </cell>
          <cell r="C1688" t="str">
            <v>UN</v>
          </cell>
          <cell r="D1688">
            <v>76.760000000000005</v>
          </cell>
        </row>
        <row r="1689">
          <cell r="A1689" t="str">
            <v xml:space="preserve">    84879</v>
          </cell>
          <cell r="B1689" t="str">
            <v>FECHADURA (SOMENTE A MAQUINA, SEM ESPELHO E SEM MACA NETA), PARA PORTABANHEIRO, COM ROSETA DE LATAO CROMADO E JOGO DE TRANQUETA EM LATAO CROMADO</v>
          </cell>
          <cell r="C1689" t="str">
            <v>UN</v>
          </cell>
          <cell r="D1689">
            <v>180.23</v>
          </cell>
        </row>
        <row r="1690">
          <cell r="A1690" t="str">
            <v xml:space="preserve">    84880</v>
          </cell>
          <cell r="B1690" t="str">
            <v>FECHADURA BICO DE PAPAGAIO PARA PORTA DE CORRER INTERNA, CHAVE BIPARTIDA, ACABAMENTO PADRAO MEDIO</v>
          </cell>
          <cell r="C1690" t="str">
            <v>UN</v>
          </cell>
          <cell r="D1690">
            <v>103.03</v>
          </cell>
        </row>
        <row r="1691">
          <cell r="A1691" t="str">
            <v xml:space="preserve">    84884</v>
          </cell>
          <cell r="B1691" t="str">
            <v>FECHADURA CILINDRO CENTRAL TUBULAR, 70MM, COM MACANETA DE LATAO CROMADO OU INOX, PARA APLICAÇÃO EM AMBIENTES COMERCIAIS DE ALTO TRÁFEGO E/OUMAIOR NECESSIDADE DE SEGURANÇA.</v>
          </cell>
          <cell r="C1691" t="str">
            <v>UN</v>
          </cell>
          <cell r="D1691">
            <v>666.6</v>
          </cell>
        </row>
        <row r="1692">
          <cell r="A1692" t="str">
            <v xml:space="preserve">    84885</v>
          </cell>
          <cell r="B1692" t="str">
            <v>JOGO DE FERRAGENS CROMADAS PARA PORTA DE VIDRO TEMPERADO, UMA FOLHA COMPOSTO DE DOBRADICAS SUPERIOR E INFERIOR, TRINCO, FECHADURA, CONTRA FECHADURA COM CAPUCHINHO SEM MOLA E PUXADOR</v>
          </cell>
          <cell r="C1692" t="str">
            <v>UN</v>
          </cell>
          <cell r="D1692">
            <v>508.87</v>
          </cell>
        </row>
        <row r="1693">
          <cell r="A1693" t="str">
            <v xml:space="preserve">    84886</v>
          </cell>
          <cell r="B1693" t="str">
            <v xml:space="preserve">MOLA HIDRAULICA DE PISO PARA PORTA DE VIDRO TEMPERADO </v>
          </cell>
          <cell r="C1693" t="str">
            <v>UN</v>
          </cell>
          <cell r="D1693">
            <v>1014.86</v>
          </cell>
        </row>
        <row r="1694">
          <cell r="A1694" t="str">
            <v xml:space="preserve">    84887</v>
          </cell>
          <cell r="B1694" t="str">
            <v xml:space="preserve">MACANETA TIPO ALAVANCA, PADRAO MEDIO </v>
          </cell>
          <cell r="C1694" t="str">
            <v>UN</v>
          </cell>
          <cell r="D1694">
            <v>55.54</v>
          </cell>
        </row>
        <row r="1695">
          <cell r="A1695" t="str">
            <v xml:space="preserve">    84889</v>
          </cell>
          <cell r="B1695" t="str">
            <v xml:space="preserve">PUXADOR CENTRAL PARA ESQUADRIA DE ALUMINIO </v>
          </cell>
          <cell r="C1695" t="str">
            <v>UN</v>
          </cell>
          <cell r="D1695">
            <v>16.52</v>
          </cell>
        </row>
        <row r="1696">
          <cell r="A1696" t="str">
            <v xml:space="preserve">  0101</v>
          </cell>
          <cell r="B1696" t="str">
            <v>FERRAGENS PARA JANELAS</v>
          </cell>
        </row>
        <row r="1697">
          <cell r="A1697" t="str">
            <v xml:space="preserve">    84890</v>
          </cell>
          <cell r="B1697" t="str">
            <v>ROLDANA FIXA DUPLA DE LATAO COM ROLAMENTO PARA PORTA OU JANELA DE CORRER</v>
          </cell>
          <cell r="C1697" t="str">
            <v>UN</v>
          </cell>
          <cell r="D1697">
            <v>36.56</v>
          </cell>
        </row>
        <row r="1698">
          <cell r="A1698" t="str">
            <v xml:space="preserve">    84891</v>
          </cell>
          <cell r="B1698" t="str">
            <v xml:space="preserve">CREMONA EM LATAO CROMADO OU POLIDO, COMPLETA, COM VARA H=1,50M </v>
          </cell>
          <cell r="C1698" t="str">
            <v>UN</v>
          </cell>
          <cell r="D1698">
            <v>130.63</v>
          </cell>
        </row>
        <row r="1699">
          <cell r="A1699" t="str">
            <v xml:space="preserve">    84892</v>
          </cell>
          <cell r="B1699" t="str">
            <v>LEVANTADOR EM LATAO FUNDIDO CROMADO E BORBOLETA EM FERRO CROMADO, PARAJANELA TIPO GUILHOTINA</v>
          </cell>
          <cell r="C1699" t="str">
            <v>UN</v>
          </cell>
          <cell r="D1699">
            <v>74.08</v>
          </cell>
        </row>
        <row r="1700">
          <cell r="A1700" t="str">
            <v xml:space="preserve">    84893</v>
          </cell>
          <cell r="B1700" t="str">
            <v xml:space="preserve">PUXADOR TUBULAR DE CENTRO EM LATAO CROMADO PARA JANELAS </v>
          </cell>
          <cell r="C1700" t="str">
            <v>UN</v>
          </cell>
          <cell r="D1700">
            <v>56.86</v>
          </cell>
        </row>
        <row r="1701">
          <cell r="A1701" t="str">
            <v xml:space="preserve">    84894</v>
          </cell>
          <cell r="B1701" t="str">
            <v>PUXADOR CONCHA EM LATAO CROMADO OU POLIDO PARA PORTA OU JANELA DE CORRER, COM FURO PARA CHAVE, 4X10CM</v>
          </cell>
          <cell r="C1701" t="str">
            <v>UN</v>
          </cell>
          <cell r="D1701">
            <v>16.989999999999998</v>
          </cell>
        </row>
        <row r="1702">
          <cell r="A1702" t="str">
            <v xml:space="preserve">    84895</v>
          </cell>
          <cell r="B1702" t="str">
            <v>PUXADOR CONCHA EM LATAO CROMADO OU POLIDO PARA PORTA OU JANELA DE CORRER, 3X9CM</v>
          </cell>
          <cell r="C1702" t="str">
            <v>UN</v>
          </cell>
          <cell r="D1702">
            <v>104.46</v>
          </cell>
        </row>
        <row r="1703">
          <cell r="A1703" t="str">
            <v xml:space="preserve">    84896</v>
          </cell>
          <cell r="B1703" t="str">
            <v xml:space="preserve">CARRANCA DE FERRO CROMADO 40MM PARA JANELA DE ABRIR </v>
          </cell>
          <cell r="C1703" t="str">
            <v>UN</v>
          </cell>
          <cell r="D1703">
            <v>46.34</v>
          </cell>
        </row>
        <row r="1704">
          <cell r="A1704" t="str">
            <v xml:space="preserve">    84897</v>
          </cell>
          <cell r="B1704" t="str">
            <v xml:space="preserve">TRILHO QUADRADO DE ALUMINIO 1/4" PARA RODIZIOS </v>
          </cell>
          <cell r="C1704" t="str">
            <v>M</v>
          </cell>
          <cell r="D1704">
            <v>26.85</v>
          </cell>
        </row>
        <row r="1705">
          <cell r="A1705" t="str">
            <v xml:space="preserve">    84898</v>
          </cell>
          <cell r="B1705" t="str">
            <v>TRILHO "U" DE ALUMINIO, 40X40MM E ROLDANA FIXA DUPLA DE LATAO COM ROLAMENTO PARA PORTA OU JANELA DE CORRER</v>
          </cell>
          <cell r="C1705" t="str">
            <v>M</v>
          </cell>
          <cell r="D1705">
            <v>21.77</v>
          </cell>
        </row>
        <row r="1706">
          <cell r="A1706" t="str">
            <v xml:space="preserve">    84899</v>
          </cell>
          <cell r="B1706" t="str">
            <v>FECHO CHATO DE SOBREPOR EM FERRO ZINCADO/NIQUEL GALVANIZADO OU POLIDO,5"</v>
          </cell>
          <cell r="C1706" t="str">
            <v>UN</v>
          </cell>
          <cell r="D1706">
            <v>13.3</v>
          </cell>
        </row>
        <row r="1707">
          <cell r="A1707" t="str">
            <v xml:space="preserve">  0102</v>
          </cell>
          <cell r="B1707" t="str">
            <v>FERRAGENS DIVERSAS</v>
          </cell>
        </row>
        <row r="1708">
          <cell r="A1708" t="str">
            <v xml:space="preserve">    74046</v>
          </cell>
          <cell r="B1708" t="str">
            <v>TARJETA</v>
          </cell>
        </row>
        <row r="1709">
          <cell r="A1709" t="str">
            <v xml:space="preserve">    74046/001</v>
          </cell>
          <cell r="B1709" t="str">
            <v xml:space="preserve">TARJETA DE FERRO CROMADO DE SOBREPOR 2" </v>
          </cell>
          <cell r="C1709" t="str">
            <v>UN</v>
          </cell>
          <cell r="D1709">
            <v>7.65</v>
          </cell>
        </row>
        <row r="1710">
          <cell r="A1710" t="str">
            <v xml:space="preserve">    74046/002</v>
          </cell>
          <cell r="B1710" t="str">
            <v xml:space="preserve">TARJETA TIPO LIVRE/OCUPADO PARA PORTA DE BANHEIRO </v>
          </cell>
          <cell r="C1710" t="str">
            <v>UN</v>
          </cell>
          <cell r="D1710">
            <v>30.87</v>
          </cell>
        </row>
        <row r="1711">
          <cell r="A1711" t="str">
            <v xml:space="preserve">    74047</v>
          </cell>
          <cell r="B1711" t="str">
            <v>DOBRADICA</v>
          </cell>
        </row>
        <row r="1712">
          <cell r="A1712" t="str">
            <v xml:space="preserve">    74047/001</v>
          </cell>
          <cell r="B1712" t="str">
            <v xml:space="preserve">DOBRADICA EM FERRO CROMADO 3X3", SEM ANEIS </v>
          </cell>
          <cell r="C1712" t="str">
            <v>UN</v>
          </cell>
          <cell r="D1712">
            <v>14.14</v>
          </cell>
        </row>
        <row r="1713">
          <cell r="A1713" t="str">
            <v xml:space="preserve">    74047/002</v>
          </cell>
          <cell r="B1713" t="str">
            <v xml:space="preserve">DOBRADICA EM ACO ZINCADO 3X3", SEM ANEIS </v>
          </cell>
          <cell r="C1713" t="str">
            <v>UN</v>
          </cell>
          <cell r="D1713">
            <v>10.35</v>
          </cell>
        </row>
        <row r="1714">
          <cell r="A1714" t="str">
            <v xml:space="preserve">    74047/003</v>
          </cell>
          <cell r="B1714" t="str">
            <v xml:space="preserve">DOBRADICA EM LATAO CROMADO 3X3", COM ANEIS </v>
          </cell>
          <cell r="C1714" t="str">
            <v>UN</v>
          </cell>
          <cell r="D1714">
            <v>20.68</v>
          </cell>
        </row>
        <row r="1715">
          <cell r="A1715" t="str">
            <v xml:space="preserve">    74047/004</v>
          </cell>
          <cell r="B1715" t="str">
            <v xml:space="preserve">DOBRADICA EM LATAO CROMADO 3 X 2 1/2 </v>
          </cell>
          <cell r="C1715" t="str">
            <v>UN</v>
          </cell>
          <cell r="D1715">
            <v>12.78</v>
          </cell>
        </row>
        <row r="1716">
          <cell r="A1716" t="str">
            <v xml:space="preserve">    74047/005</v>
          </cell>
          <cell r="B1716" t="str">
            <v xml:space="preserve">DOBRADICA EM FERRO GALVANIZADO 1 3/4 X2, SEM ANEIS </v>
          </cell>
          <cell r="C1716" t="str">
            <v>UN</v>
          </cell>
          <cell r="D1716">
            <v>8.1199999999999992</v>
          </cell>
        </row>
        <row r="1717">
          <cell r="A1717" t="str">
            <v xml:space="preserve">    74047/006</v>
          </cell>
          <cell r="B1717" t="str">
            <v xml:space="preserve">DOBRADICA EM FERRO CROMADO 2X1", SEM ANEIS </v>
          </cell>
          <cell r="C1717" t="str">
            <v>UN</v>
          </cell>
          <cell r="D1717">
            <v>9.86</v>
          </cell>
        </row>
        <row r="1718">
          <cell r="A1718" t="str">
            <v xml:space="preserve">    74047/007</v>
          </cell>
          <cell r="B1718" t="str">
            <v xml:space="preserve">DOBRADICA EM FERRO CROMADO 3X2 1/2", SEM ANEIS </v>
          </cell>
          <cell r="C1718" t="str">
            <v>UN</v>
          </cell>
          <cell r="D1718">
            <v>11.34</v>
          </cell>
        </row>
        <row r="1719">
          <cell r="A1719" t="str">
            <v xml:space="preserve">    74047/008</v>
          </cell>
          <cell r="B1719" t="str">
            <v xml:space="preserve">DOBRADICA EM FERRO GALVANIZADO 4X3", COM ANEIS </v>
          </cell>
          <cell r="C1719" t="str">
            <v>UN</v>
          </cell>
          <cell r="D1719">
            <v>9.98</v>
          </cell>
        </row>
        <row r="1720">
          <cell r="A1720" t="str">
            <v xml:space="preserve">    74084</v>
          </cell>
          <cell r="B1720" t="str">
            <v>PORTA CADEADO</v>
          </cell>
        </row>
        <row r="1721">
          <cell r="A1721" t="str">
            <v xml:space="preserve">    74084/001</v>
          </cell>
          <cell r="B1721" t="str">
            <v>PORTA CADEADO ZINCADO OXIDADO PRETO COM CADEADO DE ACO GRAFITADO OXIDADO ENVERNIZADO 45MM</v>
          </cell>
          <cell r="C1721" t="str">
            <v>UN</v>
          </cell>
          <cell r="D1721">
            <v>36.39</v>
          </cell>
        </row>
        <row r="1722">
          <cell r="A1722" t="str">
            <v xml:space="preserve">    84950</v>
          </cell>
          <cell r="B1722" t="str">
            <v xml:space="preserve">FECHO EMBUTIR TIPO UNHA 40CM C/COLOCACAO </v>
          </cell>
          <cell r="C1722" t="str">
            <v>UN</v>
          </cell>
          <cell r="D1722">
            <v>67.53</v>
          </cell>
        </row>
        <row r="1723">
          <cell r="A1723" t="str">
            <v xml:space="preserve">    84952</v>
          </cell>
          <cell r="B1723" t="str">
            <v xml:space="preserve">FECHO EMBUTIR TIPO UNHA 22CM C/COLOCACAO </v>
          </cell>
          <cell r="C1723" t="str">
            <v>UN</v>
          </cell>
          <cell r="D1723">
            <v>56.98</v>
          </cell>
        </row>
        <row r="1724">
          <cell r="A1724" t="str">
            <v xml:space="preserve">    84955</v>
          </cell>
          <cell r="B1724" t="str">
            <v xml:space="preserve">FECHADURA CROMADA COM CILINDRO PARA ARMARIOS </v>
          </cell>
          <cell r="C1724" t="str">
            <v>UN</v>
          </cell>
          <cell r="D1724">
            <v>85.26</v>
          </cell>
        </row>
        <row r="1725">
          <cell r="A1725" t="str">
            <v xml:space="preserve">  0103</v>
          </cell>
          <cell r="B1725" t="str">
            <v>VIDROS/ESPELHOS</v>
          </cell>
        </row>
        <row r="1726">
          <cell r="A1726" t="str">
            <v xml:space="preserve">    72116</v>
          </cell>
          <cell r="B1726" t="str">
            <v xml:space="preserve">VIDRO LISO COMUM TRANSPARENTE, ESPESSURA 3MM </v>
          </cell>
          <cell r="C1726" t="str">
            <v>M2</v>
          </cell>
          <cell r="D1726">
            <v>87.77</v>
          </cell>
        </row>
        <row r="1727">
          <cell r="A1727" t="str">
            <v xml:space="preserve">    72117</v>
          </cell>
          <cell r="B1727" t="str">
            <v xml:space="preserve">VIDRO LISO COMUM TRANSPARENTE, ESPESSURA 4MM </v>
          </cell>
          <cell r="C1727" t="str">
            <v>M2</v>
          </cell>
          <cell r="D1727">
            <v>112.81</v>
          </cell>
        </row>
        <row r="1728">
          <cell r="A1728" t="str">
            <v xml:space="preserve">    72118</v>
          </cell>
          <cell r="B1728" t="str">
            <v>VIDRO TEMPERADO INCOLOR, ESPESSURA 6MM, FORNECIMENTO E INSTALACAO, INCLUSIVE MASSA PARA VEDACAO</v>
          </cell>
          <cell r="C1728" t="str">
            <v>M2</v>
          </cell>
          <cell r="D1728">
            <v>120.92</v>
          </cell>
        </row>
        <row r="1729">
          <cell r="A1729" t="str">
            <v xml:space="preserve">    72119</v>
          </cell>
          <cell r="B1729" t="str">
            <v>VIDRO TEMPERADO INCOLOR, ESPESSURA 8MM, FORNECIMENTO E INSTALACAO, INCLUSIVE MASSA PARA VEDACAO</v>
          </cell>
          <cell r="C1729" t="str">
            <v>M2</v>
          </cell>
          <cell r="D1729">
            <v>151.75</v>
          </cell>
        </row>
        <row r="1730">
          <cell r="A1730" t="str">
            <v xml:space="preserve">    72120</v>
          </cell>
          <cell r="B1730" t="str">
            <v>VIDRO TEMPERADO INCOLOR, ESPESSURA 10MM, FORNECIMENTO E INSTALACAO, INCLUSIVE MASSA PARA VEDACAO</v>
          </cell>
          <cell r="C1730" t="str">
            <v>M2</v>
          </cell>
          <cell r="D1730">
            <v>191.04</v>
          </cell>
        </row>
        <row r="1731">
          <cell r="A1731" t="str">
            <v xml:space="preserve">    72121</v>
          </cell>
          <cell r="B1731" t="str">
            <v>VIDRO TEMPERADO COLORIDO VERDE, ESPESSURA 10MM, FORNECIMENTO E INSTALACAO, INCLUSIVE MASSA PARA VEDACAO</v>
          </cell>
          <cell r="C1731" t="str">
            <v>M2</v>
          </cell>
          <cell r="D1731">
            <v>235.56</v>
          </cell>
        </row>
        <row r="1732">
          <cell r="A1732" t="str">
            <v xml:space="preserve">    72122</v>
          </cell>
          <cell r="B1732" t="str">
            <v xml:space="preserve">VIDRO FANTASIA TIPO CANELADO, ESPESSURA 4MM </v>
          </cell>
          <cell r="C1732" t="str">
            <v>M2</v>
          </cell>
          <cell r="D1732">
            <v>96.66</v>
          </cell>
        </row>
        <row r="1733">
          <cell r="A1733" t="str">
            <v xml:space="preserve">    72123</v>
          </cell>
          <cell r="B1733" t="str">
            <v xml:space="preserve">VIDRO ARAMADO, ESPESSURA 7MM </v>
          </cell>
          <cell r="C1733" t="str">
            <v>M2</v>
          </cell>
          <cell r="D1733">
            <v>259.99</v>
          </cell>
        </row>
        <row r="1734">
          <cell r="A1734" t="str">
            <v xml:space="preserve">    73838</v>
          </cell>
          <cell r="B1734" t="str">
            <v>PORTA DE VIDRO TEMPERADO</v>
          </cell>
        </row>
        <row r="1735">
          <cell r="A1735" t="str">
            <v xml:space="preserve">    73838/001</v>
          </cell>
          <cell r="B1735" t="str">
            <v>PORTA DE VIDRO TEMPERADO, 0,9X2,10M, ESPESSURA 10MM, INCLUSIVE ACESSORIOS</v>
          </cell>
          <cell r="C1735" t="str">
            <v>UN</v>
          </cell>
          <cell r="D1735">
            <v>1674.41</v>
          </cell>
        </row>
        <row r="1736">
          <cell r="A1736" t="str">
            <v xml:space="preserve">    74125</v>
          </cell>
          <cell r="B1736" t="str">
            <v>ESPELHO C/MOLDURA</v>
          </cell>
        </row>
        <row r="1737">
          <cell r="A1737" t="str">
            <v xml:space="preserve">    74125/001</v>
          </cell>
          <cell r="B1737" t="str">
            <v xml:space="preserve">ESPELHO CRISTAL ESPESSURA 4MM, COM MOLDURA DE MADEIRA </v>
          </cell>
          <cell r="C1737" t="str">
            <v>M2</v>
          </cell>
          <cell r="D1737">
            <v>335.87</v>
          </cell>
        </row>
        <row r="1738">
          <cell r="A1738" t="str">
            <v xml:space="preserve">    74125/002</v>
          </cell>
          <cell r="B1738" t="str">
            <v>ESPELHO CRISTAL ESPESSURA 4MM, COM MOLDURA EM ALUMINIO E COMPENSADO 6MM PLASTIFICADO COLADO</v>
          </cell>
          <cell r="C1738" t="str">
            <v>M2</v>
          </cell>
          <cell r="D1738">
            <v>384.82</v>
          </cell>
        </row>
        <row r="1739">
          <cell r="A1739" t="str">
            <v xml:space="preserve">    84957</v>
          </cell>
          <cell r="B1739" t="str">
            <v xml:space="preserve">VIDRO LISO COMUM TRANSPARENTE, ESPESSURA 5MM </v>
          </cell>
          <cell r="C1739" t="str">
            <v>M2</v>
          </cell>
          <cell r="D1739">
            <v>135.07</v>
          </cell>
        </row>
        <row r="1740">
          <cell r="A1740" t="str">
            <v xml:space="preserve">    84959</v>
          </cell>
          <cell r="B1740" t="str">
            <v xml:space="preserve">VIDRO LISO COMUM TRANSPARENTE, ESPESSURA 6MM </v>
          </cell>
          <cell r="C1740" t="str">
            <v>M2</v>
          </cell>
          <cell r="D1740">
            <v>158.4</v>
          </cell>
        </row>
        <row r="1741">
          <cell r="A1741" t="str">
            <v xml:space="preserve">    85001</v>
          </cell>
          <cell r="B1741" t="str">
            <v xml:space="preserve">VIDRO LISO FUME, ESPESSURA 4MM </v>
          </cell>
          <cell r="C1741" t="str">
            <v>M2</v>
          </cell>
          <cell r="D1741">
            <v>150.63</v>
          </cell>
        </row>
        <row r="1742">
          <cell r="A1742" t="str">
            <v xml:space="preserve">    85002</v>
          </cell>
          <cell r="B1742" t="str">
            <v xml:space="preserve">VIDRO LISO FUME, ESPESSURA 6MM </v>
          </cell>
          <cell r="C1742" t="str">
            <v>M2</v>
          </cell>
          <cell r="D1742">
            <v>212.85</v>
          </cell>
        </row>
        <row r="1743">
          <cell r="A1743" t="str">
            <v xml:space="preserve">    85004</v>
          </cell>
          <cell r="B1743" t="str">
            <v xml:space="preserve">VIDRO FANTASIA MARTELADO 4MM </v>
          </cell>
          <cell r="C1743" t="str">
            <v>M2</v>
          </cell>
          <cell r="D1743">
            <v>103.96</v>
          </cell>
        </row>
        <row r="1744">
          <cell r="A1744" t="str">
            <v xml:space="preserve">    85005</v>
          </cell>
          <cell r="B1744" t="str">
            <v xml:space="preserve">ESPELHO CRISTAL, ESPESSURA 4MM, COM PARAFUSOS DE FIXACAO, SEM MOLDURA </v>
          </cell>
          <cell r="C1744" t="str">
            <v>M2</v>
          </cell>
          <cell r="D1744">
            <v>305.31</v>
          </cell>
        </row>
        <row r="1745">
          <cell r="A1745" t="str">
            <v xml:space="preserve">  0105</v>
          </cell>
          <cell r="B1745" t="str">
            <v>PORTOES DE MADEIRA/FERRO/ALUMINIO</v>
          </cell>
        </row>
        <row r="1746">
          <cell r="A1746" t="str">
            <v xml:space="preserve">    68054</v>
          </cell>
          <cell r="B1746" t="str">
            <v xml:space="preserve">PORTAO DE FERRO EM CHAPA GALVANIZADA PLANA 14 GSG </v>
          </cell>
          <cell r="C1746" t="str">
            <v>M2</v>
          </cell>
          <cell r="D1746">
            <v>153.5</v>
          </cell>
        </row>
        <row r="1747">
          <cell r="A1747" t="str">
            <v xml:space="preserve">    74100</v>
          </cell>
          <cell r="B1747" t="str">
            <v>PE-A.43 - PORTÃO DE FERRO COM FERRAGENS SEM PINTURA</v>
          </cell>
        </row>
        <row r="1748">
          <cell r="A1748" t="str">
            <v xml:space="preserve">    74100/001</v>
          </cell>
          <cell r="B1748" t="str">
            <v xml:space="preserve">PORTAO DE FERRO COM VARA 1/2", COM REQUADRO </v>
          </cell>
          <cell r="C1748" t="str">
            <v>M2</v>
          </cell>
          <cell r="D1748">
            <v>342.45</v>
          </cell>
        </row>
        <row r="1749">
          <cell r="A1749" t="str">
            <v xml:space="preserve">    74238</v>
          </cell>
          <cell r="B1749" t="str">
            <v>FABRICACAO E INSTALACAO DE PORTAO PARA ENTRADA DE VEICULOS - MMA</v>
          </cell>
        </row>
        <row r="1750">
          <cell r="A1750" t="str">
            <v xml:space="preserve">    74238/002</v>
          </cell>
          <cell r="B1750" t="str">
            <v>PORTAO EM TELA ARAME GALVANIZADO N.12 MALHA 2" E MOLDURA EM TUBOS DE ACO COM DUAS FOLHAS DE ABRIR, INCLUSO FERRAGENS</v>
          </cell>
          <cell r="C1750" t="str">
            <v>M2</v>
          </cell>
          <cell r="D1750">
            <v>661.01</v>
          </cell>
        </row>
        <row r="1751">
          <cell r="A1751" t="str">
            <v xml:space="preserve">    85188</v>
          </cell>
          <cell r="B1751" t="str">
            <v>PORTAO EM TUBO DE ACO GALVANIZADO DIN 2440/NBR 5580, PAINEL UNICO, DIMENSOES 1,0X1,6M, INCLUSIVE CADEADO</v>
          </cell>
          <cell r="C1751" t="str">
            <v>UN</v>
          </cell>
          <cell r="D1751">
            <v>342.44</v>
          </cell>
        </row>
        <row r="1752">
          <cell r="A1752" t="str">
            <v xml:space="preserve">    85189</v>
          </cell>
          <cell r="B1752" t="str">
            <v>PORTAO EM TUBO DE ACO GALVANIZADO DIN 2440/NBR 5580, PAINEL UNICO, DIMENSOES 4,0X1,2M, INCLUSIVE CADEADO</v>
          </cell>
          <cell r="C1752" t="str">
            <v>UN</v>
          </cell>
          <cell r="D1752">
            <v>824.27</v>
          </cell>
        </row>
        <row r="1753">
          <cell r="A1753" t="str">
            <v xml:space="preserve">  0222</v>
          </cell>
          <cell r="B1753" t="str">
            <v>JANELA DE ALUMINIO</v>
          </cell>
        </row>
        <row r="1754">
          <cell r="A1754" t="str">
            <v xml:space="preserve">    68052</v>
          </cell>
          <cell r="B1754" t="str">
            <v xml:space="preserve">JANELA BASCULANTE DE ALUMINIO </v>
          </cell>
          <cell r="C1754" t="str">
            <v>M2</v>
          </cell>
          <cell r="D1754">
            <v>517.82000000000005</v>
          </cell>
        </row>
        <row r="1755">
          <cell r="A1755" t="str">
            <v xml:space="preserve">    73809</v>
          </cell>
          <cell r="B1755" t="str">
            <v>JANELA DE ALUMINIO, TIPO CORRER OU MAXIMAR, CONVENCIONAL, INCLUSIVE ASSENTAMENTO</v>
          </cell>
        </row>
        <row r="1756">
          <cell r="A1756" t="str">
            <v xml:space="preserve">    73809/001</v>
          </cell>
          <cell r="B1756" t="str">
            <v xml:space="preserve">JANELA DE ALUMINIO TIPO MAXIM AR, INCLUSO GUARNICOES E VIDRO FANTASIA </v>
          </cell>
          <cell r="C1756" t="str">
            <v>M2</v>
          </cell>
          <cell r="D1756">
            <v>555.9</v>
          </cell>
        </row>
        <row r="1757">
          <cell r="A1757" t="str">
            <v xml:space="preserve">    74067</v>
          </cell>
          <cell r="B1757" t="str">
            <v>JANELA DE ALUMÍNIO, DE CORRER</v>
          </cell>
        </row>
        <row r="1758">
          <cell r="A1758" t="str">
            <v xml:space="preserve">    74067/001</v>
          </cell>
          <cell r="B1758" t="str">
            <v>JANELA DE CORRER EM ALUMINIO, COM QUATRO FOLHAS PARA VIDRO, DUAS FIXASE DUAS MOVEIS, INCLUSO GUARNICAO E VIDRO LISO INCOLOR</v>
          </cell>
          <cell r="C1758" t="str">
            <v>M2</v>
          </cell>
          <cell r="D1758">
            <v>520.19000000000005</v>
          </cell>
        </row>
        <row r="1759">
          <cell r="A1759" t="str">
            <v xml:space="preserve">    74067/002</v>
          </cell>
          <cell r="B1759" t="str">
            <v>JANELA DE CORRER EM ALUMINIO, FOLHAS PARA VIDRO, COM BANDEIRA, INCLUSOGUARNICAO E VIDRO LISO INCOLOR</v>
          </cell>
          <cell r="C1759" t="str">
            <v>M2</v>
          </cell>
          <cell r="D1759">
            <v>650.22</v>
          </cell>
        </row>
        <row r="1760">
          <cell r="A1760" t="str">
            <v xml:space="preserve">    74067/003</v>
          </cell>
          <cell r="B1760" t="str">
            <v xml:space="preserve">JANELA DE CORRER EM ALUMINIO, VENEZIANA, COM BANDEIRA </v>
          </cell>
          <cell r="C1760" t="str">
            <v>M2</v>
          </cell>
          <cell r="D1760">
            <v>785.28</v>
          </cell>
        </row>
        <row r="1761">
          <cell r="A1761" t="str">
            <v xml:space="preserve">    74067/004</v>
          </cell>
          <cell r="B1761" t="str">
            <v xml:space="preserve">JANELA DE CORRER EM ALUMINIO, VENEZIANA, SEM BANDEIRA </v>
          </cell>
          <cell r="C1761" t="str">
            <v>M2</v>
          </cell>
          <cell r="D1761">
            <v>682.44</v>
          </cell>
        </row>
        <row r="1762">
          <cell r="A1762" t="str">
            <v xml:space="preserve">    85010</v>
          </cell>
          <cell r="B1762" t="str">
            <v xml:space="preserve">CAIXILHO FIXO, DE ALUMINIO, PARA VIDRO </v>
          </cell>
          <cell r="C1762" t="str">
            <v>M2</v>
          </cell>
          <cell r="D1762">
            <v>453.09</v>
          </cell>
        </row>
        <row r="1763">
          <cell r="A1763" t="str">
            <v xml:space="preserve">    85014</v>
          </cell>
          <cell r="B1763" t="str">
            <v xml:space="preserve">CAIXILHO FIXO, DE ALUMINIO, COM TELA DE METAL FIO 12 MALHA 3X3CM </v>
          </cell>
          <cell r="C1763" t="str">
            <v>M2</v>
          </cell>
          <cell r="D1763">
            <v>506.96</v>
          </cell>
        </row>
        <row r="1764">
          <cell r="A1764" t="str">
            <v xml:space="preserve">  0304</v>
          </cell>
          <cell r="B1764" t="str">
            <v>PERFIL/CANTONEIRA/BARRA</v>
          </cell>
        </row>
        <row r="1765">
          <cell r="A1765" t="str">
            <v xml:space="preserve">    73908</v>
          </cell>
          <cell r="B1765" t="str">
            <v>CANTONEIRA DE ALUMÍNIO</v>
          </cell>
        </row>
        <row r="1766">
          <cell r="A1766" t="str">
            <v xml:space="preserve">    73908/001</v>
          </cell>
          <cell r="B1766" t="str">
            <v xml:space="preserve">CANTONEIRA DE ALUMINIO 2"X2", PARA PROTECAO DE QUINA DE PAREDE </v>
          </cell>
          <cell r="C1766" t="str">
            <v>M</v>
          </cell>
          <cell r="D1766">
            <v>29.9</v>
          </cell>
        </row>
        <row r="1767">
          <cell r="A1767" t="str">
            <v xml:space="preserve">    73908/002</v>
          </cell>
          <cell r="B1767" t="str">
            <v xml:space="preserve">CANTONEIRA DE ALUMINIO 1"X1, PARA PROTECAO DE QUINA DE PAREDE </v>
          </cell>
          <cell r="C1767" t="str">
            <v>M</v>
          </cell>
          <cell r="D1767">
            <v>22.45</v>
          </cell>
        </row>
        <row r="1768">
          <cell r="A1768" t="str">
            <v xml:space="preserve">    85015</v>
          </cell>
          <cell r="B1768" t="str">
            <v xml:space="preserve">CANTONEIRA DE MADEIRA 3,0X3,0X1,0CM </v>
          </cell>
          <cell r="C1768" t="str">
            <v>M</v>
          </cell>
          <cell r="D1768">
            <v>14.5</v>
          </cell>
        </row>
        <row r="1769">
          <cell r="A1769" t="str">
            <v xml:space="preserve">    85016</v>
          </cell>
          <cell r="B1769" t="str">
            <v xml:space="preserve">CANTONEIRA DE MADEIRA COM LAMINADO MELAMINICO FOSCO 3,0X3,0X1,0CM </v>
          </cell>
          <cell r="C1769" t="str">
            <v>M</v>
          </cell>
          <cell r="D1769">
            <v>18.29</v>
          </cell>
        </row>
        <row r="1770">
          <cell r="A1770" t="str">
            <v>FUES</v>
          </cell>
          <cell r="B1770" t="str">
            <v>FUNDACOES E ESTRUTURAS</v>
          </cell>
        </row>
        <row r="1771">
          <cell r="A1771" t="str">
            <v xml:space="preserve">  0038</v>
          </cell>
          <cell r="B1771" t="str">
            <v>TUBULOES</v>
          </cell>
        </row>
        <row r="1772">
          <cell r="A1772" t="str">
            <v xml:space="preserve">    73713</v>
          </cell>
          <cell r="B1772" t="str">
            <v>ARRASAMENTO DE TUBULAO DE CONCRETO D=1,00 A 1,20M. (INCLUI ENCARREGADO).</v>
          </cell>
          <cell r="C1772" t="str">
            <v>UN</v>
          </cell>
          <cell r="D1772">
            <v>269.29000000000002</v>
          </cell>
        </row>
        <row r="1773">
          <cell r="A1773" t="str">
            <v xml:space="preserve">    73761</v>
          </cell>
          <cell r="B1773" t="str">
            <v>ARRASAMENTO DE TUBULAO DE CONCRETO ARMADO</v>
          </cell>
        </row>
        <row r="1774">
          <cell r="A1774" t="str">
            <v xml:space="preserve">    73761/001</v>
          </cell>
          <cell r="B1774" t="str">
            <v xml:space="preserve">ARRASAMENTO DE TUBULAO DE CONCRETO D=0,80M. </v>
          </cell>
          <cell r="C1774" t="str">
            <v>UN</v>
          </cell>
          <cell r="D1774">
            <v>179.53</v>
          </cell>
        </row>
        <row r="1775">
          <cell r="A1775" t="str">
            <v xml:space="preserve">    73761/002</v>
          </cell>
          <cell r="B1775" t="str">
            <v xml:space="preserve">ARRASAMENTO DE TUBULAO DE CONCRETO D=1,25 A 1,40M. </v>
          </cell>
          <cell r="C1775" t="str">
            <v>UN</v>
          </cell>
          <cell r="D1775">
            <v>311.18</v>
          </cell>
        </row>
        <row r="1776">
          <cell r="A1776" t="str">
            <v xml:space="preserve">    73761/003</v>
          </cell>
          <cell r="B1776" t="str">
            <v xml:space="preserve">ARRASAMENTO DE TUBULAO DE CONCRETO D=1,45 A 1,60M. </v>
          </cell>
          <cell r="C1776" t="str">
            <v>UN</v>
          </cell>
          <cell r="D1776">
            <v>359.06</v>
          </cell>
        </row>
        <row r="1777">
          <cell r="A1777" t="str">
            <v xml:space="preserve">    73761/004</v>
          </cell>
          <cell r="B1777" t="str">
            <v xml:space="preserve">ARRASAMENTO DE TUBULAO DE CONCRETO D=1,65 A 2,00M. </v>
          </cell>
          <cell r="C1777" t="str">
            <v>UN</v>
          </cell>
          <cell r="D1777">
            <v>448.82</v>
          </cell>
        </row>
        <row r="1778">
          <cell r="A1778" t="str">
            <v xml:space="preserve">    73761/005</v>
          </cell>
          <cell r="B1778" t="str">
            <v xml:space="preserve">ARRASAMENTO DE TUBULAO DE CONCRETO D=2,10 A 2,50M. </v>
          </cell>
          <cell r="C1778" t="str">
            <v>UN</v>
          </cell>
          <cell r="D1778">
            <v>556.54</v>
          </cell>
        </row>
        <row r="1779">
          <cell r="A1779" t="str">
            <v xml:space="preserve">    79475</v>
          </cell>
          <cell r="B1779" t="str">
            <v>ESCAVACAO MANUAL CAMPO ABERTO P/TUBULAO - FUSTE E/OU BASE (PARA TODAS AS PROFUNDIDADES)</v>
          </cell>
          <cell r="C1779" t="str">
            <v>M3</v>
          </cell>
          <cell r="D1779">
            <v>243.95</v>
          </cell>
        </row>
        <row r="1780">
          <cell r="A1780" t="str">
            <v xml:space="preserve">  0039</v>
          </cell>
          <cell r="B1780" t="str">
            <v>ESTACAS</v>
          </cell>
        </row>
        <row r="1781">
          <cell r="A1781" t="str">
            <v xml:space="preserve">    72819</v>
          </cell>
          <cell r="B1781" t="str">
            <v>ESTACA A TRADO (BROCA) DIAMETRO 30CM EM CONCRETO ARMADO MOLDADA IN-LOCO, 20 MPA</v>
          </cell>
          <cell r="C1781" t="str">
            <v>M</v>
          </cell>
          <cell r="D1781">
            <v>71.680000000000007</v>
          </cell>
        </row>
        <row r="1782">
          <cell r="A1782" t="str">
            <v xml:space="preserve">    72820</v>
          </cell>
          <cell r="B1782" t="str">
            <v xml:space="preserve">CORTE E PREPARO EM CABECA DE ESTACA </v>
          </cell>
          <cell r="C1782" t="str">
            <v>UN</v>
          </cell>
          <cell r="D1782">
            <v>28.07</v>
          </cell>
        </row>
        <row r="1783">
          <cell r="A1783" t="str">
            <v xml:space="preserve">    74122</v>
          </cell>
          <cell r="B1783" t="str">
            <v>ESTACA PRE-MOLDADA</v>
          </cell>
        </row>
        <row r="1784">
          <cell r="A1784" t="str">
            <v xml:space="preserve">    74122/001</v>
          </cell>
          <cell r="B1784" t="str">
            <v xml:space="preserve">ESTACA PRE-MOLDADA CONCRETO ARMADO 20 T, INCLUSIVE CRAVACAO/EMENDAS. </v>
          </cell>
          <cell r="C1784" t="str">
            <v>M</v>
          </cell>
          <cell r="D1784">
            <v>73.47</v>
          </cell>
        </row>
        <row r="1785">
          <cell r="A1785" t="str">
            <v xml:space="preserve">    74156</v>
          </cell>
          <cell r="B1785" t="str">
            <v>BROCAS (ESTACAS A TRADO) MOLDADA IN-LOCO</v>
          </cell>
        </row>
        <row r="1786">
          <cell r="A1786" t="str">
            <v xml:space="preserve">    74156/001</v>
          </cell>
          <cell r="B1786" t="str">
            <v>ESTACA A TRADO(BROCA) D=25CM C/CONCRETO FCK=15MPA+20KG ACO/M3 MOLD.IN-LOCO</v>
          </cell>
          <cell r="C1786" t="str">
            <v>M</v>
          </cell>
          <cell r="D1786">
            <v>46.75</v>
          </cell>
        </row>
        <row r="1787">
          <cell r="A1787" t="str">
            <v xml:space="preserve">    74156/002</v>
          </cell>
          <cell r="B1787" t="str">
            <v>ESTACA A TRADO (BROCA) DIAMETRO = 25 CM, EM CONCRETO MOLDADO IN LOCO, 15 MPA, SEM ARMACAO.</v>
          </cell>
          <cell r="C1787" t="str">
            <v>M</v>
          </cell>
          <cell r="D1787">
            <v>41.53</v>
          </cell>
        </row>
        <row r="1788">
          <cell r="A1788" t="str">
            <v xml:space="preserve">    74156/003</v>
          </cell>
          <cell r="B1788" t="str">
            <v>ESTACA A TRADO (BROCA) DIAMETRO = 20 CM, EM CONCRETO MOLDADO IN LOCO, 15 MPA, SEM ARMACAO.</v>
          </cell>
          <cell r="C1788" t="str">
            <v>M</v>
          </cell>
          <cell r="D1788">
            <v>35.06</v>
          </cell>
        </row>
        <row r="1789">
          <cell r="A1789" t="str">
            <v xml:space="preserve">    83494</v>
          </cell>
          <cell r="B1789" t="str">
            <v xml:space="preserve">ESTACA TP FRANKI D=35 CM P/CARGA 55 T S/BATE ESTACA </v>
          </cell>
          <cell r="C1789" t="str">
            <v>M</v>
          </cell>
          <cell r="D1789">
            <v>187.76</v>
          </cell>
        </row>
        <row r="1790">
          <cell r="A1790" t="str">
            <v xml:space="preserve">    83495</v>
          </cell>
          <cell r="B1790" t="str">
            <v xml:space="preserve">ESTACA TP FRANKI D=40 CM P/CARGA 75T S/BATE ESTACA </v>
          </cell>
          <cell r="C1790" t="str">
            <v>M</v>
          </cell>
          <cell r="D1790">
            <v>217.93</v>
          </cell>
        </row>
        <row r="1791">
          <cell r="A1791" t="str">
            <v xml:space="preserve">    83498</v>
          </cell>
          <cell r="B1791" t="str">
            <v xml:space="preserve">ESTACA TP FRANKI D=52 CM P/CARGA 130T S/BATE ESTACA </v>
          </cell>
          <cell r="C1791" t="str">
            <v>M</v>
          </cell>
          <cell r="D1791">
            <v>369.02</v>
          </cell>
        </row>
        <row r="1792">
          <cell r="A1792" t="str">
            <v xml:space="preserve">    83500</v>
          </cell>
          <cell r="B1792" t="str">
            <v xml:space="preserve">ESTACA TP FRANKI D=60 CM P/CARGA 170T S/BATE ESTACA </v>
          </cell>
          <cell r="C1792" t="str">
            <v>M</v>
          </cell>
          <cell r="D1792">
            <v>455.09</v>
          </cell>
        </row>
        <row r="1793">
          <cell r="A1793" t="str">
            <v xml:space="preserve">    83501</v>
          </cell>
          <cell r="B1793" t="str">
            <v>ESTACA CONCRETO ARMADO CENTRIFUGADO D=20 CM, 25 A 30T INCL CRAVACAO/EMENDAS</v>
          </cell>
          <cell r="C1793" t="str">
            <v>M</v>
          </cell>
          <cell r="D1793">
            <v>87.9</v>
          </cell>
        </row>
        <row r="1794">
          <cell r="A1794" t="str">
            <v xml:space="preserve">    83502</v>
          </cell>
          <cell r="B1794" t="str">
            <v>ESTACA CONCRETO ARMADO CENTRIFUGADO D=28 CM INCLUSIVE CRAVACAO E SERVENTE</v>
          </cell>
          <cell r="C1794" t="str">
            <v>M</v>
          </cell>
          <cell r="D1794">
            <v>98.2</v>
          </cell>
        </row>
        <row r="1795">
          <cell r="A1795" t="str">
            <v xml:space="preserve">    83503</v>
          </cell>
          <cell r="B1795" t="str">
            <v>ESTACA CONCRETO ARMADO CENTRIFUGADO D=33 CM, 60 A 75T, INCL CRAVACAO/EMENDAS</v>
          </cell>
          <cell r="C1795" t="str">
            <v>M</v>
          </cell>
          <cell r="D1795">
            <v>150.87</v>
          </cell>
        </row>
        <row r="1796">
          <cell r="A1796" t="str">
            <v xml:space="preserve">    83504</v>
          </cell>
          <cell r="B1796" t="str">
            <v>ESTACA CONCRETO ARMADO CENTRIFUGADO D=38 CM, 75 A 90 T, INCL CRAVACAO/EMENDAS</v>
          </cell>
          <cell r="C1796" t="str">
            <v>M</v>
          </cell>
          <cell r="D1796">
            <v>184.22</v>
          </cell>
        </row>
        <row r="1797">
          <cell r="A1797" t="str">
            <v xml:space="preserve">    83505</v>
          </cell>
          <cell r="B1797" t="str">
            <v>ESTACA CONCRETO ARMADO CENTRIFUGADO D=42 CM, 90 A 115T, INCL CRAVACAO/EMENDAS</v>
          </cell>
          <cell r="C1797" t="str">
            <v>M</v>
          </cell>
          <cell r="D1797">
            <v>222.86</v>
          </cell>
        </row>
        <row r="1798">
          <cell r="A1798" t="str">
            <v xml:space="preserve">    83506</v>
          </cell>
          <cell r="B1798" t="str">
            <v>ESTACA CONCRETO ARMADO CENTRIFUGADO D=60 CM INCLUSIVE CRAVACAO E SERVENTE</v>
          </cell>
          <cell r="C1798" t="str">
            <v>M</v>
          </cell>
          <cell r="D1798">
            <v>350.35</v>
          </cell>
        </row>
        <row r="1799">
          <cell r="A1799" t="str">
            <v xml:space="preserve">    83508</v>
          </cell>
          <cell r="B1799" t="str">
            <v xml:space="preserve">ESTACA PREMOLDADA CONCRETO ARMADO 25T INCL CRAVACAO/EMENDAS </v>
          </cell>
          <cell r="C1799" t="str">
            <v>M</v>
          </cell>
          <cell r="D1799">
            <v>77.16</v>
          </cell>
        </row>
        <row r="1800">
          <cell r="A1800" t="str">
            <v xml:space="preserve">    83509</v>
          </cell>
          <cell r="B1800" t="str">
            <v xml:space="preserve">ESTACA PREMOLDADA CONCRETO ARMADO 32T INCL CRAVACAO/EMENDAS </v>
          </cell>
          <cell r="C1800" t="str">
            <v>M</v>
          </cell>
          <cell r="D1800">
            <v>96.65</v>
          </cell>
        </row>
        <row r="1801">
          <cell r="A1801" t="str">
            <v xml:space="preserve">    83510</v>
          </cell>
          <cell r="B1801" t="str">
            <v xml:space="preserve">ESTACA PREMOLDADA CONCRETO ARMADO 38T INCL CRAVACAO/EMENDAS </v>
          </cell>
          <cell r="C1801" t="str">
            <v>M</v>
          </cell>
          <cell r="D1801">
            <v>102.58</v>
          </cell>
        </row>
        <row r="1802">
          <cell r="A1802" t="str">
            <v xml:space="preserve">    83511</v>
          </cell>
          <cell r="B1802" t="str">
            <v xml:space="preserve">ESTACA PREMOLDADA CONCRETO ARMADO 50T INCL CRAVACAO/EMENDAS </v>
          </cell>
          <cell r="C1802" t="str">
            <v>M</v>
          </cell>
          <cell r="D1802">
            <v>131.41999999999999</v>
          </cell>
        </row>
        <row r="1803">
          <cell r="A1803" t="str">
            <v xml:space="preserve">    83512</v>
          </cell>
          <cell r="B1803" t="str">
            <v xml:space="preserve">ESTACA PREMOLDADA CONCRETO ARMADO 62T INCL CRAVACAO/EMENDAS </v>
          </cell>
          <cell r="C1803" t="str">
            <v>M</v>
          </cell>
          <cell r="D1803">
            <v>143.27000000000001</v>
          </cell>
        </row>
        <row r="1804">
          <cell r="A1804" t="str">
            <v xml:space="preserve">    90808</v>
          </cell>
          <cell r="B1804" t="str">
            <v>ESTACA HÉLICE CONTÍNUA, DIÂMETRO DE 30 CM, COMPRIMENTO TOTAL ATÉ 15 M,PERFURATRIZ COM TORQUE DE 170 KN.M. AF_02/2015</v>
          </cell>
          <cell r="C1804" t="str">
            <v>M</v>
          </cell>
          <cell r="D1804">
            <v>65.290000000000006</v>
          </cell>
        </row>
        <row r="1805">
          <cell r="A1805" t="str">
            <v xml:space="preserve">    90809</v>
          </cell>
          <cell r="B1805" t="str">
            <v>ESTACA HÉLICE CONTÍNUA, DIÂMETRO DE 30 CM, COMPRIMENTO TOTAL ACIMA DE 15 M ATÉ 20 M, PERFURATRIZ COM TORQUE DE 170 KN.M. AF_02/2015</v>
          </cell>
          <cell r="C1805" t="str">
            <v>M</v>
          </cell>
          <cell r="D1805">
            <v>63.28</v>
          </cell>
        </row>
        <row r="1806">
          <cell r="A1806" t="str">
            <v xml:space="preserve">    90810</v>
          </cell>
          <cell r="B1806" t="str">
            <v>ESTACA HÉLICE CONTÍNUA, DIÂMETRO DE 50 CM, COMPRIMENTO TOTAL ATÉ 15 M,PERFURATRIZ COM TORQUE DE 170 KN.M. AF_02/2015</v>
          </cell>
          <cell r="C1806" t="str">
            <v>M</v>
          </cell>
          <cell r="D1806">
            <v>143.22</v>
          </cell>
        </row>
        <row r="1807">
          <cell r="A1807" t="str">
            <v xml:space="preserve">    90811</v>
          </cell>
          <cell r="B1807" t="str">
            <v>ESTACA HÉLICE CONTÍNUA, DIÂMETRO DE 50 CM, COMPRIMENTO TOTAL ACIMA DE 15 M ATÉ 30 M, PERFURATRIZ COM TORQUE DE 170 KN.M. AF_02/2015</v>
          </cell>
          <cell r="C1807" t="str">
            <v>M</v>
          </cell>
          <cell r="D1807">
            <v>137.21</v>
          </cell>
        </row>
        <row r="1808">
          <cell r="A1808" t="str">
            <v xml:space="preserve">    90812</v>
          </cell>
          <cell r="B1808" t="str">
            <v>ESTACA HÉLICE CONTÍNUA, DIÂMETRO DE 70 CM, COMPRIMENTO TOTAL ATÉ 15 M,PERFURATRIZ COM TORQUE DE 170 KN.M. AF_02/2015</v>
          </cell>
          <cell r="C1808" t="str">
            <v>M</v>
          </cell>
          <cell r="D1808">
            <v>249</v>
          </cell>
        </row>
        <row r="1809">
          <cell r="A1809" t="str">
            <v xml:space="preserve">    90813</v>
          </cell>
          <cell r="B1809" t="str">
            <v>ESTACA HÉLICE CONTÍNUA, DIÂMETRO DE 70 CM, COMPRIMENTO TOTAL ACIMA DE 15 M ATÉ 30 M, PERFURATRIZ COM TORQUE DE 170 KN.M. AF_02/2015</v>
          </cell>
          <cell r="C1809" t="str">
            <v>M</v>
          </cell>
          <cell r="D1809">
            <v>240.72</v>
          </cell>
        </row>
        <row r="1810">
          <cell r="A1810" t="str">
            <v xml:space="preserve">    90814</v>
          </cell>
          <cell r="B1810" t="str">
            <v>ESTACA HÉLICE CONTÍNUA, DIÂMETRO DE 80 CM, COMPRIMENTO TOTAL ATÉ 30 M,PERFURATRIZ COM TORQUE DE 170 KN.M. AF_02/2015</v>
          </cell>
          <cell r="C1810" t="str">
            <v>M</v>
          </cell>
          <cell r="D1810">
            <v>303.97000000000003</v>
          </cell>
        </row>
        <row r="1811">
          <cell r="A1811" t="str">
            <v xml:space="preserve">    90877</v>
          </cell>
          <cell r="B1811" t="str">
            <v>ESTACA ESCAVADA MECANICAMENTE, SEM FLUIDO ESTABILIZANTE, COM 25 CM DE DIÂMETRO, ATÉ 9 M DE COMPRIMENTO, CONCRETO LANÇADO POR CAMINHÃO BETONEIRA. AF_02/2015</v>
          </cell>
          <cell r="C1811" t="str">
            <v>M</v>
          </cell>
          <cell r="D1811">
            <v>33.94</v>
          </cell>
        </row>
        <row r="1812">
          <cell r="A1812" t="str">
            <v xml:space="preserve">    90878</v>
          </cell>
          <cell r="B1812" t="str">
            <v>ESTACA ESCAVADA MECANICAMENTE, SEM FLUIDO ESTABILIZANTE, COM 25 CM DE DIÂMETRO, ACIMA DE 9 M DE COMPRIMENTO, CONCRETO LANÇADO POR CAMINHÃO BETONEIRA. AF_02/2015</v>
          </cell>
          <cell r="C1812" t="str">
            <v>M</v>
          </cell>
          <cell r="D1812">
            <v>32.9</v>
          </cell>
        </row>
        <row r="1813">
          <cell r="A1813" t="str">
            <v xml:space="preserve">    90880</v>
          </cell>
          <cell r="B1813" t="str">
            <v>ESTACA ESCAVADA MECANICAMENTE, SEM FLUIDO ESTABILIZANTE, COM 25 CM DE DIÂMETRO, ATÉ 9 M DE COMPRIMENTO, CONCRETO LANÇADO MANUALMENTE. AF_02/2015</v>
          </cell>
          <cell r="C1813" t="str">
            <v>M</v>
          </cell>
          <cell r="D1813">
            <v>41.72</v>
          </cell>
        </row>
        <row r="1814">
          <cell r="A1814" t="str">
            <v xml:space="preserve">    90881</v>
          </cell>
          <cell r="B1814" t="str">
            <v>ESTACA ESCAVADA MECANICAMENTE, SEM FLUIDO ESTABILIZANTE, COM 25 CM DE DIÂMETRO, ACIMA DE 9 M DE COMPRIMENTO, CONCRETO LANÇADO MANUALMENTE. AF_02/2015</v>
          </cell>
          <cell r="C1814" t="str">
            <v>M</v>
          </cell>
          <cell r="D1814">
            <v>39.08</v>
          </cell>
        </row>
        <row r="1815">
          <cell r="A1815" t="str">
            <v xml:space="preserve">    90883</v>
          </cell>
          <cell r="B1815" t="str">
            <v>ESTACA ESCAVADA MECANICAMENTE, SEM FLUIDO ESTABILIZANTE, COM 40 CM DE DIÂMETRO, ATÉ 9 M DE COMPRIMENTO, CONCRETO LANÇADO POR CAMINHÃO BETONEIRA. AF_02/2015</v>
          </cell>
          <cell r="C1815" t="str">
            <v>M</v>
          </cell>
          <cell r="D1815">
            <v>65.41</v>
          </cell>
        </row>
        <row r="1816">
          <cell r="A1816" t="str">
            <v xml:space="preserve">    90884</v>
          </cell>
          <cell r="B1816" t="str">
            <v>ESTACA ESCAVADA MECANICAMENTE, SEM FLUIDO ESTABILIZANTE, COM 40 CM DE DIÂMETRO, ACIMA DE 9 M ATÉ 15 M DE COMPRIMENTO, CONCRETO LANÇADO POR CAMINHÃO BETONEIRA. AF_02/2015</v>
          </cell>
          <cell r="C1816" t="str">
            <v>M</v>
          </cell>
          <cell r="D1816">
            <v>64.2</v>
          </cell>
        </row>
        <row r="1817">
          <cell r="A1817" t="str">
            <v xml:space="preserve">    90885</v>
          </cell>
          <cell r="B1817" t="str">
            <v>ESTACA ESCAVADA MECANICAMENTE, SEM FLUIDO ESTABILIZANTE, COM 40 CM DE DIÂMETRO, ACIMA DE 15 M DE COMPRIMENTO, CONCRETO LANÇADO POR CAMINHÃOBETONEIRA. AF_02/2015</v>
          </cell>
          <cell r="C1817" t="str">
            <v>M</v>
          </cell>
          <cell r="D1817">
            <v>63.66</v>
          </cell>
        </row>
        <row r="1818">
          <cell r="A1818" t="str">
            <v xml:space="preserve">    90886</v>
          </cell>
          <cell r="B1818" t="str">
            <v>ESTACA ESCAVADA MECANICAMENTE, SEM FLUIDO ESTABILIZANTE, COM 60 CM DE DIÂMETRO, ATÉ 9 M DE COMPRIMENTO, CONCRETO LANÇADO POR CAMINHÃO BETONEIRA. AF_02/2015</v>
          </cell>
          <cell r="C1818" t="str">
            <v>M</v>
          </cell>
          <cell r="D1818">
            <v>133.94</v>
          </cell>
        </row>
        <row r="1819">
          <cell r="A1819" t="str">
            <v xml:space="preserve">    90887</v>
          </cell>
          <cell r="B1819" t="str">
            <v>ESTACA ESCAVADA MECANICAMENTE, SEM FLUIDO ESTABILIZANTE, COM 60 CM DE DIÂMETRO, ACIMA DE 9 M ATÉ 15 M DE COMPRIMENTO, CONCRETO LANÇADO POR CAMINHÃO BETONEIRA. AF_02/2015</v>
          </cell>
          <cell r="C1819" t="str">
            <v>M</v>
          </cell>
          <cell r="D1819">
            <v>132.59</v>
          </cell>
        </row>
        <row r="1820">
          <cell r="A1820" t="str">
            <v xml:space="preserve">    90888</v>
          </cell>
          <cell r="B1820" t="str">
            <v>ESTACA ESCAVADA MECANICAMENTE, SEM FLUIDO ESTABILIZANTE, COM 60 CM DE DIÂMETRO, ACIMA DE 15 M DE COMPRIMENTO, CONCRETO LANÇADO POR CAMINHÃOBETONEIRA. AF_02/2015</v>
          </cell>
          <cell r="C1820" t="str">
            <v>M</v>
          </cell>
          <cell r="D1820">
            <v>132.01</v>
          </cell>
        </row>
        <row r="1821">
          <cell r="A1821" t="str">
            <v xml:space="preserve">    90889</v>
          </cell>
          <cell r="B1821" t="str">
            <v>ESTACA ESCAVADA MECANICAMENTE, SEM FLUIDO ESTABILIZANTE, COM 60 CM DE DIÂMETRO, ATÉ 9 M DE COMPRIMENTO, CONCRETO LANÇADO POR BOMBA LANÇA. AF_02/2015</v>
          </cell>
          <cell r="C1821" t="str">
            <v>M</v>
          </cell>
          <cell r="D1821">
            <v>158.37</v>
          </cell>
        </row>
        <row r="1822">
          <cell r="A1822" t="str">
            <v xml:space="preserve">    90890</v>
          </cell>
          <cell r="B1822" t="str">
            <v>ESTACA ESCAVADA MECANICAMENTE, SEM FLUIDO ESTABILIZANTE, COM 60 CM DE DIÂMETRO, ACIMA DE 9 M ATÉ 15 M DE COMPRIMENTO, CONCRETO LANÇADO POR BOMBA LANÇA. AF_02/2015</v>
          </cell>
          <cell r="C1822" t="str">
            <v>M</v>
          </cell>
          <cell r="D1822">
            <v>156.33000000000001</v>
          </cell>
        </row>
        <row r="1823">
          <cell r="A1823" t="str">
            <v xml:space="preserve">    90891</v>
          </cell>
          <cell r="B1823" t="str">
            <v>ESTACA ESCAVADA MECANICAMENTE, SEM FLUIDO ESTABILIZANTE, COM 60 CM DE DIÂMETRO, ACIMA DE 15 M DE COMPRIMENTO, CONCRETO LANÇADO POR BOMBA LANÇA. AF_02/2015</v>
          </cell>
          <cell r="C1823" t="str">
            <v>M</v>
          </cell>
          <cell r="D1823">
            <v>155.41999999999999</v>
          </cell>
        </row>
        <row r="1824">
          <cell r="A1824" t="str">
            <v xml:space="preserve">  0040</v>
          </cell>
          <cell r="B1824" t="str">
            <v>LASTROS/FUNDACOES DIVERSAS</v>
          </cell>
        </row>
        <row r="1825">
          <cell r="A1825" t="str">
            <v xml:space="preserve">    73692</v>
          </cell>
          <cell r="B1825" t="str">
            <v xml:space="preserve">LASTRO DE AREIA MEDIA </v>
          </cell>
          <cell r="C1825" t="str">
            <v>M3</v>
          </cell>
          <cell r="D1825">
            <v>100.18</v>
          </cell>
        </row>
        <row r="1826">
          <cell r="A1826" t="str">
            <v xml:space="preserve">    74164</v>
          </cell>
          <cell r="B1826" t="str">
            <v>LASTRO DE PEDRA BRITADA E FUNDACOES EM BALDRAME</v>
          </cell>
        </row>
        <row r="1827">
          <cell r="A1827" t="str">
            <v xml:space="preserve">    74164/004</v>
          </cell>
          <cell r="B1827" t="str">
            <v xml:space="preserve">LASTRO DE BRITA </v>
          </cell>
          <cell r="C1827" t="str">
            <v>M3</v>
          </cell>
          <cell r="D1827">
            <v>98.96</v>
          </cell>
        </row>
        <row r="1828">
          <cell r="A1828" t="str">
            <v xml:space="preserve">    83532</v>
          </cell>
          <cell r="B1828" t="str">
            <v xml:space="preserve">LASTRO DE CONCRETO, PREPARO MECANICO </v>
          </cell>
          <cell r="C1828" t="str">
            <v>M3</v>
          </cell>
          <cell r="D1828">
            <v>337.39</v>
          </cell>
        </row>
        <row r="1829">
          <cell r="A1829" t="str">
            <v xml:space="preserve">    83534</v>
          </cell>
          <cell r="B1829" t="str">
            <v>LASTRO DE CONCRETO, PREPARO MECANICO, INCLUSO ADITIVO IMPERMEABILIZANTE</v>
          </cell>
          <cell r="C1829" t="str">
            <v>M3</v>
          </cell>
          <cell r="D1829">
            <v>427.38</v>
          </cell>
        </row>
        <row r="1830">
          <cell r="A1830" t="str">
            <v xml:space="preserve">  0041</v>
          </cell>
          <cell r="B1830" t="str">
            <v>FORMAS/CIMBRAMENTOS/ESCORAMENTOS</v>
          </cell>
        </row>
        <row r="1831">
          <cell r="A1831" t="str">
            <v xml:space="preserve">    5651</v>
          </cell>
          <cell r="B1831" t="str">
            <v xml:space="preserve">FORMA TABUA PARA CONCRETO EM FUNDACAO C/ REAPROVEITAMENTO 5X </v>
          </cell>
          <cell r="C1831" t="str">
            <v>M2</v>
          </cell>
          <cell r="D1831">
            <v>26.7</v>
          </cell>
        </row>
        <row r="1832">
          <cell r="A1832" t="str">
            <v xml:space="preserve">    5970</v>
          </cell>
          <cell r="B1832" t="str">
            <v xml:space="preserve">FORMA TABUA PARA CONCRETO EM FUNDACAO, C/ REAPROVEITAMENTO 2X. </v>
          </cell>
          <cell r="C1832" t="str">
            <v>M2</v>
          </cell>
          <cell r="D1832">
            <v>46.2</v>
          </cell>
        </row>
        <row r="1833">
          <cell r="A1833" t="str">
            <v xml:space="preserve">    74007</v>
          </cell>
          <cell r="B1833" t="str">
            <v>FORMAS PARA CONCRETO, INCLUINDO OS SERVICOS DE ESCORAMENTO,MONTAGEM,DESMONTAGEM, PARA CONCRETO NAO ESTRUTURAL</v>
          </cell>
        </row>
        <row r="1834">
          <cell r="A1834" t="str">
            <v xml:space="preserve">    74007/001</v>
          </cell>
          <cell r="B1834" t="str">
            <v xml:space="preserve">FORMA TABUA P/ CONCRETO EM FUNDACAO C/ REAPROVEITAMENTO 10 X. </v>
          </cell>
          <cell r="C1834" t="str">
            <v>M2</v>
          </cell>
          <cell r="D1834">
            <v>21.34</v>
          </cell>
        </row>
        <row r="1835">
          <cell r="A1835" t="str">
            <v xml:space="preserve">    74074</v>
          </cell>
          <cell r="B1835" t="str">
            <v>FORMA PINHO 3A P/CONCRETO EM FUNDACAO REAPROV 2 VEZES - CORTE/MONTAGEM/ESCORAMENTO/DESFORMA</v>
          </cell>
        </row>
        <row r="1836">
          <cell r="A1836" t="str">
            <v xml:space="preserve">    74074/004</v>
          </cell>
          <cell r="B1836" t="str">
            <v xml:space="preserve">FORMA TABUA P/CONCRETO EM FUNDACAO S/REAPROVEITAMENTO </v>
          </cell>
          <cell r="C1836" t="str">
            <v>M2</v>
          </cell>
          <cell r="D1836">
            <v>70.78</v>
          </cell>
        </row>
        <row r="1837">
          <cell r="A1837" t="str">
            <v xml:space="preserve">    74076</v>
          </cell>
          <cell r="B1837" t="str">
            <v>FORMA PINHO 3A P/FUNDACAO RADIER REAPROV 10 VEZES - CORTE/MONTAGEM/ESCORAMENTO/DESFORMA</v>
          </cell>
        </row>
        <row r="1838">
          <cell r="A1838" t="str">
            <v xml:space="preserve">    74076/001</v>
          </cell>
          <cell r="B1838" t="str">
            <v xml:space="preserve">FORMA TABUA P/ CONCRETO EM FUNDACAO RADIER C/ REAPROVEITAMENTO 3X. </v>
          </cell>
          <cell r="C1838" t="str">
            <v>M2</v>
          </cell>
          <cell r="D1838">
            <v>34.08</v>
          </cell>
        </row>
        <row r="1839">
          <cell r="A1839" t="str">
            <v xml:space="preserve">    74076/002</v>
          </cell>
          <cell r="B1839" t="str">
            <v xml:space="preserve">FORMA TABUA P/ CONCRETO EM FUNDACAO RADIER C/ REAPROVEITAMENTO 5X. </v>
          </cell>
          <cell r="C1839" t="str">
            <v>M2</v>
          </cell>
          <cell r="D1839">
            <v>24.43</v>
          </cell>
        </row>
        <row r="1840">
          <cell r="A1840" t="str">
            <v xml:space="preserve">    74076/003</v>
          </cell>
          <cell r="B1840" t="str">
            <v xml:space="preserve">FORMA TABUA P/ CONCRETO EM FUNDACAO RADIER C/ REAPROVEITAMENTO 10X. </v>
          </cell>
          <cell r="C1840" t="str">
            <v>M2</v>
          </cell>
          <cell r="D1840">
            <v>17.22</v>
          </cell>
        </row>
        <row r="1841">
          <cell r="A1841" t="str">
            <v xml:space="preserve">    90996</v>
          </cell>
          <cell r="B1841" t="str">
            <v>FORMAS MANUSEÁVEIS PARA PAREDES DE CONCRETO MOLDADAS IN LOCO, DE EDIFICAÇÕES DE MULTIPLOS PAVIMENTO, EM PLATIBANDA. AF_06/2015</v>
          </cell>
          <cell r="C1841" t="str">
            <v>M2</v>
          </cell>
          <cell r="D1841">
            <v>9.01</v>
          </cell>
        </row>
        <row r="1842">
          <cell r="A1842" t="str">
            <v xml:space="preserve">    90997</v>
          </cell>
          <cell r="B1842" t="str">
            <v>FORMAS MANUSEÁVEIS PARA PAREDES DE CONCRETO MOLDADAS IN LOCO, DE EDIFICAÇÕES DE MULTIPLOS PAVIMENTOS, EM FACES INTERNAS DE PAREDES. AF_06/2015</v>
          </cell>
          <cell r="C1842" t="str">
            <v>M2</v>
          </cell>
          <cell r="D1842">
            <v>11.97</v>
          </cell>
        </row>
        <row r="1843">
          <cell r="A1843" t="str">
            <v xml:space="preserve">    90998</v>
          </cell>
          <cell r="B1843" t="str">
            <v>FORMAS MANUSEÁVEIS PARA PAREDES DE CONCRETO MOLDADAS IN LOCO, DE EDIFICAÇÕES DE MULTIPLOS PAVIMENTOS, EM LAJES. AF_06/2015</v>
          </cell>
          <cell r="C1843" t="str">
            <v>M2</v>
          </cell>
          <cell r="D1843">
            <v>14.3</v>
          </cell>
        </row>
        <row r="1844">
          <cell r="A1844" t="str">
            <v xml:space="preserve">    91000</v>
          </cell>
          <cell r="B1844" t="str">
            <v>FORMAS MANUSEÁVEIS PARA PAREDES DE CONCRETO MOLDADAS IN LOCO, DE EDIFICAÇÕES DE MULTIPLOS PAVIMENTOS, EM PANOS DE FACHADA COM VÃOS. AF_06/2015</v>
          </cell>
          <cell r="C1844" t="str">
            <v>M2</v>
          </cell>
          <cell r="D1844">
            <v>11.09</v>
          </cell>
        </row>
        <row r="1845">
          <cell r="A1845" t="str">
            <v xml:space="preserve">    91002</v>
          </cell>
          <cell r="B1845" t="str">
            <v>FORMAS MANUSEÁVEIS PARA PAREDES DE CONCRETO MOLDADAS IN LOCO, DE EDIFICAÇÕES DE MULTIPLOS PAVIMENTOS, EM PANOS DE FACHADA SEM VÃOS. AF_06/2015</v>
          </cell>
          <cell r="C1845" t="str">
            <v>M2</v>
          </cell>
          <cell r="D1845">
            <v>10.26</v>
          </cell>
        </row>
        <row r="1846">
          <cell r="A1846" t="str">
            <v xml:space="preserve">    91003</v>
          </cell>
          <cell r="B1846" t="str">
            <v>FORMAS MANUSEÁVEIS PARA PAREDES DE CONCRETO MOLDADAS IN LOCO, DE EDIFICAÇÕES DE MULTIPLOS PAVIMENTOS, EM PANOS DE FACHADA COM VARANDAS. AF_06/2015</v>
          </cell>
          <cell r="C1846" t="str">
            <v>M2</v>
          </cell>
          <cell r="D1846">
            <v>11.76</v>
          </cell>
        </row>
        <row r="1847">
          <cell r="A1847" t="str">
            <v xml:space="preserve">    91004</v>
          </cell>
          <cell r="B1847" t="str">
            <v>FORMAS MANUSEÁVEIS PARA PAREDES DE CONCRETO MOLDADAS IN LOCO, DE EDIFICAÇÕES DE PAVIMENTO ÚNICO, EM FACES INTERNAS DE PAREDES. AF_06/2015</v>
          </cell>
          <cell r="C1847" t="str">
            <v>M2</v>
          </cell>
          <cell r="D1847">
            <v>9.4600000000000009</v>
          </cell>
        </row>
        <row r="1848">
          <cell r="A1848" t="str">
            <v xml:space="preserve">    91005</v>
          </cell>
          <cell r="B1848" t="str">
            <v>FORMAS MANUSEÁVEIS PARA PAREDES DE CONCRETO MOLDADAS IN LOCO, DE EDIFICAÇÕES DE PAVIMENTO ÚNICO, EM LAJES. AF_06/2015</v>
          </cell>
          <cell r="C1848" t="str">
            <v>M2</v>
          </cell>
          <cell r="D1848">
            <v>11.2</v>
          </cell>
        </row>
        <row r="1849">
          <cell r="A1849" t="str">
            <v xml:space="preserve">    91006</v>
          </cell>
          <cell r="B1849" t="str">
            <v>FORMAS MANUSEÁVEIS PARA PAREDES DE CONCRETO MOLDADAS IN LOCO, DE EDIFICAÇÕES DE PAVIMENTO ÚNICO, EM PANOS DE FACHADA COM VÃOS. AF_06/2015</v>
          </cell>
          <cell r="C1849" t="str">
            <v>M2</v>
          </cell>
          <cell r="D1849">
            <v>8.8000000000000007</v>
          </cell>
        </row>
        <row r="1850">
          <cell r="A1850" t="str">
            <v xml:space="preserve">    91007</v>
          </cell>
          <cell r="B1850" t="str">
            <v>FORMAS MANUSEÁVEIS PARA PAREDES DE CONCRETO MOLDADAS IN LOCO, DE EDIFICAÇÕES DE PAVIMENTO ÚNICO, EM PANOS DE FACHADA SEM VÃOS. AF_06/2015</v>
          </cell>
          <cell r="C1850" t="str">
            <v>M2</v>
          </cell>
          <cell r="D1850">
            <v>7.98</v>
          </cell>
        </row>
        <row r="1851">
          <cell r="A1851" t="str">
            <v xml:space="preserve">    91008</v>
          </cell>
          <cell r="B1851" t="str">
            <v>FORMAS MANUSEÁVEIS PARA PAREDES DE CONCRETO MOLDADAS IN LOCO, DE EDIFICAÇÕES DE PAVIMENTO ÚNICO, EM PANOS DE FACHADA COM VARANDA. AF_06/2015</v>
          </cell>
          <cell r="C1851" t="str">
            <v>M2</v>
          </cell>
          <cell r="D1851">
            <v>9.48</v>
          </cell>
        </row>
        <row r="1852">
          <cell r="A1852" t="str">
            <v xml:space="preserve">    92263</v>
          </cell>
          <cell r="B1852" t="str">
            <v>FABRICAÇÃO DE FÔRMA PARA PILARES E ESTRUTURAS SIMILARES, EM CHAPA DE MADEIRA COMPENSADA RESINADA, E = 17 MM. AF_12/2015</v>
          </cell>
          <cell r="C1852" t="str">
            <v>M2</v>
          </cell>
          <cell r="D1852">
            <v>92.78</v>
          </cell>
        </row>
        <row r="1853">
          <cell r="A1853" t="str">
            <v xml:space="preserve">    92264</v>
          </cell>
          <cell r="B1853" t="str">
            <v>FABRICAÇÃO DE FÔRMA PARA PILARES E ESTRUTURAS SIMILARES, EM CHAPA DE MADEIRA COMPENSADA PLASTIFICADA, E = 18 MM. AF_12/2015</v>
          </cell>
          <cell r="C1853" t="str">
            <v>M2</v>
          </cell>
          <cell r="D1853">
            <v>109.99</v>
          </cell>
        </row>
        <row r="1854">
          <cell r="A1854" t="str">
            <v xml:space="preserve">    92265</v>
          </cell>
          <cell r="B1854" t="str">
            <v>FABRICAÇÃO DE FÔRMA PARA VIGAS, EM CHAPA DE MADEIRA COMPENSADA RESINADA, E = 17 MM. AF_12/2015</v>
          </cell>
          <cell r="C1854" t="str">
            <v>M2</v>
          </cell>
          <cell r="D1854">
            <v>66.510000000000005</v>
          </cell>
        </row>
        <row r="1855">
          <cell r="A1855" t="str">
            <v xml:space="preserve">    92266</v>
          </cell>
          <cell r="B1855" t="str">
            <v>FABRICAÇÃO DE FÔRMA PARA VIGAS, EM CHAPA DE MADEIRA COMPENSADA PLASTIFICADA, E = 18 MM. AF_12/2015</v>
          </cell>
          <cell r="C1855" t="str">
            <v>M2</v>
          </cell>
          <cell r="D1855">
            <v>81.84</v>
          </cell>
        </row>
        <row r="1856">
          <cell r="A1856" t="str">
            <v xml:space="preserve">    92267</v>
          </cell>
          <cell r="B1856" t="str">
            <v>FABRICAÇÃO DE FÔRMA PARA LAJES, EM CHAPA DE MADEIRA COMPENSADA RESINADA, E = 17 MM. AF_12/2015</v>
          </cell>
          <cell r="C1856" t="str">
            <v>M2</v>
          </cell>
          <cell r="D1856">
            <v>28.78</v>
          </cell>
        </row>
        <row r="1857">
          <cell r="A1857" t="str">
            <v xml:space="preserve">    92268</v>
          </cell>
          <cell r="B1857" t="str">
            <v>FABRICAÇÃO DE FÔRMA PARA LAJES, EM CHAPA DE MADEIRA COMPENSADA PLASTIFICADA, E = 18 MM. AF_12/2015</v>
          </cell>
          <cell r="C1857" t="str">
            <v>M2</v>
          </cell>
          <cell r="D1857">
            <v>42.32</v>
          </cell>
        </row>
        <row r="1858">
          <cell r="A1858" t="str">
            <v xml:space="preserve">    92269</v>
          </cell>
          <cell r="B1858" t="str">
            <v>FABRICAÇÃO DE FÔRMA PARA PILARES E ESTRUTURAS SIMILARES, EM MADEIRA SERRADA, E=25 MM. AF_12/2015</v>
          </cell>
          <cell r="C1858" t="str">
            <v>M2</v>
          </cell>
          <cell r="D1858">
            <v>34.380000000000003</v>
          </cell>
        </row>
        <row r="1859">
          <cell r="A1859" t="str">
            <v xml:space="preserve">    92270</v>
          </cell>
          <cell r="B1859" t="str">
            <v>FABRICAÇÃO DE FÔRMA PARA VIGAS, COM MADEIRA SERRADA, E = 25 MM. AF_12/2015</v>
          </cell>
          <cell r="C1859" t="str">
            <v>M2</v>
          </cell>
          <cell r="D1859">
            <v>24.53</v>
          </cell>
        </row>
        <row r="1860">
          <cell r="A1860" t="str">
            <v xml:space="preserve">    92271</v>
          </cell>
          <cell r="B1860" t="str">
            <v>FABRICAÇÃO DE FÔRMA PARA LAJES, EM MADEIRA SERRADA, E=25 MM. AF_12/2015</v>
          </cell>
          <cell r="C1860" t="str">
            <v>M2</v>
          </cell>
          <cell r="D1860">
            <v>10.24</v>
          </cell>
        </row>
        <row r="1861">
          <cell r="A1861" t="str">
            <v xml:space="preserve">    92272</v>
          </cell>
          <cell r="B1861" t="str">
            <v xml:space="preserve">FABRICAÇÃO DE ESCORAS DE VIGA DO TIPO GARFO, EM MADEIRA. AF_12/2015 </v>
          </cell>
          <cell r="C1861" t="str">
            <v>M</v>
          </cell>
          <cell r="D1861">
            <v>25.34</v>
          </cell>
        </row>
        <row r="1862">
          <cell r="A1862" t="str">
            <v xml:space="preserve">    92273</v>
          </cell>
          <cell r="B1862" t="str">
            <v xml:space="preserve">FABRICAÇÃO DE ESCORAS DO TIPO PONTALETE, EM MADEIRA. AF_12/2015 </v>
          </cell>
          <cell r="C1862" t="str">
            <v>M</v>
          </cell>
          <cell r="D1862">
            <v>12.37</v>
          </cell>
        </row>
        <row r="1863">
          <cell r="A1863" t="str">
            <v xml:space="preserve">    92408</v>
          </cell>
          <cell r="B1863" t="str">
            <v>MONTAGEM E DESMONTAGEM DE FÔRMA DE PILARES RETANGULARES E ESTRUTURAS SIMILARES COM ÁREA MÉDIA DAS SEÇÕES MENOR OU IGUAL A 0,25 M², PÉ-DIREITO SIMPLES, EM MADEIRA SERRADA, 1 UTILIZAÇÃO. AF_12/2015</v>
          </cell>
          <cell r="C1863" t="str">
            <v>M2</v>
          </cell>
          <cell r="D1863">
            <v>89.77</v>
          </cell>
        </row>
        <row r="1864">
          <cell r="A1864" t="str">
            <v xml:space="preserve">    92409</v>
          </cell>
          <cell r="B1864" t="str">
            <v>MONTAGEM E DESMONTAGEM DE FÔRMA DE PILARES RETANGULARES E ESTRUTURAS SIMILARES COM ÁREA MÉDIA DAS SEÇÕES MAIOR QUE 0,25 M², PÉ-DIREITO SIMPLES, EM MADEIRA SERRADA, 1 UTILIZAÇÃO. AF_12/2015</v>
          </cell>
          <cell r="C1864" t="str">
            <v>M2</v>
          </cell>
          <cell r="D1864">
            <v>83.42</v>
          </cell>
        </row>
        <row r="1865">
          <cell r="A1865" t="str">
            <v xml:space="preserve">    92410</v>
          </cell>
          <cell r="B1865" t="str">
            <v>MONTAGEM E DESMONTAGEM DE FÔRMA DE PILARES RETANGULARES E ESTRUTURAS SIMILARES COM ÁREA MÉDIA DAS SEÇÕES MENOR OU IGUAL A 0,25 M², PÉ-DIREITO SIMPLES, EM MADEIRA SERRADA, 2 UTILIZAÇÕES. AF_12/2015</v>
          </cell>
          <cell r="C1865" t="str">
            <v>M2</v>
          </cell>
          <cell r="D1865">
            <v>66.55</v>
          </cell>
        </row>
        <row r="1866">
          <cell r="A1866" t="str">
            <v xml:space="preserve">    92411</v>
          </cell>
          <cell r="B1866" t="str">
            <v>MONTAGEM E DESMONTAGEM DE FÔRMA DE PILARES RETANGULARES E ESTRUTURAS SIMILARES COM ÁREA MÉDIA DAS SEÇÕES MAIOR QUE 0,25 M², PÉ-DIREITO SIMPLES, EM MADEIRA SERRADA, 2 UTILIZAÇÕES. AF_12/2015</v>
          </cell>
          <cell r="C1866" t="str">
            <v>M2</v>
          </cell>
          <cell r="D1866">
            <v>60.94</v>
          </cell>
        </row>
        <row r="1867">
          <cell r="A1867" t="str">
            <v xml:space="preserve">    92412</v>
          </cell>
          <cell r="B1867" t="str">
            <v>MONTAGEM E DESMONTAGEM DE FÔRMA DE PILARES RETANGULARES E ESTRUTURAS SIMILARES COM ÁREA MÉDIA DAS SEÇÕES MENOR OU IGUAL A 0,25 M², PÉ-DIREITO SIMPLES, EM MADEIRA SERRADA, 4 UTILIZAÇÕES. AF_12/2015</v>
          </cell>
          <cell r="C1867" t="str">
            <v>M2</v>
          </cell>
          <cell r="D1867">
            <v>46.71</v>
          </cell>
        </row>
        <row r="1868">
          <cell r="A1868" t="str">
            <v xml:space="preserve">    92413</v>
          </cell>
          <cell r="B1868" t="str">
            <v>MONTAGEM E DESMONTAGEM DE FÔRMA DE PILARES RETANGULARES E ESTRUTURAS SIMILARES COM ÁREA MÉDIA DAS SEÇÕES MAIOR QUE 0,25 M², PÉ-DIREITO SIMPLES, EM MADEIRA SERRADA, 4 UTILIZAÇÕES. AF_12/2015</v>
          </cell>
          <cell r="C1868" t="str">
            <v>M2</v>
          </cell>
          <cell r="D1868">
            <v>42.38</v>
          </cell>
        </row>
        <row r="1869">
          <cell r="A1869" t="str">
            <v xml:space="preserve">    92414</v>
          </cell>
          <cell r="B1869" t="str">
            <v>MONTAGEM E DESMONTAGEM DE FÔRMA DE PILARES RETANGULARES E ESTRUTURAS SIMILARES COM ÁREA MÉDIA DAS SEÇÕES MENOR OU IGUAL A 0,25 M², PÉ-DIREITO SIMPLES, EM CHAPA DE MADEIRA COMPENSADA RESINADA, 2 UTILIZAÇÕES. AF_12/2015</v>
          </cell>
          <cell r="C1869" t="str">
            <v>M2</v>
          </cell>
          <cell r="D1869">
            <v>73.510000000000005</v>
          </cell>
        </row>
        <row r="1870">
          <cell r="A1870" t="str">
            <v xml:space="preserve">    92415</v>
          </cell>
          <cell r="B1870" t="str">
            <v>MONTAGEM E DESMONTAGEM DE FÔRMA DE PILARES RETANGULARES E ESTRUTURAS SIMILARES COM ÁREA MÉDIA DAS SEÇÕES MAIOR QUE 0,25 M², PÉ-DIREITO SIMPLES, EM CHAPA DE MADEIRA COMPENSADA RESINADA, 2 UTILIZAÇÕES. AF_12/2015</v>
          </cell>
          <cell r="C1870" t="str">
            <v>M2</v>
          </cell>
          <cell r="D1870">
            <v>67.900000000000006</v>
          </cell>
        </row>
        <row r="1871">
          <cell r="A1871" t="str">
            <v xml:space="preserve">    92416</v>
          </cell>
          <cell r="B1871" t="str">
            <v>MONTAGEM E DESMONTAGEM DE FÔRMA DE PILARES RETANGULARES E ESTRUTURAS SIMILARES COM ÁREA MÉDIA DAS SEÇÕES MENOR OU IGUAL A 0,25 M², PÉ-DIREITO DUPLO, EM CHAPA DE MADEIRA COMPENSADA RESINADA, 2 UTILIZAÇÕES. AF_12/2015</v>
          </cell>
          <cell r="C1871" t="str">
            <v>M2</v>
          </cell>
          <cell r="D1871">
            <v>85.04</v>
          </cell>
        </row>
        <row r="1872">
          <cell r="A1872" t="str">
            <v xml:space="preserve">    92417</v>
          </cell>
          <cell r="B1872" t="str">
            <v>MONTAGEM E DESMONTAGEM DE FÔRMA DE PILARES RETANGULARES E ESTRUTURAS SIMILARES COM ÁREA MÉDIA DAS SEÇÕES MAIOR QUE 0,25 M², PÉ-DIREITO DUPLO, EM CHAPA DE MADEIRA COMPENSADA RESINADA, 2 UTILIZAÇÕES. AF_12/2015</v>
          </cell>
          <cell r="C1872" t="str">
            <v>M2</v>
          </cell>
          <cell r="D1872">
            <v>79.459999999999994</v>
          </cell>
        </row>
        <row r="1873">
          <cell r="A1873" t="str">
            <v xml:space="preserve">    92418</v>
          </cell>
          <cell r="B1873" t="str">
            <v>MONTAGEM E DESMONTAGEM DE FÔRMA DE PILARES RETANGULARES E ESTRUTURAS SIMILARES COM ÁREA MÉDIA DAS SEÇÕES MENOR OU IGUAL A 0,25 M², PÉ-DIREITO SIMPLES, EM CHAPA DE MADEIRA COMPENSADA RESINADA, 4 UTILIZAÇÕES. AF_12/2015</v>
          </cell>
          <cell r="C1873" t="str">
            <v>M2</v>
          </cell>
          <cell r="D1873">
            <v>43.24</v>
          </cell>
        </row>
        <row r="1874">
          <cell r="A1874" t="str">
            <v xml:space="preserve">    92419</v>
          </cell>
          <cell r="B1874" t="str">
            <v>MONTAGEM E DESMONTAGEM DE FÔRMA DE PILARES RETANGULARES E ESTRUTURAS SIMILARES COM ÁREA MÉDIA DAS SEÇÕES MAIOR QUE 0,25 M², PÉ-DIREITO SIMPLES, EM CHAPA DE MADEIRA COMPENSADA RESINADA, 4 UTILIZAÇÕES. AF_12/2015</v>
          </cell>
          <cell r="C1874" t="str">
            <v>M2</v>
          </cell>
          <cell r="D1874">
            <v>38.94</v>
          </cell>
        </row>
        <row r="1875">
          <cell r="A1875" t="str">
            <v xml:space="preserve">    92420</v>
          </cell>
          <cell r="B1875" t="str">
            <v>MONTAGEM E DESMONTAGEM DE FÔRMA DE PILARES RETANGULARES E ESTRUTURAS SIMILARES COM ÁREA MÉDIA DAS SEÇÕES MENOR OU IGUAL A 0,25 M², PÉ-DIREITO DUPLO, EM CHAPA DE MADEIRA COMPENSADA RESINADA, 4 UTILIZAÇÕES. AF_12/2015</v>
          </cell>
          <cell r="C1875" t="str">
            <v>M2</v>
          </cell>
          <cell r="D1875">
            <v>52.11</v>
          </cell>
        </row>
        <row r="1876">
          <cell r="A1876" t="str">
            <v xml:space="preserve">    92421</v>
          </cell>
          <cell r="B1876" t="str">
            <v>MONTAGEM E DESMONTAGEM DE FÔRMA DE PILARES RETANGULARES E ESTRUTURAS SIMILARES COM ÁREA MÉDIA DAS SEÇÕES MAIOR QUE 0,25 M², PÉ-DIREITO DUPLO, EM CHAPA DE MADEIRA COMPENSADA RESINADA, 4 UTILIZAÇÕES. AF_12/2015</v>
          </cell>
          <cell r="C1876" t="str">
            <v>M2</v>
          </cell>
          <cell r="D1876">
            <v>47.8</v>
          </cell>
        </row>
        <row r="1877">
          <cell r="A1877" t="str">
            <v xml:space="preserve">    92422</v>
          </cell>
          <cell r="B1877" t="str">
            <v>MONTAGEM E DESMONTAGEM DE FÔRMA DE PILARES RETANGULARES E ESTRUTURAS SIMILARES COM ÁREA MÉDIA DAS SEÇÕES MENOR OU IGUAL A 0,25 M², PÉ-DIREITO SIMPLES, EM CHAPA DE MADEIRA COMPENSADA RESINADA, 6 UTILIZAÇÕES. AF_12/2015</v>
          </cell>
          <cell r="C1877" t="str">
            <v>M2</v>
          </cell>
          <cell r="D1877">
            <v>33.71</v>
          </cell>
        </row>
        <row r="1878">
          <cell r="A1878" t="str">
            <v xml:space="preserve">    92423</v>
          </cell>
          <cell r="B1878" t="str">
            <v>MONTAGEM E DESMONTAGEM DE FÔRMA DE PILARES RETANGULARES E ESTRUTURAS SIMILARES COM ÁREA MÉDIA DAS SEÇÕES MAIOR QUE 0,25 M², PÉ-DIREITO SIMPLES, EM CHAPA DE MADEIRA COMPENSADA RESINADA, 6 UTILIZAÇÕES. AF_12/2015</v>
          </cell>
          <cell r="C1878" t="str">
            <v>M2</v>
          </cell>
          <cell r="D1878">
            <v>29.98</v>
          </cell>
        </row>
        <row r="1879">
          <cell r="A1879" t="str">
            <v xml:space="preserve">    92424</v>
          </cell>
          <cell r="B1879" t="str">
            <v>MONTAGEM E DESMONTAGEM DE FÔRMA DE PILARES RETANGULARES E ESTRUTURAS SIMILARES COM ÁREA MÉDIA DAS SEÇÕES MENOR OU IGUAL A 0,25 M², PÉ-DIREITO DUPLO, EM CHAPA DE MADEIRA COMPENSADA RESINADA, 6 UTILIZAÇÕES. AF_12/2015</v>
          </cell>
          <cell r="C1879" t="str">
            <v>M2</v>
          </cell>
          <cell r="D1879">
            <v>41.43</v>
          </cell>
        </row>
        <row r="1880">
          <cell r="A1880" t="str">
            <v xml:space="preserve">    92425</v>
          </cell>
          <cell r="B1880" t="str">
            <v>MONTAGEM E DESMONTAGEM DE FÔRMA DE PILARES RETANGULARES E ESTRUTURAS SIMILARES COM ÁREA MÉDIA DAS SEÇÕES MAIOR QUE 0,25 M², PÉ-DIREITO DUPLO, EM CHAPA DE MADEIRA COMPENSADA RESINADA, 6 UTILIZAÇÕES. AF_12/2015</v>
          </cell>
          <cell r="C1880" t="str">
            <v>M2</v>
          </cell>
          <cell r="D1880">
            <v>37.69</v>
          </cell>
        </row>
        <row r="1881">
          <cell r="A1881" t="str">
            <v xml:space="preserve">    92426</v>
          </cell>
          <cell r="B1881" t="str">
            <v>MONTAGEM E DESMONTAGEM DE FÔRMA DE PILARES RETANGULARES E ESTRUTURAS SIMILARES COM ÁREA MÉDIA DAS SEÇÕES MENOR OU IGUAL A 0,25 M², PÉ-DIREITO SIMPLES, EM CHAPA DE MADEIRA COMPENSADA RESINADA, 8 UTILIZAÇÕES. AF_12/2015</v>
          </cell>
          <cell r="C1881" t="str">
            <v>M2</v>
          </cell>
          <cell r="D1881">
            <v>28.92</v>
          </cell>
        </row>
        <row r="1882">
          <cell r="A1882" t="str">
            <v xml:space="preserve">    92427</v>
          </cell>
          <cell r="B1882" t="str">
            <v>MONTAGEM E DESMONTAGEM DE FÔRMA DE PILARES RETANGULARES E ESTRUTURAS SIMILARES COM ÁREA MÉDIA DAS SEÇÕES MAIOR QUE 0,25 M², PÉ-DIREITO SIMPLES, EM CHAPA DE MADEIRA COMPENSADA RESINADA, 8 UTILIZAÇÕES. AF_12/2015</v>
          </cell>
          <cell r="C1882" t="str">
            <v>M2</v>
          </cell>
          <cell r="D1882">
            <v>25.45</v>
          </cell>
        </row>
        <row r="1883">
          <cell r="A1883" t="str">
            <v xml:space="preserve">    92428</v>
          </cell>
          <cell r="B1883" t="str">
            <v>MONTAGEM E DESMONTAGEM DE FÔRMA DE PILARES RETANGULARES E ESTRUTURAS SIMILARES COM ÁREA MÉDIA DAS SEÇÕES MENOR OU IGUAL A 0,25 M², PÉ-DIREITO DUPLO, EM CHAPA DE MADEIRA COMPENSADA RESINADA, 8 UTILIZAÇÕES. AF_12/2015</v>
          </cell>
          <cell r="C1883" t="str">
            <v>M2</v>
          </cell>
          <cell r="D1883">
            <v>36.06</v>
          </cell>
        </row>
        <row r="1884">
          <cell r="A1884" t="str">
            <v xml:space="preserve">    92429</v>
          </cell>
          <cell r="B1884" t="str">
            <v>MONTAGEM E DESMONTAGEM DE FÔRMA DE PILARES RETANGULARES E ESTRUTURAS SIMILARES COM ÁREA MÉDIA DAS SEÇÕES MAIOR QUE 0,25 M², PÉ-DIREITO DUPLO, EM CHAPA DE MADEIRA COMPENSADA RESINADA, 8 UTILIZAÇÕES. AF_12/2015</v>
          </cell>
          <cell r="C1884" t="str">
            <v>M2</v>
          </cell>
          <cell r="D1884">
            <v>32.590000000000003</v>
          </cell>
        </row>
        <row r="1885">
          <cell r="A1885" t="str">
            <v xml:space="preserve">    92430</v>
          </cell>
          <cell r="B1885" t="str">
            <v>MONTAGEM E DESMONTAGEM DE FÔRMA DE PILARES RETANGULARES E ESTRUTURAS SIMILARES COM ÁREA MÉDIA DAS SEÇÕES MENOR OU IGUAL A 0,25 M², PÉ-DIREITO SIMPLES, EM CHAPA DE MADEIRA COMPENSADA PLASTIFICADA, 10 UTILIZAÇÕES. AF_12/2015</v>
          </cell>
          <cell r="C1885" t="str">
            <v>M2</v>
          </cell>
          <cell r="D1885">
            <v>25.75</v>
          </cell>
        </row>
        <row r="1886">
          <cell r="A1886" t="str">
            <v xml:space="preserve">    92431</v>
          </cell>
          <cell r="B1886" t="str">
            <v>MONTAGEM E DESMONTAGEM DE FÔRMA DE PILARES RETANGULARES E ESTRUTURAS SIMILARES COM ÁREA MÉDIA DAS SEÇÕES MAIOR QUE 0,25 M², PÉ-DIREITO SIMPLES, EM CHAPA DE MADEIRA COMPENSADA PLASTIFICADA, 10 UTILIZAÇÕES. AF_12/2015</v>
          </cell>
          <cell r="C1886" t="str">
            <v>M2</v>
          </cell>
          <cell r="D1886">
            <v>29.24</v>
          </cell>
        </row>
        <row r="1887">
          <cell r="A1887" t="str">
            <v xml:space="preserve">    92432</v>
          </cell>
          <cell r="B1887" t="str">
            <v>MONTAGEM E DESMONTAGEM DE FÔRMA DE PILARES RETANGULARES E ESTRUTURAS SIMILARES COM ÁREA MÉDIA DAS SEÇÕES MENOR OU IGUAL A 0,25 M², PÉ-DIREITO DUPLO, EM CHAPA DE MADEIRA COMPENSADA PLASTIFICADA, 10 UTILIZAÇÕES.AF_12/2015</v>
          </cell>
          <cell r="C1887" t="str">
            <v>M2</v>
          </cell>
          <cell r="D1887">
            <v>22.46</v>
          </cell>
        </row>
        <row r="1888">
          <cell r="A1888" t="str">
            <v xml:space="preserve">    92433</v>
          </cell>
          <cell r="B1888" t="str">
            <v>MONTAGEM E DESMONTAGEM DE FÔRMA DE PILARES RETANGULARES E ESTRUTURAS SIMILARES COM ÁREA MÉDIA DAS SEÇÕES MAIOR QUE 0,25 M², PÉ-DIREITO DUPLO, EM CHAPA DE MADEIRA COMPENSADA PLASTIFICADA, 10 UTILIZAÇÕES. AF_12/2015</v>
          </cell>
          <cell r="C1888" t="str">
            <v>M2</v>
          </cell>
          <cell r="D1888">
            <v>32.53</v>
          </cell>
        </row>
        <row r="1889">
          <cell r="A1889" t="str">
            <v xml:space="preserve">    92434</v>
          </cell>
          <cell r="B1889" t="str">
            <v>MONTAGEM E DESMONTAGEM DE FÔRMA DE PILARES RETANGULARES E ESTRUTURAS SIMILARES COM ÁREA MÉDIA DAS SEÇÕES MENOR OU IGUAL A 0,25 M², PÉ-DIREITO SIMPLES, EM CHAPA DE MADEIRA COMPENSADA PLASTIFICADA, 12 UTILIZAÇÕES. AF_12/2015</v>
          </cell>
          <cell r="C1889" t="str">
            <v>M2</v>
          </cell>
          <cell r="D1889">
            <v>24.03</v>
          </cell>
        </row>
        <row r="1890">
          <cell r="A1890" t="str">
            <v xml:space="preserve">    92435</v>
          </cell>
          <cell r="B1890" t="str">
            <v>MONTAGEM E DESMONTAGEM DE FÔRMA DE PILARES RETANGULARES E ESTRUTURAS SIMILARES COM ÁREA MÉDIA DAS SEÇÕES MAIOR QUE 0,25 M², PÉ-DIREITO SIMPLES, EM CHAPA DE MADEIRA COMPENSADA PLASTIFICADA, 12 UTILIZAÇÕES. AF_12/2015</v>
          </cell>
          <cell r="C1890" t="str">
            <v>M2</v>
          </cell>
          <cell r="D1890">
            <v>20.85</v>
          </cell>
        </row>
        <row r="1891">
          <cell r="A1891" t="str">
            <v xml:space="preserve">    92436</v>
          </cell>
          <cell r="B1891" t="str">
            <v>MONTAGEM E DESMONTAGEM DE FÔRMA DE PILARES RETANGULARES E ESTRUTURAS SIMILARES COM ÁREA MÉDIA DAS SEÇÕES MENOR OU IGUAL A 0,25 M², PÉ-DIREITO DUPLO, EM CHAPA DE MADEIRA COMPENSADA PLASTIFICADA, 12 UTILIZAÇÕES.AF_12/2015</v>
          </cell>
          <cell r="C1891" t="str">
            <v>M2</v>
          </cell>
          <cell r="D1891">
            <v>30.57</v>
          </cell>
        </row>
        <row r="1892">
          <cell r="A1892" t="str">
            <v xml:space="preserve">    92437</v>
          </cell>
          <cell r="B1892" t="str">
            <v>MONTAGEM E DESMONTAGEM DE FÔRMA DE PILARES RETANGULARES E ESTRUTURAS SIMILARES COM ÁREA MÉDIA DAS SEÇÕES MAIOR QUE 0,25 M², PÉ-DIREITO DUPLO, EM CHAPA DE MADEIRA COMPENSADA PLASTIFICADA, 12 UTILIZAÇÕES. AF_12/2015</v>
          </cell>
          <cell r="C1892" t="str">
            <v>M2</v>
          </cell>
          <cell r="D1892">
            <v>27.4</v>
          </cell>
        </row>
        <row r="1893">
          <cell r="A1893" t="str">
            <v xml:space="preserve">    92438</v>
          </cell>
          <cell r="B1893" t="str">
            <v>MONTAGEM E DESMONTAGEM DE FÔRMA DE PILARES RETANGULARES E ESTRUTURAS SIMILARES COM ÁREA MÉDIA DAS SEÇÕES MENOR OU IGUAL A 0,25 M², PÉ-DIREITO SIMPLES, EM CHAPA DE MADEIRA COMPENSADA PLASTIFICADA, 14 UTILIZAÇÕES. AF_12/2015</v>
          </cell>
          <cell r="C1893" t="str">
            <v>M2</v>
          </cell>
          <cell r="D1893">
            <v>22.79</v>
          </cell>
        </row>
        <row r="1894">
          <cell r="A1894" t="str">
            <v xml:space="preserve">    92439</v>
          </cell>
          <cell r="B1894" t="str">
            <v>MONTAGEM E DESMONTAGEM DE FÔRMA DE PILARES RETANGULARES E ESTRUTURAS SIMILARES COM ÁREA MÉDIA DAS SEÇÕES MAIOR QUE 0,25 M², PÉ-DIREITO SIMPLES, EM CHAPA DE MADEIRA COMPENSADA PLASTIFICADA, 14 UTILIZAÇÕES. AF_12/2015</v>
          </cell>
          <cell r="C1894" t="str">
            <v>M2</v>
          </cell>
          <cell r="D1894">
            <v>19.690000000000001</v>
          </cell>
        </row>
        <row r="1895">
          <cell r="A1895" t="str">
            <v xml:space="preserve">    92440</v>
          </cell>
          <cell r="B1895" t="str">
            <v>MONTAGEM E DESMONTAGEM DE FÔRMA DE PILARES RETANGULARES E ESTRUTURAS SIMILARES COM ÁREA MÉDIA DAS SEÇÕES MENOR OU IGUAL A 0,25 M², PÉ-DIREITO DUPLO, EM CHAPA DE MADEIRA COMPENSADA PLASTIFICADA, 14 UTILIZAÇÕES.AF_12/2015</v>
          </cell>
          <cell r="C1895" t="str">
            <v>M2</v>
          </cell>
          <cell r="D1895">
            <v>29.15</v>
          </cell>
        </row>
        <row r="1896">
          <cell r="A1896" t="str">
            <v xml:space="preserve">    92441</v>
          </cell>
          <cell r="B1896" t="str">
            <v>MONTAGEM E DESMONTAGEM DE FÔRMA DE PILARES RETANGULARES E ESTRUTURAS SIMILARES COM ÁREA MÉDIA DAS SEÇÕES MAIOR QUE 0,25 M², PÉ-DIREITO DUPLO, EM CHAPA DE MADEIRA COMPENSADA PLASTIFICADA, 14 UTILIZAÇÕES. AF_12/2015</v>
          </cell>
          <cell r="C1896" t="str">
            <v>M2</v>
          </cell>
          <cell r="D1896">
            <v>26.08</v>
          </cell>
        </row>
        <row r="1897">
          <cell r="A1897" t="str">
            <v xml:space="preserve">    92442</v>
          </cell>
          <cell r="B1897" t="str">
            <v>MONTAGEM E DESMONTAGEM DE FÔRMA DE PILARES RETANGULARES E ESTRUTURAS SIMILARES COM ÁREA MÉDIA DAS SEÇÕES MENOR OU IGUAL A 0,25 M², PÉ-DIREITO SIMPLES, EM CHAPA DE MADEIRA COMPENSADA PLASTIFICADA, 18 UTILIZAÇÕES. AF_12/2015</v>
          </cell>
          <cell r="C1897" t="str">
            <v>M2</v>
          </cell>
          <cell r="D1897">
            <v>20.21</v>
          </cell>
        </row>
        <row r="1898">
          <cell r="A1898" t="str">
            <v xml:space="preserve">    92443</v>
          </cell>
          <cell r="B1898" t="str">
            <v>MONTAGEM E DESMONTAGEM DE FÔRMA DE PILARES RETANGULARES E ESTRUTURAS SIMILARES COM ÁREA MÉDIA DAS SEÇÕES MAIOR QUE 0,25 M², PÉ-DIREITO SIMPLES, EM CHAPA DE MADEIRA COMPENSADA PLASTIFICADA, 18 UTILIZAÇÕES. AF_12/2015</v>
          </cell>
          <cell r="C1898" t="str">
            <v>M2</v>
          </cell>
          <cell r="D1898">
            <v>17.21</v>
          </cell>
        </row>
        <row r="1899">
          <cell r="A1899" t="str">
            <v xml:space="preserve">    92444</v>
          </cell>
          <cell r="B1899" t="str">
            <v>MONTAGEM E DESMONTAGEM DE FÔRMA DE PILARES RETANGULARES E ESTRUTURAS SIMILARES COM ÁREA MÉDIA DAS SEÇÕES MENOR OU IGUAL A 0,25 M², PÉ-DIREITO DUPLO, EM CHAPA DE MADEIRA COMPENSADA PLASTIFICADA, 18 UTILIZAÇÕES.AF_12/2015</v>
          </cell>
          <cell r="C1899" t="str">
            <v>M2</v>
          </cell>
          <cell r="D1899">
            <v>26.37</v>
          </cell>
        </row>
        <row r="1900">
          <cell r="A1900" t="str">
            <v xml:space="preserve">    92445</v>
          </cell>
          <cell r="B1900" t="str">
            <v>MONTAGEM E DESMONTAGEM DE FÔRMA DE PILARES RETANGULARES E ESTRUTURAS SIMILARES COM ÁREA MÉDIA DAS SEÇÕES MAIOR QUE 0,25 M², PÉ-DIREITO DUPLO, EM CHAPA DE MADEIRA COMPENSADA PLASTIFICADA, 18 UTILIZAÇÕES. AF_12/2015</v>
          </cell>
          <cell r="C1900" t="str">
            <v>M2</v>
          </cell>
          <cell r="D1900">
            <v>23.37</v>
          </cell>
        </row>
        <row r="1901">
          <cell r="A1901" t="str">
            <v xml:space="preserve">    92446</v>
          </cell>
          <cell r="B1901" t="str">
            <v>MONTAGEM E DESMONTAGEM DE FÔRMA DE VIGA, ESCORAMENTO COM PONTALETE DE MADEIRA, PÉ-DIREITO SIMPLES, EM MADEIRA SERRADA, 1 UTILIZAÇÃO. AF_12/2015</v>
          </cell>
          <cell r="C1901" t="str">
            <v>M2</v>
          </cell>
          <cell r="D1901">
            <v>106.07</v>
          </cell>
        </row>
        <row r="1902">
          <cell r="A1902" t="str">
            <v xml:space="preserve">    92447</v>
          </cell>
          <cell r="B1902" t="str">
            <v>MONTAGEM E DESMONTAGEM DE FÔRMA DE VIGA, ESCORAMENTO COM PONTALETE DE MADEIRA, PÉ-DIREITO SIMPLES, EM MADEIRA SERRADA, 2 UTILIZAÇÕES. AF_12/2015</v>
          </cell>
          <cell r="C1902" t="str">
            <v>M2</v>
          </cell>
          <cell r="D1902">
            <v>84.5</v>
          </cell>
        </row>
        <row r="1903">
          <cell r="A1903" t="str">
            <v xml:space="preserve">    92448</v>
          </cell>
          <cell r="B1903" t="str">
            <v>MONTAGEM E DESMONTAGEM DE FÔRMA DE VIGA, ESCORAMENTO COM PONTALETE DE MADEIRA, PÉ-DIREITO SIMPLES, EM MADEIRA SERRADA, 4 UTILIZAÇÕES. AF_12/2015</v>
          </cell>
          <cell r="C1903" t="str">
            <v>M2</v>
          </cell>
          <cell r="D1903">
            <v>60.88</v>
          </cell>
        </row>
        <row r="1904">
          <cell r="A1904" t="str">
            <v xml:space="preserve">    92449</v>
          </cell>
          <cell r="B1904" t="str">
            <v>MONTAGEM E DESMONTAGEM DE FÔRMA DE VIGA, ESCORAMENTO COM GARFO DE MADEIRA, PÉ-DIREITO DUPLO, EM CHAPA DE MADEIRA RESINADA, 2 UTILIZAÇÕES. AF_12/2015</v>
          </cell>
          <cell r="C1904" t="str">
            <v>M2</v>
          </cell>
          <cell r="D1904">
            <v>244.03</v>
          </cell>
        </row>
        <row r="1905">
          <cell r="A1905" t="str">
            <v xml:space="preserve">    92450</v>
          </cell>
          <cell r="B1905" t="str">
            <v>MONTAGEM E DESMONTAGEM DE FÔRMA DE VIGA, ESCORAMENTO METÁLICO, PÉ-DIREITO DUPLO, EM CHAPA DE MADEIRA RESINADA, 2 UTILIZAÇÕES. AF_12/2015</v>
          </cell>
          <cell r="C1905" t="str">
            <v>M2</v>
          </cell>
          <cell r="D1905">
            <v>86.57</v>
          </cell>
        </row>
        <row r="1906">
          <cell r="A1906" t="str">
            <v xml:space="preserve">    92451</v>
          </cell>
          <cell r="B1906" t="str">
            <v>MONTAGEM E DESMONTAGEM DE FÔRMA DE VIGA, ESCORAMENTO COM GARFO DE MADEIRA, PÉ-DIREITO SIMPLES, EM CHAPA DE MADEIRA RESINADA, 2 UTILIZAÇÕES.AF_12/2015</v>
          </cell>
          <cell r="C1906" t="str">
            <v>M2</v>
          </cell>
          <cell r="D1906">
            <v>147.81</v>
          </cell>
        </row>
        <row r="1907">
          <cell r="A1907" t="str">
            <v xml:space="preserve">    92452</v>
          </cell>
          <cell r="B1907" t="str">
            <v>MONTAGEM E DESMONTAGEM DE FÔRMA DE VIGA, ESCORAMENTO METÁLICO, PÉ-DIREITO SIMPLES, EM CHAPA DE MADEIRA RESINADA, 2 UTILIZAÇÕES. AF_12/2015</v>
          </cell>
          <cell r="C1907" t="str">
            <v>M2</v>
          </cell>
          <cell r="D1907">
            <v>78.349999999999994</v>
          </cell>
        </row>
        <row r="1908">
          <cell r="A1908" t="str">
            <v xml:space="preserve">    92453</v>
          </cell>
          <cell r="B1908" t="str">
            <v>MONTAGEM E DESMONTAGEM DE FÔRMA DE VIGA, ESCORAMENTO COM GARFO DE MADEIRA, PÉ-DIREITO DUPLO, EM CHAPA DE MADEIRA RESINADA, 4 UTILIZAÇÕES. AF_12/2015</v>
          </cell>
          <cell r="C1908" t="str">
            <v>M2</v>
          </cell>
          <cell r="D1908">
            <v>177.39</v>
          </cell>
        </row>
        <row r="1909">
          <cell r="A1909" t="str">
            <v xml:space="preserve">    92454</v>
          </cell>
          <cell r="B1909" t="str">
            <v>MONTAGEM E DESMONTAGEM DE FÔRMA DE VIGA, ESCORAMENTO METÁLICO, PÉ-DIREITO DUPLO, EM CHAPA DE MADEIRA RESINADA, 4 UTILIZAÇÕES. AF_12/2015</v>
          </cell>
          <cell r="C1909" t="str">
            <v>M2</v>
          </cell>
          <cell r="D1909">
            <v>67.17</v>
          </cell>
        </row>
        <row r="1910">
          <cell r="A1910" t="str">
            <v xml:space="preserve">    92455</v>
          </cell>
          <cell r="B1910" t="str">
            <v>MONTAGEM E DESMONTAGEM DE FÔRMA DE VIGA, ESCORAMENTO COM GARFO DE MADEIRA, PÉ-DIREITO SIMPLES, EM CHAPA DE MADEIRA RESINADA, 4 UTILIZAÇÕES.AF_12/2015</v>
          </cell>
          <cell r="C1910" t="str">
            <v>M2</v>
          </cell>
          <cell r="D1910">
            <v>106.84</v>
          </cell>
        </row>
        <row r="1911">
          <cell r="A1911" t="str">
            <v xml:space="preserve">    92456</v>
          </cell>
          <cell r="B1911" t="str">
            <v>MONTAGEM E DESMONTAGEM DE FÔRMA DE VIGA, ESCORAMENTO METÁLICO, PÉ-DIREITO SIMPLES, EM CHAPA DE MADEIRA RESINADA, 4 UTILIZAÇÕES. AF_12/2015</v>
          </cell>
          <cell r="C1911" t="str">
            <v>M2</v>
          </cell>
          <cell r="D1911">
            <v>59.28</v>
          </cell>
        </row>
        <row r="1912">
          <cell r="A1912" t="str">
            <v xml:space="preserve">    92457</v>
          </cell>
          <cell r="B1912" t="str">
            <v>MONTAGEM E DESMONTAGEM DE FÔRMA DE VIGA, ESCORAMENTO COM GARFO DE MADEIRA, PÉ-DIREITO DUPLO, EM CHAPA DE MADEIRA RESINADA, 6 UTILIZAÇÕES. AF_12/2015</v>
          </cell>
          <cell r="C1912" t="str">
            <v>M2</v>
          </cell>
          <cell r="D1912">
            <v>136.29</v>
          </cell>
        </row>
        <row r="1913">
          <cell r="A1913" t="str">
            <v xml:space="preserve">    92458</v>
          </cell>
          <cell r="B1913" t="str">
            <v>MONTAGEM E DESMONTAGEM DE FÔRMA DE VIGA, ESCORAMENTO METÁLICO, PÉ-DIREITO DUPLO, EM CHAPA DE MADEIRA RESINADA, 6 UTILIZAÇÕES. AF_12/2015</v>
          </cell>
          <cell r="C1913" t="str">
            <v>M2</v>
          </cell>
          <cell r="D1913">
            <v>57.11</v>
          </cell>
        </row>
        <row r="1914">
          <cell r="A1914" t="str">
            <v xml:space="preserve">    92459</v>
          </cell>
          <cell r="B1914" t="str">
            <v>MONTAGEM E DESMONTAGEM DE FÔRMA DE VIGA, ESCORAMENTO COM GARFO DE MADEIRA, PÉ-DIREITO SIMPLES, EM CHAPA DE MADEIRA RESINADA, 6 UTILIZAÇÕES.AF_12/2015</v>
          </cell>
          <cell r="C1914" t="str">
            <v>M2</v>
          </cell>
          <cell r="D1914">
            <v>83.07</v>
          </cell>
        </row>
        <row r="1915">
          <cell r="A1915" t="str">
            <v xml:space="preserve">    92460</v>
          </cell>
          <cell r="B1915" t="str">
            <v>MONTAGEM E DESMONTAGEM DE FÔRMA DE VIGA, ESCORAMENTO METÁLICO, PÉ-DIREITO SIMPLES, EM CHAPA DE MADEIRA RESINADA, 6 UTILIZAÇÕES. AF_12/2015</v>
          </cell>
          <cell r="C1915" t="str">
            <v>M2</v>
          </cell>
          <cell r="D1915">
            <v>49.74</v>
          </cell>
        </row>
        <row r="1916">
          <cell r="A1916" t="str">
            <v xml:space="preserve">    92461</v>
          </cell>
          <cell r="B1916" t="str">
            <v>MONTAGEM E DESMONTAGEM DE FÔRMA DE VIGA, ESCORAMENTO COM GARFO DE MADEIRA, PÉ-DIREITO DUPLO, EM CHAPA DE MADEIRA RESINADA, 8 UTILIZAÇÕES. AF_12/2015</v>
          </cell>
          <cell r="C1916" t="str">
            <v>M2</v>
          </cell>
          <cell r="D1916">
            <v>107.06</v>
          </cell>
        </row>
        <row r="1917">
          <cell r="A1917" t="str">
            <v xml:space="preserve">    92462</v>
          </cell>
          <cell r="B1917" t="str">
            <v>MONTAGEM E DESMONTAGEM DE FÔRMA DE VIGA, ESCORAMENTO METÁLICO, PÉ-DIREITO DUPLO, EM CHAPA DE MADEIRA RESINADA, 8 UTILIZAÇÕES. AF_12/2015</v>
          </cell>
          <cell r="C1917" t="str">
            <v>M2</v>
          </cell>
          <cell r="D1917">
            <v>49.09</v>
          </cell>
        </row>
        <row r="1918">
          <cell r="A1918" t="str">
            <v xml:space="preserve">    92463</v>
          </cell>
          <cell r="B1918" t="str">
            <v>MONTAGEM E DESMONTAGEM DE FÔRMA DE VIGA, ESCORAMENTO COM GARFO DE MADEIRA, PÉ-DIREITO SIMPLES, EM CHAPA DE MADEIRA RESINADA, 8 UTILIZAÇÕES.AF_12/2015</v>
          </cell>
          <cell r="C1918" t="str">
            <v>M2</v>
          </cell>
          <cell r="D1918">
            <v>65.849999999999994</v>
          </cell>
        </row>
        <row r="1919">
          <cell r="A1919" t="str">
            <v xml:space="preserve">    92464</v>
          </cell>
          <cell r="B1919" t="str">
            <v>MONTAGEM E DESMONTAGEM DE FÔRMA DE VIGA, ESCORAMENTO METÁLICO, PÉ-DIREITO SIMPLES, EM CHAPA DE MADEIRA RESINADA, 8 UTILIZAÇÕES. AF_12/2015</v>
          </cell>
          <cell r="C1919" t="str">
            <v>M2</v>
          </cell>
          <cell r="D1919">
            <v>42.25</v>
          </cell>
        </row>
        <row r="1920">
          <cell r="A1920" t="str">
            <v xml:space="preserve">    92465</v>
          </cell>
          <cell r="B1920" t="str">
            <v>MONTAGEM E DESMONTAGEM DE FÔRMA DE VIGA, ESCORAMENTO COM GARFO DE MADEIRA, PÉ-DIREITO DUPLO, EM CHAPA DE MADEIRA PLASTIFICADA, 10 UTILIZAÇÕES. AF_12/2015</v>
          </cell>
          <cell r="C1920" t="str">
            <v>M2</v>
          </cell>
          <cell r="D1920">
            <v>89.7</v>
          </cell>
        </row>
        <row r="1921">
          <cell r="A1921" t="str">
            <v xml:space="preserve">    92466</v>
          </cell>
          <cell r="B1921" t="str">
            <v>MONTAGEM E DESMONTAGEM DE FÔRMA DE VIGA, ESCORAMENTO METÁLICO, PÉ-DIREITO DUPLO, EM CHAPA DE MADEIRA PLASTIFICADA, 10 UTILIZAÇÕES. AF_12/2015</v>
          </cell>
          <cell r="C1921" t="str">
            <v>M2</v>
          </cell>
          <cell r="D1921">
            <v>44.82</v>
          </cell>
        </row>
        <row r="1922">
          <cell r="A1922" t="str">
            <v xml:space="preserve">    92467</v>
          </cell>
          <cell r="B1922" t="str">
            <v>MONTAGEM E DESMONTAGEM DE FÔRMA DE VIGA, ESCORAMENTO COM GARFO DE MADEIRA, PÉ-DIREITO SIMPLES, EM CHAPA DE MADEIRA PLASTIFICADA, 10 UTILIZAÇÕES. AF_12/2015</v>
          </cell>
          <cell r="C1922" t="str">
            <v>M2</v>
          </cell>
          <cell r="D1922">
            <v>55.9</v>
          </cell>
        </row>
        <row r="1923">
          <cell r="A1923" t="str">
            <v xml:space="preserve">    92468</v>
          </cell>
          <cell r="B1923" t="str">
            <v>MONTAGEM E DESMONTAGEM DE FÔRMA DE VIGA, ESCORAMENTO METÁLICO, PÉ-DIREITO SIMPLES, EM CHAPA DE MADEIRA PLASTIFICADA, 10 UTILIZAÇÕES. AF_12/2015</v>
          </cell>
          <cell r="C1923" t="str">
            <v>M2</v>
          </cell>
          <cell r="D1923">
            <v>38.299999999999997</v>
          </cell>
        </row>
        <row r="1924">
          <cell r="A1924" t="str">
            <v xml:space="preserve">    92469</v>
          </cell>
          <cell r="B1924" t="str">
            <v>MONTAGEM E DESMONTAGEM DE FÔRMA DE VIGA, ESCORAMENTO COM GARFO DE MADEIRA, PÉ-DIREITO DUPLO, EM CHAPA DE MADEIRA PLASTIFICADA, 12 UTILIZAÇÕES. AF_12/2015</v>
          </cell>
          <cell r="C1924" t="str">
            <v>M2</v>
          </cell>
          <cell r="D1924">
            <v>77.22</v>
          </cell>
        </row>
        <row r="1925">
          <cell r="A1925" t="str">
            <v xml:space="preserve">    92470</v>
          </cell>
          <cell r="B1925" t="str">
            <v>MONTAGEM E DESMONTAGEM DE FÔRMA DE VIGA, ESCORAMENTO METÁLICO, PÉ-DIREITO DUPLO, EM CHAPA DE MADEIRA PLASTIFICADA, 12 UTILIZAÇÕES. AF_12/2015</v>
          </cell>
          <cell r="C1925" t="str">
            <v>M2</v>
          </cell>
          <cell r="D1925">
            <v>40.39</v>
          </cell>
        </row>
        <row r="1926">
          <cell r="A1926" t="str">
            <v xml:space="preserve">    92471</v>
          </cell>
          <cell r="B1926" t="str">
            <v>MONTAGEM E DESMONTAGEM DE FÔRMA DE VIGA, ESCORAMENTO COM GARFO DE MADEIRA, PÉ-DIREITO SIMPLES, EM CHAPA DE MADEIRA PLASTIFICADA, 12 UTILIZAÇÕES. AF_12/2015</v>
          </cell>
          <cell r="C1926" t="str">
            <v>M2</v>
          </cell>
          <cell r="D1926">
            <v>48.49</v>
          </cell>
        </row>
        <row r="1927">
          <cell r="A1927" t="str">
            <v xml:space="preserve">    92472</v>
          </cell>
          <cell r="B1927" t="str">
            <v>MONTAGEM E DESMONTAGEM DE FÔRMA DE VIGA, ESCORAMENTO METÁLICO, PÉ-DIREITO SIMPLES, EM CHAPA DE MADEIRA PLASTIFICADA, 12 UTILIZAÇÕES. AF_12/2015</v>
          </cell>
          <cell r="C1927" t="str">
            <v>M2</v>
          </cell>
          <cell r="D1927">
            <v>34.39</v>
          </cell>
        </row>
        <row r="1928">
          <cell r="A1928" t="str">
            <v xml:space="preserve">    92473</v>
          </cell>
          <cell r="B1928" t="str">
            <v>MONTAGEM E DESMONTAGEM DE FÔRMA DE VIGA, ESCORAMENTO COM GARFO DE MADEIRA, PÉ-DIREITO DUPLO, EM CHAPA DE MADEIRA PLASTIFICADA, 14 UTILIZAÇÕES. AF_12/2015</v>
          </cell>
          <cell r="C1928" t="str">
            <v>M2</v>
          </cell>
          <cell r="D1928">
            <v>67.989999999999995</v>
          </cell>
        </row>
        <row r="1929">
          <cell r="A1929" t="str">
            <v xml:space="preserve">    92474</v>
          </cell>
          <cell r="B1929" t="str">
            <v>MONTAGEM E DESMONTAGEM DE FÔRMA DE VIGA, ESCORAMENTO METÁLICO, PÉ-DIREITO DUPLO, EM CHAPA DE MADEIRA PLASTIFICADA, 14 UTILIZAÇÕES. AF_12/2015</v>
          </cell>
          <cell r="C1929" t="str">
            <v>M2</v>
          </cell>
          <cell r="D1929">
            <v>36.82</v>
          </cell>
        </row>
        <row r="1930">
          <cell r="A1930" t="str">
            <v xml:space="preserve">    92475</v>
          </cell>
          <cell r="B1930" t="str">
            <v>MONTAGEM E DESMONTAGEM DE FÔRMA DE VIGA, ESCORAMENTO COM GARFO DE MADEIRA, PÉ-DIREITO SIMPLES, EM CHAPA DE MADEIRA PLASTIFICADA, 14 UTILIZAÇÕES. AF_12/2015</v>
          </cell>
          <cell r="C1930" t="str">
            <v>M2</v>
          </cell>
          <cell r="D1930">
            <v>43</v>
          </cell>
        </row>
        <row r="1931">
          <cell r="A1931" t="str">
            <v xml:space="preserve">    92476</v>
          </cell>
          <cell r="B1931" t="str">
            <v>MONTAGEM E DESMONTAGEM DE FÔRMA DE VIGA, ESCORAMENTO METÁLICO, PÉ-DIREITO SIMPLES, EM CHAPA DE MADEIRA PLASTIFICADA, 14 UTILIZAÇÕES. AF_12/2015</v>
          </cell>
          <cell r="C1931" t="str">
            <v>M2</v>
          </cell>
          <cell r="D1931">
            <v>31.29</v>
          </cell>
        </row>
        <row r="1932">
          <cell r="A1932" t="str">
            <v xml:space="preserve">    92477</v>
          </cell>
          <cell r="B1932" t="str">
            <v>MONTAGEM E DESMONTAGEM DE FÔRMA DE VIGA, ESCORAMENTO COM GARFO DE MADEIRA, PÉ-DIREITO DUPLO, EM CHAPA DE MADEIRA PLASTIFICADA, 18 UTILIZAÇÕES. AF_12/2015</v>
          </cell>
          <cell r="C1932" t="str">
            <v>M2</v>
          </cell>
          <cell r="D1932">
            <v>54.17</v>
          </cell>
        </row>
        <row r="1933">
          <cell r="A1933" t="str">
            <v xml:space="preserve">    92478</v>
          </cell>
          <cell r="B1933" t="str">
            <v>MONTAGEM E DESMONTAGEM DE FÔRMA DE VIGA, ESCORAMENTO METÁLICO, PÉ-DIREITO DUPLO, EM CHAPA DE MADEIRA PLASTIFICADA, 18 UTILIZAÇÕES. AF_12/2015</v>
          </cell>
          <cell r="C1933" t="str">
            <v>M2</v>
          </cell>
          <cell r="D1933">
            <v>30.39</v>
          </cell>
        </row>
        <row r="1934">
          <cell r="A1934" t="str">
            <v xml:space="preserve">    92479</v>
          </cell>
          <cell r="B1934" t="str">
            <v>MONTAGEM E DESMONTAGEM DE FÔRMA DE VIGA, ESCORAMENTO COM GARFO DE MADEIRA, PÉ-DIREITO SIMPLES, EM CHAPA DE MADEIRA PLASTIFICADA, 18 UTILIZAÇÕES. AF_12/2015</v>
          </cell>
          <cell r="C1934" t="str">
            <v>M2</v>
          </cell>
          <cell r="D1934">
            <v>34.32</v>
          </cell>
        </row>
        <row r="1935">
          <cell r="A1935" t="str">
            <v xml:space="preserve">    92480</v>
          </cell>
          <cell r="B1935" t="str">
            <v>MONTAGEM E DESMONTAGEM DE FÔRMA DE VIGA, ESCORAMENTO METÁLICO, PÉ-DIREITO SIMPLES, EM CHAPA DE MADEIRA PLASTIFICADA, 18 UTILIZAÇÕES. AF_12/2015</v>
          </cell>
          <cell r="C1935" t="str">
            <v>M2</v>
          </cell>
          <cell r="D1935">
            <v>25.69</v>
          </cell>
        </row>
        <row r="1936">
          <cell r="A1936" t="str">
            <v xml:space="preserve">    92481</v>
          </cell>
          <cell r="B1936" t="str">
            <v>MONTAGEM E DESMONTAGEM DE FÔRMA DE LAJE MACIÇA COM ÁREA MÉDIA MENOR OUIGUAL A 20 M², PÉ-DIREITO SIMPLES, EM MADEIRA SERRADA, 1 UTILIZAÇÃO.AF_12/2015</v>
          </cell>
          <cell r="C1936" t="str">
            <v>M2</v>
          </cell>
          <cell r="D1936">
            <v>133.29</v>
          </cell>
        </row>
        <row r="1937">
          <cell r="A1937" t="str">
            <v xml:space="preserve">    92482</v>
          </cell>
          <cell r="B1937" t="str">
            <v>MONTAGEM E DESMONTAGEM DE FÔRMA DE LAJE MACIÇA COM ÁREA MÉDIA MAIOR QUE 20 M², PÉ-DIREITO SIMPLES, EM MADEIRA SERRADA, 1 UTILIZAÇÃO. AF_12/2015</v>
          </cell>
          <cell r="C1937" t="str">
            <v>M2</v>
          </cell>
          <cell r="D1937">
            <v>125.9</v>
          </cell>
        </row>
        <row r="1938">
          <cell r="A1938" t="str">
            <v xml:space="preserve">    92483</v>
          </cell>
          <cell r="B1938" t="str">
            <v>MONTAGEM E DESMONTAGEM DE FÔRMA DE LAJE MACIÇA COM ÁREA MÉDIA MENOR OUIGUAL A 20 M², PÉ-DIREITO SIMPLES, EM MADEIRA SERRADA, 2 UTILIZAÇÕES.AF_12/2015</v>
          </cell>
          <cell r="C1938" t="str">
            <v>M2</v>
          </cell>
          <cell r="D1938">
            <v>107.72</v>
          </cell>
        </row>
        <row r="1939">
          <cell r="A1939" t="str">
            <v xml:space="preserve">    92484</v>
          </cell>
          <cell r="B1939" t="str">
            <v>MONTAGEM E DESMONTAGEM DE FÔRMA DE LAJE MACIÇA COM ÁREA MÉDIA MAIOR QUE 20 M², PÉ-DIREITO SIMPLES, EM MADEIRA SERRADA, 2 UTILIZAÇÕES. AF_12/2015</v>
          </cell>
          <cell r="C1939" t="str">
            <v>M2</v>
          </cell>
          <cell r="D1939">
            <v>101.18</v>
          </cell>
        </row>
        <row r="1940">
          <cell r="A1940" t="str">
            <v xml:space="preserve">    92485</v>
          </cell>
          <cell r="B1940" t="str">
            <v>MONTAGEM E DESMONTAGEM DE FÔRMA DE LAJE MACIÇA COM ÁREA MÉDIA MENOR OUIGUAL A 20 M², PÉ-DIREITO SIMPLES, EM MADEIRA SERRADA, 4 UTILIZAÇÕES.AF_12/2015</v>
          </cell>
          <cell r="C1940" t="str">
            <v>M2</v>
          </cell>
          <cell r="D1940">
            <v>75.37</v>
          </cell>
        </row>
        <row r="1941">
          <cell r="A1941" t="str">
            <v xml:space="preserve">    92486</v>
          </cell>
          <cell r="B1941" t="str">
            <v>MONTAGEM E DESMONTAGEM DE FÔRMA DE LAJE MACIÇA COM ÁREA MÉDIA MAIOR QUE 20 M², PÉ-DIREITO SIMPLES, EM MADEIRA SERRADA, 4 UTILIZAÇÕES. AF_12/2015</v>
          </cell>
          <cell r="C1941" t="str">
            <v>M2</v>
          </cell>
          <cell r="D1941">
            <v>70.349999999999994</v>
          </cell>
        </row>
        <row r="1942">
          <cell r="A1942" t="str">
            <v xml:space="preserve">    92487</v>
          </cell>
          <cell r="B1942" t="str">
            <v>MONTAGEM E DESMONTAGEM DE FÔRMA DE LAJE NERVURADA COM CUBETA E ASSOALHO COM ÁREA MÉDIA MENOR OU IGUAL A 20 M², PÉ-DIREITO DUPLO, EM CHAPA DEMADEIRA COMPENSADA RESINADA, 8 UTILIZAÇÕES. AF_12/2015</v>
          </cell>
          <cell r="C1942" t="str">
            <v>M2</v>
          </cell>
          <cell r="D1942">
            <v>31.03</v>
          </cell>
        </row>
        <row r="1943">
          <cell r="A1943" t="str">
            <v xml:space="preserve">    92488</v>
          </cell>
          <cell r="B1943" t="str">
            <v>MONTAGEM E DESMONTAGEM DE FÔRMA DE LAJE NERVURADA COM CUBETA E ASSOALHO COM ÁREA MÉDIA MAIOR QUE 20 M², PÉ-DIREITO DUPLO, EM CHAPA DE MADEIRA COMPENSADA RESINADA, 8 UTILIZAÇÕES. AF_12/2015</v>
          </cell>
          <cell r="C1943" t="str">
            <v>M2</v>
          </cell>
          <cell r="D1943">
            <v>29.3</v>
          </cell>
        </row>
        <row r="1944">
          <cell r="A1944" t="str">
            <v xml:space="preserve">    92489</v>
          </cell>
          <cell r="B1944" t="str">
            <v>MONTAGEM E DESMONTAGEM DE FÔRMA DE LAJE NERVURADA COM CUBETA E ASSOALHO COM ÁREA MÉDIA MENOR OU IGUAL A 20 M², PÉ-DIREITO SIMPLES, EM CHAPADE MADEIRA COMPENSADA RESINADA, 8 UTILIZAÇÕES. AF_12/2015</v>
          </cell>
          <cell r="C1944" t="str">
            <v>M2</v>
          </cell>
          <cell r="D1944">
            <v>24.44</v>
          </cell>
        </row>
        <row r="1945">
          <cell r="A1945" t="str">
            <v xml:space="preserve">    92490</v>
          </cell>
          <cell r="B1945" t="str">
            <v>MONTAGEM E DESMONTAGEM DE FÔRMA DE LAJE NERVURADA COM CUBETA E ASSOALHO COM ÁREA MÉDIA MAIOR QUE 20 M², PÉ-DIREITO SIMPLES, EM CHAPA DE MADEIRA COMPENSADA RESINADA, 8 UTILIZAÇÕES. AF_12/2015</v>
          </cell>
          <cell r="C1945" t="str">
            <v>M2</v>
          </cell>
          <cell r="D1945">
            <v>22.85</v>
          </cell>
        </row>
        <row r="1946">
          <cell r="A1946" t="str">
            <v xml:space="preserve">    92491</v>
          </cell>
          <cell r="B1946" t="str">
            <v>MONTAGEM E DESMONTAGEM DE FÔRMA DE LAJE NERVURADA COM CUBETA E ASSOALHO COM ÁREA MÉDIA MENOR OU IGUAL A 20 M², PÉ-DIREITO DUPLO, EM CHAPA DEMADEIRA COMPENSADA RESINADA, 10 UTILIZAÇÕES. AF_12/2015</v>
          </cell>
          <cell r="C1946" t="str">
            <v>M2</v>
          </cell>
          <cell r="D1946">
            <v>27.49</v>
          </cell>
        </row>
        <row r="1947">
          <cell r="A1947" t="str">
            <v xml:space="preserve">    92492</v>
          </cell>
          <cell r="B1947" t="str">
            <v>MONTAGEM E DESMONTAGEM DE FÔRMA DE LAJE NERVURADA COM CUBETA E ASSOALHO COM ÁREA MÉDIA MAIOR QUE 20 M², PÉ-DIREITO DUPLO, EM CHAPA DE MADEIRA COMPENSADA RESINADA, 10 UTILIZAÇÕES. AF_12/2015</v>
          </cell>
          <cell r="C1947" t="str">
            <v>M2</v>
          </cell>
          <cell r="D1947">
            <v>25.35</v>
          </cell>
        </row>
        <row r="1948">
          <cell r="A1948" t="str">
            <v xml:space="preserve">    92493</v>
          </cell>
          <cell r="B1948" t="str">
            <v>MONTAGEM E DESMONTAGEM DE FÔRMA DE LAJE NERVURADA COM CUBETA E ASSOALHO COM ÁREA MÉDIA MENOR OU IGUAL A 20 M², PÉ-DIREITO SIMPLES, EM CHAPADE MADEIRA COMPENSADA RESINADA, 10 UTILIZAÇÕES. AF_12/2015</v>
          </cell>
          <cell r="C1948" t="str">
            <v>M2</v>
          </cell>
          <cell r="D1948">
            <v>20.88</v>
          </cell>
        </row>
        <row r="1949">
          <cell r="A1949" t="str">
            <v xml:space="preserve">    92494</v>
          </cell>
          <cell r="B1949" t="str">
            <v>MONTAGEM E DESMONTAGEM DE FÔRMA DE LAJE NERVURADA COM CUBETA E ASSOALHO COM ÁREA MÉDIA MAIOR QUE 20 M², PÉ-DIREITO SIMPLES, EM CHAPA DE MADEIRA COMPENSADA RESINADA, 10 UTILIZAÇÕES. AF_12/2015</v>
          </cell>
          <cell r="C1949" t="str">
            <v>M2</v>
          </cell>
          <cell r="D1949">
            <v>19.350000000000001</v>
          </cell>
        </row>
        <row r="1950">
          <cell r="A1950" t="str">
            <v xml:space="preserve">    92495</v>
          </cell>
          <cell r="B1950" t="str">
            <v>MONTAGEM E DESMONTAGEM DE FÔRMA DE LAJE NERVURADA COM CUBETA E ASSOALHO COM ÁREA MÉDIA MENOR OU IGUAL A 20 M², PÉ-DIREITO DUPLO, EM CHAPA DEMADEIRA COMPENSADA RESINADA, 12 UTILIZAÇÕES. AF_12/2015</v>
          </cell>
          <cell r="C1950" t="str">
            <v>M2</v>
          </cell>
          <cell r="D1950">
            <v>25.26</v>
          </cell>
        </row>
        <row r="1951">
          <cell r="A1951" t="str">
            <v xml:space="preserve">    92496</v>
          </cell>
          <cell r="B1951" t="str">
            <v>MONTAGEM E DESMONTAGEM DE FÔRMA DE LAJE NERVURADA COM CUBETA E ASSOALHO COM ÁREA MÉDIA MAIOR QUE 20 M², PÉ-DIREITO DUPLO, EM CHAPA DE MADEIRA COMPENSADA RESINADA, 12 UTILIZAÇÕES. AF_12/2015</v>
          </cell>
          <cell r="C1951" t="str">
            <v>M2</v>
          </cell>
          <cell r="D1951">
            <v>23.68</v>
          </cell>
        </row>
        <row r="1952">
          <cell r="A1952" t="str">
            <v xml:space="preserve">    92497</v>
          </cell>
          <cell r="B1952" t="str">
            <v>MONTAGEM E DESMONTAGEM DE FÔRMA DE LAJE NERVURADA COM CUBETA E ASSOALHO COM ÁREA MÉDIA MENOR OU IGUAL A 20 M², PÉ-DIREITO SIMPLES, EM CHAPADE MADEIRA COMPENSADA RESINADA, 12 UTILIZAÇÕES. AF_12/2015</v>
          </cell>
          <cell r="C1952" t="str">
            <v>M2</v>
          </cell>
          <cell r="D1952">
            <v>19.420000000000002</v>
          </cell>
        </row>
        <row r="1953">
          <cell r="A1953" t="str">
            <v xml:space="preserve">    92498</v>
          </cell>
          <cell r="B1953" t="str">
            <v>MONTAGEM E DESMONTAGEM DE FÔRMA DE LAJE NERVURADA COM CUBETA E ASSOALHO COM ÁREA MÉDIA MAIOR QUE 20 M², PÉ-DIREITO SIMPLES, EM CHAPA DE MADEIRA COMPENSADA RESINADA, 12 UTILIZAÇÕES. AF_12/2015</v>
          </cell>
          <cell r="C1953" t="str">
            <v>M2</v>
          </cell>
          <cell r="D1953">
            <v>17.95</v>
          </cell>
        </row>
        <row r="1954">
          <cell r="A1954" t="str">
            <v xml:space="preserve">    92499</v>
          </cell>
          <cell r="B1954" t="str">
            <v>MONTAGEM E DESMONTAGEM DE FÔRMA DE LAJE NERVURADA COM CUBETA E ASSOALHO COM ÁREA MÉDIA MENOR OU IGUAL A 20 M², PÉ-DIREITO DUPLO, EM CHAPA DEMADEIRA COMPENSADA RESINADA, 14 UTILIZAÇÕES. AF_12/2015</v>
          </cell>
          <cell r="C1954" t="str">
            <v>M2</v>
          </cell>
          <cell r="D1954">
            <v>24</v>
          </cell>
        </row>
        <row r="1955">
          <cell r="A1955" t="str">
            <v xml:space="preserve">    92500</v>
          </cell>
          <cell r="B1955" t="str">
            <v>MONTAGEM E DESMONTAGEM DE FÔRMA DE LAJE NERVURADA COM CUBETA E ASSOALHO COM ÁREA MÉDIA MAIOR QUE 20 M², PÉ-DIREITO DUPLO, EM CHAPA DE MADEIRA COMPENSADA RESINADA, 14 UTILIZAÇÕES. AF_12/2015</v>
          </cell>
          <cell r="C1955" t="str">
            <v>M2</v>
          </cell>
          <cell r="D1955">
            <v>22.46</v>
          </cell>
        </row>
        <row r="1956">
          <cell r="A1956" t="str">
            <v xml:space="preserve">    92501</v>
          </cell>
          <cell r="B1956" t="str">
            <v>MONTAGEM E DESMONTAGEM DE FÔRMA DE LAJE NERVURADA COM CUBETA E ASSOALHO COM ÁREA MÉDIA MENOR OU IGUAL A 20 M², PÉ-DIREITO SIMPLES, EM CHAPADE MADEIRA COMPENSADA RESINADA, 14 UTILIZAÇÕES. AF_12/2015</v>
          </cell>
          <cell r="C1956" t="str">
            <v>M2</v>
          </cell>
          <cell r="D1956">
            <v>18.39</v>
          </cell>
        </row>
        <row r="1957">
          <cell r="A1957" t="str">
            <v xml:space="preserve">    92502</v>
          </cell>
          <cell r="B1957" t="str">
            <v>MONTAGEM E DESMONTAGEM DE FÔRMA DE LAJE NERVURADA COM CUBETA E ASSOALHO COM ÁREA MÉDIA MAIOR QUE 20 M², PÉ-DIREITO SIMPLES, EM CHAPA DE MADEIRA COMPENSADA RESINADA, 14 UTILIZAÇÕES. AF_12/2015</v>
          </cell>
          <cell r="C1957" t="str">
            <v>M2</v>
          </cell>
          <cell r="D1957">
            <v>16.95</v>
          </cell>
        </row>
        <row r="1958">
          <cell r="A1958" t="str">
            <v xml:space="preserve">    92503</v>
          </cell>
          <cell r="B1958" t="str">
            <v>MONTAGEM E DESMONTAGEM DE FÔRMA DE LAJE NERVURADA COM CUBETA E ASSOALHO COM ÁREA MÉDIA MENOR OU IGUAL A 20 M², PÉ-DIREITO DUPLO, EM CHAPA DEMADEIRA COMPENSADA RESINADA, 18 UTILIZAÇÕES. AF_12/2015</v>
          </cell>
          <cell r="C1958" t="str">
            <v>M2</v>
          </cell>
          <cell r="D1958">
            <v>22.12</v>
          </cell>
        </row>
        <row r="1959">
          <cell r="A1959" t="str">
            <v xml:space="preserve">    92504</v>
          </cell>
          <cell r="B1959" t="str">
            <v>MONTAGEM E DESMONTAGEM DE FÔRMA DE LAJE NERVURADA COM CUBETA E ASSOALHO COM ÁREA MÉDIA MAIOR QUE 20 M², PÉ-DIREITO DUPLO, EM CHAPA DE MADEIRA COMPENSADA RESINADA, 18 UTILIZAÇÕES. AF_12/2015</v>
          </cell>
          <cell r="C1959" t="str">
            <v>M2</v>
          </cell>
          <cell r="D1959">
            <v>20.63</v>
          </cell>
        </row>
        <row r="1960">
          <cell r="A1960" t="str">
            <v xml:space="preserve">    92505</v>
          </cell>
          <cell r="B1960" t="str">
            <v>MONTAGEM E DESMONTAGEM DE FÔRMA DE LAJE NERVURADA COM CUBETA E ASSOALHO COM ÁREA MÉDIA MENOR OU IGUAL A 20 M², PÉ-DIREITO SIMPLES, EM CHAPADE MADEIRA COMPENSADA RESINADA, 18 UTILIZAÇÕES. AF_12/2015</v>
          </cell>
          <cell r="C1960" t="str">
            <v>M2</v>
          </cell>
          <cell r="D1960">
            <v>16.78</v>
          </cell>
        </row>
        <row r="1961">
          <cell r="A1961" t="str">
            <v xml:space="preserve">    92506</v>
          </cell>
          <cell r="B1961" t="str">
            <v>MONTAGEM E DESMONTAGEM DE FÔRMA DE LAJE NERVURADA COM CUBETA E ASSOALHO COM ÁREA MÉDIA MAIOR QUE 20 M², PÉ-DIREITO SIMPLES, EM CHAPA DE MADEIRA COMPENSADA RESINADA, 18 UTILIZAÇÕES. AF_12/2015</v>
          </cell>
          <cell r="C1961" t="str">
            <v>M2</v>
          </cell>
          <cell r="D1961">
            <v>15.39</v>
          </cell>
        </row>
        <row r="1962">
          <cell r="A1962" t="str">
            <v xml:space="preserve">    92507</v>
          </cell>
          <cell r="B1962" t="str">
            <v>MONTAGEM E DESMONTAGEM DE FÔRMA DE LAJE MACIÇA COM ÁREA MÉDIA MENOR OUIGUAL A 20 M², PÉ-DIREITO DUPLO, EM CHAPA DE MADEIRA COMPENSADA RESINADA, 2 UTILIZAÇÕES. AF_12/2015</v>
          </cell>
          <cell r="C1962" t="str">
            <v>M2</v>
          </cell>
          <cell r="D1962">
            <v>47.83</v>
          </cell>
        </row>
        <row r="1963">
          <cell r="A1963" t="str">
            <v xml:space="preserve">    92508</v>
          </cell>
          <cell r="B1963" t="str">
            <v>MONTAGEM E DESMONTAGEM DE FÔRMA DE LAJE MACIÇA COM ÁREA MÉDIA MAIOR QUE 20 M², PÉ-DIREITO DUPLO, EM CHAPA DE MADEIRA COMPENSADA RESINADA, 2UTILIZAÇÕES. AF_12/2015</v>
          </cell>
          <cell r="C1963" t="str">
            <v>M2</v>
          </cell>
          <cell r="D1963">
            <v>46.45</v>
          </cell>
        </row>
        <row r="1964">
          <cell r="A1964" t="str">
            <v xml:space="preserve">    92509</v>
          </cell>
          <cell r="B1964" t="str">
            <v>MONTAGEM E DESMONTAGEM DE FÔRMA DE LAJE MACIÇA COM ÁREA MÉDIA MENOR OUIGUAL A 20 M², PÉ-DIREITO SIMPLES, EM CHAPA DE MADEIRA COMPENSADA RESINADA, 2 UTILIZAÇÕES. AF_12/2015</v>
          </cell>
          <cell r="C1964" t="str">
            <v>M2</v>
          </cell>
          <cell r="D1964">
            <v>37.07</v>
          </cell>
        </row>
        <row r="1965">
          <cell r="A1965" t="str">
            <v xml:space="preserve">    92510</v>
          </cell>
          <cell r="B1965" t="str">
            <v>MONTAGEM E DESMONTAGEM DE FÔRMA DE LAJE MACIÇA COM ÁREA MÉDIA MAIOR QUE 20 M², PÉ-DIREITO SIMPLES, EM CHAPA DE MADEIRA COMPENSADA RESINADA,2 UTILIZAÇÕES. AF_12/2015</v>
          </cell>
          <cell r="C1965" t="str">
            <v>M2</v>
          </cell>
          <cell r="D1965">
            <v>35.79</v>
          </cell>
        </row>
        <row r="1966">
          <cell r="A1966" t="str">
            <v xml:space="preserve">    92511</v>
          </cell>
          <cell r="B1966" t="str">
            <v>MONTAGEM E DESMONTAGEM DE FÔRMA DE LAJE MACIÇA COM ÁREA MÉDIA MENOR OUIGUAL A 20 M², PÉ-DIREITO DUPLO, EM CHAPA DE MADEIRA COMPENSADA RESINADA, 4 UTILIZAÇÕES. AF_12/2015</v>
          </cell>
          <cell r="C1966" t="str">
            <v>M2</v>
          </cell>
          <cell r="D1966">
            <v>31.49</v>
          </cell>
        </row>
        <row r="1967">
          <cell r="A1967" t="str">
            <v xml:space="preserve">    92512</v>
          </cell>
          <cell r="B1967" t="str">
            <v>MONTAGEM E DESMONTAGEM DE FÔRMA DE LAJE MACIÇA COM ÁREA MÉDIA MAIOR QUE 20 M², PÉ-DIREITO DUPLO, EM CHAPA DE MADEIRA COMPENSADA RESINADA, 4UTILIZAÇÕES. AF_12/2015</v>
          </cell>
          <cell r="C1967" t="str">
            <v>M2</v>
          </cell>
          <cell r="D1967">
            <v>30.43</v>
          </cell>
        </row>
        <row r="1968">
          <cell r="A1968" t="str">
            <v xml:space="preserve">    92513</v>
          </cell>
          <cell r="B1968" t="str">
            <v>MONTAGEM E DESMONTAGEM DE FÔRMA DE LAJE MACIÇA COM ÁREA MÉDIA MENOR OUIGUAL A 20 M², PÉ-DIREITO SIMPLES, EM CHAPA DE MADEIRA COMPENSADA RESINADA, 4 UTILIZAÇÕES. AF_12/2015</v>
          </cell>
          <cell r="C1968" t="str">
            <v>M2</v>
          </cell>
          <cell r="D1968">
            <v>23.39</v>
          </cell>
        </row>
        <row r="1969">
          <cell r="A1969" t="str">
            <v xml:space="preserve">    92514</v>
          </cell>
          <cell r="B1969" t="str">
            <v>MONTAGEM E DESMONTAGEM DE FÔRMA DE LAJE MACIÇA COM ÁREA MÉDIA MAIOR QUE 20 M², PÉ-DIREITO SIMPLES, EM CHAPA DE MADEIRA COMPENSADA RESINADA,4 UTILIZAÇÕES. AF_12/2015</v>
          </cell>
          <cell r="C1969" t="str">
            <v>M2</v>
          </cell>
          <cell r="D1969">
            <v>22.41</v>
          </cell>
        </row>
        <row r="1970">
          <cell r="A1970" t="str">
            <v xml:space="preserve">    92515</v>
          </cell>
          <cell r="B1970" t="str">
            <v>MONTAGEM E DESMONTAGEM DE FÔRMA DE LAJE MACIÇA COM ÁREA MÉDIA MAIOR QUE 20 M², PÉ-DIREITO DUPLO, EM CHAPA DE MADEIRA COMPENSADA RESINADA, 6UTILIZAÇÕES. AF_12/2015</v>
          </cell>
          <cell r="C1970" t="str">
            <v>M2</v>
          </cell>
          <cell r="D1970">
            <v>25.18</v>
          </cell>
        </row>
        <row r="1971">
          <cell r="A1971" t="str">
            <v xml:space="preserve">    92516</v>
          </cell>
          <cell r="B1971" t="str">
            <v>MONTAGEM E DESMONTAGEM DE FÔRMA DE LAJE MACIÇA COM ÁREA MÉDIA MENOR OUIGUAL A 20 M², PÉ-DIREITO DUPLO, EM CHAPA DE MADEIRA COMPENSADA RESINADA, 6 UTILIZAÇÕES. AF_12/2015</v>
          </cell>
          <cell r="C1971" t="str">
            <v>M2</v>
          </cell>
          <cell r="D1971">
            <v>24.26</v>
          </cell>
        </row>
        <row r="1972">
          <cell r="A1972" t="str">
            <v xml:space="preserve">    92517</v>
          </cell>
          <cell r="B1972" t="str">
            <v>MONTAGEM E DESMONTAGEM DE FÔRMA DE LAJE MACIÇA COM ÁREA MÉDIA MENOR OUIGUAL A 20 M², PÉ-DIREITO SIMPLES, EM CHAPA DE MADEIRA COMPENSADA RESINADA, 6 UTILIZAÇÕES. AF_12/2015</v>
          </cell>
          <cell r="C1972" t="str">
            <v>M2</v>
          </cell>
          <cell r="D1972">
            <v>18.399999999999999</v>
          </cell>
        </row>
        <row r="1973">
          <cell r="A1973" t="str">
            <v xml:space="preserve">    92518</v>
          </cell>
          <cell r="B1973" t="str">
            <v>MONTAGEM E DESMONTAGEM DE FÔRMA DE LAJE MACIÇA COM ÁREA MÉDIA MAIOR QUE 20 M², PÉ-DIREITO SIMPLES, EM CHAPA DE MADEIRA COMPENSADA RESINADA,6 UTILIZAÇÕES. AF_12/2015</v>
          </cell>
          <cell r="C1973" t="str">
            <v>M2</v>
          </cell>
          <cell r="D1973">
            <v>17.54</v>
          </cell>
        </row>
        <row r="1974">
          <cell r="A1974" t="str">
            <v xml:space="preserve">    92519</v>
          </cell>
          <cell r="B1974" t="str">
            <v>MONTAGEM E DESMONTAGEM DE FÔRMA DE LAJE MACIÇA COM ÁREA MÉDIA MENOR OUIGUAL A 20 M², PÉ-DIREITO DUPLO, EM CHAPA DE MADEIRA COMPENSADA RESINADA, 8 UTILIZAÇÕES. AF_12/2015</v>
          </cell>
          <cell r="C1974" t="str">
            <v>M2</v>
          </cell>
          <cell r="D1974">
            <v>21.44</v>
          </cell>
        </row>
        <row r="1975">
          <cell r="A1975" t="str">
            <v xml:space="preserve">    92520</v>
          </cell>
          <cell r="B1975" t="str">
            <v>MONTAGEM E DESMONTAGEM DE FÔRMA DE LAJE MACIÇA COM ÁREA MÉDIA MAIOR QUE 20 M², PÉ-DIREITO DUPLO, EM CHAPA DE MADEIRA COMPENSADA RESINADA, 8UTILIZAÇÕES. AF_12/2015</v>
          </cell>
          <cell r="C1975" t="str">
            <v>M2</v>
          </cell>
          <cell r="D1975">
            <v>20.59</v>
          </cell>
        </row>
        <row r="1976">
          <cell r="A1976" t="str">
            <v xml:space="preserve">    92521</v>
          </cell>
          <cell r="B1976" t="str">
            <v>MONTAGEM E DESMONTAGEM DE FÔRMA DE LAJE MACIÇA COM ÁREA MÉDIA MENOR OUIGUAL A 20 M², PÉ-DIREITO SIMPLES, EM CHAPA DE MADEIRA COMPENSADA RESINADA, 8 UTILIZAÇÕES. AF_12/2015</v>
          </cell>
          <cell r="C1976" t="str">
            <v>M2</v>
          </cell>
          <cell r="D1976">
            <v>15.48</v>
          </cell>
        </row>
        <row r="1977">
          <cell r="A1977" t="str">
            <v xml:space="preserve">    92522</v>
          </cell>
          <cell r="B1977" t="str">
            <v>MONTAGEM E DESMONTAGEM DE FÔRMA DE LAJE MACIÇA COM ÁREA MÉDIA MAIOR QUE 20 M², PÉ-DIREITO SIMPLES, EM CHAPA DE MADEIRA COMPENSADA RESINADA,8 UTILIZAÇÕES. AF_12/2015</v>
          </cell>
          <cell r="C1977" t="str">
            <v>M2</v>
          </cell>
          <cell r="D1977">
            <v>14.68</v>
          </cell>
        </row>
        <row r="1978">
          <cell r="A1978" t="str">
            <v xml:space="preserve">    92523</v>
          </cell>
          <cell r="B1978" t="str">
            <v>MONTAGEM E DESMONTAGEM DE FÔRMA DE LAJE MACIÇA COM ÁREA MÉDIA MENOR OUIGUAL A 20 M², PÉ-DIREITO DUPLO, EM CHAPA DE MADEIRA COMPENSADA PLASTIFICADA, 10 UTILIZAÇÕES. AF_12/2015</v>
          </cell>
          <cell r="C1978" t="str">
            <v>M2</v>
          </cell>
          <cell r="D1978">
            <v>20.43</v>
          </cell>
        </row>
        <row r="1979">
          <cell r="A1979" t="str">
            <v xml:space="preserve">    92524</v>
          </cell>
          <cell r="B1979" t="str">
            <v>MONTAGEM E DESMONTAGEM DE FÔRMA DE LAJE MACIÇA COM ÁREA MÉDIA MAIOR QUE 20 M², PÉ-DIREITO DUPLO, EM CHAPA DE MADEIRA COMPENSADA PLASTIFICADA, 10 UTILIZAÇÕES. AF_12/2015</v>
          </cell>
          <cell r="C1979" t="str">
            <v>M2</v>
          </cell>
          <cell r="D1979">
            <v>19.63</v>
          </cell>
        </row>
        <row r="1980">
          <cell r="A1980" t="str">
            <v xml:space="preserve">    92525</v>
          </cell>
          <cell r="B1980" t="str">
            <v>MONTAGEM E DESMONTAGEM DE FÔRMA DE LAJE MACIÇA COM ÁREA MÉDIA MENOR OUIGUAL A 20 M², PÉ-DIREITO SIMPLES, EM CHAPA DE MADEIRA COMPENSADA PLASTIFICADA, 10 UTILIZAÇÕES. AF_12/2015</v>
          </cell>
          <cell r="C1980" t="str">
            <v>M2</v>
          </cell>
          <cell r="D1980">
            <v>14.91</v>
          </cell>
        </row>
        <row r="1981">
          <cell r="A1981" t="str">
            <v xml:space="preserve">    92526</v>
          </cell>
          <cell r="B1981" t="str">
            <v>MONTAGEM E DESMONTAGEM DE FÔRMA DE LAJE MACIÇA COM ÁREA MÉDIA MAIOR QUE 20 M², PÉ-DIREITO SIMPLES, EM CHAPA DE MADEIRA COMPENSADA PLASTIFICADA, 10 UTILIZAÇÕES. AF_12/2015</v>
          </cell>
          <cell r="C1981" t="str">
            <v>M2</v>
          </cell>
          <cell r="D1981">
            <v>14.15</v>
          </cell>
        </row>
        <row r="1982">
          <cell r="A1982" t="str">
            <v xml:space="preserve">    92527</v>
          </cell>
          <cell r="B1982" t="str">
            <v>MONTAGEM E DESMONTAGEM DE FÔRMA DE LAJE MACIÇA COM ÁREA MÉDIA MENOR OUIGUAL A 20 M², PÉ-DIREITO DUPLO, EM CHAPA DE MADEIRA COMPENSADA PLASTIFICADA, 12 UTILIZAÇÕES. AF_12/2015</v>
          </cell>
          <cell r="C1982" t="str">
            <v>M2</v>
          </cell>
          <cell r="D1982">
            <v>18.77</v>
          </cell>
        </row>
        <row r="1983">
          <cell r="A1983" t="str">
            <v xml:space="preserve">    92528</v>
          </cell>
          <cell r="B1983" t="str">
            <v>MONTAGEM E DESMONTAGEM DE FÔRMA DE LAJE MACIÇA COM ÁREA MÉDIA MAIOR QUE 20 M², PÉ-DIREITO DUPLO, EM CHAPA DE MADEIRA COMPENSADA PLASTIFICADA, 12 UTILIZAÇÕES. AF_12/2015</v>
          </cell>
          <cell r="C1983" t="str">
            <v>M2</v>
          </cell>
          <cell r="D1983">
            <v>17.989999999999998</v>
          </cell>
        </row>
        <row r="1984">
          <cell r="A1984" t="str">
            <v xml:space="preserve">    92529</v>
          </cell>
          <cell r="B1984" t="str">
            <v>MONTAGEM E DESMONTAGEM DE FÔRMA DE LAJE MACIÇA COM ÁREA MÉDIA MENOR OUIGUAL A 20 M², PÉ-DIREITO SIMPLES, EM CHAPA DE MADEIRA COMPENSADA PLASTIFICADA, 12 UTILIZAÇÕES. AF_12/2015</v>
          </cell>
          <cell r="C1984" t="str">
            <v>M2</v>
          </cell>
          <cell r="D1984">
            <v>13.5</v>
          </cell>
        </row>
        <row r="1985">
          <cell r="A1985" t="str">
            <v xml:space="preserve">    92530</v>
          </cell>
          <cell r="B1985" t="str">
            <v>MONTAGEM E DESMONTAGEM DE FÔRMA DE LAJE MACIÇA COM ÁREA MÉDIA MAIOR QUE 20 M², PÉ-DIREITO SIMPLES, EM CHAPA DE MADEIRA COMPENSADA PLASTIFICADA, 12 UTILIZAÇÕES. AF_12/2015</v>
          </cell>
          <cell r="C1985" t="str">
            <v>M2</v>
          </cell>
          <cell r="D1985">
            <v>12.76</v>
          </cell>
        </row>
        <row r="1986">
          <cell r="A1986" t="str">
            <v xml:space="preserve">    92531</v>
          </cell>
          <cell r="B1986" t="str">
            <v>MONTAGEM E DESMONTAGEM DE FÔRMA DE LAJE MACIÇA COM ÁREA MÉDIA MENOR OUIGUAL A 20 M², PÉ-DIREITO DUPLO, EM CHAPA DE MADEIRA COMPENSADA PLASTIFICADA, 14 UTILIZAÇÕES. AF_12/2015</v>
          </cell>
          <cell r="C1986" t="str">
            <v>M2</v>
          </cell>
          <cell r="D1986">
            <v>17.579999999999998</v>
          </cell>
        </row>
        <row r="1987">
          <cell r="A1987" t="str">
            <v xml:space="preserve">    92532</v>
          </cell>
          <cell r="B1987" t="str">
            <v>MONTAGEM E DESMONTAGEM DE FÔRMA DE LAJE MACIÇA COM ÁREA MÉDIA MAIOR QUE 20 M², PÉ-DIREITO DUPLO, EM CHAPA DE MADEIRA COMPENSADA PLASTIFICADA, 14 UTILIZAÇÕES. AF_12/2015</v>
          </cell>
          <cell r="C1987" t="str">
            <v>M2</v>
          </cell>
          <cell r="D1987">
            <v>16.809999999999999</v>
          </cell>
        </row>
        <row r="1988">
          <cell r="A1988" t="str">
            <v xml:space="preserve">    92533</v>
          </cell>
          <cell r="B1988" t="str">
            <v>MONTAGEM E DESMONTAGEM DE FÔRMA DE LAJE MACIÇA COM ÁREA MÉDIA MENOR OUIGUAL A 20 M², PÉ-DIREITO SIMPLES, EM CHAPA DE MADEIRA COMPENSADA PLASTIFICADA, 14 UTILIZAÇÕES. AF_12/2015</v>
          </cell>
          <cell r="C1988" t="str">
            <v>M2</v>
          </cell>
          <cell r="D1988">
            <v>12.52</v>
          </cell>
        </row>
        <row r="1989">
          <cell r="A1989" t="str">
            <v xml:space="preserve">    92534</v>
          </cell>
          <cell r="B1989" t="str">
            <v>MONTAGEM E DESMONTAGEM DE FÔRMA DE LAJE MACIÇA COM ÁREA MÉDIA MAIOR QUE 20 M², PÉ-DIREITO SIMPLES, EM CHAPA DE MADEIRA COMPENSADA PLASTIFICADA, 14 UTILIZAÇÕES. AF_12/2015</v>
          </cell>
          <cell r="C1989" t="str">
            <v>M2</v>
          </cell>
          <cell r="D1989">
            <v>11.82</v>
          </cell>
        </row>
        <row r="1990">
          <cell r="A1990" t="str">
            <v xml:space="preserve">    92535</v>
          </cell>
          <cell r="B1990" t="str">
            <v>MONTAGEM E DESMONTAGEM DE FÔRMA DE LAJE MACIÇA COM ÁREA MÉDIA MENOR OUIGUAL A 20 M², PÉ-DIREITO DUPLO, EM CHAPA DE MADEIRA COMPENSADA PLASTIFICADA, 18 UTILIZAÇÕES. AF_12/2015</v>
          </cell>
          <cell r="C1990" t="str">
            <v>M2</v>
          </cell>
          <cell r="D1990">
            <v>15.68</v>
          </cell>
        </row>
        <row r="1991">
          <cell r="A1991" t="str">
            <v xml:space="preserve">    92536</v>
          </cell>
          <cell r="B1991" t="str">
            <v>MONTAGEM E DESMONTAGEM DE FÔRMA DE LAJE MACIÇA COM ÁREA MÉDIA MAIOR QUE 20 M², PÉ-DIREITO DUPLO, EM CHAPA DE MADEIRA COMPENSADA PLASTIFICADA, 18 UTILIZAÇÕES. AF_12/2015</v>
          </cell>
          <cell r="C1991" t="str">
            <v>M2</v>
          </cell>
          <cell r="D1991">
            <v>14.94</v>
          </cell>
        </row>
        <row r="1992">
          <cell r="A1992" t="str">
            <v xml:space="preserve">    92537</v>
          </cell>
          <cell r="B1992" t="str">
            <v>MONTAGEM E DESMONTAGEM DE FÔRMA DE LAJE MACIÇA COM ÁREA MÉDIA MENOR OUIGUAL A 20 M², PÉ-DIREITO SIMPLES, EM CHAPA DE MADEIRA COMPENSADA PLASTIFICADA, 18 UTILIZAÇÕES. AF_12/2015</v>
          </cell>
          <cell r="C1992" t="str">
            <v>M2</v>
          </cell>
          <cell r="D1992">
            <v>10.87</v>
          </cell>
        </row>
        <row r="1993">
          <cell r="A1993" t="str">
            <v xml:space="preserve">    92538</v>
          </cell>
          <cell r="B1993" t="str">
            <v>MONTAGEM E DESMONTAGEM DE FÔRMA DE LAJE MACIÇA COM ÁREA MÉDIA MAIOR QUE 20 M², PÉ-DIREITO SIMPLES, EM CHAPA DE MADEIRA COMPENSADA PLASTIFICADA, 18 UTILIZAÇÕES. AF_12/2015</v>
          </cell>
          <cell r="C1993" t="str">
            <v>M2</v>
          </cell>
          <cell r="D1993">
            <v>10.18</v>
          </cell>
        </row>
        <row r="1994">
          <cell r="A1994" t="str">
            <v xml:space="preserve">  0042</v>
          </cell>
          <cell r="B1994" t="str">
            <v>ARMADURAS</v>
          </cell>
        </row>
        <row r="1995">
          <cell r="A1995" t="str">
            <v xml:space="preserve">    73771</v>
          </cell>
          <cell r="B1995" t="str">
            <v>TIRANTES</v>
          </cell>
        </row>
        <row r="1996">
          <cell r="A1996" t="str">
            <v xml:space="preserve">    73771/001</v>
          </cell>
          <cell r="B1996" t="str">
            <v xml:space="preserve">PROTENSAO DE TIRANTES DE BARRA DE ACO CA-50 EXCL MATERIAIS </v>
          </cell>
          <cell r="C1996" t="str">
            <v>UN</v>
          </cell>
          <cell r="D1996">
            <v>13.81</v>
          </cell>
        </row>
        <row r="1997">
          <cell r="A1997" t="str">
            <v xml:space="preserve">    73990</v>
          </cell>
          <cell r="B1997" t="str">
            <v>ARMACAO CA-50 P/1,0M3 DE CONCRETO</v>
          </cell>
        </row>
        <row r="1998">
          <cell r="A1998" t="str">
            <v xml:space="preserve">    73990/001</v>
          </cell>
          <cell r="B1998" t="str">
            <v xml:space="preserve">ARMACAO ACO CA-50 P/1,0M3 DE CONCRETO </v>
          </cell>
          <cell r="C1998" t="str">
            <v>UN</v>
          </cell>
          <cell r="D1998">
            <v>440.36</v>
          </cell>
        </row>
        <row r="1999">
          <cell r="A1999" t="str">
            <v xml:space="preserve">    73994</v>
          </cell>
          <cell r="B1999" t="str">
            <v>ARMACAO EM TELA SOLDADA</v>
          </cell>
        </row>
        <row r="2000">
          <cell r="A2000" t="str">
            <v xml:space="preserve">    73994/001</v>
          </cell>
          <cell r="B2000" t="str">
            <v>ARMACAO EM TELA DE ACO SOLDADA NERVURADA Q-138, ACO CA-60, 4,2MM, MALHA 10X10CM</v>
          </cell>
          <cell r="C2000" t="str">
            <v>KG</v>
          </cell>
          <cell r="D2000">
            <v>5.42</v>
          </cell>
        </row>
        <row r="2001">
          <cell r="A2001" t="str">
            <v xml:space="preserve">    79504</v>
          </cell>
          <cell r="B2001" t="str">
            <v>TIRANTES</v>
          </cell>
        </row>
        <row r="2002">
          <cell r="A2002" t="str">
            <v xml:space="preserve">    79504/001</v>
          </cell>
          <cell r="B2002" t="str">
            <v xml:space="preserve">TIRANTES P/PROTENSAO E ANCORAGEM EM ROCHA C/ 6 FIOS ACO DURO 8MM . </v>
          </cell>
          <cell r="C2002" t="str">
            <v>M</v>
          </cell>
          <cell r="D2002">
            <v>32.26</v>
          </cell>
        </row>
        <row r="2003">
          <cell r="A2003" t="str">
            <v xml:space="preserve">    79504/002</v>
          </cell>
          <cell r="B2003" t="str">
            <v xml:space="preserve">TIRANTES P/PROTENSAO E ANCORAGEM EM ROCHA C/ 8 FIOS ACO DURO 8MM . </v>
          </cell>
          <cell r="C2003" t="str">
            <v>M</v>
          </cell>
          <cell r="D2003">
            <v>37.26</v>
          </cell>
        </row>
        <row r="2004">
          <cell r="A2004" t="str">
            <v xml:space="preserve">    79504/003</v>
          </cell>
          <cell r="B2004" t="str">
            <v xml:space="preserve">TIRANTES P/PROTENSAO E ANCORAGEM EM ROCHA C/10 FIOS ACO DURO 8MM . </v>
          </cell>
          <cell r="C2004" t="str">
            <v>M</v>
          </cell>
          <cell r="D2004">
            <v>42.26</v>
          </cell>
        </row>
        <row r="2005">
          <cell r="A2005" t="str">
            <v xml:space="preserve">    79504/004</v>
          </cell>
          <cell r="B2005" t="str">
            <v xml:space="preserve">TIRANTES P/PROTENSAO E ANCORAGEM EM ROCHA C/12 FIOS ACO DURO 8MM . </v>
          </cell>
          <cell r="C2005" t="str">
            <v>M</v>
          </cell>
          <cell r="D2005">
            <v>47.26</v>
          </cell>
        </row>
        <row r="2006">
          <cell r="A2006" t="str">
            <v xml:space="preserve">    79504/005</v>
          </cell>
          <cell r="B2006" t="str">
            <v>TIRANTE PROTENDIDO P/ ANCORAGEM EM SOLO C/ 6 FIOS ACO DURO 8MM, INCLUSIVE PROTEÇÃO ANTICORR0SIVA.</v>
          </cell>
          <cell r="C2006" t="str">
            <v>M</v>
          </cell>
          <cell r="D2006">
            <v>40.78</v>
          </cell>
        </row>
        <row r="2007">
          <cell r="A2007" t="str">
            <v xml:space="preserve">    79504/006</v>
          </cell>
          <cell r="B2007" t="str">
            <v>TIRANTES P/PROTENSAO E ANCORAGEM EM SOLO TRECHO LIVRE C/ 8 FIOS ACO DURO 8MM INCLUSIVE PROTECAO ANTICORROSIVA.</v>
          </cell>
          <cell r="C2007" t="str">
            <v>M</v>
          </cell>
          <cell r="D2007">
            <v>45.78</v>
          </cell>
        </row>
        <row r="2008">
          <cell r="A2008" t="str">
            <v xml:space="preserve">    79504/007</v>
          </cell>
          <cell r="B2008" t="str">
            <v>TIRANTES P/PROTENSAO E ANCORAGEM EM SOLO TRECHO LIVRE C/10 FIOS ACO DURO 8MM INCLUSIVE PROTECAO ANTICORROSIVA.</v>
          </cell>
          <cell r="C2008" t="str">
            <v>M</v>
          </cell>
          <cell r="D2008">
            <v>50.78</v>
          </cell>
        </row>
        <row r="2009">
          <cell r="A2009" t="str">
            <v xml:space="preserve">    79504/008</v>
          </cell>
          <cell r="B2009" t="str">
            <v>TIRANTES P/PROTENSAO E ANCORAGEM EM SOLO TRECHO LIVRE C/16 FIOS ACO DURO 8MM INCLUSIVE PROTECAO ANTICORROSIVA.</v>
          </cell>
          <cell r="C2009" t="str">
            <v>M</v>
          </cell>
          <cell r="D2009">
            <v>66.41</v>
          </cell>
        </row>
        <row r="2010">
          <cell r="A2010" t="str">
            <v xml:space="preserve">    79504/009</v>
          </cell>
          <cell r="B2010" t="str">
            <v>TIRANTES P/PROTENSAO E ANCORAGEM EM SOLO TRECHO ANCOR C/ 6 FIOS ACO DURO 8MM , INCLUSIVE PROTECAO ANTICORROSIVA.</v>
          </cell>
          <cell r="C2010" t="str">
            <v>M</v>
          </cell>
          <cell r="D2010">
            <v>79.22</v>
          </cell>
        </row>
        <row r="2011">
          <cell r="A2011" t="str">
            <v xml:space="preserve">    79504/010</v>
          </cell>
          <cell r="B2011" t="str">
            <v>TIRANTES P/PROTENSAO E ANCORAGEM EM SOLO TRECHO ANCOR C/ 8 FIOS ACO DURO 8MM , INCLUSIVE PROTECAO ANTICORROSIVA.</v>
          </cell>
          <cell r="C2011" t="str">
            <v>M</v>
          </cell>
          <cell r="D2011">
            <v>84.22</v>
          </cell>
        </row>
        <row r="2012">
          <cell r="A2012" t="str">
            <v xml:space="preserve">    79504/011</v>
          </cell>
          <cell r="B2012" t="str">
            <v>TIRANTES P/PROTENSAO E ANCORAGEM EM SOLO TRECHO ANCOR C/10 FIOS ACO DURO 8MM .</v>
          </cell>
          <cell r="C2012" t="str">
            <v>M</v>
          </cell>
          <cell r="D2012">
            <v>89.22</v>
          </cell>
        </row>
        <row r="2013">
          <cell r="A2013" t="str">
            <v xml:space="preserve">    79504/012</v>
          </cell>
          <cell r="B2013" t="str">
            <v>TIRANTES P/PROTENSAO E ANCORAGEM EM SOLO TRECHO ANCOR C/16 FIOS ACO DURO 8MM .</v>
          </cell>
          <cell r="C2013" t="str">
            <v>M</v>
          </cell>
          <cell r="D2013">
            <v>104.85</v>
          </cell>
        </row>
        <row r="2014">
          <cell r="A2014" t="str">
            <v xml:space="preserve">    85662</v>
          </cell>
          <cell r="B2014" t="str">
            <v>ARMACAO EM TELA DE ACO SOLDADA NERVURADA Q-92, ACO CA-60, 4,2MM, MALHA15X15CM</v>
          </cell>
          <cell r="C2014" t="str">
            <v>M2</v>
          </cell>
          <cell r="D2014">
            <v>8.1</v>
          </cell>
        </row>
        <row r="2015">
          <cell r="A2015" t="str">
            <v xml:space="preserve">    89996</v>
          </cell>
          <cell r="B2015" t="str">
            <v>ARMAÇÃO VERTICAL DE ALVENARIA ESTRUTURAL; DIÂMETRO DE 10,0 MM. AF_01/2015</v>
          </cell>
          <cell r="C2015" t="str">
            <v>KG</v>
          </cell>
          <cell r="D2015">
            <v>4.71</v>
          </cell>
        </row>
        <row r="2016">
          <cell r="A2016" t="str">
            <v xml:space="preserve">    89997</v>
          </cell>
          <cell r="B2016" t="str">
            <v>ARMAÇÃO VERTICAL DE ALVENARIA ESTRUTURAL; DIÂMETRO DE 12,5 MM. AF_01/2015</v>
          </cell>
          <cell r="C2016" t="str">
            <v>KG</v>
          </cell>
          <cell r="D2016">
            <v>4.08</v>
          </cell>
        </row>
        <row r="2017">
          <cell r="A2017" t="str">
            <v xml:space="preserve">    89998</v>
          </cell>
          <cell r="B2017" t="str">
            <v>ARMAÇÃO DE CINTA DE ALVENARIA ESTRUTURAL; DIÂMETRO DE 10,0 MM. AF_01/2015</v>
          </cell>
          <cell r="C2017" t="str">
            <v>KG</v>
          </cell>
          <cell r="D2017">
            <v>4.43</v>
          </cell>
        </row>
        <row r="2018">
          <cell r="A2018" t="str">
            <v xml:space="preserve">    89999</v>
          </cell>
          <cell r="B2018" t="str">
            <v>ARMAÇÃO DE VERGA E CONTRAVERGA DE ALVENARIA ESTRUTURAL; DIÂMETRO DE 8,0 MM. AF_01/2015</v>
          </cell>
          <cell r="C2018" t="str">
            <v>KG</v>
          </cell>
          <cell r="D2018">
            <v>7.16</v>
          </cell>
        </row>
        <row r="2019">
          <cell r="A2019" t="str">
            <v xml:space="preserve">    90000</v>
          </cell>
          <cell r="B2019" t="str">
            <v>ARMAÇÃO DE VERGA E CONTRAVERGA DE ALVENARIA ESTRUTURAL; DIÂMETRO DE 10,0 MM. AF_01/2015</v>
          </cell>
          <cell r="C2019" t="str">
            <v>KG</v>
          </cell>
          <cell r="D2019">
            <v>5.43</v>
          </cell>
        </row>
        <row r="2020">
          <cell r="A2020" t="str">
            <v xml:space="preserve">    91593</v>
          </cell>
          <cell r="B2020" t="str">
            <v>ARMAÇÃO DO SISTEMA DE PAREDES DE CONCRETO, EXECUTADA EM PAREDES DE EDIFICAÇÕES DE MÚLTIPLOS PAVIMENTOS, TELA Q-138. AF_06/2015</v>
          </cell>
          <cell r="C2020" t="str">
            <v>KG</v>
          </cell>
          <cell r="D2020">
            <v>5.58</v>
          </cell>
        </row>
        <row r="2021">
          <cell r="A2021" t="str">
            <v xml:space="preserve">    91594</v>
          </cell>
          <cell r="B2021" t="str">
            <v>ARMAÇÃO DO SISTEMA DE PAREDES DE CONCRETO, EXECUTADA EM PAREDES DE EDIFICAÇÕES TÉRREAS OU DE MÚLTIPLOS PAVIMENTOS, TELA Q-92. AF_06/2015</v>
          </cell>
          <cell r="C2021" t="str">
            <v>KG</v>
          </cell>
          <cell r="D2021">
            <v>5.91</v>
          </cell>
        </row>
        <row r="2022">
          <cell r="A2022" t="str">
            <v xml:space="preserve">    91595</v>
          </cell>
          <cell r="B2022" t="str">
            <v>ARMAÇÃO DO SISTEMA DE PAREDES DE CONCRETO, EXECUTADA EM PAREDES DE EDIFICAÇÕES TÉRREAS, TELA Q-61. AF_06/2015</v>
          </cell>
          <cell r="C2022" t="str">
            <v>KG</v>
          </cell>
          <cell r="D2022">
            <v>6.57</v>
          </cell>
        </row>
        <row r="2023">
          <cell r="A2023" t="str">
            <v xml:space="preserve">    91596</v>
          </cell>
          <cell r="B2023" t="str">
            <v>ARMAÇÃO DO SISTEMA DE PAREDES DE CONCRETO, EXECUTADA COMO ARMADURA POSITIVA DE LAJES, TELA Q-138. AF_06/2015</v>
          </cell>
          <cell r="C2023" t="str">
            <v>KG</v>
          </cell>
          <cell r="D2023">
            <v>5.69</v>
          </cell>
        </row>
        <row r="2024">
          <cell r="A2024" t="str">
            <v xml:space="preserve">    91597</v>
          </cell>
          <cell r="B2024" t="str">
            <v>ARMAÇÃO DO SISTEMA DE PAREDES DE CONCRETO, EXECUTADA COMO ARMADURA NEGATIVA DE LAJES, TELA T-196. AF_06/2015</v>
          </cell>
          <cell r="C2024" t="str">
            <v>KG</v>
          </cell>
          <cell r="D2024">
            <v>5.21</v>
          </cell>
        </row>
        <row r="2025">
          <cell r="A2025" t="str">
            <v xml:space="preserve">    91598</v>
          </cell>
          <cell r="B2025" t="str">
            <v>ARMAÇÃO DO SISTEMA DE PAREDES DE CONCRETO, EXECUTADA COMO ARMADURA POSITIVA DE LAJES, TELA Q-113. AF_06/2015</v>
          </cell>
          <cell r="C2025" t="str">
            <v>KG</v>
          </cell>
          <cell r="D2025">
            <v>4</v>
          </cell>
        </row>
        <row r="2026">
          <cell r="A2026" t="str">
            <v xml:space="preserve">    91599</v>
          </cell>
          <cell r="B2026" t="str">
            <v>ARMAÇÃO DO SISTEMA DE PAREDES DE CONCRETO, EXECUTADA COMO ARMADURA NEGATIVA DE LAJES, TELA L-159. AF_06/2015</v>
          </cell>
          <cell r="C2026" t="str">
            <v>KG</v>
          </cell>
          <cell r="D2026">
            <v>5.4</v>
          </cell>
        </row>
        <row r="2027">
          <cell r="A2027" t="str">
            <v xml:space="preserve">    91600</v>
          </cell>
          <cell r="B2027" t="str">
            <v>ARMAÇÃO DO SISTEMA DE PAREDES DE CONCRETO, EXECUTADA EM PLATIBANDAS, TELA Q-92. AF_06/2015</v>
          </cell>
          <cell r="C2027" t="str">
            <v>KG</v>
          </cell>
          <cell r="D2027">
            <v>6.45</v>
          </cell>
        </row>
        <row r="2028">
          <cell r="A2028" t="str">
            <v xml:space="preserve">    91601</v>
          </cell>
          <cell r="B2028" t="str">
            <v>ARMAÇÃO DO SISTEMA DE PAREDES DE CONCRETO, EXECUTADA COMO REFORÇO, VERGALHÃO DE 6,3 MM DE DIÂMETRO. AF_06/2015</v>
          </cell>
          <cell r="C2028" t="str">
            <v>KG</v>
          </cell>
          <cell r="D2028">
            <v>6.2</v>
          </cell>
        </row>
        <row r="2029">
          <cell r="A2029" t="str">
            <v xml:space="preserve">    91602</v>
          </cell>
          <cell r="B2029" t="str">
            <v>ARMAÇÃO DO SISTEMA DE PAREDES DE CONCRETO, EXECUTADA COMO REFORÇO, VERGALHÃO DE 8,0 MM DE DIÂMETRO. AF_06/2015</v>
          </cell>
          <cell r="C2029" t="str">
            <v>KG</v>
          </cell>
          <cell r="D2029">
            <v>5.85</v>
          </cell>
        </row>
        <row r="2030">
          <cell r="A2030" t="str">
            <v xml:space="preserve">    91603</v>
          </cell>
          <cell r="B2030" t="str">
            <v>ARMAÇÃO DO SISTEMA DE PAREDES DE CONCRETO, EXECUTADA COMO REFORÇO, VERGALHÃO DE 10,0 MM DE DIÂMETRO. AF_06/2015</v>
          </cell>
          <cell r="C2030" t="str">
            <v>KG</v>
          </cell>
          <cell r="D2030">
            <v>4.7</v>
          </cell>
        </row>
        <row r="2031">
          <cell r="A2031" t="str">
            <v xml:space="preserve">    92759</v>
          </cell>
          <cell r="B2031" t="str">
            <v>ARMAÇÃO DE PILAR OU VIGA DE UMA ESTRUTURA CONVENCIONAL DE CONCRETO ARMADO EM UM EDIFÍCIO DE MÚLTIPLOS PAVIMENTOS UTILIZANDO AÇO CA-60 DE 5.0MM - MONTAGEM. AF_12/2015</v>
          </cell>
          <cell r="C2031" t="str">
            <v>KG</v>
          </cell>
          <cell r="D2031">
            <v>8.8699999999999992</v>
          </cell>
        </row>
        <row r="2032">
          <cell r="A2032" t="str">
            <v xml:space="preserve">    92760</v>
          </cell>
          <cell r="B2032" t="str">
            <v>ARMAÇÃO DE PILAR OU VIGA DE UMA ESTRUTURA CONVENCIONAL DE CONCRETO ARMADO EM UM EDIFÍCIO DE MÚLTIPLOS PAVIMENTOS UTILIZANDO AÇO CA-50 DE 6.3MM - MONTAGEM. AF_12/2015</v>
          </cell>
          <cell r="C2032" t="str">
            <v>KG</v>
          </cell>
          <cell r="D2032">
            <v>8.25</v>
          </cell>
        </row>
        <row r="2033">
          <cell r="A2033" t="str">
            <v xml:space="preserve">    92761</v>
          </cell>
          <cell r="B2033" t="str">
            <v>ARMAÇÃO DE PILAR OU VIGA DE UMA ESTRUTURA CONVENCIONAL DE CONCRETO ARMADO EM UM EDIFÍCIO DE MÚLTIPLOS PAVIMENTOS UTILIZANDO AÇO CA-50 DE 8.0MM - MONTAGEM. AF_12/2015</v>
          </cell>
          <cell r="C2033" t="str">
            <v>KG</v>
          </cell>
          <cell r="D2033">
            <v>8.0500000000000007</v>
          </cell>
        </row>
        <row r="2034">
          <cell r="A2034" t="str">
            <v xml:space="preserve">    92762</v>
          </cell>
          <cell r="B2034" t="str">
            <v>ARMAÇÃO DE PILAR OU VIGA DE UMA ESTRUTURA CONVENCIONAL DE CONCRETO ARMADO EM UM EDIFÍCIO DE MÚLTIPLOS PAVIMENTOS UTILIZANDO AÇO CA-50 DE 10.0 MM - MONTAGEM. AF_12/2015</v>
          </cell>
          <cell r="C2034" t="str">
            <v>KG</v>
          </cell>
          <cell r="D2034">
            <v>6.58</v>
          </cell>
        </row>
        <row r="2035">
          <cell r="A2035" t="str">
            <v xml:space="preserve">    92763</v>
          </cell>
          <cell r="B2035" t="str">
            <v>ARMAÇÃO DE PILAR OU VIGA DE UMA ESTRUTURA CONVENCIONAL DE CONCRETO ARMADO EM UM EDIFÍCIO DE MÚLTIPLOS PAVIMENTOS UTILIZANDO AÇO CA-50 DE 12.5 MM - MONTAGEM. AF_12/2015</v>
          </cell>
          <cell r="C2035" t="str">
            <v>KG</v>
          </cell>
          <cell r="D2035">
            <v>5.52</v>
          </cell>
        </row>
        <row r="2036">
          <cell r="A2036" t="str">
            <v xml:space="preserve">    92764</v>
          </cell>
          <cell r="B2036" t="str">
            <v>ARMAÇÃO DE PILAR OU VIGA DE UMA ESTRUTURA CONVENCIONAL DE CONCRETO ARMADO EM UM EDIFÍCIO DE MÚLTIPLOS PAVIMENTOS UTILIZANDO AÇO CA-50 DE 16.0 MM - MONTAGEM. AF_12/2015</v>
          </cell>
          <cell r="C2036" t="str">
            <v>KG</v>
          </cell>
          <cell r="D2036">
            <v>4.4400000000000004</v>
          </cell>
        </row>
        <row r="2037">
          <cell r="A2037" t="str">
            <v xml:space="preserve">    92765</v>
          </cell>
          <cell r="B2037" t="str">
            <v>ARMAÇÃO DE PILAR OU VIGA DE UMA ESTRUTURA CONVENCIONAL DE CONCRETO ARMADO EM UM EDIFÍCIO DE MÚLTIPLOS PAVIMENTOS UTILIZANDO AÇO CA-50 DE 20.0 MM - MONTAGEM. AF_12/2015</v>
          </cell>
          <cell r="C2037" t="str">
            <v>KG</v>
          </cell>
          <cell r="D2037">
            <v>4.04</v>
          </cell>
        </row>
        <row r="2038">
          <cell r="A2038" t="str">
            <v xml:space="preserve">    92766</v>
          </cell>
          <cell r="B2038" t="str">
            <v>ARMAÇÃO DE PILAR OU VIGA DE UMA ESTRUTURA CONVENCIONAL DE CONCRETO ARMADO EM UM EDIFÍCIO DE MÚLTIPLOS PAVIMENTOS UTILIZANDO AÇO CA-50 DE 25.0 MM - MONTAGEM. AF_12/2015</v>
          </cell>
          <cell r="C2038" t="str">
            <v>KG</v>
          </cell>
          <cell r="D2038">
            <v>4.41</v>
          </cell>
        </row>
        <row r="2039">
          <cell r="A2039" t="str">
            <v xml:space="preserve">    92767</v>
          </cell>
          <cell r="B2039" t="str">
            <v>ARMAÇÃO DE LAJE DE UMA ESTRUTURA CONVENCIONAL DE CONCRETO ARMADO EM UMEDIFÍCIO DE MÚLTIPLOS PAVIMENTOS UTILIZANDO AÇO CA-60 DE 4.2 MM - MONTAGEM. AF_12/2015_P</v>
          </cell>
          <cell r="C2039" t="str">
            <v>KG</v>
          </cell>
          <cell r="D2039">
            <v>7.63</v>
          </cell>
        </row>
        <row r="2040">
          <cell r="A2040" t="str">
            <v xml:space="preserve">    92768</v>
          </cell>
          <cell r="B2040" t="str">
            <v>ARMAÇÃO DE LAJE DE UMA ESTRUTURA CONVENCIONAL DE CONCRETO ARMADO EM UMEDIFÍCIO DE MÚLTIPLOS PAVIMENTOS UTILIZANDO AÇO CA-60 DE 5.0 MM - MONTAGEM. AF_12/2015_P</v>
          </cell>
          <cell r="C2040" t="str">
            <v>KG</v>
          </cell>
          <cell r="D2040">
            <v>6.84</v>
          </cell>
        </row>
        <row r="2041">
          <cell r="A2041" t="str">
            <v xml:space="preserve">    92769</v>
          </cell>
          <cell r="B2041" t="str">
            <v>ARMAÇÃO DE LAJE DE UMA ESTRUTURA CONVENCIONAL DE CONCRETO ARMADO EM UMEDIFÍCIO DE MÚLTIPLOS PAVIMENTOS UTILIZANDO AÇO CA-50 DE 6.3 MM - MONTAGEM. AF_12/2015_P</v>
          </cell>
          <cell r="C2041" t="str">
            <v>KG</v>
          </cell>
          <cell r="D2041">
            <v>6.18</v>
          </cell>
        </row>
        <row r="2042">
          <cell r="A2042" t="str">
            <v xml:space="preserve">    92770</v>
          </cell>
          <cell r="B2042" t="str">
            <v>ARMAÇÃO DE LAJE DE UMA ESTRUTURA CONVENCIONAL DE CONCRETO ARMADO EM UMEDIFÍCIO DE MÚLTIPLOS PAVIMENTOS UTILIZANDO AÇO CA-50 DE 8.0 MM - MONTAGEM. AF_12/2015_P</v>
          </cell>
          <cell r="C2042" t="str">
            <v>KG</v>
          </cell>
          <cell r="D2042">
            <v>6.11</v>
          </cell>
        </row>
        <row r="2043">
          <cell r="A2043" t="str">
            <v xml:space="preserve">    92771</v>
          </cell>
          <cell r="B2043" t="str">
            <v>ARMAÇÃO DE LAJE DE UMA ESTRUTURA CONVENCIONAL DE CONCRETO ARMADO EM UMEDIFÍCIO DE MÚLTIPLOS PAVIMENTOS UTILIZANDO AÇO CA-50 DE 10.0 MM - MONTAGEM. AF_12/2015_P</v>
          </cell>
          <cell r="C2043" t="str">
            <v>KG</v>
          </cell>
          <cell r="D2043">
            <v>4.9400000000000004</v>
          </cell>
        </row>
        <row r="2044">
          <cell r="A2044" t="str">
            <v xml:space="preserve">    92772</v>
          </cell>
          <cell r="B2044" t="str">
            <v>ARMAÇÃO DE LAJE DE UMA ESTRUTURA CONVENCIONAL DE CONCRETO ARMADO EM UMEDIFÍCIO DE MÚLTIPLOS PAVIMENTOS UTILIZANDO AÇO CA-50 DE 12.5 MM - MONTAGEM. AF_12/2015_P</v>
          </cell>
          <cell r="C2044" t="str">
            <v>KG</v>
          </cell>
          <cell r="D2044">
            <v>4.3600000000000003</v>
          </cell>
        </row>
        <row r="2045">
          <cell r="A2045" t="str">
            <v xml:space="preserve">    92773</v>
          </cell>
          <cell r="B2045" t="str">
            <v>ARMAÇÃO DE LAJE DE UMA ESTRUTURA CONVENCIONAL DE CONCRETO ARMADO EM UMEDIFÍCIO DE MÚLTIPLOS PAVIMENTOS UTILIZANDO AÇO CA-50 DE 16.0 MM - MONTAGEM. AF_12/2015_P</v>
          </cell>
          <cell r="C2045" t="str">
            <v>KG</v>
          </cell>
          <cell r="D2045">
            <v>4.1500000000000004</v>
          </cell>
        </row>
        <row r="2046">
          <cell r="A2046" t="str">
            <v xml:space="preserve">    92774</v>
          </cell>
          <cell r="B2046" t="str">
            <v>ARMAÇÃO DE LAJE DE UMA ESTRUTURA CONVENCIONAL DE CONCRETO ARMADO EM UMEDIFÍCIO DE MÚLTIPLOS PAVIMENTOS UTILIZANDO AÇO CA-50 DE 20.0 MM - MONTAGEM. AF_12/2015_P</v>
          </cell>
          <cell r="C2046" t="str">
            <v>KG</v>
          </cell>
          <cell r="D2046">
            <v>3.85</v>
          </cell>
        </row>
        <row r="2047">
          <cell r="A2047" t="str">
            <v xml:space="preserve">    92775</v>
          </cell>
          <cell r="B2047" t="str">
            <v>ARMAÇÃO DE PILAR OU VIGA DE UMA ESTRUTURA CONVENCIONAL DE CONCRETO ARMADO EM UMA EDIFÍCAÇÃO TÉRREA OU SOBRADO UTILIZANDO AÇO CA-60 DE 5.0 MM- MONTAGEM. AF_12/2015</v>
          </cell>
          <cell r="C2047" t="str">
            <v>KG</v>
          </cell>
          <cell r="D2047">
            <v>10.44</v>
          </cell>
        </row>
        <row r="2048">
          <cell r="A2048" t="str">
            <v xml:space="preserve">    92776</v>
          </cell>
          <cell r="B2048" t="str">
            <v>ARMAÇÃO DE PILAR OU VIGA DE UMA ESTRUTURA CONVENCIONAL DE CONCRETO ARMADO EM UMA EDIFÍCAÇÃO TÉRREA OU SOBRADO UTILIZANDO AÇO CA-50 DE 6.3 MM- MONTAGEM. AF_12/2015</v>
          </cell>
          <cell r="C2048" t="str">
            <v>KG</v>
          </cell>
          <cell r="D2048">
            <v>9.4499999999999993</v>
          </cell>
        </row>
        <row r="2049">
          <cell r="A2049" t="str">
            <v xml:space="preserve">    92777</v>
          </cell>
          <cell r="B2049" t="str">
            <v>ARMAÇÃO DE PILAR OU VIGA DE UMA ESTRUTURA CONVENCIONAL DE CONCRETO ARMADO EM UMA EDIFÍCAÇÃO TÉRREA OU SOBRADO UTILIZANDO AÇO CA-50 DE 8.0 MM- MONTAGEM. AF_12/2015</v>
          </cell>
          <cell r="C2049" t="str">
            <v>KG</v>
          </cell>
          <cell r="D2049">
            <v>8.94</v>
          </cell>
        </row>
        <row r="2050">
          <cell r="A2050" t="str">
            <v xml:space="preserve">    92778</v>
          </cell>
          <cell r="B2050" t="str">
            <v>ARMAÇÃO DE PILAR OU VIGA DE UMA ESTRUTURA CONVENCIONAL DE CONCRETO ARMADO EM UMA EDIFÍCAÇÃO TÉRREA OU SOBRADO UTILIZANDO AÇO CA-50 DE 10.0 MM - MONTAGEM. AF_12/2015</v>
          </cell>
          <cell r="C2050" t="str">
            <v>KG</v>
          </cell>
          <cell r="D2050">
            <v>7.25</v>
          </cell>
        </row>
        <row r="2051">
          <cell r="A2051" t="str">
            <v xml:space="preserve">    92779</v>
          </cell>
          <cell r="B2051" t="str">
            <v>ARMAÇÃO DE PILAR OU VIGA DE UMA ESTRUTURA CONVENCIONAL DE CONCRETO ARMADO EM UMA EDIFÍCAÇÃO TÉRREA OU SOBRADO UTILIZANDO AÇO CA-50 DE 12.5 MM - MONTAGEM. AF_12/2015</v>
          </cell>
          <cell r="C2051" t="str">
            <v>KG</v>
          </cell>
          <cell r="D2051">
            <v>6.01</v>
          </cell>
        </row>
        <row r="2052">
          <cell r="A2052" t="str">
            <v xml:space="preserve">    92780</v>
          </cell>
          <cell r="B2052" t="str">
            <v>ARMAÇÃO DE PILAR OU VIGA DE UMA ESTRUTURA CONVENCIONAL DE CONCRETO ARMADO EM UMA EDIFÍCAÇÃO TÉRREA OU SOBRADO UTILIZANDO AÇO CA-50 DE 16.0 MM - MONTAGEM. AF_12/2015</v>
          </cell>
          <cell r="C2052" t="str">
            <v>KG</v>
          </cell>
          <cell r="D2052">
            <v>4.7699999999999996</v>
          </cell>
        </row>
        <row r="2053">
          <cell r="A2053" t="str">
            <v xml:space="preserve">    92781</v>
          </cell>
          <cell r="B2053" t="str">
            <v>ARMAÇÃO DE PILAR OU VIGA DE UMA ESTRUTURA CONVENCIONAL DE CONCRETO ARMADO EM UMA EDIFÍCAÇÃO TÉRREA OU SOBRADO UTILIZANDO AÇO CA-50 DE 20.0 MM - MONTAGEM. AF_12/2015</v>
          </cell>
          <cell r="C2053" t="str">
            <v>KG</v>
          </cell>
          <cell r="D2053">
            <v>4.26</v>
          </cell>
        </row>
        <row r="2054">
          <cell r="A2054" t="str">
            <v xml:space="preserve">    92782</v>
          </cell>
          <cell r="B2054" t="str">
            <v>ARMAÇÃO DE PILAR OU VIGA DE UMA ESTRUTURA CONVENCIONAL DE CONCRETO ARMADO EM UMA EDIFÍCAÇÃO TÉRREA OU SOBRADO UTILIZANDO AÇO CA-50 DE 25.0 MM - MONTAGEM. AF_12/2015</v>
          </cell>
          <cell r="C2054" t="str">
            <v>KG</v>
          </cell>
          <cell r="D2054">
            <v>4.54</v>
          </cell>
        </row>
        <row r="2055">
          <cell r="A2055" t="str">
            <v xml:space="preserve">    92783</v>
          </cell>
          <cell r="B2055" t="str">
            <v>ARMAÇÃO DE LAJE DE UMA ESTRUTURA CONVENCIONAL DE CONCRETO ARMADO EM UMA EDIFÍCAÇÃO TÉRREA OU SOBRADO UTILIZANDO AÇO CA-60 DE 4.2 MM - MONTAGEM. AF_12/2015_P</v>
          </cell>
          <cell r="C2055" t="str">
            <v>KG</v>
          </cell>
          <cell r="D2055">
            <v>8.9600000000000009</v>
          </cell>
        </row>
        <row r="2056">
          <cell r="A2056" t="str">
            <v xml:space="preserve">    92784</v>
          </cell>
          <cell r="B2056" t="str">
            <v>ARMAÇÃO DE LAJE DE UMA ESTRUTURA CONVENCIONAL DE CONCRETO ARMADO EM UMA EDIFÍCAÇÃO TÉRREA OU SOBRADO UTILIZANDO AÇO CA-60 DE 5.0 MM - MONTAGEM. AF_12/2015_P</v>
          </cell>
          <cell r="C2056" t="str">
            <v>KG</v>
          </cell>
          <cell r="D2056">
            <v>7.92</v>
          </cell>
        </row>
        <row r="2057">
          <cell r="A2057" t="str">
            <v xml:space="preserve">    92785</v>
          </cell>
          <cell r="B2057" t="str">
            <v>ARMAÇÃO DE LAJE DE UMA ESTRUTURA CONVENCIONAL DE CONCRETO ARMADO EM UMA EDIFÍCAÇÃO TÉRREA OU SOBRADO UTILIZANDO AÇO CA-50 DE 6.3 MM - MONTAGEM. AF_12/2015_P</v>
          </cell>
          <cell r="C2057" t="str">
            <v>KG</v>
          </cell>
          <cell r="D2057">
            <v>7</v>
          </cell>
        </row>
        <row r="2058">
          <cell r="A2058" t="str">
            <v xml:space="preserve">    92786</v>
          </cell>
          <cell r="B2058" t="str">
            <v>ARMAÇÃO DE LAJE DE UMA ESTRUTURA CONVENCIONAL DE CONCRETO ARMADO EM UMA EDIFÍCAÇÃO TÉRREA OU SOBRADO UTILIZANDO AÇO CA-50 DE 8.0 MM - MONTAGEM. AF_12/2015_P</v>
          </cell>
          <cell r="C2058" t="str">
            <v>KG</v>
          </cell>
          <cell r="D2058">
            <v>6.71</v>
          </cell>
        </row>
        <row r="2059">
          <cell r="A2059" t="str">
            <v xml:space="preserve">    92787</v>
          </cell>
          <cell r="B2059" t="str">
            <v>ARMAÇÃO DE LAJE DE UMA ESTRUTURA CONVENCIONAL DE CONCRETO ARMADO EM UMA EDIFÍCAÇÃO TÉRREA OU SOBRADO UTILIZANDO AÇO CA-50 DE 10.0 MM - MONTAGEM. AF_12/2015_P</v>
          </cell>
          <cell r="C2059" t="str">
            <v>KG</v>
          </cell>
          <cell r="D2059">
            <v>5.38</v>
          </cell>
        </row>
        <row r="2060">
          <cell r="A2060" t="str">
            <v xml:space="preserve">    92788</v>
          </cell>
          <cell r="B2060" t="str">
            <v>ARMAÇÃO DE LAJE DE UMA ESTRUTURA CONVENCIONAL DE CONCRETO ARMADO EM UMA EDIFÍCAÇÃO TÉRREA OU SOBRADO UTILIZANDO AÇO CA-50 DE 12.5 MM - MONTAGEM. AF_12/2015_P</v>
          </cell>
          <cell r="C2060" t="str">
            <v>KG</v>
          </cell>
          <cell r="D2060">
            <v>4.67</v>
          </cell>
        </row>
        <row r="2061">
          <cell r="A2061" t="str">
            <v xml:space="preserve">    92789</v>
          </cell>
          <cell r="B2061" t="str">
            <v>ARMAÇÃO DE LAJE DE UMA ESTRUTURA CONVENCIONAL DE CONCRETO ARMADO EM UMA EDIFÍCAÇÃO TÉRREA OU SOBRADO UTILIZANDO AÇO CA-50 DE 16.0 MM - MONTAGEM. AF_12/2015_P</v>
          </cell>
          <cell r="C2061" t="str">
            <v>KG</v>
          </cell>
          <cell r="D2061">
            <v>4.3499999999999996</v>
          </cell>
        </row>
        <row r="2062">
          <cell r="A2062" t="str">
            <v xml:space="preserve">    92790</v>
          </cell>
          <cell r="B2062" t="str">
            <v>ARMAÇÃO DE LAJE DE UMA ESTRUTURA CONVENCIONAL DE CONCRETO ARMADO EM UMA EDIFÍCAÇÃO TÉRREA OU SOBRADO UTILIZANDO AÇO CA-50 DE 20.0 MM - MONTAGEM. AF_12/2015_P</v>
          </cell>
          <cell r="C2062" t="str">
            <v>KG</v>
          </cell>
          <cell r="D2062">
            <v>3.97</v>
          </cell>
        </row>
        <row r="2063">
          <cell r="A2063" t="str">
            <v xml:space="preserve">    92791</v>
          </cell>
          <cell r="B2063" t="str">
            <v>CORTE E DOBRA DE AÇO CA-60, DIÂMETRO DE 5.0 MM, UTILIZADO EM ESTRUTURAS DIVERSAS, EXCETO LAJES. AF_12/2015</v>
          </cell>
          <cell r="C2063" t="str">
            <v>KG</v>
          </cell>
          <cell r="D2063">
            <v>6.5</v>
          </cell>
        </row>
        <row r="2064">
          <cell r="A2064" t="str">
            <v xml:space="preserve">    92792</v>
          </cell>
          <cell r="B2064" t="str">
            <v>CORTE E DOBRA DE AÇO CA-50, DIÂMETRO DE 6.3 MM, UTILIZADO EM ESTRUTURAS DIVERSAS, EXCETO LAJES. AF_12/2015</v>
          </cell>
          <cell r="C2064" t="str">
            <v>KG</v>
          </cell>
          <cell r="D2064">
            <v>6.38</v>
          </cell>
        </row>
        <row r="2065">
          <cell r="A2065" t="str">
            <v xml:space="preserve">    92793</v>
          </cell>
          <cell r="B2065" t="str">
            <v>CORTE E DOBRA DE AÇO CA-50, DIÂMETRO DE 8.0 MM, UTILIZADO EM ESTRUTURAS DIVERSAS, EXCETO LAJES. AF_12/2015</v>
          </cell>
          <cell r="C2065" t="str">
            <v>KG</v>
          </cell>
          <cell r="D2065">
            <v>6.59</v>
          </cell>
        </row>
        <row r="2066">
          <cell r="A2066" t="str">
            <v xml:space="preserve">    92794</v>
          </cell>
          <cell r="B2066" t="str">
            <v>CORTE E DOBRA DE AÇO CA-50, DIÂMETRO DE 10.0 MM, UTILIZADO EM ESTRUTURAS DIVERSAS, EXCETO LAJES. AF_12/2015</v>
          </cell>
          <cell r="C2066" t="str">
            <v>KG</v>
          </cell>
          <cell r="D2066">
            <v>5.43</v>
          </cell>
        </row>
        <row r="2067">
          <cell r="A2067" t="str">
            <v xml:space="preserve">    92795</v>
          </cell>
          <cell r="B2067" t="str">
            <v>CORTE E DOBRA DE AÇO CA-50, DIÂMETRO DE 12.5 MM, UTILIZADO EM ESTRUTURAS DIVERSAS, EXCETO LAJES. AF_12/2015</v>
          </cell>
          <cell r="C2067" t="str">
            <v>KG</v>
          </cell>
          <cell r="D2067">
            <v>4.63</v>
          </cell>
        </row>
        <row r="2068">
          <cell r="A2068" t="str">
            <v xml:space="preserve">    92796</v>
          </cell>
          <cell r="B2068" t="str">
            <v>CORTE E DOBRA DE AÇO CA-50, DIÂMETRO DE 16.0 MM, UTILIZADO EM ESTRUTURAS DIVERSAS, EXCETO LAJES. AF_12/2015</v>
          </cell>
          <cell r="C2068" t="str">
            <v>KG</v>
          </cell>
          <cell r="D2068">
            <v>3.77</v>
          </cell>
        </row>
        <row r="2069">
          <cell r="A2069" t="str">
            <v xml:space="preserve">    92797</v>
          </cell>
          <cell r="B2069" t="str">
            <v>CORTE E DOBRA DE AÇO CA-50, DIÂMETRO DE 20.0 MM, UTILIZADO EM ESTRUTURAS DIVERSAS, EXCETO LAJES. AF_12/2015</v>
          </cell>
          <cell r="C2069" t="str">
            <v>KG</v>
          </cell>
          <cell r="D2069">
            <v>3.52</v>
          </cell>
        </row>
        <row r="2070">
          <cell r="A2070" t="str">
            <v xml:space="preserve">    92798</v>
          </cell>
          <cell r="B2070" t="str">
            <v>CORTE E DOBRA DE AÇO CA-50, DIÂMETRO DE 25.0 MM, UTILIZADO EM ESTRUTURAS DIVERSAS, EXCETO LAJES. AF_12/2015</v>
          </cell>
          <cell r="C2070" t="str">
            <v>KG</v>
          </cell>
          <cell r="D2070">
            <v>4.0199999999999996</v>
          </cell>
        </row>
        <row r="2071">
          <cell r="A2071" t="str">
            <v xml:space="preserve">    92799</v>
          </cell>
          <cell r="B2071" t="str">
            <v>CORTE E DOBRA DE AÇO CA-60, DIÂMETRO DE 4.2 MM, UTILIZADO EM LAJE. AF_12/2015</v>
          </cell>
          <cell r="C2071" t="str">
            <v>KG</v>
          </cell>
          <cell r="D2071">
            <v>5.28</v>
          </cell>
        </row>
        <row r="2072">
          <cell r="A2072" t="str">
            <v xml:space="preserve">    92800</v>
          </cell>
          <cell r="B2072" t="str">
            <v>CORTE E DOBRA DE AÇO CA-60, DIÂMETRO DE 5.0 MM, UTILIZADO EM LAJE. AF_12/2015</v>
          </cell>
          <cell r="C2072" t="str">
            <v>KG</v>
          </cell>
          <cell r="D2072">
            <v>4.91</v>
          </cell>
        </row>
        <row r="2073">
          <cell r="A2073" t="str">
            <v xml:space="preserve">    92801</v>
          </cell>
          <cell r="B2073" t="str">
            <v>CORTE E DOBRA DE AÇO CA-50, DIÂMETRO DE 6.3 MM, UTILIZADO EM LAJE. AF_12/2015</v>
          </cell>
          <cell r="C2073" t="str">
            <v>KG</v>
          </cell>
          <cell r="D2073">
            <v>4.71</v>
          </cell>
        </row>
        <row r="2074">
          <cell r="A2074" t="str">
            <v xml:space="preserve">    92802</v>
          </cell>
          <cell r="B2074" t="str">
            <v>CORTE E DOBRA DE AÇO CA-50, DIÂMETRO DE 8.0 MM, UTILIZADO EM LAJE. AF_12/2015</v>
          </cell>
          <cell r="C2074" t="str">
            <v>KG</v>
          </cell>
          <cell r="D2074">
            <v>5.0199999999999996</v>
          </cell>
        </row>
        <row r="2075">
          <cell r="A2075" t="str">
            <v xml:space="preserve">    92803</v>
          </cell>
          <cell r="B2075" t="str">
            <v>CORTE E DOBRA DE AÇO CA-50, DIÂMETRO DE 10.0 MM, UTILIZADO EM LAJE. AF_12/2015</v>
          </cell>
          <cell r="C2075" t="str">
            <v>KG</v>
          </cell>
          <cell r="D2075">
            <v>4.1100000000000003</v>
          </cell>
        </row>
        <row r="2076">
          <cell r="A2076" t="str">
            <v xml:space="preserve">    92804</v>
          </cell>
          <cell r="B2076" t="str">
            <v>CORTE E DOBRA DE AÇO CA-50, DIÂMETRO DE 12.5 MM, UTILIZADO EM LAJE. AF_12/2015</v>
          </cell>
          <cell r="C2076" t="str">
            <v>KG</v>
          </cell>
          <cell r="D2076">
            <v>3.73</v>
          </cell>
        </row>
        <row r="2077">
          <cell r="A2077" t="str">
            <v xml:space="preserve">    92805</v>
          </cell>
          <cell r="B2077" t="str">
            <v>CORTE E DOBRA DE AÇO CA-50, DIÂMETRO DE 16.0 MM, UTILIZADO EM LAJE. AF_12/2015</v>
          </cell>
          <cell r="C2077" t="str">
            <v>KG</v>
          </cell>
          <cell r="D2077">
            <v>3.68</v>
          </cell>
        </row>
        <row r="2078">
          <cell r="A2078" t="str">
            <v xml:space="preserve">    92806</v>
          </cell>
          <cell r="B2078" t="str">
            <v>CORTE E DOBRA DE AÇO CA-50, DIÂMETRO DE 20.0 MM, UTILIZADO EM LAJE. AF_12/2015</v>
          </cell>
          <cell r="C2078" t="str">
            <v>KG</v>
          </cell>
          <cell r="D2078">
            <v>3.48</v>
          </cell>
        </row>
        <row r="2079">
          <cell r="A2079" t="str">
            <v xml:space="preserve">    92875</v>
          </cell>
          <cell r="B2079" t="str">
            <v xml:space="preserve">CORTE E DOBRA DE AÇO CA-25, DIÂMETRO DE 6.3 MM. AF_12/2015 </v>
          </cell>
          <cell r="C2079" t="str">
            <v>KG</v>
          </cell>
          <cell r="D2079">
            <v>6.6</v>
          </cell>
        </row>
        <row r="2080">
          <cell r="A2080" t="str">
            <v xml:space="preserve">    92876</v>
          </cell>
          <cell r="B2080" t="str">
            <v xml:space="preserve">CORTE E DOBRA DE AÇO CA-25, DIÂMETRO DE 8.0 MM. AF_12/2015 </v>
          </cell>
          <cell r="C2080" t="str">
            <v>KG</v>
          </cell>
          <cell r="D2080">
            <v>6.29</v>
          </cell>
        </row>
        <row r="2081">
          <cell r="A2081" t="str">
            <v xml:space="preserve">    92877</v>
          </cell>
          <cell r="B2081" t="str">
            <v xml:space="preserve">CORTE E DOBRA DE AÇO CA-25, DIÂMETRO DE 10.0 MM. AF_12/2015 </v>
          </cell>
          <cell r="C2081" t="str">
            <v>KG</v>
          </cell>
          <cell r="D2081">
            <v>5.54</v>
          </cell>
        </row>
        <row r="2082">
          <cell r="A2082" t="str">
            <v xml:space="preserve">    92878</v>
          </cell>
          <cell r="B2082" t="str">
            <v xml:space="preserve">CORTE E DOBRA DE AÇO CA-25, DIÂMETRO DE 12.5 MM. AF_12/2015 </v>
          </cell>
          <cell r="C2082" t="str">
            <v>KG</v>
          </cell>
          <cell r="D2082">
            <v>4.9400000000000004</v>
          </cell>
        </row>
        <row r="2083">
          <cell r="A2083" t="str">
            <v xml:space="preserve">    92879</v>
          </cell>
          <cell r="B2083" t="str">
            <v xml:space="preserve">CORTE E DOBRA DE AÇO CA-25, DIÂMETRO DE 16.0 MM. AF_12/2015 </v>
          </cell>
          <cell r="C2083" t="str">
            <v>KG</v>
          </cell>
          <cell r="D2083">
            <v>4.08</v>
          </cell>
        </row>
        <row r="2084">
          <cell r="A2084" t="str">
            <v xml:space="preserve">    92880</v>
          </cell>
          <cell r="B2084" t="str">
            <v xml:space="preserve">CORTE E DOBRA DE AÇO CA-25, DIÂMETRO DE 20.0 MM. AF_12/2015 </v>
          </cell>
          <cell r="C2084" t="str">
            <v>KG</v>
          </cell>
          <cell r="D2084">
            <v>4.08</v>
          </cell>
        </row>
        <row r="2085">
          <cell r="A2085" t="str">
            <v xml:space="preserve">    92881</v>
          </cell>
          <cell r="B2085" t="str">
            <v xml:space="preserve">CORTE E DOBRA DE AÇO CA-25, DIÂMETRO DE 25.0 MM. AF_12/2015 </v>
          </cell>
          <cell r="C2085" t="str">
            <v>KG</v>
          </cell>
          <cell r="D2085">
            <v>4.03</v>
          </cell>
        </row>
        <row r="2086">
          <cell r="A2086" t="str">
            <v xml:space="preserve">    92882</v>
          </cell>
          <cell r="B2086" t="str">
            <v xml:space="preserve">ARMAÇÃO UTILIZANDO AÇO CA-25 DE 6.3 MM - MONTAGEM. AF_12/2015 </v>
          </cell>
          <cell r="C2086" t="str">
            <v>KG</v>
          </cell>
          <cell r="D2086">
            <v>8.4700000000000006</v>
          </cell>
        </row>
        <row r="2087">
          <cell r="A2087" t="str">
            <v xml:space="preserve">    92883</v>
          </cell>
          <cell r="B2087" t="str">
            <v xml:space="preserve">ARMAÇÃO UTILIZANDO AÇO CA-25 DE 8.0 MM - MONTAGEM. AF_12/2015 </v>
          </cell>
          <cell r="C2087" t="str">
            <v>KG</v>
          </cell>
          <cell r="D2087">
            <v>7.75</v>
          </cell>
        </row>
        <row r="2088">
          <cell r="A2088" t="str">
            <v xml:space="preserve">    92884</v>
          </cell>
          <cell r="B2088" t="str">
            <v xml:space="preserve">ARMAÇÃO UTILIZANDO AÇO CA-25 DE 10.0 MM - MONTAGEM. AF_12/2015 </v>
          </cell>
          <cell r="C2088" t="str">
            <v>KG</v>
          </cell>
          <cell r="D2088">
            <v>6.68</v>
          </cell>
        </row>
        <row r="2089">
          <cell r="A2089" t="str">
            <v xml:space="preserve">    92885</v>
          </cell>
          <cell r="B2089" t="str">
            <v xml:space="preserve">ARMAÇÃO UTILIZANDO AÇO CA-25 DE 12.5 MM - MONTAGEM. AF_12/2015 </v>
          </cell>
          <cell r="C2089" t="str">
            <v>KG</v>
          </cell>
          <cell r="D2089">
            <v>5.83</v>
          </cell>
        </row>
        <row r="2090">
          <cell r="A2090" t="str">
            <v xml:space="preserve">    92886</v>
          </cell>
          <cell r="B2090" t="str">
            <v xml:space="preserve">ARMAÇÃO UTILIZANDO AÇO CA-25 DE 16.0 MM - MONTAGEM. AF_12/2015 </v>
          </cell>
          <cell r="C2090" t="str">
            <v>KG</v>
          </cell>
          <cell r="D2090">
            <v>4.75</v>
          </cell>
        </row>
        <row r="2091">
          <cell r="A2091" t="str">
            <v xml:space="preserve">    92887</v>
          </cell>
          <cell r="B2091" t="str">
            <v xml:space="preserve">ARMAÇÃO UTILIZANDO AÇO CA-25 DE 20.0 MM - MONTAGEM. AF_12/2015 </v>
          </cell>
          <cell r="C2091" t="str">
            <v>KG</v>
          </cell>
          <cell r="D2091">
            <v>4.5999999999999996</v>
          </cell>
        </row>
        <row r="2092">
          <cell r="A2092" t="str">
            <v xml:space="preserve">    92888</v>
          </cell>
          <cell r="B2092" t="str">
            <v xml:space="preserve">ARMAÇÃO UTILIZANDO AÇO CA-25 DE 25.0 MM - MONTAGEM. AF_12/2015 </v>
          </cell>
          <cell r="C2092" t="str">
            <v>KG</v>
          </cell>
          <cell r="D2092">
            <v>4.42</v>
          </cell>
        </row>
        <row r="2093">
          <cell r="A2093" t="str">
            <v xml:space="preserve">    92915</v>
          </cell>
          <cell r="B2093" t="str">
            <v>ARMAÇÃO DE FUNDAÇÕES E ESTRUTURAS DE CONCRETO ARMADO, EXCETO VIGAS, PILARES E LAJES (DE EDIFÍCIOS DE MÚLTIPLOS PAVIMENTOS, EDIFICAÇÃO TÉRREAOU SOBRADO), UTILIZANDO AÇO CA-60 DE 5.0 MM - MONTAGEM. AF_12/2015</v>
          </cell>
          <cell r="C2093" t="str">
            <v>KG</v>
          </cell>
          <cell r="D2093">
            <v>9.66</v>
          </cell>
        </row>
        <row r="2094">
          <cell r="A2094" t="str">
            <v xml:space="preserve">    92916</v>
          </cell>
          <cell r="B2094" t="str">
            <v>ARMAÇÃO DE FUNDAÇÕES E ESTRUTURAS DE CONCRETO ARMADO, EXCETO VIGAS, PILARES E LAJES (DE EDIFÍCIOS DE MÚLTIPLOS PAVIMENTOS, EDIFICAÇÃO TÉRREAOU SOBRADO), UTILIZANDO AÇO CA-50 DE 6.3 MM - MONTAGEM. AF_12/2015</v>
          </cell>
          <cell r="C2094" t="str">
            <v>KG</v>
          </cell>
          <cell r="D2094">
            <v>8.85</v>
          </cell>
        </row>
        <row r="2095">
          <cell r="A2095" t="str">
            <v xml:space="preserve">    92917</v>
          </cell>
          <cell r="B2095" t="str">
            <v>ARMAÇÃO DE FUNDAÇÕES E ESTRUTURAS DE CONCRETO ARMADO, EXCETO VIGAS, PILARES E LAJES (DE EDIFÍCIOS DE MÚLTIPLOS PAVIMENTOS, EDIFICAÇÃO TÉRREAOU SOBRADO), UTILIZANDO AÇO CA-50 DE 8.0 MM - MONTAGEM. AF_12/2015</v>
          </cell>
          <cell r="C2095" t="str">
            <v>KG</v>
          </cell>
          <cell r="D2095">
            <v>8.5</v>
          </cell>
        </row>
        <row r="2096">
          <cell r="A2096" t="str">
            <v xml:space="preserve">    92919</v>
          </cell>
          <cell r="B2096" t="str">
            <v>ARMAÇÃO DE FUNDAÇÕES E ESTRUTURAS DE CONCRETO ARMADO, EXCETO VIGAS, PILARES E LAJES (DE EDIFÍCIOS DE MÚLTIPLOS PAVIMENTOS, EDIFICAÇÃO TÉRREAOU SOBRADO), UTILIZANDO AÇO CA-50 DE 10.0 MM - MONTAGEM. AF_12/2015</v>
          </cell>
          <cell r="C2096" t="str">
            <v>KG</v>
          </cell>
          <cell r="D2096">
            <v>6.91</v>
          </cell>
        </row>
        <row r="2097">
          <cell r="A2097" t="str">
            <v xml:space="preserve">    92921</v>
          </cell>
          <cell r="B2097" t="str">
            <v>ARMAÇÃO DE FUNDAÇÕES E ESTRUTURAS DE CONCRETO ARMADO, EXCETO VIGAS, PILARES E LAJES (DE EDIFÍCIOS DE MÚLTIPLOS PAVIMENTOS, EDIFICAÇÃO TÉRREAOU SOBRADO), UTILIZANDO AÇO CA-50 DE 12.5 MM - MONTAGEM. AF_12/2015</v>
          </cell>
          <cell r="C2097" t="str">
            <v>KG</v>
          </cell>
          <cell r="D2097">
            <v>5.77</v>
          </cell>
        </row>
        <row r="2098">
          <cell r="A2098" t="str">
            <v xml:space="preserve">    92922</v>
          </cell>
          <cell r="B2098" t="str">
            <v>ARMAÇÃO DE FUNDAÇÕES E ESTRUTURAS DE CONCRETO ARMADO, EXCETO VIGAS, PILARES E LAJES (DE EDIFÍCIOS DE MÚLTIPLOS PAVIMENTOS, EDIFICAÇÃO TÉRREAOU SOBRADO), UTILIZANDO AÇO CA-50 DE 16.0 MM - MONTAGEM. AF_12/2015</v>
          </cell>
          <cell r="C2098" t="str">
            <v>KG</v>
          </cell>
          <cell r="D2098">
            <v>4.5999999999999996</v>
          </cell>
        </row>
        <row r="2099">
          <cell r="A2099" t="str">
            <v xml:space="preserve">    92923</v>
          </cell>
          <cell r="B2099" t="str">
            <v>ARMAÇÃO DE FUNDAÇÕES E ESTRUTURAS DE CONCRETO ARMADO, EXCETO VIGAS, PILARES E LAJES (DE EDIFÍCIOS DE MÚLTIPLOS PAVIMENTOS, EDIFICAÇÃO TÉRREAOU SOBRADO), UTILIZANDO AÇO CA-50 DE 20.0 MM - MONTAGEM. AF_12/2015</v>
          </cell>
          <cell r="C2099" t="str">
            <v>KG</v>
          </cell>
          <cell r="D2099">
            <v>4.1500000000000004</v>
          </cell>
        </row>
        <row r="2100">
          <cell r="A2100" t="str">
            <v xml:space="preserve">    92924</v>
          </cell>
          <cell r="B2100" t="str">
            <v>ARMAÇÃO DE FUNDAÇÕES E ESTRUTURAS DE CONCRETO ARMADO, EXCETO VIGAS, PILARES E LAJES (DE EDIFÍCIOS DE MÚLTIPLOS PAVIMENTOS, EDIFICAÇÃO TÉRREAOU SOBRADO), UTILIZANDO AÇO CA-50 DE 25.0 MM - MONTAGEM. AF_12/2015</v>
          </cell>
          <cell r="C2100" t="str">
            <v>KG</v>
          </cell>
          <cell r="D2100">
            <v>4.47</v>
          </cell>
        </row>
        <row r="2101">
          <cell r="A2101" t="str">
            <v xml:space="preserve">  0043</v>
          </cell>
          <cell r="B2101" t="str">
            <v>CONCRETOS</v>
          </cell>
        </row>
        <row r="2102">
          <cell r="A2102" t="str">
            <v xml:space="preserve">    5652</v>
          </cell>
          <cell r="B2102" t="str">
            <v>CONCRETO NAO ESTRUTURAL, CONSUMO 150KG/M3, PREPARO COM BETONEIRA, SEM LANCAMENTO</v>
          </cell>
          <cell r="C2102" t="str">
            <v>M3</v>
          </cell>
          <cell r="D2102">
            <v>250.64</v>
          </cell>
        </row>
        <row r="2103">
          <cell r="A2103" t="str">
            <v xml:space="preserve">    6042</v>
          </cell>
          <cell r="B2103" t="str">
            <v>CONCRETO NAO ESTRUTURAL, CONSUMO 210KG/M3, PREPARO COM BETONEIRA, SEM LANCAMENTO</v>
          </cell>
          <cell r="C2103" t="str">
            <v>M3</v>
          </cell>
          <cell r="D2103">
            <v>287.76</v>
          </cell>
        </row>
        <row r="2104">
          <cell r="A2104" t="str">
            <v xml:space="preserve">    6045</v>
          </cell>
          <cell r="B2104" t="str">
            <v xml:space="preserve">CONCRETO FCK=15MPA, PREPARO COM BETONEIRA, SEM LANCAMENTO </v>
          </cell>
          <cell r="C2104" t="str">
            <v>M3</v>
          </cell>
          <cell r="D2104">
            <v>348.08</v>
          </cell>
        </row>
        <row r="2105">
          <cell r="A2105" t="str">
            <v xml:space="preserve">    40780</v>
          </cell>
          <cell r="B2105" t="str">
            <v xml:space="preserve">REGULARIZACAO DE SUPERFICIE DE CONC. APARENTE </v>
          </cell>
          <cell r="C2105" t="str">
            <v>M2</v>
          </cell>
          <cell r="D2105">
            <v>6.41</v>
          </cell>
        </row>
        <row r="2106">
          <cell r="A2106" t="str">
            <v xml:space="preserve">    73972</v>
          </cell>
          <cell r="B2106" t="str">
            <v>CONCRETO C/ PREPARO MECANICO (BETONEIRA) NA OBRA</v>
          </cell>
        </row>
        <row r="2107">
          <cell r="A2107" t="str">
            <v xml:space="preserve">    73972/001</v>
          </cell>
          <cell r="B2107" t="str">
            <v xml:space="preserve">CONCRETO FCK=25MPA, VIRADO EM BETONEIRA, SEM LANCAMENTO </v>
          </cell>
          <cell r="C2107" t="str">
            <v>M3</v>
          </cell>
          <cell r="D2107">
            <v>387.78</v>
          </cell>
        </row>
        <row r="2108">
          <cell r="A2108" t="str">
            <v xml:space="preserve">    73972/002</v>
          </cell>
          <cell r="B2108" t="str">
            <v xml:space="preserve">CONCRETO FCK=20MPA, VIRADO EM BETONEIRA, SEM LANCAMENTO </v>
          </cell>
          <cell r="C2108" t="str">
            <v>M3</v>
          </cell>
          <cell r="D2108">
            <v>362.16</v>
          </cell>
        </row>
        <row r="2109">
          <cell r="A2109" t="str">
            <v xml:space="preserve">    73983</v>
          </cell>
          <cell r="B2109" t="str">
            <v>CONCRETO ARMADO FCK=15MPA (PREP.NA OBRA C/BETONEIRA), INCLUSIVEIMPERMEABILIZANTE (ESTRUTURAS)</v>
          </cell>
        </row>
        <row r="2110">
          <cell r="A2110" t="str">
            <v xml:space="preserve">    73983/001</v>
          </cell>
          <cell r="B2110" t="str">
            <v>CONCRETO FCK=15MPA, VIRADO EM BETONEIRA, SEM LANCAMENTO, COM IMPERMEABILIZANTE</v>
          </cell>
          <cell r="C2110" t="str">
            <v>M3</v>
          </cell>
          <cell r="D2110">
            <v>382.64</v>
          </cell>
        </row>
        <row r="2111">
          <cell r="A2111" t="str">
            <v xml:space="preserve">    74004</v>
          </cell>
          <cell r="B2111" t="str">
            <v>CONCRETOS-INCLUI FORNECIMENTO, LANCAMENTO NAS FORMAS, ADENSAMENTO,DESEMPENO E PREPARO DAS JUNTAS DE CONCRETAGEM.</v>
          </cell>
        </row>
        <row r="2112">
          <cell r="A2112" t="str">
            <v xml:space="preserve">    74004/003</v>
          </cell>
          <cell r="B2112" t="str">
            <v xml:space="preserve">CONCRETO GROUT, PREPARADO NO LOCAL, LANCADO E ADENSADO </v>
          </cell>
          <cell r="C2112" t="str">
            <v>M3</v>
          </cell>
          <cell r="D2112">
            <v>440.29</v>
          </cell>
        </row>
        <row r="2113">
          <cell r="A2113" t="str">
            <v xml:space="preserve">    74115</v>
          </cell>
          <cell r="B2113" t="str">
            <v>CONCRETO PARA LASTRO</v>
          </cell>
        </row>
        <row r="2114">
          <cell r="A2114" t="str">
            <v xml:space="preserve">    74115/001</v>
          </cell>
          <cell r="B2114" t="str">
            <v xml:space="preserve">EXECUÇÃO DE LASTRO EM CONCRETO (1:2,5:6), PREPARO MANUAL </v>
          </cell>
          <cell r="C2114" t="str">
            <v>M3</v>
          </cell>
          <cell r="D2114">
            <v>336.52</v>
          </cell>
        </row>
        <row r="2115">
          <cell r="A2115" t="str">
            <v xml:space="preserve">    74138</v>
          </cell>
          <cell r="B2115" t="str">
            <v>CONCRETO BOMBEADO</v>
          </cell>
        </row>
        <row r="2116">
          <cell r="A2116" t="str">
            <v xml:space="preserve">    74138/001</v>
          </cell>
          <cell r="B2116" t="str">
            <v>CONCRETO USINADO NÃO BOMBEÁVEL FCK=15MPA, INCLUSIVE LANCAMENTO E ADENSAMENTO</v>
          </cell>
          <cell r="C2116" t="str">
            <v>M3</v>
          </cell>
          <cell r="D2116">
            <v>354.65</v>
          </cell>
        </row>
        <row r="2117">
          <cell r="A2117" t="str">
            <v xml:space="preserve">    89993</v>
          </cell>
          <cell r="B2117" t="str">
            <v xml:space="preserve">GRAUTEAMENTO VERTICAL EM ALVENARIA ESTRUTURAL. AF_01/2015 </v>
          </cell>
          <cell r="C2117" t="str">
            <v>M3</v>
          </cell>
          <cell r="D2117">
            <v>563.53</v>
          </cell>
        </row>
        <row r="2118">
          <cell r="A2118" t="str">
            <v xml:space="preserve">    89994</v>
          </cell>
          <cell r="B2118" t="str">
            <v>GRAUTEAMENTO DE CINTA INTERMEDIÁRIA OU DE CONTRAVERGA EM ALVENARIA ESTRUTURAL. AF_01/2015</v>
          </cell>
          <cell r="C2118" t="str">
            <v>M3</v>
          </cell>
          <cell r="D2118">
            <v>493.46</v>
          </cell>
        </row>
        <row r="2119">
          <cell r="A2119" t="str">
            <v xml:space="preserve">    89995</v>
          </cell>
          <cell r="B2119" t="str">
            <v>GRAUTEAMENTO DE CINTA SUPERIOR OU DE VERGA EM ALVENARIA ESTRUTURAL. AF_01/2015</v>
          </cell>
          <cell r="C2119" t="str">
            <v>M3</v>
          </cell>
          <cell r="D2119">
            <v>545.61</v>
          </cell>
        </row>
        <row r="2120">
          <cell r="A2120" t="str">
            <v xml:space="preserve">    90278</v>
          </cell>
          <cell r="B2120" t="str">
            <v>GRAUTE FGK=15 MPA; TRAÇO 1:0,04:2,0:2,4 (CIMENTO/ CAL/ AREIA GROSSA/ BRITA 0) PREPARO MECÂNICO COM BETONEIRA 400 L. AF_02/2015</v>
          </cell>
          <cell r="C2120" t="str">
            <v>M3</v>
          </cell>
          <cell r="D2120">
            <v>306.14</v>
          </cell>
        </row>
        <row r="2121">
          <cell r="A2121" t="str">
            <v xml:space="preserve">    90279</v>
          </cell>
          <cell r="B2121" t="str">
            <v>GRAUTE FGK=20 MPA; TRAÇO 1:0,04:1,6:1,9 (CIMENTO/ CAL/ AREIA GROSSA/ BRITA 0) PREPARO MECÂNICO COM BETONEIRA 400 L. AF_02/2015</v>
          </cell>
          <cell r="C2121" t="str">
            <v>M3</v>
          </cell>
          <cell r="D2121">
            <v>328.36</v>
          </cell>
        </row>
        <row r="2122">
          <cell r="A2122" t="str">
            <v xml:space="preserve">    90280</v>
          </cell>
          <cell r="B2122" t="str">
            <v>GRAUTE FGK=25 MPA; TRAÇO 1:0,02:1,2:1,5 (CIMENTO/ CAL/ AREIA GROSSA/ BRITA 0) PREPARO MECÂNICO COM BETONEIRA 400 L. AF_02/2015</v>
          </cell>
          <cell r="C2122" t="str">
            <v>M3</v>
          </cell>
          <cell r="D2122">
            <v>365.47</v>
          </cell>
        </row>
        <row r="2123">
          <cell r="A2123" t="str">
            <v xml:space="preserve">    90281</v>
          </cell>
          <cell r="B2123" t="str">
            <v>GRAUTE FGK=30 MPA; TRAÇO 1:0,02:0,8:1,1 (CIMENTO/ CAL/ AREIA GROSSA/ BRITA 0) PREPARO MECÂNICO COM BETONEIRA 400 L. AF_02/2015</v>
          </cell>
          <cell r="C2123" t="str">
            <v>M3</v>
          </cell>
          <cell r="D2123">
            <v>420.02</v>
          </cell>
        </row>
        <row r="2124">
          <cell r="A2124" t="str">
            <v xml:space="preserve">    90282</v>
          </cell>
          <cell r="B2124" t="str">
            <v>GRAUTE FGK=15 MPA; TRAÇO 1:2,0:2,4 (CIMENTO/ AREIA GROSSA/ BRITA 0/ ADITIVO) PREPARO MECÂNICO COM BETONEIRA 400 L. AF_02/2015</v>
          </cell>
          <cell r="C2124" t="str">
            <v>M3</v>
          </cell>
          <cell r="D2124">
            <v>308.83</v>
          </cell>
        </row>
        <row r="2125">
          <cell r="A2125" t="str">
            <v xml:space="preserve">    90283</v>
          </cell>
          <cell r="B2125" t="str">
            <v>GRAUTE FGK=20 MPA; TRAÇO 1:1,6:1,9 (CIMENTO/ AREIA GROSSA/ BRITA 0/ ADITIVO) PREPARO MECÂNICO COM BETONEIRA 400 L. AF_02/2015</v>
          </cell>
          <cell r="C2125" t="str">
            <v>M3</v>
          </cell>
          <cell r="D2125">
            <v>332.19</v>
          </cell>
        </row>
        <row r="2126">
          <cell r="A2126" t="str">
            <v xml:space="preserve">    90284</v>
          </cell>
          <cell r="B2126" t="str">
            <v>GRAUTE FGK=25 MPA; TRAÇO 1:1,2:1,5 (CIMENTO/ AREIA GROSSA/ BRITA 0/ ADITIVO) PREPARO MECÂNICO COM BETONEIRA 400 L. AF_02/2015</v>
          </cell>
          <cell r="C2126" t="str">
            <v>M3</v>
          </cell>
          <cell r="D2126">
            <v>370.06</v>
          </cell>
        </row>
        <row r="2127">
          <cell r="A2127" t="str">
            <v xml:space="preserve">    90285</v>
          </cell>
          <cell r="B2127" t="str">
            <v>GRAUTE FGK=30 MPA; TRAÇO 1:0,8:1,1 (CIMENTO/ AREIA GROSSA/ BRITA 0/ ADITIVO) PREPARO MECÂNICO COM BETONEIRA 400 L. AF_02/2015</v>
          </cell>
          <cell r="C2127" t="str">
            <v>M3</v>
          </cell>
          <cell r="D2127">
            <v>427.16</v>
          </cell>
        </row>
        <row r="2128">
          <cell r="A2128" t="str">
            <v xml:space="preserve">    90853</v>
          </cell>
          <cell r="B2128" t="str">
            <v>CONCRETAGEM DE LAJES EM EDIFICAÇÕES UNIFAMILIARES FEITAS COM SISTEMA DE FÔRMAS MANUSEÁVEIS COM CONCRETO USINADO BOMBEÁVEL, FCK 20 MPA, LANÇADO COM BOMBA LANÇA - LANÇAMENTO, ADENSAMENTO E ACABAMENTO. AF_06/2015</v>
          </cell>
          <cell r="C2128" t="str">
            <v>M3</v>
          </cell>
          <cell r="D2128">
            <v>414.25</v>
          </cell>
        </row>
        <row r="2129">
          <cell r="A2129" t="str">
            <v xml:space="preserve">    90854</v>
          </cell>
          <cell r="B2129" t="str">
            <v>CONCRETAGEM DE PAREDES EM EDIFICAÇÕES UNIFAMILIARES FEITAS COM SISTEMADE FÔRMAS MANUSEÁVEIS COM CONCRETO USINADO BOMBEÁVEL, FCK 20 MPA, LANÇADO COM BOMBA LANÇA - LANÇAMENTO, ADENSAMENTO E ACABAMENTO. AF_06/2015</v>
          </cell>
          <cell r="C2129" t="str">
            <v>M3</v>
          </cell>
          <cell r="D2129">
            <v>402.02</v>
          </cell>
        </row>
        <row r="2130">
          <cell r="A2130" t="str">
            <v xml:space="preserve">    90855</v>
          </cell>
          <cell r="B2130" t="str">
            <v>CONCRETAGEM DE PLATIBANDA EM EDIFICAÇÕES UNIFAMILIARES FEITAS COM SISTEMA DE FÔRMAS MANUSEÁVEIS COM CONCRETO USINADO BOMBEÁVEL, FCK 20 MPA,LANÇADO COM BOMBA LANÇA - LANÇAMENTO, ADENSAMENTO E ACABAMENTO. AF_06/2015</v>
          </cell>
          <cell r="C2130" t="str">
            <v>M3</v>
          </cell>
          <cell r="D2130">
            <v>436.41</v>
          </cell>
        </row>
        <row r="2131">
          <cell r="A2131" t="str">
            <v xml:space="preserve">    90856</v>
          </cell>
          <cell r="B2131" t="str">
            <v>CONCRETAGEM DE LAJES EM EDIFICAÇÕES MULTIFAMILIARES FEITAS COM SISTEMADE FÔRMAS MANUSEÁVEIS COM CONCRETO USINADO BOMBEÁVEL, FCK 20 MPA, LANÇADO COM BOMBA LANÇA - LANÇAMENTO, ADENSAMENTO E ACABAMENTO. AF_06/2015</v>
          </cell>
          <cell r="C2131" t="str">
            <v>M3</v>
          </cell>
          <cell r="D2131">
            <v>416.66</v>
          </cell>
        </row>
        <row r="2132">
          <cell r="A2132" t="str">
            <v xml:space="preserve">    90857</v>
          </cell>
          <cell r="B2132" t="str">
            <v>CONCRETAGEM DE PAREDES EM EDIFICAÇÕES MULTIFAMILIARES FEITAS COM SISTEMA DE FÔRMAS MANUSEÁVEIS COM CONCRETO USINADO BOMBEÁVEL, FCK 20 MPA, LANÇADO COM BOMBA LANÇA - LANÇAMENTO, ADENSAMENTO E ACABAMENTO. AF_06/2015</v>
          </cell>
          <cell r="C2132" t="str">
            <v>M3</v>
          </cell>
          <cell r="D2132">
            <v>403.63</v>
          </cell>
        </row>
        <row r="2133">
          <cell r="A2133" t="str">
            <v xml:space="preserve">    90858</v>
          </cell>
          <cell r="B2133" t="str">
            <v>CONCRETAGEM DE PLATIBANDA EM EDIFICAÇÕES MULTIFAMILIARES FEITAS COM SISTEMA DE FÔRMAS MANUSEÁVEIS COM CONCRETO USINADO BOMBEÁVEL, FCK 20 MPA, LANÇADO COM BOMBA LANÇA - LANÇAMENTO, ADENSAMENTO E ACABAMENTO. AF_06/2015</v>
          </cell>
          <cell r="C2133" t="str">
            <v>M3</v>
          </cell>
          <cell r="D2133">
            <v>447.48</v>
          </cell>
        </row>
        <row r="2134">
          <cell r="A2134" t="str">
            <v xml:space="preserve">    90859</v>
          </cell>
          <cell r="B2134" t="str">
            <v>CONCRETAGEM DE PLATIBANDA EM EDIFICAÇÕES UNIFAMILIARES FEITAS COM SISTEMA DE FÔRMAS MANUSEÁVEIS COM CONCRETO USINADO AUTOADENSÁVEL, FCK 20 MPA, LANÇADO COM BOMBA LANÇA - LANÇAMENTO E ACABAMENTO. AF_06/2015</v>
          </cell>
          <cell r="C2134" t="str">
            <v>M3</v>
          </cell>
          <cell r="D2134">
            <v>403.44</v>
          </cell>
        </row>
        <row r="2135">
          <cell r="A2135" t="str">
            <v xml:space="preserve">    90860</v>
          </cell>
          <cell r="B2135" t="str">
            <v>CONCRETAGEM DE PLATIBANDA EM EDIFICAÇÕES MULTIFAMILIARES FEITAS COM SISTEMA DE FÔRMAS MANUSEÁVEIS COM CONCRETO USINADO AUTOADENSÁVEL, FCK 20MPA, LANÇADO COM BOMBA LANÇA - LANÇAMENTO E ACABAMENTO. AF_06/2015</v>
          </cell>
          <cell r="C2135" t="str">
            <v>M3</v>
          </cell>
          <cell r="D2135">
            <v>406.74</v>
          </cell>
        </row>
        <row r="2136">
          <cell r="A2136" t="str">
            <v xml:space="preserve">    90861</v>
          </cell>
          <cell r="B2136" t="str">
            <v>CONCRETAGEM DE EDIFICAÇÕES (PAREDES E LAJES) FEITAS COM SISTEMA DE FÔRMAS MANUSEÁVEIS COM CONCRETO USINADO BOMBEÁVEL, FCK 20 MPA, LANÇADO COM BOMBA LANÇA - LANÇAMENTO, ADENSAMENTO E ACABAMENTO. AF_06/2015</v>
          </cell>
          <cell r="C2136" t="str">
            <v>M3</v>
          </cell>
          <cell r="D2136">
            <v>407.44</v>
          </cell>
        </row>
        <row r="2137">
          <cell r="A2137" t="str">
            <v xml:space="preserve">    90862</v>
          </cell>
          <cell r="B2137" t="str">
            <v>CONCRETAGEM DE EDIFICAÇÕES (PAREDES E LAJES) FEITAS COM SISTEMA DE FÔRMAS MANUSEÁVEIS COM CONCRETO USINADO AUTOADENSÁVEL, FCK 20 MPA, LANÇADO COM BOMBA LANÇA - LANÇAMENTO E ACABAMENTO. AF_06/2015</v>
          </cell>
          <cell r="C2137" t="str">
            <v>M3</v>
          </cell>
          <cell r="D2137">
            <v>380.15</v>
          </cell>
        </row>
        <row r="2138">
          <cell r="A2138" t="str">
            <v xml:space="preserve">    92718</v>
          </cell>
          <cell r="B2138" t="str">
            <v>CONCRETAGEM DE PILARES, FCK = 25 MPA, COM USO DE BALDES EM EDIFICAÇÃOCOM SEÇÃO MÉDIA DE PILARES MENOR OU IGUAL A 0,25 M² - LANÇAMENTO, ADENSAMENTO E ACABAMENTO. AF_12/2015</v>
          </cell>
          <cell r="C2138" t="str">
            <v>M3</v>
          </cell>
          <cell r="D2138">
            <v>448.43</v>
          </cell>
        </row>
        <row r="2139">
          <cell r="A2139" t="str">
            <v xml:space="preserve">    92719</v>
          </cell>
          <cell r="B2139" t="str">
            <v>CONCRETAGEM DE PILARES, FCK = 25 MPA, COM USO DE GRUA EM EDIFICAÇÃO COM SEÇÃO MÉDIA DE PILARES MENOR OU IGUAL A 0,25 M² - LANÇAMENTO, ADENSAMENTO E ACABAMENTO. AF_12/2015</v>
          </cell>
          <cell r="C2139" t="str">
            <v>M3</v>
          </cell>
          <cell r="D2139">
            <v>360.59</v>
          </cell>
        </row>
        <row r="2140">
          <cell r="A2140" t="str">
            <v xml:space="preserve">    92720</v>
          </cell>
          <cell r="B2140" t="str">
            <v>CONCRETAGEM DE PILARES, FCK = 25 MPA, COM USO DE BOMBA EM EDIFICAÇÃO COM SEÇÃO MÉDIA DE PILARES MENOR OU IGUAL A 0,25 M² - LANÇAMENTO, ADENSAMENTO E ACABAMENTO. AF_12/2015</v>
          </cell>
          <cell r="C2140" t="str">
            <v>M3</v>
          </cell>
          <cell r="D2140">
            <v>414.12</v>
          </cell>
        </row>
        <row r="2141">
          <cell r="A2141" t="str">
            <v xml:space="preserve">    92721</v>
          </cell>
          <cell r="B2141" t="str">
            <v>CONCRETAGEM DE PILARES, FCK = 25 MPA, COM USO DE GRUA EM EDIFICAÇÃO COM SEÇÃO MÉDIA DE PILARES MAIOR QUE 0,25 M² - LANÇAMENTO, ADENSAMENTO EACABAMENTO. AF_12/2015</v>
          </cell>
          <cell r="C2141" t="str">
            <v>M3</v>
          </cell>
          <cell r="D2141">
            <v>355.22</v>
          </cell>
        </row>
        <row r="2142">
          <cell r="A2142" t="str">
            <v xml:space="preserve">    92722</v>
          </cell>
          <cell r="B2142" t="str">
            <v>CONCRETAGEM DE PILARES, FCK = 25 MPA, COM USO DE BOMBA EM EDIFICAÇÃO COM SEÇÃO MÉDIA DE PILARES MAIOR QUE 0,25 M² - LANÇAMENTO, ADENSAMENTOE ACABAMENTO. AF_12/2015</v>
          </cell>
          <cell r="C2142" t="str">
            <v>M3</v>
          </cell>
          <cell r="D2142">
            <v>411.93</v>
          </cell>
        </row>
        <row r="2143">
          <cell r="A2143" t="str">
            <v xml:space="preserve">    92723</v>
          </cell>
          <cell r="B2143" t="str">
            <v>CONCRETAGEM DE VIGAS E LAJES, FCK=20 MPA, PARA LAJES PREMOLDADAS COM USO DE BOMBA EM EDIFICAÇÃO COM ÁREA MÉDIA DE LAJES MENOR OU IGUAL A 20M² - LANÇAMENTO, ADENSAMENTO E ACABAMENTO. AF_12/2015</v>
          </cell>
          <cell r="C2143" t="str">
            <v>M3</v>
          </cell>
          <cell r="D2143">
            <v>399.04</v>
          </cell>
        </row>
        <row r="2144">
          <cell r="A2144" t="str">
            <v xml:space="preserve">    92724</v>
          </cell>
          <cell r="B2144" t="str">
            <v>CONCRETAGEM DE VIGAS E LAJES, FCK=20 MPA, PARA LAJES PREMOLDADAS COM USO DE BOMBA EM EDIFICAÇÃO COM ÁREA MÉDIA DE LAJES MAIOR QUE 20 M² - LANÇAMENTO, ADENSAMENTO E ACABAMENTO. AF_12/2015</v>
          </cell>
          <cell r="C2144" t="str">
            <v>M3</v>
          </cell>
          <cell r="D2144">
            <v>397.06</v>
          </cell>
        </row>
        <row r="2145">
          <cell r="A2145" t="str">
            <v xml:space="preserve">    92725</v>
          </cell>
          <cell r="B2145" t="str">
            <v>CONCRETAGEM DE VIGAS E LAJES, FCK=20 MPA, PARA LAJES MACIÇAS OU NERVURADAS COM USO DE BOMBA EM EDIFICAÇÃO COM ÁREA MÉDIA DE LAJES MENOR OU IGUAL A 20 M² - LANÇAMENTO, ADENSAMENTO E ACABAMENTO. AF_12/2015</v>
          </cell>
          <cell r="C2145" t="str">
            <v>M3</v>
          </cell>
          <cell r="D2145">
            <v>396.23</v>
          </cell>
        </row>
        <row r="2146">
          <cell r="A2146" t="str">
            <v xml:space="preserve">    92726</v>
          </cell>
          <cell r="B2146" t="str">
            <v>CONCRETAGEM DE VIGAS E LAJES, FCK=20 MPA, PARA LAJES MACIÇAS OU NERVURADAS COM USO DE BOMBA EM EDIFICAÇÃO COM ÁREA MÉDIA DE LAJES MAIOR QUE20 M² - LANÇAMENTO, ADENSAMENTO E ACABAMENTO. AF_12/2015</v>
          </cell>
          <cell r="C2146" t="str">
            <v>M3</v>
          </cell>
          <cell r="D2146">
            <v>394.82</v>
          </cell>
        </row>
        <row r="2147">
          <cell r="A2147" t="str">
            <v xml:space="preserve">    92727</v>
          </cell>
          <cell r="B2147" t="str">
            <v>CONCRETAGEM DE VIGAS E LAJES, FCK=20 MPA, PARA LAJES PREMOLDADAS COM JERICAS EM ELEVADOR DE CABO EM EDIFICAÇÃO DE MULTIPAVIMENTOS ATÉ 16 ANDARES, COM ÁREA MÉDIA DE LAJES MENOR OU IGUAL A 20 M² - LANÇAMENTO, ADENSAMENTO E ACABAMENTO. AF_12/2015</v>
          </cell>
          <cell r="C2147" t="str">
            <v>M3</v>
          </cell>
          <cell r="D2147">
            <v>401.64</v>
          </cell>
        </row>
        <row r="2148">
          <cell r="A2148" t="str">
            <v xml:space="preserve">    92728</v>
          </cell>
          <cell r="B2148" t="str">
            <v>CONCRETAGEM DE VIGAS E LAJES, FCK=20 MPA, PARA LAJES PREMOLDADAS COM JERICAS EM ELEVADOR DE CABO EM EDIFICAÇÃO DE MULTIPAVIMENTOS ATÉ 16 ANDARES, COM ÁREA MÉDIA DE LAJES MAIOR QUE 20 M² - LANÇAMENTO, ADENSAMENTO E ACABAMENTO. AF_12/2015</v>
          </cell>
          <cell r="C2148" t="str">
            <v>M3</v>
          </cell>
          <cell r="D2148">
            <v>387.95</v>
          </cell>
        </row>
        <row r="2149">
          <cell r="A2149" t="str">
            <v xml:space="preserve">    92729</v>
          </cell>
          <cell r="B2149" t="str">
            <v>CONCRETAGEM DE VIGAS E LAJES, FCK=20 MPA, PARA LAJES MACIÇAS OU NERVURADAS COM JERICAS EM ELEVADOR DE CABO EM EDIFICAÇÃO DE MULTIPAVIMENTOSATÉ 16 ANDARES, COM ÁREA MÉDIA DE LAJES MENOR OU IGUAL A 20 M² - LANÇAMENTO, ADENSAMENTO E ACABAMENTO. AF_12/2015</v>
          </cell>
          <cell r="C2149" t="str">
            <v>M3</v>
          </cell>
          <cell r="D2149">
            <v>382.16</v>
          </cell>
        </row>
        <row r="2150">
          <cell r="A2150" t="str">
            <v xml:space="preserve">    92730</v>
          </cell>
          <cell r="B2150" t="str">
            <v>CONCRETAGEM DE VIGAS E LAJES, FCK=20 MPA, PARA LAJES MACIÇAS OU NERVURADAS COM JERICAS EM ELEVADOR DE CABO EM EDIFICAÇÃO DE MULTIPAVIMENTOSATÉ 16 ANDARES, COM ÁREA MÉDIA DE LAJES MAIOR QUE 20 M² - LANÇAMENTO,ADENSAMENTO E ACABAMENTO. AF_12/2015</v>
          </cell>
          <cell r="C2150" t="str">
            <v>M3</v>
          </cell>
          <cell r="D2150">
            <v>372.49</v>
          </cell>
        </row>
        <row r="2151">
          <cell r="A2151" t="str">
            <v xml:space="preserve">    92731</v>
          </cell>
          <cell r="B2151" t="str">
            <v>CONCRETAGEM DE VIGAS E LAJES, FCK=20 MPA, PARA LAJES PREMOLDADAS COM JERICAS EM CREMALHEIRA EM EDIFICAÇÃO DE MULTIPAVIMENTOS ATÉ 16 ANDARES,COM ÁREA MÉDIA DE LAJES MENOR OU IGUAL A 20 M² - LANÇAMENTO, ADENSAMENTO E ACABAMENTO. AF_12/2015</v>
          </cell>
          <cell r="C2151" t="str">
            <v>M3</v>
          </cell>
          <cell r="D2151">
            <v>383.37</v>
          </cell>
        </row>
        <row r="2152">
          <cell r="A2152" t="str">
            <v xml:space="preserve">    92732</v>
          </cell>
          <cell r="B2152" t="str">
            <v>CONCRETAGEM DE VIGAS E LAJES, FCK=20 MPA, PARA LAJES PREMOLDADAS COM JERICAS EM CREMALHEIRA EM EDIFICAÇÃO DE MULTIPAVIMENTOS ATÉ 16 ANDARES,COM ÁREA MÉDIA DE LAJES MAIOR QUE 20 M² - LANÇAMENTO, ADENSAMENTO E ACABAMENTO. AF_12/2015</v>
          </cell>
          <cell r="C2152" t="str">
            <v>M3</v>
          </cell>
          <cell r="D2152">
            <v>374.04</v>
          </cell>
        </row>
        <row r="2153">
          <cell r="A2153" t="str">
            <v xml:space="preserve">    92733</v>
          </cell>
          <cell r="B2153" t="str">
            <v>CONCRETAGEM DE VIGAS E LAJES, FCK=20 MPA, PARA LAJES MACIÇAS OU NERVURADAS COM JERICAS EM CREMALHEIRA EM EDIFICAÇÃO DE MULTIPAVIMENTOS ATÉ 16 ANDARES, COM ÁREA MÉDIA DE LAJES MENOR OU IGUAL A 20 M² - LANÇAMENTO, ADENSAMENTO E ACABAMENTO. AF_12/2015</v>
          </cell>
          <cell r="C2153" t="str">
            <v>M3</v>
          </cell>
          <cell r="D2153">
            <v>370.07</v>
          </cell>
        </row>
        <row r="2154">
          <cell r="A2154" t="str">
            <v xml:space="preserve">    92734</v>
          </cell>
          <cell r="B2154" t="str">
            <v>CONCRETAGEM DE VIGAS E LAJES, FCK=20 MPA, PARA LAJES MACIÇAS OU NERVURADAS COM JERICAS EM CREMALHEIRA EM EDIFICAÇÃO DE MULTIPAVIMENTOS ATÉ 16 ANDARES, COM ÁREA MÉDIA DE LAJES MAIOR QUE 20 M² - LANÇAMENTO, ADENSAMENTO E ACABAMENTO. AF_12/2015</v>
          </cell>
          <cell r="C2154" t="str">
            <v>M3</v>
          </cell>
          <cell r="D2154">
            <v>363.49</v>
          </cell>
        </row>
        <row r="2155">
          <cell r="A2155" t="str">
            <v xml:space="preserve">    92735</v>
          </cell>
          <cell r="B2155" t="str">
            <v>CONCRETAGEM DE VIGAS E LAJES, FCK=20 MPA, PARA LAJES PREMOLDADAS COM GRUA DE CAÇAMBA DE 350 L EM EDIFICAÇÃO DE MULTIPAVIMENTOS ATÉ 16 ANDARES, COM ÁREA MÉDIA DE LAJES MENOR OU IGUAL A 20 M² - LANÇAMENTO, ADENSAMENTO E ACABAMENTO. AF_12/2015</v>
          </cell>
          <cell r="C2155" t="str">
            <v>M3</v>
          </cell>
          <cell r="D2155">
            <v>369.07</v>
          </cell>
        </row>
        <row r="2156">
          <cell r="A2156" t="str">
            <v xml:space="preserve">    92736</v>
          </cell>
          <cell r="B2156" t="str">
            <v>CONCRETAGEM DE VIGAS E LAJES, FCK=20 MPA, PARA LAJES PREMOLDADAS COM GRUA DE CAÇAMBA DE 350 L EM EDIFICAÇÃO DE MULTIPAVIMENTOS ATÉ 16 ANDARES, COM ÁREA MÉDIA DE LAJES MAIOR QUE 20 M² - LANÇAMENTO, ADENSAMENTO EACABAMENTO. AF_12/2015</v>
          </cell>
          <cell r="C2156" t="str">
            <v>M3</v>
          </cell>
          <cell r="D2156">
            <v>361.63</v>
          </cell>
        </row>
        <row r="2157">
          <cell r="A2157" t="str">
            <v xml:space="preserve">    92739</v>
          </cell>
          <cell r="B2157" t="str">
            <v>CONCRETAGEM DE VIGAS E LAJES, FCK=20 MPA, PARA LAJES MACIÇAS OU NERVURADAS COM GRUA DE CAÇAMBA DE 500 L EM EDIFICAÇÃO DE MULTIPAVIMENTOS ATÉ16 ANDARES, COM ÁREA MÉDIA DE LAJES MENOR OU IGUAL A 20 M² - LANÇAMENTO, ADENSAMENTO E ACABAMENTO. AF_12/2015</v>
          </cell>
          <cell r="C2157" t="str">
            <v>M3</v>
          </cell>
          <cell r="D2157">
            <v>350.84</v>
          </cell>
        </row>
        <row r="2158">
          <cell r="A2158" t="str">
            <v xml:space="preserve">    92740</v>
          </cell>
          <cell r="B2158" t="str">
            <v>CONCRETAGEM DE VIGAS E LAJES, FCK=20 MPA, PARA LAJES MACIÇAS OU NERVURADAS COM GRUA DE CAÇAMBA DE 500 L EM EDIFICAÇÃO DE MULTIPAVIMENTOS ATÉ16 ANDARES, COM ÁREA MÉDIA DE LAJES MAIOR QUE 20 M² - LANÇAMENTO, ADENSAMENTO E ACABAMENTO. AF_12/2015</v>
          </cell>
          <cell r="C2158" t="str">
            <v>M3</v>
          </cell>
          <cell r="D2158">
            <v>347.16</v>
          </cell>
        </row>
        <row r="2159">
          <cell r="A2159" t="str">
            <v xml:space="preserve">    92741</v>
          </cell>
          <cell r="B2159" t="str">
            <v>CONCRETAGEM DE VIGAS E LAJES, FCK=20 MPA, PARA QUALQUER TIPO DE LAJE COM BALDES EM EDIFICAÇÃO TÉRREA, COM ÁREA MÉDIA DE LAJES MENOR OU IGUALA 20 M² - LANÇAMENTO, ADENSAMENTO E ACABAMENTO. AF_12/2015</v>
          </cell>
          <cell r="C2159" t="str">
            <v>M3</v>
          </cell>
          <cell r="D2159">
            <v>477.88</v>
          </cell>
        </row>
        <row r="2160">
          <cell r="A2160" t="str">
            <v xml:space="preserve">    92742</v>
          </cell>
          <cell r="B2160" t="str">
            <v>CONCRETAGEM DE VIGAS E LAJES, FCK=20 MPA, PARA QUALQUER TIPO DE LAJE COM BALDES EM EDIFICAÇÃO DE MULTIPAVIMENTOS ATÉ 04 ANDARES, COM ÁREA MÉDIA DE LAJES MENOR OU IGUAL A 20 M² - LANÇAMENTO, ADENSAMENTO E ACABAMENTO. AF_12/2015</v>
          </cell>
          <cell r="C2160" t="str">
            <v>M3</v>
          </cell>
          <cell r="D2160">
            <v>615.94000000000005</v>
          </cell>
        </row>
        <row r="2161">
          <cell r="A2161" t="str">
            <v xml:space="preserve">    92873</v>
          </cell>
          <cell r="B2161" t="str">
            <v>LANÇAMENTO COM USO DE BALDES, ADENSAMENTO E ACABAMENTO DE CONCRETO EM ESTRUTURAS. AF_12/2015</v>
          </cell>
          <cell r="C2161" t="str">
            <v>M3</v>
          </cell>
          <cell r="D2161">
            <v>108.62</v>
          </cell>
        </row>
        <row r="2162">
          <cell r="A2162" t="str">
            <v xml:space="preserve">    92874</v>
          </cell>
          <cell r="B2162" t="str">
            <v>LANÇAMENTO COM USO DE BOMBA, ADENSAMENTO E ACABAMENTO DE CONCRETO EM ESTRUTURAS. AF_12/2015</v>
          </cell>
          <cell r="C2162" t="str">
            <v>M3</v>
          </cell>
          <cell r="D2162">
            <v>17.559999999999999</v>
          </cell>
        </row>
        <row r="2163">
          <cell r="A2163" t="str">
            <v xml:space="preserve">  0044</v>
          </cell>
          <cell r="B2163" t="str">
            <v>LAJE PRE-FABRICADA</v>
          </cell>
        </row>
        <row r="2164">
          <cell r="A2164" t="str">
            <v xml:space="preserve">    74141</v>
          </cell>
          <cell r="B2164" t="str">
            <v>LAJE PRE-MOLDADA</v>
          </cell>
        </row>
        <row r="2165">
          <cell r="A2165" t="str">
            <v xml:space="preserve">    74141/001</v>
          </cell>
          <cell r="B2165" t="str">
            <v>LAJE PRE-MOLD BETA 11 P/1KN/M2 VAOS 4,40M/INCL VIGOTAS TIJOLOS ARMADURA NEGATIVA CAPEAMENTO 3CM CONCRETO 20MPA ESCORAMENTO MATERIAL E MAO DE OBRA.</v>
          </cell>
          <cell r="C2165" t="str">
            <v>M2</v>
          </cell>
          <cell r="D2165">
            <v>72.900000000000006</v>
          </cell>
        </row>
        <row r="2166">
          <cell r="A2166" t="str">
            <v xml:space="preserve">    74141/002</v>
          </cell>
          <cell r="B2166" t="str">
            <v>LAJE PRE-MOLD BETA 12 P/3,5KN/M2 VAO 4,1M INCL VIGOTAS TIJOLOS ARMADURA NEGATIVA CAPEAMENTO 3CM CONCRETO 15MPA ESCORAMENTO MATERIAIS E MAODE OBRA.</v>
          </cell>
          <cell r="C2166" t="str">
            <v>M2</v>
          </cell>
          <cell r="D2166">
            <v>82.37</v>
          </cell>
        </row>
        <row r="2167">
          <cell r="A2167" t="str">
            <v xml:space="preserve">    74141/003</v>
          </cell>
          <cell r="B2167" t="str">
            <v>LAJE PRE-MOLD BETA 16 P/3,5KN/M2 VAO 5,2M INCL VIGOTAS TIJOLOS ARMADURA NEGATIVA CAPEAMENTO 3CM CONCRETO 15MPA ESCORAMENTO MATERIAL E MAODE OBRA.</v>
          </cell>
          <cell r="C2167" t="str">
            <v>M2</v>
          </cell>
          <cell r="D2167">
            <v>91.47</v>
          </cell>
        </row>
        <row r="2168">
          <cell r="A2168" t="str">
            <v xml:space="preserve">    74141/004</v>
          </cell>
          <cell r="B2168" t="str">
            <v>LAJE PRE-MOLD BETA 20 P/3,5KN/M2 VAO 6,2M INCL VIGOTAS TIJOLOS ARMADURA NEGATIVA CAPEAMENTO 3CM CONCRETO 15MPA ESCORAMENTO MATERIAL E MAODE OBRA.</v>
          </cell>
          <cell r="C2168" t="str">
            <v>M2</v>
          </cell>
          <cell r="D2168">
            <v>119.18</v>
          </cell>
        </row>
        <row r="2169">
          <cell r="A2169" t="str">
            <v xml:space="preserve">    74202</v>
          </cell>
          <cell r="B2169" t="str">
            <v>LAJE PRE-MOLDADA</v>
          </cell>
        </row>
        <row r="2170">
          <cell r="A2170" t="str">
            <v xml:space="preserve">    74202/001</v>
          </cell>
          <cell r="B2170" t="str">
            <v>LAJE PRE-MOLDADA P/FORRO, SOBRECARGA 100KG/M2, VAOS ATE 3,50M/E=8CM, C/LAJOTAS E CAP.C/CONC FCK=20MPA, 3CM, INTER-EIXO 38CM, C/ESCORAMENTO (REAPR.3X) E FERRAGEM NEGATIVA</v>
          </cell>
          <cell r="C2170" t="str">
            <v>M2</v>
          </cell>
          <cell r="D2170">
            <v>60.47</v>
          </cell>
        </row>
        <row r="2171">
          <cell r="A2171" t="str">
            <v xml:space="preserve">    74202/002</v>
          </cell>
          <cell r="B2171" t="str">
            <v>LAJE PRE-MOLDADA P/PISO, SOBRECARGA 200KG/M2, VAOS ATE 3,50M/E=8CM, C/LAJOTAS E CAP.C/CONC FCK=20MPA, 4CM, INTER-EIXO 38CM, C/ESCORAMENTO (REAPR.3X) E FERRAGEM NEGATIVA</v>
          </cell>
          <cell r="C2171" t="str">
            <v>M2</v>
          </cell>
          <cell r="D2171">
            <v>67.89</v>
          </cell>
        </row>
        <row r="2172">
          <cell r="A2172" t="str">
            <v xml:space="preserve">  0247</v>
          </cell>
          <cell r="B2172" t="str">
            <v>EMBASAMENTOS</v>
          </cell>
        </row>
        <row r="2173">
          <cell r="A2173" t="str">
            <v xml:space="preserve">    6122</v>
          </cell>
          <cell r="B2173" t="str">
            <v xml:space="preserve">EMBASAMENTO C/PEDRA ARGAMASSADA UTILIZANDO ARG.CIM/AREIA 1:4 </v>
          </cell>
          <cell r="C2173" t="str">
            <v>M3</v>
          </cell>
          <cell r="D2173">
            <v>320.91000000000003</v>
          </cell>
        </row>
        <row r="2174">
          <cell r="A2174" t="str">
            <v xml:space="preserve">    73817</v>
          </cell>
          <cell r="B2174" t="str">
            <v>EMBASAMENTO DE MATERIAL GRANULAR</v>
          </cell>
        </row>
        <row r="2175">
          <cell r="A2175" t="str">
            <v xml:space="preserve">    73817/001</v>
          </cell>
          <cell r="B2175" t="str">
            <v xml:space="preserve">EMBASAMENTO DE MATERIAL GRANULAR - PO DE PEDRA </v>
          </cell>
          <cell r="C2175" t="str">
            <v>M3</v>
          </cell>
          <cell r="D2175">
            <v>95.68</v>
          </cell>
        </row>
        <row r="2176">
          <cell r="A2176" t="str">
            <v xml:space="preserve">    73817/002</v>
          </cell>
          <cell r="B2176" t="str">
            <v xml:space="preserve">EMBASAMENTO DE MATERIAL GRANULAR - RACHAO </v>
          </cell>
          <cell r="C2176" t="str">
            <v>M3</v>
          </cell>
          <cell r="D2176">
            <v>119.33</v>
          </cell>
        </row>
        <row r="2177">
          <cell r="A2177" t="str">
            <v xml:space="preserve">    74078</v>
          </cell>
          <cell r="B2177" t="str">
            <v>AGULHAMENTO DE PEDRA MARROADA NO FUNDO DE VALAS</v>
          </cell>
        </row>
        <row r="2178">
          <cell r="A2178" t="str">
            <v xml:space="preserve">    74078/001</v>
          </cell>
          <cell r="B2178" t="str">
            <v xml:space="preserve">AGULHAMENTO FUNDO DE VALAS C/MACO 30KG PEDRA-DE-MAO H=10CM </v>
          </cell>
          <cell r="C2178" t="str">
            <v>M2</v>
          </cell>
          <cell r="D2178">
            <v>22.65</v>
          </cell>
        </row>
        <row r="2179">
          <cell r="A2179" t="str">
            <v xml:space="preserve">    74078/002</v>
          </cell>
          <cell r="B2179" t="str">
            <v xml:space="preserve">AGULHAMENTO FUNDO DE VALAS C/MACO 30KG PEDRA-DE-MAO H=5CM </v>
          </cell>
          <cell r="C2179" t="str">
            <v>M2</v>
          </cell>
          <cell r="D2179">
            <v>11.32</v>
          </cell>
        </row>
        <row r="2180">
          <cell r="A2180" t="str">
            <v xml:space="preserve">    83518</v>
          </cell>
          <cell r="B2180" t="str">
            <v xml:space="preserve">ALVENARIA EMBASAMENTO E=20 CM BLOCO CONCRETO </v>
          </cell>
          <cell r="C2180" t="str">
            <v>M3</v>
          </cell>
          <cell r="D2180">
            <v>285.95999999999998</v>
          </cell>
        </row>
        <row r="2181">
          <cell r="A2181" t="str">
            <v xml:space="preserve">    83519</v>
          </cell>
          <cell r="B2181" t="str">
            <v xml:space="preserve">ALVENARIA EMBASAMENTO TIJOLO CERAMICO FURADO 10X20X20 CM </v>
          </cell>
          <cell r="C2181" t="str">
            <v>M3</v>
          </cell>
          <cell r="D2181">
            <v>367.08</v>
          </cell>
        </row>
        <row r="2182">
          <cell r="A2182" t="str">
            <v xml:space="preserve">  0286</v>
          </cell>
          <cell r="B2182" t="str">
            <v>ADESIVOS PARA ESTRUTURAS</v>
          </cell>
        </row>
        <row r="2183">
          <cell r="A2183" t="str">
            <v xml:space="preserve">    68328</v>
          </cell>
          <cell r="B2183" t="str">
            <v xml:space="preserve">JUNTA DE DILATACAO COM ISOPOR 10 MM </v>
          </cell>
          <cell r="C2183" t="str">
            <v>M2</v>
          </cell>
          <cell r="D2183">
            <v>9.08</v>
          </cell>
        </row>
        <row r="2184">
          <cell r="A2184" t="str">
            <v xml:space="preserve">    73898</v>
          </cell>
          <cell r="B2184" t="str">
            <v>JUNTA ELASTICA</v>
          </cell>
        </row>
        <row r="2185">
          <cell r="A2185" t="str">
            <v xml:space="preserve">    73898/001</v>
          </cell>
          <cell r="B2185" t="str">
            <v xml:space="preserve">JUNTA DE DILATACAO ELASTICA (PVC) O-220/6 PRESSAO ATE 30 MCA </v>
          </cell>
          <cell r="C2185" t="str">
            <v>M</v>
          </cell>
          <cell r="D2185">
            <v>206.2</v>
          </cell>
        </row>
        <row r="2186">
          <cell r="A2186" t="str">
            <v xml:space="preserve">    74121</v>
          </cell>
          <cell r="B2186" t="str">
            <v>JUNTA DE DILATACAO</v>
          </cell>
        </row>
        <row r="2187">
          <cell r="A2187" t="str">
            <v xml:space="preserve">    74121/001</v>
          </cell>
          <cell r="B2187" t="str">
            <v>JUNTA DE DILATACAO PARA IMPERMEABILIZACAO, COM SELANTE ELASTICO MONOCOMPONENTE A BASE DE POLIURETANO, DIMENSOES 1X1CM.</v>
          </cell>
          <cell r="C2187" t="str">
            <v>M</v>
          </cell>
          <cell r="D2187">
            <v>15.63</v>
          </cell>
        </row>
        <row r="2188">
          <cell r="A2188" t="str">
            <v xml:space="preserve">    79471</v>
          </cell>
          <cell r="B2188" t="str">
            <v xml:space="preserve">PINTURA ADESIVA P/ CONCRETO, A BASE DE RESINA EPOXI ( SIKADUR 32 ) </v>
          </cell>
          <cell r="C2188" t="str">
            <v>KG</v>
          </cell>
          <cell r="D2188">
            <v>51.17</v>
          </cell>
        </row>
        <row r="2189">
          <cell r="A2189" t="str">
            <v xml:space="preserve">    83499</v>
          </cell>
          <cell r="B2189" t="str">
            <v>JUNTA DE DILATACAO E VEDACAO TIPO JEENE, INCLUSO CORTE E REMOCAO DO PAVIMENTO</v>
          </cell>
          <cell r="C2189" t="str">
            <v>M</v>
          </cell>
          <cell r="D2189">
            <v>541.26</v>
          </cell>
        </row>
        <row r="2190">
          <cell r="A2190" t="str">
            <v xml:space="preserve">  0296</v>
          </cell>
          <cell r="B2190" t="str">
            <v>CINTAS E VERGAS</v>
          </cell>
        </row>
        <row r="2191">
          <cell r="A2191" t="str">
            <v xml:space="preserve">    74200</v>
          </cell>
          <cell r="B2191" t="str">
            <v>VERGA CONCRETO ARMADO</v>
          </cell>
        </row>
        <row r="2192">
          <cell r="A2192" t="str">
            <v xml:space="preserve">    74200/001</v>
          </cell>
          <cell r="B2192" t="str">
            <v>VERGA 10X10CM EM CONCRETO PRÉ-MOLDADO FCK=20MPA (PREPARO COM BETONEIRA) AÇO CA60, BITOLA FINA, INCLUSIVE FORMAS TABUA 3A.</v>
          </cell>
          <cell r="C2192" t="str">
            <v>M</v>
          </cell>
          <cell r="D2192">
            <v>15.95</v>
          </cell>
        </row>
        <row r="2193">
          <cell r="A2193" t="str">
            <v xml:space="preserve">    83901</v>
          </cell>
          <cell r="B2193" t="str">
            <v>VERGAS 10X10 CM, PREMOLDADAS C/ CONCRETO FCK=15 MPA (PREPARO MECANICO), ACO CA-50 COM FORMAS TABUA DE PINHO 3A</v>
          </cell>
          <cell r="C2193" t="str">
            <v>M</v>
          </cell>
          <cell r="D2193">
            <v>15.23</v>
          </cell>
        </row>
        <row r="2194">
          <cell r="A2194" t="str">
            <v xml:space="preserve">  0301</v>
          </cell>
          <cell r="B2194" t="str">
            <v>ESTRUTURAS DIVERSAS</v>
          </cell>
        </row>
        <row r="2195">
          <cell r="A2195" t="str">
            <v xml:space="preserve">    71623</v>
          </cell>
          <cell r="B2195" t="str">
            <v>CHAPIM DE CONCRETO APARENTE COM ACABAMENTO DESEMPENADO, FORMA DE COMPENSADO PLASTIFICADO (MADEIRIT) DE 14 X 10 CM, FUNDIDO NO LOCAL.</v>
          </cell>
          <cell r="C2195" t="str">
            <v>M</v>
          </cell>
          <cell r="D2195">
            <v>22.8</v>
          </cell>
        </row>
        <row r="2196">
          <cell r="A2196" t="str">
            <v xml:space="preserve">    74144</v>
          </cell>
          <cell r="B2196" t="str">
            <v>PILAR E SUPORTE CAIXA D AGUA EM MADEIRA 1A CASAS HP</v>
          </cell>
        </row>
        <row r="2197">
          <cell r="A2197" t="str">
            <v xml:space="preserve">    74144/002</v>
          </cell>
          <cell r="B2197" t="str">
            <v xml:space="preserve">SUPORTE APOIO CAIXA D AGUA BARROTES MADEIRA DE 1 </v>
          </cell>
          <cell r="C2197" t="str">
            <v>UN</v>
          </cell>
          <cell r="D2197">
            <v>22.47</v>
          </cell>
        </row>
        <row r="2198">
          <cell r="A2198" t="str">
            <v xml:space="preserve">    83513</v>
          </cell>
          <cell r="B2198" t="str">
            <v xml:space="preserve">FORNECIMENTO DE PERFIL SIMPLES "I" OU "H" ATE 8" INCLUSIVE PERDAS </v>
          </cell>
          <cell r="C2198" t="str">
            <v>KG</v>
          </cell>
          <cell r="D2198">
            <v>5.08</v>
          </cell>
        </row>
        <row r="2199">
          <cell r="A2199" t="str">
            <v xml:space="preserve">    83514</v>
          </cell>
          <cell r="B2199" t="str">
            <v xml:space="preserve">FORNECIMENTO DE PERFIL SIMPLES "I" OU "H" 8 A 12" INCLUSIVE PERDAS </v>
          </cell>
          <cell r="C2199" t="str">
            <v>KG</v>
          </cell>
          <cell r="D2199">
            <v>4.37</v>
          </cell>
        </row>
        <row r="2200">
          <cell r="A2200" t="str">
            <v xml:space="preserve">    84153</v>
          </cell>
          <cell r="B2200" t="str">
            <v xml:space="preserve">APARELHO DE APOIO NEOPRENE NAO FRETADO (1,4KG/DM3) </v>
          </cell>
          <cell r="C2200" t="str">
            <v>KG</v>
          </cell>
          <cell r="D2200">
            <v>35.71</v>
          </cell>
        </row>
        <row r="2201">
          <cell r="A2201" t="str">
            <v xml:space="preserve">    84154</v>
          </cell>
          <cell r="B2201" t="str">
            <v xml:space="preserve">APARELHO APOIO NEOPRENE FRETADO </v>
          </cell>
          <cell r="C2201" t="str">
            <v>DM3</v>
          </cell>
          <cell r="D2201">
            <v>109.47</v>
          </cell>
        </row>
        <row r="2202">
          <cell r="A2202" t="str">
            <v xml:space="preserve">    85233</v>
          </cell>
          <cell r="B2202" t="str">
            <v xml:space="preserve">ESCADA EM CONCRETO ARMADO, FCK = 15 MPA, MOLDADA IN LOCO </v>
          </cell>
          <cell r="C2202" t="str">
            <v>M3</v>
          </cell>
          <cell r="D2202">
            <v>1639.51</v>
          </cell>
        </row>
        <row r="2203">
          <cell r="A2203" t="str">
            <v>IMPE</v>
          </cell>
          <cell r="B2203" t="str">
            <v>IMPERMEABILIZACOES E PROTECOES DIVERSAS</v>
          </cell>
        </row>
        <row r="2204">
          <cell r="A2204" t="str">
            <v xml:space="preserve">  0138</v>
          </cell>
          <cell r="B2204" t="str">
            <v>IMPERMEABILIZACAO COM ARGAMASSA</v>
          </cell>
        </row>
        <row r="2205">
          <cell r="A2205" t="str">
            <v xml:space="preserve">    5968</v>
          </cell>
          <cell r="B2205" t="str">
            <v>IMPERMEABILIZACAO DE SUPERFICIE COM ARGAMASSA DE CIMENTO E AREIA (MEDIA), TRACO 1:3, COM ADITIVO IMPERMEABILIZANTE, E=2CM.</v>
          </cell>
          <cell r="C2205" t="str">
            <v>M2</v>
          </cell>
          <cell r="D2205">
            <v>28.61</v>
          </cell>
        </row>
        <row r="2206">
          <cell r="A2206" t="str">
            <v xml:space="preserve">    6130</v>
          </cell>
          <cell r="B2206" t="str">
            <v>IMPERMEABILIZACAO DE SUPERFICIE COM ARGAMASSA DE CIMENTO E AREIA (GROSSA), TRACO 1:4, COM ADITIVO IMPERMEABILIZANTE, E=2,5CM</v>
          </cell>
          <cell r="C2206" t="str">
            <v>M2</v>
          </cell>
          <cell r="D2206">
            <v>16.96</v>
          </cell>
        </row>
        <row r="2207">
          <cell r="A2207" t="str">
            <v xml:space="preserve">    74000</v>
          </cell>
          <cell r="B2207" t="str">
            <v>IMPERMEABILIZACAO RIGIDA C/ARG. CIM/AREIA + IMPERMEABILIZANTE</v>
          </cell>
        </row>
        <row r="2208">
          <cell r="A2208" t="str">
            <v xml:space="preserve">    74000/001</v>
          </cell>
          <cell r="B2208" t="str">
            <v>IMPERMEABILIZACAO DE SUPERFICIE COM ARMAGASSA DE CIMENTO E AREIA (GROSSA), TRACO 1:3, COM ADITIVO IMPERMEABILIZANTE, E=2,5CM.</v>
          </cell>
          <cell r="C2208" t="str">
            <v>M2</v>
          </cell>
          <cell r="D2208">
            <v>37.14</v>
          </cell>
        </row>
        <row r="2209">
          <cell r="A2209" t="str">
            <v xml:space="preserve">    83731</v>
          </cell>
          <cell r="B2209" t="str">
            <v>IMPERMEABILIZACAO DE SUPERFICIE COM ARGAMASSA DE CIMENTO E AREIA, TRACO 1:3, COM ADITIVO IMPERMEABILIZANTE, E=3 CM</v>
          </cell>
          <cell r="C2209" t="str">
            <v>M2</v>
          </cell>
          <cell r="D2209">
            <v>32.299999999999997</v>
          </cell>
        </row>
        <row r="2210">
          <cell r="A2210" t="str">
            <v xml:space="preserve">    83732</v>
          </cell>
          <cell r="B2210" t="str">
            <v>IMPERMEABILIZACAO DE SUPERFICIE COM ARGAMASSA DE CIMENTO E AREIA, TRACO 1:3, COM ADITIVO IMPERMEABILIZANTE, E=1,5 CM</v>
          </cell>
          <cell r="C2210" t="str">
            <v>M2</v>
          </cell>
          <cell r="D2210">
            <v>22.6</v>
          </cell>
        </row>
        <row r="2211">
          <cell r="A2211" t="str">
            <v xml:space="preserve">    83733</v>
          </cell>
          <cell r="B2211" t="str">
            <v>IMPERMEABILIZACAO DE SUPERFICIE COM ARGAMASSA DE CIMENTO E AREIA (GROSSA), TRACO 1:4, COM ADITIVO IMPERMEABILIZANTE, E=2 CM</v>
          </cell>
          <cell r="C2211" t="str">
            <v>M2</v>
          </cell>
          <cell r="D2211">
            <v>26.88</v>
          </cell>
        </row>
        <row r="2212">
          <cell r="A2212" t="str">
            <v xml:space="preserve">  0140</v>
          </cell>
          <cell r="B2212" t="str">
            <v>IMPERMEABILIZACAO COM ADITIVO</v>
          </cell>
        </row>
        <row r="2213">
          <cell r="A2213" t="str">
            <v xml:space="preserve">    83735</v>
          </cell>
          <cell r="B2213" t="str">
            <v>IMPERMEABILIZACAO DE SUPERFICIE COM CIMENTO IMPERMEABILIZANTE DE PEGA ULTRA RAPIDA, TRACO 1:1, E=0,5 CM</v>
          </cell>
          <cell r="C2213" t="str">
            <v>M2</v>
          </cell>
          <cell r="D2213">
            <v>40.799999999999997</v>
          </cell>
        </row>
        <row r="2214">
          <cell r="A2214" t="str">
            <v xml:space="preserve">  0141</v>
          </cell>
          <cell r="B2214" t="str">
            <v>IMPERMEABILIZACAO COM MANTA</v>
          </cell>
        </row>
        <row r="2215">
          <cell r="A2215" t="str">
            <v xml:space="preserve">    68053</v>
          </cell>
          <cell r="B2215" t="str">
            <v>FORNECIMENTO/INSTALACAO LONA PLASTICA PRETA, PARA IMPERMEABILIZACAO, ESPESSURA 150 MICRAS.</v>
          </cell>
          <cell r="C2215" t="str">
            <v>M2</v>
          </cell>
          <cell r="D2215">
            <v>4.0199999999999996</v>
          </cell>
        </row>
        <row r="2216">
          <cell r="A2216" t="str">
            <v xml:space="preserve">    73753</v>
          </cell>
          <cell r="B2216" t="str">
            <v>IMPERMEABILIZACAO DE TERRACOS E LAJES</v>
          </cell>
        </row>
        <row r="2217">
          <cell r="A2217" t="str">
            <v xml:space="preserve">    73753/001</v>
          </cell>
          <cell r="B2217" t="str">
            <v>IMPERMEABILIZACAO DE SUPERFICIE COM MANTA ASFALTICA PROTEGIDA COM FILME DE ALUMINIO GOFRADO (DE ESPESSURA 0,8MM), INCLUSA APLICACAO DE EMULSAO ASFALTICA, E=3MM.</v>
          </cell>
          <cell r="C2217" t="str">
            <v>M2</v>
          </cell>
          <cell r="D2217">
            <v>67.59</v>
          </cell>
        </row>
        <row r="2218">
          <cell r="A2218" t="str">
            <v xml:space="preserve">    74033</v>
          </cell>
          <cell r="B2218" t="str">
            <v>ESTABILIZAÇÃO DE SOLO COM GEOMEMBRANA</v>
          </cell>
        </row>
        <row r="2219">
          <cell r="A2219" t="str">
            <v xml:space="preserve">    74033/001</v>
          </cell>
          <cell r="B2219" t="str">
            <v>IMPERMEABILIZACAO DE SUPERFICIE COM GEOMEMBRANA (MANTA TERMOPLASTICA LISA) TIPO PEAD, E=2MM.</v>
          </cell>
          <cell r="C2219" t="str">
            <v>M2</v>
          </cell>
          <cell r="D2219">
            <v>25.39</v>
          </cell>
        </row>
        <row r="2220">
          <cell r="A2220" t="str">
            <v xml:space="preserve">    83737</v>
          </cell>
          <cell r="B2220" t="str">
            <v>IMPERMEABILIZACAO DE SUPERFICIE COM MANTA ASFALTICA (COM POLIMEROS TIPO APP), E=3 MM</v>
          </cell>
          <cell r="C2220" t="str">
            <v>M2</v>
          </cell>
          <cell r="D2220">
            <v>54.59</v>
          </cell>
        </row>
        <row r="2221">
          <cell r="A2221" t="str">
            <v xml:space="preserve">    83738</v>
          </cell>
          <cell r="B2221" t="str">
            <v>IMPERMEABILIZACAO DE SUPERFICIE COM MANTA ASFALTICA (COM POLIMEROS TIPO APP), E=4 MM</v>
          </cell>
          <cell r="C2221" t="str">
            <v>M2</v>
          </cell>
          <cell r="D2221">
            <v>64</v>
          </cell>
        </row>
        <row r="2222">
          <cell r="A2222" t="str">
            <v xml:space="preserve">  0142</v>
          </cell>
          <cell r="B2222" t="str">
            <v>IMPERMEABILIZACAO COM FELTRO</v>
          </cell>
        </row>
        <row r="2223">
          <cell r="A2223" t="str">
            <v xml:space="preserve">    83740</v>
          </cell>
          <cell r="B2223" t="str">
            <v xml:space="preserve">IMPERMEABILIZACAO COM VÉU DE POLIESTER </v>
          </cell>
          <cell r="C2223" t="str">
            <v>M2</v>
          </cell>
          <cell r="D2223">
            <v>27.72</v>
          </cell>
        </row>
        <row r="2224">
          <cell r="A2224" t="str">
            <v xml:space="preserve">  0144</v>
          </cell>
          <cell r="B2224" t="str">
            <v>IMPERMEABILIZACAO COM CIMENTO CRISTALIZADO</v>
          </cell>
        </row>
        <row r="2225">
          <cell r="A2225" t="str">
            <v xml:space="preserve">    73929</v>
          </cell>
          <cell r="B2225" t="str">
            <v>CIMENTO ESPECIAL CRISTALIZANTE DENVERLIT C/EMULSAO ADESIVA DENVERFIX DENVER-1 DEMAO P/SUB SOLO/BALDRAMES/GALERIAS/JARDINEIRAS/ETC</v>
          </cell>
        </row>
        <row r="2226">
          <cell r="A2226" t="str">
            <v xml:space="preserve">    73929/001</v>
          </cell>
          <cell r="B2226" t="str">
            <v>IMPERMEABILIZACAO DE SUPERFICIE COM CIMENTO ESPECIAL CRISTALIZANTE COMADESIVO LIQUIDO DE ALTA PERFORMANCE A BASE DE RESINA ACRÍLICA, UMA DEMAO.</v>
          </cell>
          <cell r="C2226" t="str">
            <v>M2</v>
          </cell>
          <cell r="D2226">
            <v>21.97</v>
          </cell>
        </row>
        <row r="2227">
          <cell r="A2227" t="str">
            <v xml:space="preserve">    73929/003</v>
          </cell>
          <cell r="B2227" t="str">
            <v xml:space="preserve">IMPERMEABILIZACAO DE SUPERFICIE COM EMULSAO ACRILICA E SELADOR. </v>
          </cell>
          <cell r="C2227" t="str">
            <v>M2</v>
          </cell>
          <cell r="D2227">
            <v>39.56</v>
          </cell>
        </row>
        <row r="2228">
          <cell r="A2228" t="str">
            <v xml:space="preserve">    73929/004</v>
          </cell>
          <cell r="B2228" t="str">
            <v>IMPERMEABILIZACAO DE ESTRUTURAS ENTERRADAS COM CIMENTO CRISTALIZANTE EEMULSAO ADESIVA, ATE 7M DE PROFUNDIDADE.</v>
          </cell>
          <cell r="C2228" t="str">
            <v>M2</v>
          </cell>
          <cell r="D2228">
            <v>37.89</v>
          </cell>
        </row>
        <row r="2229">
          <cell r="A2229" t="str">
            <v xml:space="preserve">  0145</v>
          </cell>
          <cell r="B2229" t="str">
            <v>IMPERMEABILIZACAO BETUMINOSA C/EMULSAO ASFALTICA E ACRILICA</v>
          </cell>
        </row>
        <row r="2230">
          <cell r="A2230" t="str">
            <v xml:space="preserve">    6225</v>
          </cell>
          <cell r="B2230" t="str">
            <v>IMPERMEABILIZACAO DE CALHAS/LAJES DESCOBERTAS, COM EMULSAO ASFALTICA COM ELASTOMEROS, 3 DEMAOS</v>
          </cell>
          <cell r="C2230" t="str">
            <v>M2</v>
          </cell>
          <cell r="D2230">
            <v>27.75</v>
          </cell>
        </row>
        <row r="2231">
          <cell r="A2231" t="str">
            <v xml:space="preserve">    72075</v>
          </cell>
          <cell r="B2231" t="str">
            <v>IMPERMEABILIZACAO DE SUPERFICIE COM REVESTIMENTO BICOMPONENTE SEMI FLEXIVEL.</v>
          </cell>
          <cell r="C2231" t="str">
            <v>M2</v>
          </cell>
          <cell r="D2231">
            <v>7.65</v>
          </cell>
        </row>
        <row r="2232">
          <cell r="A2232" t="str">
            <v xml:space="preserve">    73762</v>
          </cell>
          <cell r="B2232" t="str">
            <v>IMPERMEABILIZACAO DE TERRACOS E LAJES</v>
          </cell>
        </row>
        <row r="2233">
          <cell r="A2233" t="str">
            <v xml:space="preserve">    73762/001</v>
          </cell>
          <cell r="B2233" t="str">
            <v>IMPERMEABILIZACAO DE SUPERFICIE COM ASFALTO ELASTOMERICO, INCLUSOS PRIMER E VEU DE POLIESTER.</v>
          </cell>
          <cell r="C2233" t="str">
            <v>M2</v>
          </cell>
          <cell r="D2233">
            <v>67.05</v>
          </cell>
        </row>
        <row r="2234">
          <cell r="A2234" t="str">
            <v xml:space="preserve">    73762/002</v>
          </cell>
          <cell r="B2234" t="str">
            <v>IMPERMEABILIZACAO DE SUPERFICIE COM EMULSAO ACRILICA SOBRE CIMENTO CRISTALIZANTE, INCLUSO VEU DE FIBRA DE VIDRO.</v>
          </cell>
          <cell r="C2234" t="str">
            <v>M2</v>
          </cell>
          <cell r="D2234">
            <v>44.96</v>
          </cell>
        </row>
        <row r="2235">
          <cell r="A2235" t="str">
            <v xml:space="preserve">    73762/003</v>
          </cell>
          <cell r="B2235" t="str">
            <v>IMPERMEABILIZACAO DE SUPERFICIE COM EMULSAO ACRILICA ESTILENADA COM TELA SOBRE CIMENTO CRISTALIZANTE, INCLUSO EMULSAO ADESIVA DE BASE ACRILICA.</v>
          </cell>
          <cell r="C2235" t="str">
            <v>M2</v>
          </cell>
          <cell r="D2235">
            <v>85.02</v>
          </cell>
        </row>
        <row r="2236">
          <cell r="A2236" t="str">
            <v xml:space="preserve">    73762/004</v>
          </cell>
          <cell r="B2236" t="str">
            <v>IMPERMEABILIZACAO DE SUPERFICIE COM ASFALTO ELASTOMERICO, INCLUSOS PRIMER E VEU DE FIBRA DE VIDRO.</v>
          </cell>
          <cell r="C2236" t="str">
            <v>M2</v>
          </cell>
          <cell r="D2236">
            <v>93.53</v>
          </cell>
        </row>
        <row r="2237">
          <cell r="A2237" t="str">
            <v xml:space="preserve">    74066</v>
          </cell>
          <cell r="B2237" t="str">
            <v>IMPERMEABILIZACAO FLEXIVEL</v>
          </cell>
        </row>
        <row r="2238">
          <cell r="A2238" t="str">
            <v xml:space="preserve">    74066/001</v>
          </cell>
          <cell r="B2238" t="str">
            <v>IMPERMEABILIZACAO DE SUPERFICIE, COM IMPERMEABILIZANTE FLEXIVEL A BASEDE ELASTOMERO.</v>
          </cell>
          <cell r="C2238" t="str">
            <v>M2</v>
          </cell>
          <cell r="D2238">
            <v>48.33</v>
          </cell>
        </row>
        <row r="2239">
          <cell r="A2239" t="str">
            <v xml:space="preserve">    74066/002</v>
          </cell>
          <cell r="B2239" t="str">
            <v>IMPERMEABILIZACAO DE SUPERFICIE, COM IMPERMEABILIZANTE FLEXIVEL A BASEACRILICA.</v>
          </cell>
          <cell r="C2239" t="str">
            <v>M2</v>
          </cell>
          <cell r="D2239">
            <v>61.36</v>
          </cell>
        </row>
        <row r="2240">
          <cell r="A2240" t="str">
            <v xml:space="preserve">    74097</v>
          </cell>
          <cell r="B2240" t="str">
            <v>IMPERMEABILIZACAO CALHAS/LAJES DESCOBERTAS</v>
          </cell>
        </row>
        <row r="2241">
          <cell r="A2241" t="str">
            <v xml:space="preserve">    74097/001</v>
          </cell>
          <cell r="B2241" t="str">
            <v xml:space="preserve">IMPERMEABILIZACAO DE SUPERFICIE, COM ASFALTO ELASTOMERICO. </v>
          </cell>
          <cell r="C2241" t="str">
            <v>M2</v>
          </cell>
          <cell r="D2241">
            <v>27.75</v>
          </cell>
        </row>
        <row r="2242">
          <cell r="A2242" t="str">
            <v xml:space="preserve">    74106</v>
          </cell>
          <cell r="B2242" t="str">
            <v>IMPERMEAB. DE FUNDACOES/BALDRAMES/MUROS DE ARRIMO/ALICERCES E REVEST.EM CONTATO C/SOLO - UTILIZ. TINTA BETUMINOSA TIPO NEUTROLIN / 2DEMAOS</v>
          </cell>
        </row>
        <row r="2243">
          <cell r="A2243" t="str">
            <v xml:space="preserve">    74106/001</v>
          </cell>
          <cell r="B2243" t="str">
            <v>IMPERMEABILIZACAO DE ESTRUTURAS ENTERRADAS, COM TINTA ASFALTICA, DUAS DEMAOS.</v>
          </cell>
          <cell r="C2243" t="str">
            <v>M2</v>
          </cell>
          <cell r="D2243">
            <v>6.77</v>
          </cell>
        </row>
        <row r="2244">
          <cell r="A2244" t="str">
            <v xml:space="preserve">    83741</v>
          </cell>
          <cell r="B2244" t="str">
            <v>IMPERMEABILIZACAO DE SUPERFICIE COM EMULSAO ASFALTICA COM ELASTOMERO, INCLUSOS PRIMER E VEU DE POLIESTER</v>
          </cell>
          <cell r="C2244" t="str">
            <v>M2</v>
          </cell>
          <cell r="D2244">
            <v>66.41</v>
          </cell>
        </row>
        <row r="2245">
          <cell r="A2245" t="str">
            <v xml:space="preserve">    83742</v>
          </cell>
          <cell r="B2245" t="str">
            <v xml:space="preserve">IMPERMEABILIZACAO DE SUPERFICIE COM EMULSAO ASFALTICA A BASE D'AGUA </v>
          </cell>
          <cell r="C2245" t="str">
            <v>M2</v>
          </cell>
          <cell r="D2245">
            <v>17.82</v>
          </cell>
        </row>
        <row r="2246">
          <cell r="A2246" t="str">
            <v xml:space="preserve">    83743</v>
          </cell>
          <cell r="B2246" t="str">
            <v>JUNTA DE DILATACAO PARA IMPERMEABILIZACAO, COM ASFALTO OXIDADO APLICADO A QUENTE, DIMENSOES 2X2 CM</v>
          </cell>
          <cell r="C2246" t="str">
            <v>M</v>
          </cell>
          <cell r="D2246">
            <v>13.76</v>
          </cell>
        </row>
        <row r="2247">
          <cell r="A2247" t="str">
            <v xml:space="preserve">  0146</v>
          </cell>
          <cell r="B2247" t="str">
            <v>IMPERMEABILIZACAO COM PINTURA</v>
          </cell>
        </row>
        <row r="2248">
          <cell r="A2248" t="str">
            <v xml:space="preserve">    73872</v>
          </cell>
          <cell r="B2248" t="str">
            <v>IMPERMEABILIZACAO COM RESINA EPOXI</v>
          </cell>
        </row>
        <row r="2249">
          <cell r="A2249" t="str">
            <v xml:space="preserve">    73872/001</v>
          </cell>
          <cell r="B2249" t="str">
            <v>IMPERMEABILIZACAO COM PINTURA A BASE DE RESINA EPOXI ALCATRAO, UMA DEMAO.</v>
          </cell>
          <cell r="C2249" t="str">
            <v>M2</v>
          </cell>
          <cell r="D2249">
            <v>21.51</v>
          </cell>
        </row>
        <row r="2250">
          <cell r="A2250" t="str">
            <v xml:space="preserve">    73872/002</v>
          </cell>
          <cell r="B2250" t="str">
            <v>IMPERMEABILIZACAO COM PINTURA A BASE DE RESINA EPOXI ALCATRAO, DUAS DEMAOS.</v>
          </cell>
          <cell r="C2250" t="str">
            <v>M2</v>
          </cell>
          <cell r="D2250">
            <v>41.57</v>
          </cell>
        </row>
        <row r="2251">
          <cell r="A2251" t="str">
            <v xml:space="preserve">  0147</v>
          </cell>
          <cell r="B2251" t="str">
            <v>IMPERMEABILIZACAO COM MASTIQUE</v>
          </cell>
        </row>
        <row r="2252">
          <cell r="A2252" t="str">
            <v xml:space="preserve">    72124</v>
          </cell>
          <cell r="B2252" t="str">
            <v>IMPERMEABILIZACAO DE SUPERFICIE COM MASTIQUE ELASTICO A BASE DE SILICONE, POR VOLUME.</v>
          </cell>
          <cell r="C2252" t="str">
            <v>DM3</v>
          </cell>
          <cell r="D2252">
            <v>82.1</v>
          </cell>
        </row>
        <row r="2253">
          <cell r="A2253" t="str">
            <v xml:space="preserve">    74025</v>
          </cell>
          <cell r="B2253" t="str">
            <v>CONSERVACAO DE CALHAS DE CONCRETO - PAR</v>
          </cell>
        </row>
        <row r="2254">
          <cell r="A2254" t="str">
            <v xml:space="preserve">    74025/001</v>
          </cell>
          <cell r="B2254" t="str">
            <v>IMPERMEABILIZACAO DE SUPERFICIE COM MASTIQUE BETUMINOSO A FRIO, POR METRO.</v>
          </cell>
          <cell r="C2254" t="str">
            <v>M</v>
          </cell>
          <cell r="D2254">
            <v>32.71</v>
          </cell>
        </row>
        <row r="2255">
          <cell r="A2255" t="str">
            <v xml:space="preserve">    74190</v>
          </cell>
          <cell r="B2255" t="str">
            <v>IMPERMEABILIZACAO DE LAJES</v>
          </cell>
        </row>
        <row r="2256">
          <cell r="A2256" t="str">
            <v xml:space="preserve">    74190/001</v>
          </cell>
          <cell r="B2256" t="str">
            <v>IMPERMEABILIZACAO DE SUPERFICIE COM MASTIQUE BETUMINOSO A FRIO, POR AREA.</v>
          </cell>
          <cell r="C2256" t="str">
            <v>M2</v>
          </cell>
          <cell r="D2256">
            <v>109.42</v>
          </cell>
        </row>
        <row r="2257">
          <cell r="A2257" t="str">
            <v xml:space="preserve">  0150</v>
          </cell>
          <cell r="B2257" t="str">
            <v>PROTECAO DE SUPERFICIE COM ARGAMASSA</v>
          </cell>
        </row>
        <row r="2258">
          <cell r="A2258" t="str">
            <v xml:space="preserve">    83744</v>
          </cell>
          <cell r="B2258" t="str">
            <v>PROTECAO MECANICA DE SUPERFICIE COM ARGAMASSA DE CIMENTO E AREIA, TRACO 1:7 CM, E=3 CM</v>
          </cell>
          <cell r="C2258" t="str">
            <v>M2</v>
          </cell>
          <cell r="D2258">
            <v>23.72</v>
          </cell>
        </row>
        <row r="2259">
          <cell r="A2259" t="str">
            <v xml:space="preserve">    83745</v>
          </cell>
          <cell r="B2259" t="str">
            <v>PROTECAO MECANICA DE SUPERFICIE COM ARGAMASSA DE CIMENTO E AREIA, TRACO 1:4, E=0,5 CM</v>
          </cell>
          <cell r="C2259" t="str">
            <v>M2</v>
          </cell>
          <cell r="D2259">
            <v>14.12</v>
          </cell>
        </row>
        <row r="2260">
          <cell r="A2260" t="str">
            <v xml:space="preserve">    83746</v>
          </cell>
          <cell r="B2260" t="str">
            <v>PROTECAO MECANICA DE SUPERFICIE COM ARGAMASSA DE CIMENTO E AREIA, TRACO 1:4, E=2 CM</v>
          </cell>
          <cell r="C2260" t="str">
            <v>M2</v>
          </cell>
          <cell r="D2260">
            <v>21</v>
          </cell>
        </row>
        <row r="2261">
          <cell r="A2261" t="str">
            <v xml:space="preserve">    83747</v>
          </cell>
          <cell r="B2261" t="str">
            <v>PROTECAO MECANICA DE SUPERFICIE COM ARGAMASSA DE CIMENTO E AREIA, TRACO 1:7, E=1,5 CM</v>
          </cell>
          <cell r="C2261" t="str">
            <v>M2</v>
          </cell>
          <cell r="D2261">
            <v>17.78</v>
          </cell>
        </row>
        <row r="2262">
          <cell r="A2262" t="str">
            <v xml:space="preserve">    83748</v>
          </cell>
          <cell r="B2262" t="str">
            <v>PROTECAO MECANICA DE SUPERFICIE COM ARGAMASSA DE CIMENTO E AREIA, TRACO 1:3, E=2 CM</v>
          </cell>
          <cell r="C2262" t="str">
            <v>M2</v>
          </cell>
          <cell r="D2262">
            <v>22.03</v>
          </cell>
        </row>
        <row r="2263">
          <cell r="A2263" t="str">
            <v xml:space="preserve">    83749</v>
          </cell>
          <cell r="B2263" t="str">
            <v>PROTECAO MECANICA DE SUPERFICIE COM ARGAMASSA DE CIMENTO E AREIA, TRACO 1:3, E=2,5 CM</v>
          </cell>
          <cell r="C2263" t="str">
            <v>M2</v>
          </cell>
          <cell r="D2263">
            <v>24.58</v>
          </cell>
        </row>
        <row r="2264">
          <cell r="A2264" t="str">
            <v xml:space="preserve">    83750</v>
          </cell>
          <cell r="B2264" t="str">
            <v>PROTECAO MECANICA DE SUPERFICIE COM ARGAMASSA DE CIMENTO E AREIA, TRACO 1:3, E=3 CM</v>
          </cell>
          <cell r="C2264" t="str">
            <v>M2</v>
          </cell>
          <cell r="D2264">
            <v>27.13</v>
          </cell>
        </row>
        <row r="2265">
          <cell r="A2265" t="str">
            <v xml:space="preserve">    83751</v>
          </cell>
          <cell r="B2265" t="str">
            <v>PROTECAO MECANICA DE SUPERFICIE COM ARGAMASSA DE CIMENTO E AREIA, TRACO 1:4, E=1,5 CM</v>
          </cell>
          <cell r="C2265" t="str">
            <v>M2</v>
          </cell>
          <cell r="D2265">
            <v>18.68</v>
          </cell>
        </row>
        <row r="2266">
          <cell r="A2266" t="str">
            <v xml:space="preserve">    83752</v>
          </cell>
          <cell r="B2266" t="str">
            <v>PROTECAO MECANICA DE SUPERFICIE COM ARGAMASSA DE CIMENTO E AREIA, TRACO 1:6, E=1,5 CM</v>
          </cell>
          <cell r="C2266" t="str">
            <v>M2</v>
          </cell>
          <cell r="D2266">
            <v>17.78</v>
          </cell>
        </row>
        <row r="2267">
          <cell r="A2267" t="str">
            <v xml:space="preserve">    83753</v>
          </cell>
          <cell r="B2267" t="str">
            <v>PROTECAO MECANICA DE SUPERFICIE COM ARGAMASSA DE CIMENTO E AREIA, TRACO 1:3, JUNTA BATIDA, E=3 CM</v>
          </cell>
          <cell r="C2267" t="str">
            <v>M2</v>
          </cell>
          <cell r="D2267">
            <v>30.08</v>
          </cell>
        </row>
        <row r="2268">
          <cell r="A2268" t="str">
            <v xml:space="preserve">    83754</v>
          </cell>
          <cell r="B2268" t="str">
            <v>PROTECAO MECANICA DE SUPERFICIE COM ARGAMASSA DE CIMENTO E AREIA, TRACO 1:6, E=2 CM</v>
          </cell>
          <cell r="C2268" t="str">
            <v>M2</v>
          </cell>
          <cell r="D2268">
            <v>19.760000000000002</v>
          </cell>
        </row>
        <row r="2269">
          <cell r="A2269" t="str">
            <v>INEL</v>
          </cell>
          <cell r="B2269" t="str">
            <v>INSTALACAO ELETRICA/ELETRIFICACAO E ILUMINACAO EXTERNA</v>
          </cell>
        </row>
        <row r="2270">
          <cell r="A2270" t="str">
            <v xml:space="preserve">  0165</v>
          </cell>
          <cell r="B2270" t="str">
            <v>ELETRODUTOS/CALHAS PARA LEITO DE CABOS</v>
          </cell>
        </row>
        <row r="2271">
          <cell r="A2271" t="str">
            <v xml:space="preserve">    72308</v>
          </cell>
          <cell r="B2271" t="str">
            <v>ELETRODUTO DE ACO GALVANIZADO ELETROLITICO DN 20MM (3/4"), TIPO LEVE, INCLUSIVE CONEXOES - FORNECIMENTO E INSTALACAO</v>
          </cell>
          <cell r="C2271" t="str">
            <v>M</v>
          </cell>
          <cell r="D2271">
            <v>18.32</v>
          </cell>
        </row>
        <row r="2272">
          <cell r="A2272" t="str">
            <v xml:space="preserve">    72309</v>
          </cell>
          <cell r="B2272" t="str">
            <v>ELETRODUTO DE ACO GALVANIZADO ELETROLITICO DN 25MM (1"), TIPO LEVE, INCLUSIVE CONEXOES - FORNECIMENTO E INSTALACAO</v>
          </cell>
          <cell r="C2272" t="str">
            <v>M</v>
          </cell>
          <cell r="D2272">
            <v>19.05</v>
          </cell>
        </row>
        <row r="2273">
          <cell r="A2273" t="str">
            <v xml:space="preserve">    72310</v>
          </cell>
          <cell r="B2273" t="str">
            <v>ELETRODUTO DE ACO GALVANIZADO ELETROLITICO DN 40MM (1 1/2"), TIPO SEMI-PESADO, INCLUSIVE CONEXOES - FORNECIMENTO E INSTALACAO</v>
          </cell>
          <cell r="C2273" t="str">
            <v>M</v>
          </cell>
          <cell r="D2273">
            <v>31.28</v>
          </cell>
        </row>
        <row r="2274">
          <cell r="A2274" t="str">
            <v xml:space="preserve">    72311</v>
          </cell>
          <cell r="B2274" t="str">
            <v>ELETRODUTO DE ACO GALVANIZADO ELETROLITICO DN 50MM (2), TIPO SEMI-PESADO, INCLUSIVE CONEXOES - FORNECIMENTO E INSTALACAO</v>
          </cell>
          <cell r="C2274" t="str">
            <v>M</v>
          </cell>
          <cell r="D2274">
            <v>34.18</v>
          </cell>
        </row>
        <row r="2275">
          <cell r="A2275" t="str">
            <v xml:space="preserve">    72312</v>
          </cell>
          <cell r="B2275" t="str">
            <v>ELETRODUTO DE ACO GALVANIZADO ELETROLITICO DN 62MM (2 1/2"), TIPO SEMI-PESADO, INCLUSIVE CONEXOES - FORNECIMENTO E INSTALACAO</v>
          </cell>
          <cell r="C2275" t="str">
            <v>M</v>
          </cell>
          <cell r="D2275">
            <v>46.99</v>
          </cell>
        </row>
        <row r="2276">
          <cell r="A2276" t="str">
            <v xml:space="preserve">    72316</v>
          </cell>
          <cell r="B2276" t="str">
            <v>ELETRODUTO DE ACO GALVANIZADO ELETROLITICO DN 75MM (3"), TIPO SEMI-PESADO, INCLUSIVE CONEXOES - FORNECIMENTO E INSTALACAO</v>
          </cell>
          <cell r="C2276" t="str">
            <v>M</v>
          </cell>
          <cell r="D2276">
            <v>53.96</v>
          </cell>
        </row>
        <row r="2277">
          <cell r="A2277" t="str">
            <v xml:space="preserve">    72925</v>
          </cell>
          <cell r="B2277" t="str">
            <v>ELETRODUTO METALICO FLEXIVEL DN 25MM FABRICADO COM FITA DE ACO ZINCADO, REVESTIDO EXTERNAMENTE COM PVC PRETO, INCLUSIVE CONEXOES, FORNECIMENTO E INSTALACAO</v>
          </cell>
          <cell r="C2277" t="str">
            <v>M</v>
          </cell>
          <cell r="D2277">
            <v>9.8699999999999992</v>
          </cell>
        </row>
        <row r="2278">
          <cell r="A2278" t="str">
            <v xml:space="preserve">    72926</v>
          </cell>
          <cell r="B2278" t="str">
            <v>ELETRODUTO METALICO FLEXIVEL DN 40MM FABRICADO COM FITA DE ACO ZINCADO, REVESTIDO EXTERNAMENTE COM PVC PRETO, INCLUSIVE CONEXOES, FORNECIMENTO E INSTALACAO</v>
          </cell>
          <cell r="C2278" t="str">
            <v>M</v>
          </cell>
          <cell r="D2278">
            <v>15.83</v>
          </cell>
        </row>
        <row r="2279">
          <cell r="A2279" t="str">
            <v xml:space="preserve">    73627</v>
          </cell>
          <cell r="B2279" t="str">
            <v>ELETRODUTO DE ACO GALVANIZADO ELETROLITICO DN 16MM (1/2"), TIPO LEVE, INCLUSIVE CONEXOES - FORNECIMENTO E INSTALACAO</v>
          </cell>
          <cell r="C2279" t="str">
            <v>M</v>
          </cell>
          <cell r="D2279">
            <v>17.37</v>
          </cell>
        </row>
        <row r="2280">
          <cell r="A2280" t="str">
            <v xml:space="preserve">    73798</v>
          </cell>
          <cell r="B2280" t="str">
            <v>DUTOS DE POLIESTER DE ALTA DENSIDADE(PEAD)</v>
          </cell>
        </row>
        <row r="2281">
          <cell r="A2281" t="str">
            <v xml:space="preserve">    73798/001</v>
          </cell>
          <cell r="B2281" t="str">
            <v>DUTO ESPIRAL FLEXIVEL SINGELO PEAD D=50MM(2") REVESTIDO COM PVC COM FIO GUIA DE ACO GALVANIZADO, LANCADO DIRETO NO SOLO, INCL CONEXOES</v>
          </cell>
          <cell r="C2281" t="str">
            <v>M</v>
          </cell>
          <cell r="D2281">
            <v>22.98</v>
          </cell>
        </row>
        <row r="2282">
          <cell r="A2282" t="str">
            <v xml:space="preserve">    73798/003</v>
          </cell>
          <cell r="B2282" t="str">
            <v>DUTO ESPIRAL FLEXIVEL SINGELO PEAD D=75MM(3") REVESTIDO COM PVC COM FIO GUIA DE ACO GALVANIZADO, LANCADO DIRETO NO SOLO, INCL CONEXOES</v>
          </cell>
          <cell r="C2282" t="str">
            <v>M</v>
          </cell>
          <cell r="D2282">
            <v>36.92</v>
          </cell>
        </row>
        <row r="2283">
          <cell r="A2283" t="str">
            <v xml:space="preserve">    83409</v>
          </cell>
          <cell r="B2283" t="str">
            <v>ELETRODUTO FLEXIVEL ACO GALV TIPO CONDUITE D = 1/2" (16MM) - FORNECIMENTO E INSTALACAO</v>
          </cell>
          <cell r="C2283" t="str">
            <v>M</v>
          </cell>
          <cell r="D2283">
            <v>4.9000000000000004</v>
          </cell>
        </row>
        <row r="2284">
          <cell r="A2284" t="str">
            <v xml:space="preserve">    83410</v>
          </cell>
          <cell r="B2284" t="str">
            <v>ELETRODUTO FLEXIVEL ACO GALV TIPO CONDUITE D = 1" (25MM) - FORNECIMENTO E INSTALACAO</v>
          </cell>
          <cell r="C2284" t="str">
            <v>M</v>
          </cell>
          <cell r="D2284">
            <v>6.81</v>
          </cell>
        </row>
        <row r="2285">
          <cell r="A2285" t="str">
            <v xml:space="preserve">    83411</v>
          </cell>
          <cell r="B2285" t="str">
            <v>ELETRODUTO FLEXIVEL ACO GALV TIPO CONDUITE D = 1 1/4" (32MM) - FORNECIMENTO E INSTALACAO</v>
          </cell>
          <cell r="C2285" t="str">
            <v>M</v>
          </cell>
          <cell r="D2285">
            <v>8.64</v>
          </cell>
        </row>
        <row r="2286">
          <cell r="A2286" t="str">
            <v xml:space="preserve">    83412</v>
          </cell>
          <cell r="B2286" t="str">
            <v>ELETRODUTO FLEXIVEL ACO GALV TIPO CONDUITE D = 1 1/2" (40MM) - FORNECIMENTO E INSTALACAO</v>
          </cell>
          <cell r="C2286" t="str">
            <v>M</v>
          </cell>
          <cell r="D2286">
            <v>9.75</v>
          </cell>
        </row>
        <row r="2287">
          <cell r="A2287" t="str">
            <v xml:space="preserve">    83413</v>
          </cell>
          <cell r="B2287" t="str">
            <v>ELETRODUTO FLEXIVEL ACO GALV TIPO CONDUITE D = 2" (50MM) - FORNECIMENTO E INSTALACAO</v>
          </cell>
          <cell r="C2287" t="str">
            <v>M</v>
          </cell>
          <cell r="D2287">
            <v>13.12</v>
          </cell>
        </row>
        <row r="2288">
          <cell r="A2288" t="str">
            <v xml:space="preserve">    83414</v>
          </cell>
          <cell r="B2288" t="str">
            <v>ELETRODUTO FLEXIVEL ACO GALV TIPO CONDUITE D = 2 1/2" (65MM) - FORNECIMENTO E INSTALACAO</v>
          </cell>
          <cell r="C2288" t="str">
            <v>M</v>
          </cell>
          <cell r="D2288">
            <v>15.96</v>
          </cell>
        </row>
        <row r="2289">
          <cell r="A2289" t="str">
            <v xml:space="preserve">    83415</v>
          </cell>
          <cell r="B2289" t="str">
            <v>ELETRODUTO FLEXIVEL ACO GALV TIPO CONDUITE D = 3" (75MM) - FORNECIMENTO E INSTALACAO</v>
          </cell>
          <cell r="C2289" t="str">
            <v>M</v>
          </cell>
          <cell r="D2289">
            <v>22.7</v>
          </cell>
        </row>
        <row r="2290">
          <cell r="A2290" t="str">
            <v xml:space="preserve">    91831</v>
          </cell>
          <cell r="B2290" t="str">
            <v>ELETRODUTO FLEXÍVEL CORRUGADO, PVC, DN 20 MM (1/2"), PARA CIRCUITOS TERMINAIS, INSTALADO EM FORRO - FORNECIMENTO E INSTALAÇÃO. AF_12/2015</v>
          </cell>
          <cell r="C2290" t="str">
            <v>M</v>
          </cell>
          <cell r="D2290">
            <v>3.18</v>
          </cell>
        </row>
        <row r="2291">
          <cell r="A2291" t="str">
            <v xml:space="preserve">    91834</v>
          </cell>
          <cell r="B2291" t="str">
            <v>ELETRODUTO FLEXÍVEL CORRUGADO, PVC, DN 25 MM (3/4"), PARA CIRCUITOS TERMINAIS, INSTALADO EM FORRO - FORNECIMENTO E INSTALAÇÃO. AF_12/2015</v>
          </cell>
          <cell r="C2291" t="str">
            <v>M</v>
          </cell>
          <cell r="D2291">
            <v>4.1100000000000003</v>
          </cell>
        </row>
        <row r="2292">
          <cell r="A2292" t="str">
            <v xml:space="preserve">    91836</v>
          </cell>
          <cell r="B2292" t="str">
            <v>ELETRODUTO FLEXÍVEL CORRUGADO, PVC, DN 32 MM (1"), PARA CIRCUITOS TERMINAIS, INSTALADO EM FORRO - FORNECIMENTO E INSTALAÇÃO. AF_12/2015</v>
          </cell>
          <cell r="C2292" t="str">
            <v>M</v>
          </cell>
          <cell r="D2292">
            <v>5.7</v>
          </cell>
        </row>
        <row r="2293">
          <cell r="A2293" t="str">
            <v xml:space="preserve">    91842</v>
          </cell>
          <cell r="B2293" t="str">
            <v>ELETRODUTO FLEXÍVEL CORRUGADO, PVC, DN 20 MM (1/2"), PARA CIRCUITOS TERMINAIS, INSTALADO EM LAJE - FORNECIMENTO E INSTALAÇÃO. AF_12/2015</v>
          </cell>
          <cell r="C2293" t="str">
            <v>M</v>
          </cell>
          <cell r="D2293">
            <v>3.67</v>
          </cell>
        </row>
        <row r="2294">
          <cell r="A2294" t="str">
            <v xml:space="preserve">    91844</v>
          </cell>
          <cell r="B2294" t="str">
            <v>ELETRODUTO FLEXÍVEL CORRUGADO, PVC, DN 25 MM (3/4"), PARA CIRCUITOS TERMINAIS, INSTALADO EM LAJE - FORNECIMENTO E INSTALAÇÃO. AF_12/2015</v>
          </cell>
          <cell r="C2294" t="str">
            <v>M</v>
          </cell>
          <cell r="D2294">
            <v>4.6100000000000003</v>
          </cell>
        </row>
        <row r="2295">
          <cell r="A2295" t="str">
            <v xml:space="preserve">    91846</v>
          </cell>
          <cell r="B2295" t="str">
            <v>ELETRODUTO FLEXÍVEL CORRUGADO, PVC, DN 32 MM (1"), PARA CIRCUITOS TERMINAIS, INSTALADO EM LAJE - FORNECIMENTO E INSTALAÇÃO. AF_12/2015</v>
          </cell>
          <cell r="C2295" t="str">
            <v>M</v>
          </cell>
          <cell r="D2295">
            <v>6.21</v>
          </cell>
        </row>
        <row r="2296">
          <cell r="A2296" t="str">
            <v xml:space="preserve">    91852</v>
          </cell>
          <cell r="B2296" t="str">
            <v>ELETRODUTO FLEXÍVEL CORRUGADO, PVC, DN 20 MM (1/2"), PARA CIRCUITOS TERMINAIS, INSTALADO EM PAREDE - FORNECIMENTO E INSTALAÇÃO. AF_12/2015</v>
          </cell>
          <cell r="C2296" t="str">
            <v>M</v>
          </cell>
          <cell r="D2296">
            <v>5.15</v>
          </cell>
        </row>
        <row r="2297">
          <cell r="A2297" t="str">
            <v xml:space="preserve">    91854</v>
          </cell>
          <cell r="B2297" t="str">
            <v>ELETRODUTO FLEXÍVEL CORRUGADO, PVC, DN 25 MM (3/4"), PARA CIRCUITOS TERMINAIS, INSTALADO EM PAREDE - FORNECIMENTO E INSTALAÇÃO. AF_12/2015</v>
          </cell>
          <cell r="C2297" t="str">
            <v>M</v>
          </cell>
          <cell r="D2297">
            <v>6.05</v>
          </cell>
        </row>
        <row r="2298">
          <cell r="A2298" t="str">
            <v xml:space="preserve">    91856</v>
          </cell>
          <cell r="B2298" t="str">
            <v>ELETRODUTO FLEXÍVEL CORRUGADO, PVC, DN 32 MM (1"), PARA CIRCUITOS TERMINAIS, INSTALADO EM PAREDE - FORNECIMENTO E INSTALAÇÃO. AF_12/2015</v>
          </cell>
          <cell r="C2298" t="str">
            <v>M</v>
          </cell>
          <cell r="D2298">
            <v>7.57</v>
          </cell>
        </row>
        <row r="2299">
          <cell r="A2299" t="str">
            <v xml:space="preserve">    91862</v>
          </cell>
          <cell r="B2299" t="str">
            <v>ELETRODUTO RÍGIDO ROSCÁVEL, PVC, DN 20 MM (1/2"), PARA CIRCUITOS TERMINAIS, INSTALADO EM FORRO - FORNECIMENTO E INSTALAÇÃO. AF_12/2015</v>
          </cell>
          <cell r="C2299" t="str">
            <v>M</v>
          </cell>
          <cell r="D2299">
            <v>3.64</v>
          </cell>
        </row>
        <row r="2300">
          <cell r="A2300" t="str">
            <v xml:space="preserve">    91863</v>
          </cell>
          <cell r="B2300" t="str">
            <v>ELETRODUTO RÍGIDO ROSCÁVEL, PVC, DN 25 MM (3/4"), PARA CIRCUITOS TERMINAIS, INSTALADO EM FORRO - FORNECIMENTO E INSTALAÇÃO. AF_12/2015</v>
          </cell>
          <cell r="C2300" t="str">
            <v>M</v>
          </cell>
          <cell r="D2300">
            <v>4.78</v>
          </cell>
        </row>
        <row r="2301">
          <cell r="A2301" t="str">
            <v xml:space="preserve">    91864</v>
          </cell>
          <cell r="B2301" t="str">
            <v>ELETRODUTO RÍGIDO ROSCÁVEL, PVC, DN 32 MM (1"), PARA CIRCUITOS TERMINAIS, INSTALADO EM FORRO - FORNECIMENTO E INSTALAÇÃO. AF_12/2015</v>
          </cell>
          <cell r="C2301" t="str">
            <v>M</v>
          </cell>
          <cell r="D2301">
            <v>6.72</v>
          </cell>
        </row>
        <row r="2302">
          <cell r="A2302" t="str">
            <v xml:space="preserve">    91865</v>
          </cell>
          <cell r="B2302" t="str">
            <v>ELETRODUTO RÍGIDO ROSCÁVEL, PVC, DN 40 MM (1 1/4"), PARA CIRCUITOS TERMINAIS, INSTALADO EM FORRO - FORNECIMENTO E INSTALAÇÃO. AF_12/2015</v>
          </cell>
          <cell r="C2302" t="str">
            <v>M</v>
          </cell>
          <cell r="D2302">
            <v>9.3000000000000007</v>
          </cell>
        </row>
        <row r="2303">
          <cell r="A2303" t="str">
            <v xml:space="preserve">    91866</v>
          </cell>
          <cell r="B2303" t="str">
            <v>ELETRODUTO RÍGIDO ROSCÁVEL, PVC, DN 20 MM (1/2"), PARA CIRCUITOS TERMINAIS, INSTALADO EM LAJE - FORNECIMENTO E INSTALAÇÃO. AF_12/2015</v>
          </cell>
          <cell r="C2303" t="str">
            <v>M</v>
          </cell>
          <cell r="D2303">
            <v>4.22</v>
          </cell>
        </row>
        <row r="2304">
          <cell r="A2304" t="str">
            <v xml:space="preserve">    91867</v>
          </cell>
          <cell r="B2304" t="str">
            <v>ELETRODUTO RÍGIDO ROSCÁVEL, PVC, DN 25 MM (3/4"), PARA CIRCUITOS TERMINAIS, INSTALADO EM LAJE - FORNECIMENTO E INSTALAÇÃO. AF_12/2015</v>
          </cell>
          <cell r="C2304" t="str">
            <v>M</v>
          </cell>
          <cell r="D2304">
            <v>5.36</v>
          </cell>
        </row>
        <row r="2305">
          <cell r="A2305" t="str">
            <v xml:space="preserve">    91868</v>
          </cell>
          <cell r="B2305" t="str">
            <v>ELETRODUTO RÍGIDO ROSCÁVEL, PVC, DN 32 MM (1"), PARA CIRCUITOS TERMINAIS, INSTALADO EM LAJE - FORNECIMENTO E INSTALAÇÃO. AF_12/2015</v>
          </cell>
          <cell r="C2305" t="str">
            <v>M</v>
          </cell>
          <cell r="D2305">
            <v>7.31</v>
          </cell>
        </row>
        <row r="2306">
          <cell r="A2306" t="str">
            <v xml:space="preserve">    91869</v>
          </cell>
          <cell r="B2306" t="str">
            <v>ELETRODUTO RÍGIDO ROSCÁVEL, PVC, DN 40 MM (1 1/4"), PARA CIRCUITOS TERMINAIS, INSTALADO EM LAJE - FORNECIMENTO E INSTALAÇÃO. AF_12/2015</v>
          </cell>
          <cell r="C2306" t="str">
            <v>M</v>
          </cell>
          <cell r="D2306">
            <v>9.89</v>
          </cell>
        </row>
        <row r="2307">
          <cell r="A2307" t="str">
            <v xml:space="preserve">    91870</v>
          </cell>
          <cell r="B2307" t="str">
            <v>ELETRODUTO RÍGIDO ROSCÁVEL, PVC, DN 20 MM (1/2"), PARA CIRCUITOS TERMINAIS, INSTALADO EM PAREDE - FORNECIMENTO E INSTALAÇÃO. AF_12/2015</v>
          </cell>
          <cell r="C2307" t="str">
            <v>M</v>
          </cell>
          <cell r="D2307">
            <v>6.11</v>
          </cell>
        </row>
        <row r="2308">
          <cell r="A2308" t="str">
            <v xml:space="preserve">    91871</v>
          </cell>
          <cell r="B2308" t="str">
            <v>ELETRODUTO RÍGIDO ROSCÁVEL, PVC, DN 25 MM (3/4"), PARA CIRCUITOS TERMINAIS, INSTALADO EM PAREDE - FORNECIMENTO E INSTALAÇÃO. AF_12/2015</v>
          </cell>
          <cell r="C2308" t="str">
            <v>M</v>
          </cell>
          <cell r="D2308">
            <v>7.28</v>
          </cell>
        </row>
        <row r="2309">
          <cell r="A2309" t="str">
            <v xml:space="preserve">    91872</v>
          </cell>
          <cell r="B2309" t="str">
            <v>ELETRODUTO RÍGIDO ROSCÁVEL, PVC, DN 32 MM (1"), PARA CIRCUITOS TERMINAIS, INSTALADO EM PAREDE - FORNECIMENTO E INSTALAÇÃO. AF_12/2015</v>
          </cell>
          <cell r="C2309" t="str">
            <v>M</v>
          </cell>
          <cell r="D2309">
            <v>9.2200000000000006</v>
          </cell>
        </row>
        <row r="2310">
          <cell r="A2310" t="str">
            <v xml:space="preserve">    91873</v>
          </cell>
          <cell r="B2310" t="str">
            <v>ELETRODUTO RÍGIDO ROSCÁVEL, PVC, DN 40 MM (1 1/4"), PARA CIRCUITOS TERMINAIS, INSTALADO EM PAREDE - FORNECIMENTO E INSTALAÇÃO. AF_12/2015</v>
          </cell>
          <cell r="C2310" t="str">
            <v>M</v>
          </cell>
          <cell r="D2310">
            <v>11.77</v>
          </cell>
        </row>
        <row r="2311">
          <cell r="A2311" t="str">
            <v xml:space="preserve">    93008</v>
          </cell>
          <cell r="B2311" t="str">
            <v>ELETRODUTO RÍGIDO ROSCÁVEL, PVC, DN 50 MM (1 1/2") - FORNECIMENTO E INSTALAÇÃO. AF_12/2015</v>
          </cell>
          <cell r="C2311" t="str">
            <v>M</v>
          </cell>
          <cell r="D2311">
            <v>11.59</v>
          </cell>
        </row>
        <row r="2312">
          <cell r="A2312" t="str">
            <v xml:space="preserve">    93009</v>
          </cell>
          <cell r="B2312" t="str">
            <v>ELETRODUTO RÍGIDO ROSCÁVEL, PVC, DN 60 MM (2") - FORNECIMENTO E INSTALAÇÃO. AF_12/2015</v>
          </cell>
          <cell r="C2312" t="str">
            <v>M</v>
          </cell>
          <cell r="D2312">
            <v>14.61</v>
          </cell>
        </row>
        <row r="2313">
          <cell r="A2313" t="str">
            <v xml:space="preserve">    93010</v>
          </cell>
          <cell r="B2313" t="str">
            <v>ELETRODUTO RÍGIDO ROSCÁVEL, PVC, DN 75 MM (2 1/2") - FORNECIMENTO E INSTALAÇÃO. AF_12/2015</v>
          </cell>
          <cell r="C2313" t="str">
            <v>M</v>
          </cell>
          <cell r="D2313">
            <v>25.14</v>
          </cell>
        </row>
        <row r="2314">
          <cell r="A2314" t="str">
            <v xml:space="preserve">    93011</v>
          </cell>
          <cell r="B2314" t="str">
            <v>ELETRODUTO RÍGIDO ROSCÁVEL, PVC, DN 85 MM (3") - FORNECIMENTO E INSTALAÇÃO. AF_12/2015</v>
          </cell>
          <cell r="C2314" t="str">
            <v>M</v>
          </cell>
          <cell r="D2314">
            <v>31.05</v>
          </cell>
        </row>
        <row r="2315">
          <cell r="A2315" t="str">
            <v xml:space="preserve">    93012</v>
          </cell>
          <cell r="B2315" t="str">
            <v>ELETRODUTO RÍGIDO ROSCÁVEL, PVC, DN 110 MM (4") - FORNECIMENTO E INSTALAÇÃO. AF_12/2015</v>
          </cell>
          <cell r="C2315" t="str">
            <v>M</v>
          </cell>
          <cell r="D2315">
            <v>44.79</v>
          </cell>
        </row>
        <row r="2316">
          <cell r="A2316" t="str">
            <v xml:space="preserve">  0166</v>
          </cell>
          <cell r="B2316" t="str">
            <v>CONEXOES</v>
          </cell>
        </row>
        <row r="2317">
          <cell r="A2317" t="str">
            <v xml:space="preserve">    72259</v>
          </cell>
          <cell r="B2317" t="str">
            <v>TERMINAL OU CONECTOR DE PRESSAO - PARA CABO 10MM2 - FORNECIMENTO E INSTALACAO</v>
          </cell>
          <cell r="C2317" t="str">
            <v>UN</v>
          </cell>
          <cell r="D2317">
            <v>10.46</v>
          </cell>
        </row>
        <row r="2318">
          <cell r="A2318" t="str">
            <v xml:space="preserve">    72260</v>
          </cell>
          <cell r="B2318" t="str">
            <v>TERMINAL OU CONECTOR DE PRESSAO - PARA CABO 16MM2 - FORNECIMENTO E INSTALACAO</v>
          </cell>
          <cell r="C2318" t="str">
            <v>UN</v>
          </cell>
          <cell r="D2318">
            <v>11.33</v>
          </cell>
        </row>
        <row r="2319">
          <cell r="A2319" t="str">
            <v xml:space="preserve">    72261</v>
          </cell>
          <cell r="B2319" t="str">
            <v>TERMINAL OU CONECTOR DE PRESSAO - PARA CABO 25MM2 - FORNECIMENTO E INSTALACAO</v>
          </cell>
          <cell r="C2319" t="str">
            <v>UN</v>
          </cell>
          <cell r="D2319">
            <v>12.27</v>
          </cell>
        </row>
        <row r="2320">
          <cell r="A2320" t="str">
            <v xml:space="preserve">    72262</v>
          </cell>
          <cell r="B2320" t="str">
            <v>TERMINAL OU CONECTOR DE PRESSAO - PARA CABO 35MM2 - FORNECIMENTO E INSTALACAO</v>
          </cell>
          <cell r="C2320" t="str">
            <v>UN</v>
          </cell>
          <cell r="D2320">
            <v>12.27</v>
          </cell>
        </row>
        <row r="2321">
          <cell r="A2321" t="str">
            <v xml:space="preserve">    72263</v>
          </cell>
          <cell r="B2321" t="str">
            <v>TERMINAL OU CONECTOR DE PRESSAO - PARA CABO 50MM2 - FORNECIMENTO E INSTALACAO</v>
          </cell>
          <cell r="C2321" t="str">
            <v>UN</v>
          </cell>
          <cell r="D2321">
            <v>16.23</v>
          </cell>
        </row>
        <row r="2322">
          <cell r="A2322" t="str">
            <v xml:space="preserve">    72264</v>
          </cell>
          <cell r="B2322" t="str">
            <v>TERMINAL OU CONECTOR DE PRESSAO - PARA CABO 70MM2 - FORNECIMENTO E INSTALACAO</v>
          </cell>
          <cell r="C2322" t="str">
            <v>UN</v>
          </cell>
          <cell r="D2322">
            <v>16.23</v>
          </cell>
        </row>
        <row r="2323">
          <cell r="A2323" t="str">
            <v xml:space="preserve">    72265</v>
          </cell>
          <cell r="B2323" t="str">
            <v>TERMINAL OU CONECTOR DE PRESSAO - PARA CABO 95MM2 - FORNECIMENTO E INSTALACAO</v>
          </cell>
          <cell r="C2323" t="str">
            <v>UN</v>
          </cell>
          <cell r="D2323">
            <v>18.11</v>
          </cell>
        </row>
        <row r="2324">
          <cell r="A2324" t="str">
            <v xml:space="preserve">    72266</v>
          </cell>
          <cell r="B2324" t="str">
            <v>TERMINAL OU CONECTOR DE PRESSAO - PARA CABO 120MM2 - FORNECIMENTO E INSTALACAO</v>
          </cell>
          <cell r="C2324" t="str">
            <v>UN</v>
          </cell>
          <cell r="D2324">
            <v>23.2</v>
          </cell>
        </row>
        <row r="2325">
          <cell r="A2325" t="str">
            <v xml:space="preserve">    72267</v>
          </cell>
          <cell r="B2325" t="str">
            <v>TERMINAL OU CONECTOR DE PRESSAO - PARA CABO 150MM2 - FORNECIMENTO E INSTALACAO</v>
          </cell>
          <cell r="C2325" t="str">
            <v>UN</v>
          </cell>
          <cell r="D2325">
            <v>23.2</v>
          </cell>
        </row>
        <row r="2326">
          <cell r="A2326" t="str">
            <v xml:space="preserve">    72268</v>
          </cell>
          <cell r="B2326" t="str">
            <v>TERMINAL OU CONECTOR DE PRESSAO - PARA CABO 185MM2 - FORNECIMENTO E INSTALACAO</v>
          </cell>
          <cell r="C2326" t="str">
            <v>UN</v>
          </cell>
          <cell r="D2326">
            <v>23.2</v>
          </cell>
        </row>
        <row r="2327">
          <cell r="A2327" t="str">
            <v xml:space="preserve">    72269</v>
          </cell>
          <cell r="B2327" t="str">
            <v>TERMINAL OU CONECTOR DE PRESSAO - PARA CABO 240MM2 - FORNECIMENTO E INSTALACAO</v>
          </cell>
          <cell r="C2327" t="str">
            <v>UN</v>
          </cell>
          <cell r="D2327">
            <v>27.57</v>
          </cell>
        </row>
        <row r="2328">
          <cell r="A2328" t="str">
            <v xml:space="preserve">    72270</v>
          </cell>
          <cell r="B2328" t="str">
            <v>TERMINAL OU CONECTOR DE PRESSAO - PARA CABO 300MM2 - FORNECIMENTO E INSTALACAO</v>
          </cell>
          <cell r="C2328" t="str">
            <v>UN</v>
          </cell>
          <cell r="D2328">
            <v>33.659999999999997</v>
          </cell>
        </row>
        <row r="2329">
          <cell r="A2329" t="str">
            <v xml:space="preserve">    72271</v>
          </cell>
          <cell r="B2329" t="str">
            <v>CONECTOR PARAFUSO FENDIDO SPLIT-BOLT - PARA CABO DE 16MM2 - FORNECIMENTO E INSTALACAO</v>
          </cell>
          <cell r="C2329" t="str">
            <v>UN</v>
          </cell>
          <cell r="D2329">
            <v>8.41</v>
          </cell>
        </row>
        <row r="2330">
          <cell r="A2330" t="str">
            <v xml:space="preserve">    72272</v>
          </cell>
          <cell r="B2330" t="str">
            <v>CONECTOR PARAFUSO FENDIDO SPLIT-BOLT - PARA CABO DE 35MM2 - FORNECIMENTO E INSTALACAO</v>
          </cell>
          <cell r="C2330" t="str">
            <v>UN</v>
          </cell>
          <cell r="D2330">
            <v>9.2799999999999994</v>
          </cell>
        </row>
        <row r="2331">
          <cell r="A2331" t="str">
            <v xml:space="preserve">    73782</v>
          </cell>
          <cell r="B2331" t="str">
            <v>TERMINAL MECANICO</v>
          </cell>
        </row>
        <row r="2332">
          <cell r="A2332" t="str">
            <v xml:space="preserve">    73782/002</v>
          </cell>
          <cell r="B2332" t="str">
            <v>TERMINAL A PRESSAO REFORCADO PARA CONEXAO DE CABO DE COBRE A BARRA, CABO 50 E 70MM2 - FORNECIMENTO E INSTALACAO</v>
          </cell>
          <cell r="C2332" t="str">
            <v>UN</v>
          </cell>
          <cell r="D2332">
            <v>25.4</v>
          </cell>
        </row>
        <row r="2333">
          <cell r="A2333" t="str">
            <v xml:space="preserve">    73782/003</v>
          </cell>
          <cell r="B2333" t="str">
            <v>TERMINAL A PRESSAO REFORCADO PARA CONEXAO DE CABO DE COBRE A BARRA, CABO 95 E 120MM2 - FORNECIMENTO E INSTALACAO</v>
          </cell>
          <cell r="C2333" t="str">
            <v>UN</v>
          </cell>
          <cell r="D2333">
            <v>38.799999999999997</v>
          </cell>
        </row>
        <row r="2334">
          <cell r="A2334" t="str">
            <v xml:space="preserve">    73782/004</v>
          </cell>
          <cell r="B2334" t="str">
            <v>TERMINAL A PRESSAO REFORCADO PARA CONEXAO DE CABO DE COBRE A BARRA, CABO 150 E 185MM2 - FORNECIMENTO E INSTALACAO</v>
          </cell>
          <cell r="C2334" t="str">
            <v>UN</v>
          </cell>
          <cell r="D2334">
            <v>46.83</v>
          </cell>
        </row>
        <row r="2335">
          <cell r="A2335" t="str">
            <v xml:space="preserve">    73782/005</v>
          </cell>
          <cell r="B2335" t="str">
            <v>TERMINAL A PRESSAO REFORCADO PARA CONEXAO DE CABO DE COBRE A BARRA, CABO 16 E 25MM2 - FORNECIMENTO E INSTALACAO</v>
          </cell>
          <cell r="C2335" t="str">
            <v>UN</v>
          </cell>
          <cell r="D2335">
            <v>15.9</v>
          </cell>
        </row>
        <row r="2336">
          <cell r="A2336" t="str">
            <v xml:space="preserve">    83377</v>
          </cell>
          <cell r="B2336" t="str">
            <v>CONECTOR DE PARAFUSO FENDIDO EM LIGA DE COBRE COM SEPARADOR DE CABOS PARA CABO 50 MM2 - FORNECIMENTO E INSTALACAO</v>
          </cell>
          <cell r="C2336" t="str">
            <v>UN</v>
          </cell>
          <cell r="D2336">
            <v>6.89</v>
          </cell>
        </row>
        <row r="2337">
          <cell r="A2337" t="str">
            <v xml:space="preserve">    91874</v>
          </cell>
          <cell r="B2337" t="str">
            <v>LUVA PARA ELETRODUTO, PVC, ROSCÁVEL, DN 20 MM (1/2"), PARA CIRCUITOS TERMINAIS, INSTALADA EM FORRO - FORNECIMENTO E INSTALAÇÃO. AF_12/2015</v>
          </cell>
          <cell r="C2337" t="str">
            <v>UN</v>
          </cell>
          <cell r="D2337">
            <v>3.38</v>
          </cell>
        </row>
        <row r="2338">
          <cell r="A2338" t="str">
            <v xml:space="preserve">    91875</v>
          </cell>
          <cell r="B2338" t="str">
            <v>LUVA PARA ELETRODUTO, PVC, ROSCÁVEL, DN 25 MM (3/4"), PARA CIRCUITOS TERMINAIS, INSTALADA EM FORRO - FORNECIMENTO E INSTALAÇÃO. AF_12/2015</v>
          </cell>
          <cell r="C2338" t="str">
            <v>UN</v>
          </cell>
          <cell r="D2338">
            <v>4.58</v>
          </cell>
        </row>
        <row r="2339">
          <cell r="A2339" t="str">
            <v xml:space="preserve">    91876</v>
          </cell>
          <cell r="B2339" t="str">
            <v>LUVA PARA ELETRODUTO, PVC, ROSCÁVEL, DN 32 MM (1"), PARA CIRCUITOS TERMINAIS, INSTALADA EM FORRO - FORNECIMENTO E INSTALAÇÃO. AF_12/2015</v>
          </cell>
          <cell r="C2339" t="str">
            <v>UN</v>
          </cell>
          <cell r="D2339">
            <v>5.9</v>
          </cell>
        </row>
        <row r="2340">
          <cell r="A2340" t="str">
            <v xml:space="preserve">    91877</v>
          </cell>
          <cell r="B2340" t="str">
            <v>LUVA PARA ELETRODUTO, PVC, ROSCÁVEL, DN 40 MM (1 1/4"), PARA CIRCUITOSTERMINAIS, INSTALADA EM FORRO - FORNECIMENTO E INSTALAÇÃO. AF_12/2015</v>
          </cell>
          <cell r="C2340" t="str">
            <v>UN</v>
          </cell>
          <cell r="D2340">
            <v>8.3000000000000007</v>
          </cell>
        </row>
        <row r="2341">
          <cell r="A2341" t="str">
            <v xml:space="preserve">    91878</v>
          </cell>
          <cell r="B2341" t="str">
            <v>LUVA PARA ELETRODUTO, PVC, ROSCÁVEL, DN 20 MM (1/2"), PARA CIRCUITOS TERMINAIS, INSTALADA EM LAJE - FORNECIMENTO E INSTALAÇÃO. AF_12/2015</v>
          </cell>
          <cell r="C2341" t="str">
            <v>UN</v>
          </cell>
          <cell r="D2341">
            <v>4.21</v>
          </cell>
        </row>
        <row r="2342">
          <cell r="A2342" t="str">
            <v xml:space="preserve">    91879</v>
          </cell>
          <cell r="B2342" t="str">
            <v>LUVA PARA ELETRODUTO, PVC, ROSCÁVEL, DN 25 MM (3/4"), PARA CIRCUITOS TERMINAIS, INSTALADA EM LAJE - FORNECIMENTO E INSTALAÇÃO. AF_12/2015</v>
          </cell>
          <cell r="C2342" t="str">
            <v>UN</v>
          </cell>
          <cell r="D2342">
            <v>5.38</v>
          </cell>
        </row>
        <row r="2343">
          <cell r="A2343" t="str">
            <v xml:space="preserve">    91880</v>
          </cell>
          <cell r="B2343" t="str">
            <v>LUVA PARA ELETRODUTO, PVC, ROSCÁVEL, DN 32 MM (1"), PARA CIRCUITOS TERMINAIS, INSTALADA EM LAJE - FORNECIMENTO E INSTALAÇÃO. AF_12/2015</v>
          </cell>
          <cell r="C2343" t="str">
            <v>UN</v>
          </cell>
          <cell r="D2343">
            <v>6.73</v>
          </cell>
        </row>
        <row r="2344">
          <cell r="A2344" t="str">
            <v xml:space="preserve">    91881</v>
          </cell>
          <cell r="B2344" t="str">
            <v>LUVA PARA ELETRODUTO, PVC, ROSCÁVEL, DN 40 MM (1 1/4"), PARA CIRCUITOSTERMINAIS, INSTALADA EM LAJE - FORNECIMENTO E INSTALAÇÃO. AF_12/2015</v>
          </cell>
          <cell r="C2344" t="str">
            <v>UN</v>
          </cell>
          <cell r="D2344">
            <v>9.1199999999999992</v>
          </cell>
        </row>
        <row r="2345">
          <cell r="A2345" t="str">
            <v xml:space="preserve">    91882</v>
          </cell>
          <cell r="B2345" t="str">
            <v>LUVA PARA ELETRODUTO, PVC, ROSCÁVEL, DN 20 MM (1/2"), PARA CIRCUITOS TERMINAIS, INSTALADA EM PAREDE - FORNECIMENTO E INSTALAÇÃO. AF_12/2015</v>
          </cell>
          <cell r="C2345" t="str">
            <v>UN</v>
          </cell>
          <cell r="D2345">
            <v>5.09</v>
          </cell>
        </row>
        <row r="2346">
          <cell r="A2346" t="str">
            <v xml:space="preserve">    91884</v>
          </cell>
          <cell r="B2346" t="str">
            <v>LUVA PARA ELETRODUTO, PVC, ROSCÁVEL, DN 25 MM (3/4"), PARA CIRCUITOS TERMINAIS, INSTALADA EM PAREDE - FORNECIMENTO E INSTALAÇÃO. AF_12/2015</v>
          </cell>
          <cell r="C2346" t="str">
            <v>UN</v>
          </cell>
          <cell r="D2346">
            <v>6.06</v>
          </cell>
        </row>
        <row r="2347">
          <cell r="A2347" t="str">
            <v xml:space="preserve">    91885</v>
          </cell>
          <cell r="B2347" t="str">
            <v>LUVA PARA ELETRODUTO, PVC, ROSCÁVEL, DN 32 MM (1"), PARA CIRCUITOS TERMINAIS, INSTALADA EM PAREDE - FORNECIMENTO E INSTALAÇÃO. AF_12/2015</v>
          </cell>
          <cell r="C2347" t="str">
            <v>UN</v>
          </cell>
          <cell r="D2347">
            <v>7.12</v>
          </cell>
        </row>
        <row r="2348">
          <cell r="A2348" t="str">
            <v xml:space="preserve">    91886</v>
          </cell>
          <cell r="B2348" t="str">
            <v>LUVA PARA ELETRODUTO, PVC, ROSCÁVEL, DN 40 MM (1 1/4"), PARA CIRCUITOSTERMINAIS, INSTALADA EM PAREDE - FORNECIMENTO E INSTALAÇÃO. AF_12/2015</v>
          </cell>
          <cell r="C2348" t="str">
            <v>UN</v>
          </cell>
          <cell r="D2348">
            <v>9.1999999999999993</v>
          </cell>
        </row>
        <row r="2349">
          <cell r="A2349" t="str">
            <v xml:space="preserve">    91887</v>
          </cell>
          <cell r="B2349" t="str">
            <v>CURVA 90 GRAUS PARA ELETRODUTO, PVC, ROSCÁVEL, DN 20 MM (1/2"), PARA CIRCUITOS TERMINAIS, INSTALADA EM FORRO - FORNECIMENTO E INSTALAÇÃO. AF_12/2015</v>
          </cell>
          <cell r="C2349" t="str">
            <v>UN</v>
          </cell>
          <cell r="D2349">
            <v>5.09</v>
          </cell>
        </row>
        <row r="2350">
          <cell r="A2350" t="str">
            <v xml:space="preserve">    91888</v>
          </cell>
          <cell r="B2350" t="str">
            <v>CURVA 135 GRAUS PARA ELETRODUTO, PVC, ROSCÁVEL, DN 20 MM (1/2"), PARA CIRCUITOS TERMINAIS, INSTALADA EM FORRO - FORNECIMENTO E INSTALAÇÃO. AF_12/2015</v>
          </cell>
          <cell r="C2350" t="str">
            <v>UN</v>
          </cell>
          <cell r="D2350">
            <v>7.52</v>
          </cell>
        </row>
        <row r="2351">
          <cell r="A2351" t="str">
            <v xml:space="preserve">    91890</v>
          </cell>
          <cell r="B2351" t="str">
            <v>CURVA 90 GRAUS PARA ELETRODUTO, PVC, ROSCÁVEL, DN 25 MM (3/4"), PARA CIRCUITOS TERMINAIS, INSTALADA EM FORRO - FORNECIMENTO E INSTALAÇÃO. AF_12/2015</v>
          </cell>
          <cell r="C2351" t="str">
            <v>UN</v>
          </cell>
          <cell r="D2351">
            <v>7.22</v>
          </cell>
        </row>
        <row r="2352">
          <cell r="A2352" t="str">
            <v xml:space="preserve">    91892</v>
          </cell>
          <cell r="B2352" t="str">
            <v>CURVA 180 GRAUS PARA ELETRODUTO, PVC, ROSCÁVEL, DN 25 MM (3/4"), PARA CIRCUITOS TERMINAIS, INSTALADA EM FORRO - FORNECIMENTO E INSTALAÇÃO. AF_12/2015</v>
          </cell>
          <cell r="C2352" t="str">
            <v>UN</v>
          </cell>
          <cell r="D2352">
            <v>8.31</v>
          </cell>
        </row>
        <row r="2353">
          <cell r="A2353" t="str">
            <v xml:space="preserve">    91893</v>
          </cell>
          <cell r="B2353" t="str">
            <v>CURVA 90 GRAUS PARA ELETRODUTO, PVC, ROSCÁVEL, DN 32 MM (1"), PARA CIRCUITOS TERMINAIS, INSTALADA EM FORRO - FORNECIMENTO E INSTALAÇÃO. AF_12/2015</v>
          </cell>
          <cell r="C2353" t="str">
            <v>UN</v>
          </cell>
          <cell r="D2353">
            <v>10.06</v>
          </cell>
        </row>
        <row r="2354">
          <cell r="A2354" t="str">
            <v xml:space="preserve">    91894</v>
          </cell>
          <cell r="B2354" t="str">
            <v>CURVA 135 GRAUS PARA ELETRODUTO, PVC, ROSCÁVEL, DN 32 MM (1"), PARA CIRCUITOS TERMINAIS, INSTALADA EM FORRO - FORNECIMENTO E INSTALAÇÃO. AF_12/2015</v>
          </cell>
          <cell r="C2354" t="str">
            <v>UN</v>
          </cell>
          <cell r="D2354">
            <v>10.78</v>
          </cell>
        </row>
        <row r="2355">
          <cell r="A2355" t="str">
            <v xml:space="preserve">    91896</v>
          </cell>
          <cell r="B2355" t="str">
            <v>CURVA 90 GRAUS PARA ELETRODUTO, PVC, ROSCÁVEL, DN 40 MM (1 1/4"), PARACIRCUITOS TERMINAIS, INSTALADA EM FORRO - FORNECIMENTO E INSTALAÇÃO.AF_12/2015</v>
          </cell>
          <cell r="C2355" t="str">
            <v>UN</v>
          </cell>
          <cell r="D2355">
            <v>13.17</v>
          </cell>
        </row>
        <row r="2356">
          <cell r="A2356" t="str">
            <v xml:space="preserve">    91897</v>
          </cell>
          <cell r="B2356" t="str">
            <v>CURVA 135 GRAUS PARA ELETRODUTO, PVC, ROSCÁVEL, DN 40 MM (1 1/4"), PARA CIRCUITOS TERMINAIS, INSTALADA EM FORRO - FORNECIMENTO E INSTALAÇÃO.AF_12/2015</v>
          </cell>
          <cell r="C2356" t="str">
            <v>UN</v>
          </cell>
          <cell r="D2356">
            <v>17.04</v>
          </cell>
        </row>
        <row r="2357">
          <cell r="A2357" t="str">
            <v xml:space="preserve">    91899</v>
          </cell>
          <cell r="B2357" t="str">
            <v>CURVA 90 GRAUS PARA ELETRODUTO, PVC, ROSCÁVEL, DN 20 MM (1/2"), PARA CIRCUITOS TERMINAIS, INSTALADA EM LAJE - FORNECIMENTO E INSTALAÇÃO. AF_12/2015</v>
          </cell>
          <cell r="C2357" t="str">
            <v>UN</v>
          </cell>
          <cell r="D2357">
            <v>6.28</v>
          </cell>
        </row>
        <row r="2358">
          <cell r="A2358" t="str">
            <v xml:space="preserve">    91900</v>
          </cell>
          <cell r="B2358" t="str">
            <v>CURVA 135 GRAUS PARA ELETRODUTO, PVC, ROSCÁVEL, DN 20 MM (1/2"), PARA CIRCUITOS TERMINAIS, INSTALADA EM LAJE - FORNECIMENTO E INSTALAÇÃO. AF_12/2015</v>
          </cell>
          <cell r="C2358" t="str">
            <v>UN</v>
          </cell>
          <cell r="D2358">
            <v>8.7100000000000009</v>
          </cell>
        </row>
        <row r="2359">
          <cell r="A2359" t="str">
            <v xml:space="preserve">    91902</v>
          </cell>
          <cell r="B2359" t="str">
            <v>CURVA 90 GRAUS PARA ELETRODUTO, PVC, ROSCÁVEL, DN 25 MM (3/4"), PARA CIRCUITOS TERMINAIS, INSTALADA EM LAJE - FORNECIMENTO E INSTALAÇÃO. AF_12/2015</v>
          </cell>
          <cell r="C2359" t="str">
            <v>UN</v>
          </cell>
          <cell r="D2359">
            <v>8.41</v>
          </cell>
        </row>
        <row r="2360">
          <cell r="A2360" t="str">
            <v xml:space="preserve">    91904</v>
          </cell>
          <cell r="B2360" t="str">
            <v>CURVA 180 GRAUS PARA ELETRODUTO, PVC, ROSCÁVEL, DN 25 MM (3/4"), PARA CIRCUITOS TERMINAIS, INSTALADA EM LAJE - FORNECIMENTO E INSTALAÇÃO. AF_12/2015</v>
          </cell>
          <cell r="C2360" t="str">
            <v>UN</v>
          </cell>
          <cell r="D2360">
            <v>9.5</v>
          </cell>
        </row>
        <row r="2361">
          <cell r="A2361" t="str">
            <v xml:space="preserve">    91905</v>
          </cell>
          <cell r="B2361" t="str">
            <v>CURVA 90 GRAUS PARA ELETRODUTO, PVC, ROSCÁVEL, DN 32 MM (1"), PARA CIRCUITOS TERMINAIS, INSTALADA EM LAJE - FORNECIMENTO E INSTALAÇÃO. AF_12/2015</v>
          </cell>
          <cell r="C2361" t="str">
            <v>UN</v>
          </cell>
          <cell r="D2361">
            <v>11.25</v>
          </cell>
        </row>
        <row r="2362">
          <cell r="A2362" t="str">
            <v xml:space="preserve">    91906</v>
          </cell>
          <cell r="B2362" t="str">
            <v>CURVA 135 GRAUS PARA ELETRODUTO, PVC, ROSCÁVEL, DN 32 MM (1"), PARA CIRCUITOS TERMINAIS, INSTALADA EM LAJE - FORNECIMENTO E INSTALAÇÃO. AF_12/2015</v>
          </cell>
          <cell r="C2362" t="str">
            <v>UN</v>
          </cell>
          <cell r="D2362">
            <v>11.97</v>
          </cell>
        </row>
        <row r="2363">
          <cell r="A2363" t="str">
            <v xml:space="preserve">    91908</v>
          </cell>
          <cell r="B2363" t="str">
            <v>CURVA 90 GRAUS PARA ELETRODUTO, PVC, ROSCÁVEL, DN 40 MM (1 1/4"), PARACIRCUITOS TERMINAIS, INSTALADA EM LAJE - FORNECIMENTO E INSTALAÇÃO. AF_12/2015</v>
          </cell>
          <cell r="C2363" t="str">
            <v>UN</v>
          </cell>
          <cell r="D2363">
            <v>14.39</v>
          </cell>
        </row>
        <row r="2364">
          <cell r="A2364" t="str">
            <v xml:space="preserve">    91909</v>
          </cell>
          <cell r="B2364" t="str">
            <v>CURVA 135 GRAUS PARA ELETRODUTO, PVC, ROSCÁVEL, DN 40 MM (1 1/4"), PARA CIRCUITOS TERMINAIS, INSTALADA EM LAJE - FORNECIMENTO E INSTALAÇÃO.AF_12/2015</v>
          </cell>
          <cell r="C2364" t="str">
            <v>UN</v>
          </cell>
          <cell r="D2364">
            <v>18.27</v>
          </cell>
        </row>
        <row r="2365">
          <cell r="A2365" t="str">
            <v xml:space="preserve">    91911</v>
          </cell>
          <cell r="B2365" t="str">
            <v>CURVA 90 GRAUS PARA ELETRODUTO, PVC, ROSCÁVEL, DN 20 MM (1/2"), PARA CIRCUITOS TERMINAIS, INSTALADA EM PAREDE - FORNECIMENTO E INSTALAÇÃO. AF_12/2015</v>
          </cell>
          <cell r="C2365" t="str">
            <v>UN</v>
          </cell>
          <cell r="D2365">
            <v>7.65</v>
          </cell>
        </row>
        <row r="2366">
          <cell r="A2366" t="str">
            <v xml:space="preserve">    91912</v>
          </cell>
          <cell r="B2366" t="str">
            <v>CURVA 135 GRAUS PARA ELETRODUTO, PVC, ROSCÁVEL, DN 20 MM (1/2"), PARA CIRCUITOS TERMINAIS, INSTALADA EM PAREDE - FORNECIMENTO E INSTALAÇÃO.AF_12/2015</v>
          </cell>
          <cell r="C2366" t="str">
            <v>UN</v>
          </cell>
          <cell r="D2366">
            <v>10.07</v>
          </cell>
        </row>
        <row r="2367">
          <cell r="A2367" t="str">
            <v xml:space="preserve">    91914</v>
          </cell>
          <cell r="B2367" t="str">
            <v>CURVA 90 GRAUS PARA ELETRODUTO, PVC, ROSCÁVEL, DN 25 MM (3/4"), PARA CIRCUITOS TERMINAIS, INSTALADA EM PAREDE - FORNECIMENTO E INSTALAÇÃO. AF_12/2015</v>
          </cell>
          <cell r="C2367" t="str">
            <v>UN</v>
          </cell>
          <cell r="D2367">
            <v>9.4600000000000009</v>
          </cell>
        </row>
        <row r="2368">
          <cell r="A2368" t="str">
            <v xml:space="preserve">    91916</v>
          </cell>
          <cell r="B2368" t="str">
            <v>CURVA 180 GRAUS PARA ELETRODUTO, PVC, ROSCÁVEL, DN 25 MM (3/4"), PARA CIRCUITOS TERMINAIS, INSTALADA EM PAREDE - FORNECIMENTO E INSTALAÇÃO.AF_12/2015</v>
          </cell>
          <cell r="C2368" t="str">
            <v>UN</v>
          </cell>
          <cell r="D2368">
            <v>10.55</v>
          </cell>
        </row>
        <row r="2369">
          <cell r="A2369" t="str">
            <v xml:space="preserve">    91917</v>
          </cell>
          <cell r="B2369" t="str">
            <v>CURVA 90 GRAUS PARA ELETRODUTO, PVC, ROSCÁVEL, DN 32 MM (1"), PARA CIRCUITOS TERMINAIS, INSTALADA EM PAREDE - FORNECIMENTO E INSTALAÇÃO. AF_12/2015</v>
          </cell>
          <cell r="C2369" t="str">
            <v>UN</v>
          </cell>
          <cell r="D2369">
            <v>11.88</v>
          </cell>
        </row>
        <row r="2370">
          <cell r="A2370" t="str">
            <v xml:space="preserve">    91918</v>
          </cell>
          <cell r="B2370" t="str">
            <v>CURVA 135 GRAUS PARA ELETRODUTO, PVC, ROSCÁVEL, DN 32 MM (1"), PARA CIRCUITOS TERMINAIS, INSTALADA EM PAREDE - FORNECIMENTO E INSTALAÇÃO. AF_12/2015</v>
          </cell>
          <cell r="C2370" t="str">
            <v>UN</v>
          </cell>
          <cell r="D2370">
            <v>12.6</v>
          </cell>
        </row>
        <row r="2371">
          <cell r="A2371" t="str">
            <v xml:space="preserve">    91920</v>
          </cell>
          <cell r="B2371" t="str">
            <v>CURVA 90 GRAUS PARA ELETRODUTO, PVC, ROSCÁVEL, DN 40 MM (1 1/4"), PARACIRCUITOS TERMINAIS, INSTALADA EM PAREDE - FORNECIMENTO E INSTALAÇÃO.AF_12/2015</v>
          </cell>
          <cell r="C2371" t="str">
            <v>UN</v>
          </cell>
          <cell r="D2371">
            <v>14.53</v>
          </cell>
        </row>
        <row r="2372">
          <cell r="A2372" t="str">
            <v xml:space="preserve">    91921</v>
          </cell>
          <cell r="B2372" t="str">
            <v>CURVA 135 GRAUS PARA ELETRODUTO, PVC, ROSCÁVEL, DN 40 MM (1 1/4"), PARA CIRCUITOS TERMINAIS, INSTALADA EM PAREDE - FORNECIMENTO E INSTALAÇÃO. AF_12/2015</v>
          </cell>
          <cell r="C2372" t="str">
            <v>UN</v>
          </cell>
          <cell r="D2372">
            <v>18.41</v>
          </cell>
        </row>
        <row r="2373">
          <cell r="A2373" t="str">
            <v xml:space="preserve">    93013</v>
          </cell>
          <cell r="B2373" t="str">
            <v>LUVA PARA ELETRODUTO, PVC, ROSCÁVEL, DN 50 MM (1 1/2") - FORNECIMENTO E INSTALAÇÃO. AF_12/2015</v>
          </cell>
          <cell r="C2373" t="str">
            <v>UN</v>
          </cell>
          <cell r="D2373">
            <v>10.29</v>
          </cell>
        </row>
        <row r="2374">
          <cell r="A2374" t="str">
            <v xml:space="preserve">    93014</v>
          </cell>
          <cell r="B2374" t="str">
            <v>LUVA PARA ELETRODUTO, PVC, ROSCÁVEL, DN 60 MM (2") - FORNECIMENTO E INSTALAÇÃO. AF_12/2015</v>
          </cell>
          <cell r="C2374" t="str">
            <v>UN</v>
          </cell>
          <cell r="D2374">
            <v>14.18</v>
          </cell>
        </row>
        <row r="2375">
          <cell r="A2375" t="str">
            <v xml:space="preserve">    93015</v>
          </cell>
          <cell r="B2375" t="str">
            <v>LUVA PARA ELETRODUTO, PVC, ROSCÁVEL, DN 75 MM (2 1/2") - FORNECIMENTO E INSTALAÇÃO. AF_12/2015</v>
          </cell>
          <cell r="C2375" t="str">
            <v>UN</v>
          </cell>
          <cell r="D2375">
            <v>27.84</v>
          </cell>
        </row>
        <row r="2376">
          <cell r="A2376" t="str">
            <v xml:space="preserve">    93016</v>
          </cell>
          <cell r="B2376" t="str">
            <v>LUVA PARA ELETRODUTO, PVC, ROSCÁVEL, DN 85 MM (3") - FORNECIMENTO E INSTALAÇÃO. AF_12/2015</v>
          </cell>
          <cell r="C2376" t="str">
            <v>UN</v>
          </cell>
          <cell r="D2376">
            <v>33.4</v>
          </cell>
        </row>
        <row r="2377">
          <cell r="A2377" t="str">
            <v xml:space="preserve">    93017</v>
          </cell>
          <cell r="B2377" t="str">
            <v>LUVA PARA ELETRODUTO, PVC, ROSCÁVEL, DN 110 MM (4") - FORNECIMENTO E INSTALAÇÃO. AF_12/2015</v>
          </cell>
          <cell r="C2377" t="str">
            <v>UN</v>
          </cell>
          <cell r="D2377">
            <v>56.89</v>
          </cell>
        </row>
        <row r="2378">
          <cell r="A2378" t="str">
            <v xml:space="preserve">    93018</v>
          </cell>
          <cell r="B2378" t="str">
            <v>CURVA 90 GRAUS PARA ELETRODUTO, PVC, ROSCÁVEL, DN 50 MM (1 1/2") - FORNECIMENTO E INSTALAÇÃO. AF_12/2015</v>
          </cell>
          <cell r="C2378" t="str">
            <v>UN</v>
          </cell>
          <cell r="D2378">
            <v>15.65</v>
          </cell>
        </row>
        <row r="2379">
          <cell r="A2379" t="str">
            <v xml:space="preserve">    93019</v>
          </cell>
          <cell r="B2379" t="str">
            <v>CURVA 135 GRAUS PARA ELETRODUTO, PVC, ROSCÁVEL, DN 50 MM (1 1/2") - FORNECIMENTO E INSTALAÇÃO. AF_12/2015</v>
          </cell>
          <cell r="C2379" t="str">
            <v>UN</v>
          </cell>
          <cell r="D2379">
            <v>20.2</v>
          </cell>
        </row>
        <row r="2380">
          <cell r="A2380" t="str">
            <v xml:space="preserve">    93020</v>
          </cell>
          <cell r="B2380" t="str">
            <v>CURVA 90 GRAUS PARA ELETRODUTO, PVC, ROSCÁVEL, DN 60 MM (2") - FORNECIMENTO E INSTALAÇÃO. AF_12/2015</v>
          </cell>
          <cell r="C2380" t="str">
            <v>UN</v>
          </cell>
          <cell r="D2380">
            <v>20.87</v>
          </cell>
        </row>
        <row r="2381">
          <cell r="A2381" t="str">
            <v xml:space="preserve">    93021</v>
          </cell>
          <cell r="B2381" t="str">
            <v>CURVA 135 GRAUS PARA ELETRODUTO, PVC, ROSCÁVEL, DN 60 MM (2") - FORNECIMENTO E INSTALAÇÃO. AF_12/2015</v>
          </cell>
          <cell r="C2381" t="str">
            <v>UN</v>
          </cell>
          <cell r="D2381">
            <v>25.73</v>
          </cell>
        </row>
        <row r="2382">
          <cell r="A2382" t="str">
            <v xml:space="preserve">    93022</v>
          </cell>
          <cell r="B2382" t="str">
            <v>CURVA 90 GRAUS PARA ELETRODUTO, PVC, ROSCÁVEL, DN 75 MM (2 1/2") - FORNECIMENTO E INSTALAÇÃO. AF_12/2015</v>
          </cell>
          <cell r="C2382" t="str">
            <v>UN</v>
          </cell>
          <cell r="D2382">
            <v>38.06</v>
          </cell>
        </row>
        <row r="2383">
          <cell r="A2383" t="str">
            <v xml:space="preserve">    93023</v>
          </cell>
          <cell r="B2383" t="str">
            <v>CURVA 135 GRAUS PARA ELETRODUTO, PVC, ROSCÁVEL, DN 75 MM (2 1/2") - FORNECIMENTO E INSTALAÇÃO. AF_12/2015</v>
          </cell>
          <cell r="C2383" t="str">
            <v>UN</v>
          </cell>
          <cell r="D2383">
            <v>31.09</v>
          </cell>
        </row>
        <row r="2384">
          <cell r="A2384" t="str">
            <v xml:space="preserve">    93024</v>
          </cell>
          <cell r="B2384" t="str">
            <v>CURVA 90 GRAUS PARA ELETRODUTO, PVC, ROSCÁVEL, DN 85 MM (3") - FORNECIMENTO E INSTALAÇÃO. AF_12/2015</v>
          </cell>
          <cell r="C2384" t="str">
            <v>UN</v>
          </cell>
          <cell r="D2384">
            <v>44.42</v>
          </cell>
        </row>
        <row r="2385">
          <cell r="A2385" t="str">
            <v xml:space="preserve">    93025</v>
          </cell>
          <cell r="B2385" t="str">
            <v>CURVA 135 GRAUS PARA ELETRODUTO, PVC, ROSCÁVEL, DN 85 MM (3") - FORNECIMENTO E INSTALAÇÃO. AF_12/2015</v>
          </cell>
          <cell r="C2385" t="str">
            <v>UN</v>
          </cell>
          <cell r="D2385">
            <v>56.05</v>
          </cell>
        </row>
        <row r="2386">
          <cell r="A2386" t="str">
            <v xml:space="preserve">    93026</v>
          </cell>
          <cell r="B2386" t="str">
            <v>CURVA 90 GRAUS PARA ELETRODUTO, PVC, ROSCÁVEL, DN 110 MM (4") - FORNECIMENTO E INSTALAÇÃO. AF_12/2015</v>
          </cell>
          <cell r="C2386" t="str">
            <v>UN</v>
          </cell>
          <cell r="D2386">
            <v>73.38</v>
          </cell>
        </row>
        <row r="2387">
          <cell r="A2387" t="str">
            <v xml:space="preserve">    93027</v>
          </cell>
          <cell r="B2387" t="str">
            <v>CURVA 135 GRAUS PARA ELETRODUTO, PVC, ROSCÁVEL, DN 110 MM (4") - FORNECIMENTO E INSTALAÇÃO. AF_12/2015</v>
          </cell>
          <cell r="C2387" t="str">
            <v>UN</v>
          </cell>
          <cell r="D2387">
            <v>62.74</v>
          </cell>
        </row>
        <row r="2388">
          <cell r="A2388" t="str">
            <v xml:space="preserve">  0167</v>
          </cell>
          <cell r="B2388" t="str">
            <v>FIOS/CABOS</v>
          </cell>
        </row>
        <row r="2389">
          <cell r="A2389" t="str">
            <v xml:space="preserve">    72249</v>
          </cell>
          <cell r="B2389" t="str">
            <v xml:space="preserve">CABO DE COBRE NU 6MM2 - FORNECIMENTO E INSTALACAO </v>
          </cell>
          <cell r="C2389" t="str">
            <v>M</v>
          </cell>
          <cell r="D2389">
            <v>5.54</v>
          </cell>
        </row>
        <row r="2390">
          <cell r="A2390" t="str">
            <v xml:space="preserve">    72250</v>
          </cell>
          <cell r="B2390" t="str">
            <v xml:space="preserve">CABO DE COBRE NU 10MM2 - FORNECIMENTO E INSTALACAO </v>
          </cell>
          <cell r="C2390" t="str">
            <v>M</v>
          </cell>
          <cell r="D2390">
            <v>7</v>
          </cell>
        </row>
        <row r="2391">
          <cell r="A2391" t="str">
            <v xml:space="preserve">    72251</v>
          </cell>
          <cell r="B2391" t="str">
            <v xml:space="preserve">CABO DE COBRE NU 16MM2 - FORNECIMENTO E INSTALACAO </v>
          </cell>
          <cell r="C2391" t="str">
            <v>M</v>
          </cell>
          <cell r="D2391">
            <v>10.31</v>
          </cell>
        </row>
        <row r="2392">
          <cell r="A2392" t="str">
            <v xml:space="preserve">    72252</v>
          </cell>
          <cell r="B2392" t="str">
            <v xml:space="preserve">CABO DE COBRE NU 25MM2 - FORNECIMENTO E INSTALACAO </v>
          </cell>
          <cell r="C2392" t="str">
            <v>M</v>
          </cell>
          <cell r="D2392">
            <v>15.06</v>
          </cell>
        </row>
        <row r="2393">
          <cell r="A2393" t="str">
            <v xml:space="preserve">    72253</v>
          </cell>
          <cell r="B2393" t="str">
            <v xml:space="preserve">CABO DE COBRE NU 35MM2 - FORNECIMENTO E INSTALACAO </v>
          </cell>
          <cell r="C2393" t="str">
            <v>M</v>
          </cell>
          <cell r="D2393">
            <v>20.100000000000001</v>
          </cell>
        </row>
        <row r="2394">
          <cell r="A2394" t="str">
            <v xml:space="preserve">    72254</v>
          </cell>
          <cell r="B2394" t="str">
            <v xml:space="preserve">CABO DE COBRE NU 50MM2 - FORNECIMENTO E INSTALACAO </v>
          </cell>
          <cell r="C2394" t="str">
            <v>M</v>
          </cell>
          <cell r="D2394">
            <v>28.5</v>
          </cell>
        </row>
        <row r="2395">
          <cell r="A2395" t="str">
            <v xml:space="preserve">    72255</v>
          </cell>
          <cell r="B2395" t="str">
            <v xml:space="preserve">CABO DE COBRE NU 70MM2 - FORNECIMENTO E INSTALACAO </v>
          </cell>
          <cell r="C2395" t="str">
            <v>M</v>
          </cell>
          <cell r="D2395">
            <v>37.4</v>
          </cell>
        </row>
        <row r="2396">
          <cell r="A2396" t="str">
            <v xml:space="preserve">    72256</v>
          </cell>
          <cell r="B2396" t="str">
            <v xml:space="preserve">CABO DE COBRE NU 95MM2 - FORNECIMENTO E INSTALACAO </v>
          </cell>
          <cell r="C2396" t="str">
            <v>M</v>
          </cell>
          <cell r="D2396">
            <v>49.31</v>
          </cell>
        </row>
        <row r="2397">
          <cell r="A2397" t="str">
            <v xml:space="preserve">    72257</v>
          </cell>
          <cell r="B2397" t="str">
            <v xml:space="preserve">CABO DE COBRE NU 120MM2 - FORNECIMENTO E INSTALACAO </v>
          </cell>
          <cell r="C2397" t="str">
            <v>M</v>
          </cell>
          <cell r="D2397">
            <v>64.260000000000005</v>
          </cell>
        </row>
        <row r="2398">
          <cell r="A2398" t="str">
            <v xml:space="preserve">    84682</v>
          </cell>
          <cell r="B2398" t="str">
            <v xml:space="preserve">FIO DE COBRE NU 4 MM2 - FORNECIMENTO E INSTALACAO </v>
          </cell>
          <cell r="C2398" t="str">
            <v>M</v>
          </cell>
          <cell r="D2398">
            <v>1.77</v>
          </cell>
        </row>
        <row r="2399">
          <cell r="A2399" t="str">
            <v xml:space="preserve">    91924</v>
          </cell>
          <cell r="B2399" t="str">
            <v>CABO DE COBRE FLEXÍVEL ISOLADO, 1,5 MM², ANTI-CHAMA 450/750 V, PARA CIRCUITOS TERMINAIS - FORNECIMENTO E INSTALAÇÃO. AF_12/2015</v>
          </cell>
          <cell r="C2399" t="str">
            <v>M</v>
          </cell>
          <cell r="D2399">
            <v>1.66</v>
          </cell>
        </row>
        <row r="2400">
          <cell r="A2400" t="str">
            <v xml:space="preserve">    91925</v>
          </cell>
          <cell r="B2400" t="str">
            <v>CABO DE COBRE FLEXÍVEL ISOLADO, 1,5 MM², ANTI-CHAMA 0,6/1,0 KV, PARA CIRCUITOS TERMINAIS - FORNECIMENTO E INSTALAÇÃO. AF_12/2015</v>
          </cell>
          <cell r="C2400" t="str">
            <v>M</v>
          </cell>
          <cell r="D2400">
            <v>2.12</v>
          </cell>
        </row>
        <row r="2401">
          <cell r="A2401" t="str">
            <v xml:space="preserve">    91926</v>
          </cell>
          <cell r="B2401" t="str">
            <v>CABO DE COBRE FLEXÍVEL ISOLADO, 2,5 MM², ANTI-CHAMA 450/750 V, PARA CIRCUITOS TERMINAIS - FORNECIMENTO E INSTALAÇÃO. AF_12/2015</v>
          </cell>
          <cell r="C2401" t="str">
            <v>M</v>
          </cell>
          <cell r="D2401">
            <v>3.31</v>
          </cell>
        </row>
        <row r="2402">
          <cell r="A2402" t="str">
            <v xml:space="preserve">    91927</v>
          </cell>
          <cell r="B2402" t="str">
            <v>CABO DE COBRE FLEXÍVEL ISOLADO, 2,5 MM², ANTI-CHAMA 0,6/1,0 KV, PARA CIRCUITOS TERMINAIS - FORNECIMENTO E INSTALAÇÃO. AF_12/2015</v>
          </cell>
          <cell r="C2402" t="str">
            <v>M</v>
          </cell>
          <cell r="D2402">
            <v>3.76</v>
          </cell>
        </row>
        <row r="2403">
          <cell r="A2403" t="str">
            <v xml:space="preserve">    91928</v>
          </cell>
          <cell r="B2403" t="str">
            <v>CABO DE COBRE FLEXÍVEL ISOLADO, 4 MM², ANTI-CHAMA 450/750 V, PARA CIRCUITOS TERMINAIS - FORNECIMENTO E INSTALAÇÃO. AF_12/2015</v>
          </cell>
          <cell r="C2403" t="str">
            <v>M</v>
          </cell>
          <cell r="D2403">
            <v>5.07</v>
          </cell>
        </row>
        <row r="2404">
          <cell r="A2404" t="str">
            <v xml:space="preserve">    91929</v>
          </cell>
          <cell r="B2404" t="str">
            <v>CABO DE COBRE FLEXÍVEL ISOLADO, 4 MM², ANTI-CHAMA 0,6/1,0 KV, PARA CIRCUITOS TERMINAIS - FORNECIMENTO E INSTALAÇÃO. AF_12/2015</v>
          </cell>
          <cell r="C2404" t="str">
            <v>M</v>
          </cell>
          <cell r="D2404">
            <v>6.2</v>
          </cell>
        </row>
        <row r="2405">
          <cell r="A2405" t="str">
            <v xml:space="preserve">    91930</v>
          </cell>
          <cell r="B2405" t="str">
            <v>CABO DE COBRE FLEXÍVEL ISOLADO, 6 MM², ANTI-CHAMA 450/750 V, PARA CIRCUITOS TERMINAIS - FORNECIMENTO E INSTALAÇÃO. AF_12/2015</v>
          </cell>
          <cell r="C2405" t="str">
            <v>M</v>
          </cell>
          <cell r="D2405">
            <v>7.22</v>
          </cell>
        </row>
        <row r="2406">
          <cell r="A2406" t="str">
            <v xml:space="preserve">    91931</v>
          </cell>
          <cell r="B2406" t="str">
            <v>CABO DE COBRE FLEXÍVEL ISOLADO, 6 MM², ANTI-CHAMA 0,6/1,0 KV, PARA CIRCUITOS TERMINAIS - FORNECIMENTO E INSTALAÇÃO. AF_12/2015</v>
          </cell>
          <cell r="C2406" t="str">
            <v>M</v>
          </cell>
          <cell r="D2406">
            <v>7.97</v>
          </cell>
        </row>
        <row r="2407">
          <cell r="A2407" t="str">
            <v xml:space="preserve">    91932</v>
          </cell>
          <cell r="B2407" t="str">
            <v>CABO DE COBRE FLEXÍVEL ISOLADO, 10 MM², ANTI-CHAMA 450/750 V, PARA CIRCUITOS TERMINAIS - FORNECIMENTO E INSTALAÇÃO. AF_12/2015</v>
          </cell>
          <cell r="C2407" t="str">
            <v>M</v>
          </cell>
          <cell r="D2407">
            <v>10.73</v>
          </cell>
        </row>
        <row r="2408">
          <cell r="A2408" t="str">
            <v xml:space="preserve">    91933</v>
          </cell>
          <cell r="B2408" t="str">
            <v>CABO DE COBRE FLEXÍVEL ISOLADO, 10 MM², ANTI-CHAMA 0,6/1,0 KV, PARA CIRCUITOS TERMINAIS - FORNECIMENTO E INSTALAÇÃO. AF_12/2015</v>
          </cell>
          <cell r="C2408" t="str">
            <v>M</v>
          </cell>
          <cell r="D2408">
            <v>11.41</v>
          </cell>
        </row>
        <row r="2409">
          <cell r="A2409" t="str">
            <v xml:space="preserve">    91934</v>
          </cell>
          <cell r="B2409" t="str">
            <v>CABO DE COBRE FLEXÍVEL ISOLADO, 16 MM², ANTI-CHAMA 450/750 V, PARA CIRCUITOS TERMINAIS - FORNECIMENTO E INSTALAÇÃO. AF_12/2015</v>
          </cell>
          <cell r="C2409" t="str">
            <v>M</v>
          </cell>
          <cell r="D2409">
            <v>18.12</v>
          </cell>
        </row>
        <row r="2410">
          <cell r="A2410" t="str">
            <v xml:space="preserve">    91935</v>
          </cell>
          <cell r="B2410" t="str">
            <v>CABO DE COBRE FLEXÍVEL ISOLADO, 16 MM², ANTI-CHAMA 0,6/1,0 KV, PARA CIRCUITOS TERMINAIS - FORNECIMENTO E INSTALAÇÃO. AF_12/2015</v>
          </cell>
          <cell r="C2410" t="str">
            <v>M</v>
          </cell>
          <cell r="D2410">
            <v>15.77</v>
          </cell>
        </row>
        <row r="2411">
          <cell r="A2411" t="str">
            <v xml:space="preserve">    92979</v>
          </cell>
          <cell r="B2411" t="str">
            <v>CABO DE COBRE FLEXÍVEL ISOLADO, 10 MM², ANTI-CHAMA 450/750 V, PARA DISTRIBUIÇÃO - FORNECIMENTO E INSTALAÇÃO. AF_12/2015</v>
          </cell>
          <cell r="C2411" t="str">
            <v>M</v>
          </cell>
          <cell r="D2411">
            <v>5.82</v>
          </cell>
        </row>
        <row r="2412">
          <cell r="A2412" t="str">
            <v xml:space="preserve">    92980</v>
          </cell>
          <cell r="B2412" t="str">
            <v>CABO DE COBRE FLEXÍVEL ISOLADO, 10 MM², ANTI-CHAMA 0,6/1,0 KV, PARA DISTRIBUIÇÃO - FORNECIMENTO E INSTALAÇÃO. AF_12/2015</v>
          </cell>
          <cell r="C2412" t="str">
            <v>M</v>
          </cell>
          <cell r="D2412">
            <v>6.4</v>
          </cell>
        </row>
        <row r="2413">
          <cell r="A2413" t="str">
            <v xml:space="preserve">    92981</v>
          </cell>
          <cell r="B2413" t="str">
            <v>CABO DE COBRE FLEXÍVEL ISOLADO, 16 MM², ANTI-CHAMA 450/750 V, PARA DISTRIBUIÇÃO - FORNECIMENTO E INSTALAÇÃO. AF_12/2015</v>
          </cell>
          <cell r="C2413" t="str">
            <v>M</v>
          </cell>
          <cell r="D2413">
            <v>11.5</v>
          </cell>
        </row>
        <row r="2414">
          <cell r="A2414" t="str">
            <v xml:space="preserve">    92982</v>
          </cell>
          <cell r="B2414" t="str">
            <v>CABO DE COBRE FLEXÍVEL ISOLADO, 16 MM², ANTI-CHAMA 0,6/1,0 KV, PARA DISTRIBUIÇÃO - FORNECIMENTO E INSTALAÇÃO. AF_12/2015</v>
          </cell>
          <cell r="C2414" t="str">
            <v>M</v>
          </cell>
          <cell r="D2414">
            <v>9.4700000000000006</v>
          </cell>
        </row>
        <row r="2415">
          <cell r="A2415" t="str">
            <v xml:space="preserve">    92983</v>
          </cell>
          <cell r="B2415" t="str">
            <v>CABO DE COBRE FLEXÍVEL ISOLADO, 25 MM², ANTI-CHAMA 450/750 V, PARA DISTRIBUIÇÃO - FORNECIMENTO E INSTALAÇÃO. AF_12/2015</v>
          </cell>
          <cell r="C2415" t="str">
            <v>M</v>
          </cell>
          <cell r="D2415">
            <v>12.68</v>
          </cell>
        </row>
        <row r="2416">
          <cell r="A2416" t="str">
            <v xml:space="preserve">    92984</v>
          </cell>
          <cell r="B2416" t="str">
            <v>CABO DE COBRE FLEXÍVEL ISOLADO, 25 MM², ANTI-CHAMA 0,6/1,0 KV, PARA DISTRIBUIÇÃO - FORNECIMENTO E INSTALAÇÃO. AF_12/2015</v>
          </cell>
          <cell r="C2416" t="str">
            <v>M</v>
          </cell>
          <cell r="D2416">
            <v>14.44</v>
          </cell>
        </row>
        <row r="2417">
          <cell r="A2417" t="str">
            <v xml:space="preserve">    92985</v>
          </cell>
          <cell r="B2417" t="str">
            <v>CABO DE COBRE FLEXÍVEL ISOLADO, 35 MM², ANTI-CHAMA 450/750 V, PARA DISTRIBUIÇÃO - FORNECIMENTO E INSTALAÇÃO. AF_12/2015</v>
          </cell>
          <cell r="C2417" t="str">
            <v>M</v>
          </cell>
          <cell r="D2417">
            <v>16.82</v>
          </cell>
        </row>
        <row r="2418">
          <cell r="A2418" t="str">
            <v xml:space="preserve">    92986</v>
          </cell>
          <cell r="B2418" t="str">
            <v>CABO DE COBRE FLEXÍVEL ISOLADO, 35 MM², ANTI-CHAMA 0,6/1,0 KV, PARA DISTRIBUIÇÃO - FORNECIMENTO E INSTALAÇÃO. AF_12/2015</v>
          </cell>
          <cell r="C2418" t="str">
            <v>M</v>
          </cell>
          <cell r="D2418">
            <v>19.04</v>
          </cell>
        </row>
        <row r="2419">
          <cell r="A2419" t="str">
            <v xml:space="preserve">    92987</v>
          </cell>
          <cell r="B2419" t="str">
            <v>CABO DE COBRE FLEXÍVEL ISOLADO, 50 MM², ANTI-CHAMA 450/750 V, PARA DISTRIBUIÇÃO - FORNECIMENTO E INSTALAÇÃO. AF_12/2015</v>
          </cell>
          <cell r="C2419" t="str">
            <v>M</v>
          </cell>
          <cell r="D2419">
            <v>22.79</v>
          </cell>
        </row>
        <row r="2420">
          <cell r="A2420" t="str">
            <v xml:space="preserve">    92988</v>
          </cell>
          <cell r="B2420" t="str">
            <v>CABO DE COBRE FLEXÍVEL ISOLADO, 50 MM², ANTI-CHAMA 0,6/1,0 KV, PARA DISTRIBUIÇÃO - FORNECIMENTO E INSTALAÇÃO. AF_12/2015</v>
          </cell>
          <cell r="C2420" t="str">
            <v>M</v>
          </cell>
          <cell r="D2420">
            <v>25.86</v>
          </cell>
        </row>
        <row r="2421">
          <cell r="A2421" t="str">
            <v xml:space="preserve">    92989</v>
          </cell>
          <cell r="B2421" t="str">
            <v>CABO DE COBRE FLEXÍVEL ISOLADO, 70 MM², ANTI-CHAMA 450/750 V, PARA DISTRIBUIÇÃO - FORNECIMENTO E INSTALAÇÃO. AF_12/2015</v>
          </cell>
          <cell r="C2421" t="str">
            <v>M</v>
          </cell>
          <cell r="D2421">
            <v>33.25</v>
          </cell>
        </row>
        <row r="2422">
          <cell r="A2422" t="str">
            <v xml:space="preserve">    92990</v>
          </cell>
          <cell r="B2422" t="str">
            <v>CABO DE COBRE FLEXÍVEL ISOLADO, 70 MM², ANTI-CHAMA 0,6/1,0 KV, PARA DISTRIBUIÇÃO - FORNECIMENTO E INSTALAÇÃO. AF_12/2015</v>
          </cell>
          <cell r="C2422" t="str">
            <v>M</v>
          </cell>
          <cell r="D2422">
            <v>36.119999999999997</v>
          </cell>
        </row>
        <row r="2423">
          <cell r="A2423" t="str">
            <v xml:space="preserve">    92991</v>
          </cell>
          <cell r="B2423" t="str">
            <v>CABO DE COBRE FLEXÍVEL ISOLADO, 95 MM², ANTI-CHAMA 450/750 V, PARA DISTRIBUIÇÃO - FORNECIMENTO E INSTALAÇÃO. AF_12/2015</v>
          </cell>
          <cell r="C2423" t="str">
            <v>M</v>
          </cell>
          <cell r="D2423">
            <v>44.98</v>
          </cell>
        </row>
        <row r="2424">
          <cell r="A2424" t="str">
            <v xml:space="preserve">    92992</v>
          </cell>
          <cell r="B2424" t="str">
            <v>CABO DE COBRE FLEXÍVEL ISOLADO, 95 MM², ANTI-CHAMA 0,6/1,0 KV, PARA DISTRIBUIÇÃO - FORNECIMENTO E INSTALAÇÃO. AF_12/2015</v>
          </cell>
          <cell r="C2424" t="str">
            <v>M</v>
          </cell>
          <cell r="D2424">
            <v>50.6</v>
          </cell>
        </row>
        <row r="2425">
          <cell r="A2425" t="str">
            <v xml:space="preserve">    92993</v>
          </cell>
          <cell r="B2425" t="str">
            <v>CABO DE COBRE FLEXÍVEL ISOLADO, 120 MM², ANTI-CHAMA 450/750 V, PARA DISTRIBUIÇÃO - FORNECIMENTO E INSTALAÇÃO. AF_12/2015</v>
          </cell>
          <cell r="C2425" t="str">
            <v>M</v>
          </cell>
          <cell r="D2425">
            <v>56.37</v>
          </cell>
        </row>
        <row r="2426">
          <cell r="A2426" t="str">
            <v xml:space="preserve">    92994</v>
          </cell>
          <cell r="B2426" t="str">
            <v>CABO DE COBRE FLEXÍVEL ISOLADO, 120 MM², ANTI-CHAMA 0,6/1,0 KV, PARA DISTRIBUIÇÃO - FORNECIMENTO E INSTALAÇÃO. AF_12/2015</v>
          </cell>
          <cell r="C2426" t="str">
            <v>M</v>
          </cell>
          <cell r="D2426">
            <v>59.25</v>
          </cell>
        </row>
        <row r="2427">
          <cell r="A2427" t="str">
            <v xml:space="preserve">    92995</v>
          </cell>
          <cell r="B2427" t="str">
            <v>CABO DE COBRE FLEXÍVEL ISOLADO, 150 MM², ANTI-CHAMA 450/750 V, PARA DISTRIBUIÇÃO - FORNECIMENTO E INSTALAÇÃO. AF_12/2015</v>
          </cell>
          <cell r="C2427" t="str">
            <v>M</v>
          </cell>
          <cell r="D2427">
            <v>68.83</v>
          </cell>
        </row>
        <row r="2428">
          <cell r="A2428" t="str">
            <v xml:space="preserve">    92996</v>
          </cell>
          <cell r="B2428" t="str">
            <v>CABO DE COBRE FLEXÍVEL ISOLADO, 150 MM², ANTI-CHAMA 0,6/1,0 KV, PARA DISTRIBUIÇÃO - FORNECIMENTO E INSTALAÇÃO. AF_12/2015</v>
          </cell>
          <cell r="C2428" t="str">
            <v>M</v>
          </cell>
          <cell r="D2428">
            <v>75.56</v>
          </cell>
        </row>
        <row r="2429">
          <cell r="A2429" t="str">
            <v xml:space="preserve">    92997</v>
          </cell>
          <cell r="B2429" t="str">
            <v>CABO DE COBRE FLEXÍVEL ISOLADO, 185 MM², ANTI-CHAMA 450/750 V, PARA DISTRIBUIÇÃO - FORNECIMENTO E INSTALAÇÃO. AF_12/2015</v>
          </cell>
          <cell r="C2429" t="str">
            <v>M</v>
          </cell>
          <cell r="D2429">
            <v>86.58</v>
          </cell>
        </row>
        <row r="2430">
          <cell r="A2430" t="str">
            <v xml:space="preserve">    92998</v>
          </cell>
          <cell r="B2430" t="str">
            <v>CABO DE COBRE FLEXÍVEL ISOLADO, 185 MM², ANTI-CHAMA 0,6/1,0 KV, PARA DISTRIBUIÇÃO - FORNECIMENTO E INSTALAÇÃO. AF_12/2015</v>
          </cell>
          <cell r="C2430" t="str">
            <v>M</v>
          </cell>
          <cell r="D2430">
            <v>93.32</v>
          </cell>
        </row>
        <row r="2431">
          <cell r="A2431" t="str">
            <v xml:space="preserve">    92999</v>
          </cell>
          <cell r="B2431" t="str">
            <v>CABO DE COBRE FLEXÍVEL ISOLADO, 240 MM², ANTI-CHAMA 450/750 V, PARA DISTRIBUIÇÃO - FORNECIMENTO E INSTALAÇÃO. AF_12/2015</v>
          </cell>
          <cell r="C2431" t="str">
            <v>M</v>
          </cell>
          <cell r="D2431">
            <v>114.02</v>
          </cell>
        </row>
        <row r="2432">
          <cell r="A2432" t="str">
            <v xml:space="preserve">    93000</v>
          </cell>
          <cell r="B2432" t="str">
            <v>CABO DE COBRE FLEXÍVEL ISOLADO, 240 MM², ANTI-CHAMA 0,6/1,0 KV, PARA DISTRIBUIÇÃO - FORNECIMENTO E INSTALAÇÃO. AF_12/2015</v>
          </cell>
          <cell r="C2432" t="str">
            <v>M</v>
          </cell>
          <cell r="D2432">
            <v>127.09</v>
          </cell>
        </row>
        <row r="2433">
          <cell r="A2433" t="str">
            <v xml:space="preserve">    93001</v>
          </cell>
          <cell r="B2433" t="str">
            <v>CABO DE COBRE FLEXÍVEL ISOLADO, 300 MM², ANTI-CHAMA 450/750 V, PARA DISTRIBUIÇÃO - FORNECIMENTO E INSTALAÇÃO. AF_12/2015</v>
          </cell>
          <cell r="C2433" t="str">
            <v>M</v>
          </cell>
          <cell r="D2433">
            <v>141.13999999999999</v>
          </cell>
        </row>
        <row r="2434">
          <cell r="A2434" t="str">
            <v xml:space="preserve">    93002</v>
          </cell>
          <cell r="B2434" t="str">
            <v>CABO DE COBRE FLEXÍVEL ISOLADO, 300 MM², ANTI-CHAMA 0,6/1,0 KV, PARA DISTRIBUIÇÃO - FORNECIMENTO E INSTALAÇÃO. AF_12/2015</v>
          </cell>
          <cell r="C2434" t="str">
            <v>M</v>
          </cell>
          <cell r="D2434">
            <v>154.13999999999999</v>
          </cell>
        </row>
        <row r="2435">
          <cell r="A2435" t="str">
            <v xml:space="preserve">  0168</v>
          </cell>
          <cell r="B2435" t="str">
            <v>CAIXAS</v>
          </cell>
        </row>
        <row r="2436">
          <cell r="A2436" t="str">
            <v xml:space="preserve">    73861</v>
          </cell>
          <cell r="B2436" t="str">
            <v>CONDULETES</v>
          </cell>
        </row>
        <row r="2437">
          <cell r="A2437" t="str">
            <v xml:space="preserve">    73861/001</v>
          </cell>
          <cell r="B2437" t="str">
            <v>CONDULETE 1/2" EM LIGA DE ALUMÍNIO FUNDIDO TIPO B - FORNECIMENTO E INSTALACAO</v>
          </cell>
          <cell r="C2437" t="str">
            <v>UN</v>
          </cell>
          <cell r="D2437">
            <v>18.190000000000001</v>
          </cell>
        </row>
        <row r="2438">
          <cell r="A2438" t="str">
            <v xml:space="preserve">    73861/002</v>
          </cell>
          <cell r="B2438" t="str">
            <v>CONDULETE 3/4" EM LIGA DE ALUMÍNIO FUNDIDO TIPO "B" - FORNECIMENTO E INSTALACAO</v>
          </cell>
          <cell r="C2438" t="str">
            <v>UN</v>
          </cell>
          <cell r="D2438">
            <v>19.32</v>
          </cell>
        </row>
        <row r="2439">
          <cell r="A2439" t="str">
            <v xml:space="preserve">    73861/003</v>
          </cell>
          <cell r="B2439" t="str">
            <v>CONDULETE 1" EM LIGA DE ALUMÍNIO FUNDIDO TIPO "B" - FORNECIMENTO E INSTALACAO</v>
          </cell>
          <cell r="C2439" t="str">
            <v>UN</v>
          </cell>
          <cell r="D2439">
            <v>24.57</v>
          </cell>
        </row>
        <row r="2440">
          <cell r="A2440" t="str">
            <v xml:space="preserve">    73861/004</v>
          </cell>
          <cell r="B2440" t="str">
            <v>CONDULETE 1/2" EM LIGA DE ALUMÍNIO FUNDIDO TIPO "C" - FORNECIMENTO E INSTALACAO</v>
          </cell>
          <cell r="C2440" t="str">
            <v>UN</v>
          </cell>
          <cell r="D2440">
            <v>15.3</v>
          </cell>
        </row>
        <row r="2441">
          <cell r="A2441" t="str">
            <v xml:space="preserve">    73861/005</v>
          </cell>
          <cell r="B2441" t="str">
            <v>CONDULETE 3/4" EM LIGA DE ALUMÍNIO FUNDIDO TIPO "C" - FORNECIMENTO E INSTALACAO</v>
          </cell>
          <cell r="C2441" t="str">
            <v>UN</v>
          </cell>
          <cell r="D2441">
            <v>20.89</v>
          </cell>
        </row>
        <row r="2442">
          <cell r="A2442" t="str">
            <v xml:space="preserve">    73861/006</v>
          </cell>
          <cell r="B2442" t="str">
            <v>CONDULETE 1" EM LIGA DE ALUMÍNIO FUNDIDO TIPO "C" - FORNECIMENTO E INSTALACAO</v>
          </cell>
          <cell r="C2442" t="str">
            <v>UN</v>
          </cell>
          <cell r="D2442">
            <v>26.25</v>
          </cell>
        </row>
        <row r="2443">
          <cell r="A2443" t="str">
            <v xml:space="preserve">    73861/007</v>
          </cell>
          <cell r="B2443" t="str">
            <v>CONDULETE 1/2" EM LIGA DE ALUMÍNIO FUNDIDO TIPO "E" - FORNECIMENTO E INSTALACAO</v>
          </cell>
          <cell r="C2443" t="str">
            <v>UN</v>
          </cell>
          <cell r="D2443">
            <v>16.3</v>
          </cell>
        </row>
        <row r="2444">
          <cell r="A2444" t="str">
            <v xml:space="preserve">    73861/008</v>
          </cell>
          <cell r="B2444" t="str">
            <v>CONDULETE 3/4" EM LIGA DE ALUMÍNIO FUNDIDO TIPO "E" - FORNECIMENTO E INSTALACAO</v>
          </cell>
          <cell r="C2444" t="str">
            <v>UN</v>
          </cell>
          <cell r="D2444">
            <v>17.22</v>
          </cell>
        </row>
        <row r="2445">
          <cell r="A2445" t="str">
            <v xml:space="preserve">    73861/009</v>
          </cell>
          <cell r="B2445" t="str">
            <v>CONDULETE 1" EM LIGA DE ALUMÍNIO FUNDIDO TIPO "E" - FORNECIMENTO E INSTALACAO</v>
          </cell>
          <cell r="C2445" t="str">
            <v>UN</v>
          </cell>
          <cell r="D2445">
            <v>26.96</v>
          </cell>
        </row>
        <row r="2446">
          <cell r="A2446" t="str">
            <v xml:space="preserve">    73861/010</v>
          </cell>
          <cell r="B2446" t="str">
            <v>CONDULETE 1/2" EM LIGA DE ALUMÍNIO FUNDIDO TIPO "LB" - FORNECIMENTO E INSTALACAO</v>
          </cell>
          <cell r="C2446" t="str">
            <v>UN</v>
          </cell>
          <cell r="D2446">
            <v>16.46</v>
          </cell>
        </row>
        <row r="2447">
          <cell r="A2447" t="str">
            <v xml:space="preserve">    73861/011</v>
          </cell>
          <cell r="B2447" t="str">
            <v>CONDULETE 3/4" EM LIGA DE ALUMÍNIO FUNDIDO TIPO "LB" - FORNECIMENTO E INSTALACAO</v>
          </cell>
          <cell r="C2447" t="str">
            <v>UN</v>
          </cell>
          <cell r="D2447">
            <v>18.329999999999998</v>
          </cell>
        </row>
        <row r="2448">
          <cell r="A2448" t="str">
            <v xml:space="preserve">    73861/012</v>
          </cell>
          <cell r="B2448" t="str">
            <v>CONDULETE 1" EM LIGA DE ALUMÍNIO FUNDIDO TIPO "LB" - FORNECIMENTO E INSTALACAO</v>
          </cell>
          <cell r="C2448" t="str">
            <v>UN</v>
          </cell>
          <cell r="D2448">
            <v>27.27</v>
          </cell>
        </row>
        <row r="2449">
          <cell r="A2449" t="str">
            <v xml:space="preserve">    73861/013</v>
          </cell>
          <cell r="B2449" t="str">
            <v>CONDULETE 1/2" EM LIGA DE ALUMÍNIO FUNDIDO TIPO "LL" - FORNECIMENTO E INSTALACAO</v>
          </cell>
          <cell r="C2449" t="str">
            <v>UN</v>
          </cell>
          <cell r="D2449">
            <v>16.46</v>
          </cell>
        </row>
        <row r="2450">
          <cell r="A2450" t="str">
            <v xml:space="preserve">    73861/014</v>
          </cell>
          <cell r="B2450" t="str">
            <v>CONDULETE 3/4" EM LIGA DE ALUMÍNIO FUNDIDO TIPO "LL" - FORNECIMENTO E INSTALACAO</v>
          </cell>
          <cell r="C2450" t="str">
            <v>UN</v>
          </cell>
          <cell r="D2450">
            <v>18.329999999999998</v>
          </cell>
        </row>
        <row r="2451">
          <cell r="A2451" t="str">
            <v xml:space="preserve">    73861/015</v>
          </cell>
          <cell r="B2451" t="str">
            <v>CONDULETE 1" EM LIGA DE ALUMÍNIO FUNDIDO TIPO "LL" - FORNECIMENTO E INSTALACAO</v>
          </cell>
          <cell r="C2451" t="str">
            <v>UN</v>
          </cell>
          <cell r="D2451">
            <v>27.27</v>
          </cell>
        </row>
        <row r="2452">
          <cell r="A2452" t="str">
            <v xml:space="preserve">    73861/016</v>
          </cell>
          <cell r="B2452" t="str">
            <v>CONDULETE 1/2" EM LIGA DE ALUMÍNIO FUNDIDO TIPO "X" - FORNECIMENTO E INSTALACAO</v>
          </cell>
          <cell r="C2452" t="str">
            <v>UN</v>
          </cell>
          <cell r="D2452">
            <v>23.48</v>
          </cell>
        </row>
        <row r="2453">
          <cell r="A2453" t="str">
            <v xml:space="preserve">    73861/017</v>
          </cell>
          <cell r="B2453" t="str">
            <v>CONDULETE 3/4" EM LIGA DE ALUMÍNIO FUNDIDO TIPO "X" - FORNECIMENTO E INSTALACAO</v>
          </cell>
          <cell r="C2453" t="str">
            <v>UN</v>
          </cell>
          <cell r="D2453">
            <v>26.57</v>
          </cell>
        </row>
        <row r="2454">
          <cell r="A2454" t="str">
            <v xml:space="preserve">    73861/018</v>
          </cell>
          <cell r="B2454" t="str">
            <v>CONDULETE 1" EM LIGA DE ALUMÍNIO FUNDIDO TIPO "X" - FORNECIMENTO E INSTALACAO</v>
          </cell>
          <cell r="C2454" t="str">
            <v>UN</v>
          </cell>
          <cell r="D2454">
            <v>32</v>
          </cell>
        </row>
        <row r="2455">
          <cell r="A2455" t="str">
            <v xml:space="preserve">    73861/019</v>
          </cell>
          <cell r="B2455" t="str">
            <v>CONDULETE 1/2" EM LIGA DE ALUMÍNIO FUNDIDO TIPO "T" - FORNECIMENTO E INSTALACAO</v>
          </cell>
          <cell r="C2455" t="str">
            <v>UN</v>
          </cell>
          <cell r="D2455">
            <v>19.739999999999998</v>
          </cell>
        </row>
        <row r="2456">
          <cell r="A2456" t="str">
            <v xml:space="preserve">    73861/020</v>
          </cell>
          <cell r="B2456" t="str">
            <v>CONDULETE 3/4" EM LIGA DE ALUMÍNIO FUNDIDO TIPO "T" - FORNECIMENTO E INSTALACAO</v>
          </cell>
          <cell r="C2456" t="str">
            <v>UN</v>
          </cell>
          <cell r="D2456">
            <v>21.03</v>
          </cell>
        </row>
        <row r="2457">
          <cell r="A2457" t="str">
            <v xml:space="preserve">    73861/021</v>
          </cell>
          <cell r="B2457" t="str">
            <v>CONDULETE 1" EM LIGA DE ALUMÍNIO FUNDIDO TIPO "T" - FORNECIMENTO E INSTALACAO</v>
          </cell>
          <cell r="C2457" t="str">
            <v>UN</v>
          </cell>
          <cell r="D2457">
            <v>32.04</v>
          </cell>
        </row>
        <row r="2458">
          <cell r="A2458" t="str">
            <v xml:space="preserve">    74043</v>
          </cell>
          <cell r="B2458" t="str">
            <v>CONDULETE PVC 3/4</v>
          </cell>
        </row>
        <row r="2459">
          <cell r="A2459" t="str">
            <v xml:space="preserve">    74043/001</v>
          </cell>
          <cell r="B2459" t="str">
            <v xml:space="preserve">CONDULETE PVC TIPO B 3/4 SEM TAMPA, FORNECIMENTO E INSTALACAO </v>
          </cell>
          <cell r="C2459" t="str">
            <v>UN</v>
          </cell>
          <cell r="D2459">
            <v>17.5</v>
          </cell>
        </row>
        <row r="2460">
          <cell r="A2460" t="str">
            <v xml:space="preserve">    74043/002</v>
          </cell>
          <cell r="B2460" t="str">
            <v xml:space="preserve">CONDULETE PVC TIPO LL 3/4 SEM TAMPA, FORNECIMENTO E INSTALACAO </v>
          </cell>
          <cell r="C2460" t="str">
            <v>UN</v>
          </cell>
          <cell r="D2460">
            <v>14.63</v>
          </cell>
        </row>
        <row r="2461">
          <cell r="A2461" t="str">
            <v xml:space="preserve">    74043/003</v>
          </cell>
          <cell r="B2461" t="str">
            <v xml:space="preserve">CONDULETE PVC TIPO TB 3/4 SEM TAMPA, FORNECIMENTO E INSTALACAO </v>
          </cell>
          <cell r="C2461" t="str">
            <v>UN</v>
          </cell>
          <cell r="D2461">
            <v>23.35</v>
          </cell>
        </row>
        <row r="2462">
          <cell r="A2462" t="str">
            <v xml:space="preserve">    83443</v>
          </cell>
          <cell r="B2462" t="str">
            <v xml:space="preserve">CAIXA DE PASSAGEM 20X20X25 FUNDO BRITA COM TAMPA </v>
          </cell>
          <cell r="C2462" t="str">
            <v>UN</v>
          </cell>
          <cell r="D2462">
            <v>36.33</v>
          </cell>
        </row>
        <row r="2463">
          <cell r="A2463" t="str">
            <v xml:space="preserve">    83446</v>
          </cell>
          <cell r="B2463" t="str">
            <v xml:space="preserve">CAIXA DE PASSAGEM 30X30X40 COM TAMPA E DRENO BRITA </v>
          </cell>
          <cell r="C2463" t="str">
            <v>UN</v>
          </cell>
          <cell r="D2463">
            <v>113.85</v>
          </cell>
        </row>
        <row r="2464">
          <cell r="A2464" t="str">
            <v xml:space="preserve">    83447</v>
          </cell>
          <cell r="B2464" t="str">
            <v xml:space="preserve">CAIXA DE PASSAGEM 40X40X50 FUNDO BRITA COM TAMPA </v>
          </cell>
          <cell r="C2464" t="str">
            <v>UN</v>
          </cell>
          <cell r="D2464">
            <v>125.97</v>
          </cell>
        </row>
        <row r="2465">
          <cell r="A2465" t="str">
            <v xml:space="preserve">    83448</v>
          </cell>
          <cell r="B2465" t="str">
            <v xml:space="preserve">CAIXA DE PASSGEM 50X50X60 FUNDO BRITA C/ TAMPA </v>
          </cell>
          <cell r="C2465" t="str">
            <v>UN</v>
          </cell>
          <cell r="D2465">
            <v>190.31</v>
          </cell>
        </row>
        <row r="2466">
          <cell r="A2466" t="str">
            <v xml:space="preserve">    83449</v>
          </cell>
          <cell r="B2466" t="str">
            <v xml:space="preserve">CAIXA DE PASSAGEM 60X60X70 FUNDO BRITA COM TAMPA </v>
          </cell>
          <cell r="C2466" t="str">
            <v>UN</v>
          </cell>
          <cell r="D2466">
            <v>268.37</v>
          </cell>
        </row>
        <row r="2467">
          <cell r="A2467" t="str">
            <v xml:space="preserve">    83450</v>
          </cell>
          <cell r="B2467" t="str">
            <v xml:space="preserve">CAIXA DE PASSAGEM 80X80X62 FUNDO BRITA COM TAMPA </v>
          </cell>
          <cell r="C2467" t="str">
            <v>UN</v>
          </cell>
          <cell r="D2467">
            <v>319.77999999999997</v>
          </cell>
        </row>
        <row r="2468">
          <cell r="A2468" t="str">
            <v xml:space="preserve">    83451</v>
          </cell>
          <cell r="B2468" t="str">
            <v>CONDULETE EM LIGA DE ALUMINIO TIPO "LR" 3/4" - FORNECIMENTO E INSTALACAO</v>
          </cell>
          <cell r="C2468" t="str">
            <v>UN</v>
          </cell>
          <cell r="D2468">
            <v>21.65</v>
          </cell>
        </row>
        <row r="2469">
          <cell r="A2469" t="str">
            <v xml:space="preserve">    83452</v>
          </cell>
          <cell r="B2469" t="str">
            <v>CONDULETE EM LIGA DE ALUMINIO TIPO "LR" 1" - FORNECIMENTO E INSTALACAO</v>
          </cell>
          <cell r="C2469" t="str">
            <v>UN</v>
          </cell>
          <cell r="D2469">
            <v>29.17</v>
          </cell>
        </row>
        <row r="2470">
          <cell r="A2470" t="str">
            <v xml:space="preserve">    83455</v>
          </cell>
          <cell r="B2470" t="str">
            <v xml:space="preserve">CONDULETE PVC TIPO "B" 1/2" SEM TAMPA - FORNECIMENTO E INSTALACAO </v>
          </cell>
          <cell r="C2470" t="str">
            <v>UN</v>
          </cell>
          <cell r="D2470">
            <v>17.579999999999998</v>
          </cell>
        </row>
        <row r="2471">
          <cell r="A2471" t="str">
            <v xml:space="preserve">    83456</v>
          </cell>
          <cell r="B2471" t="str">
            <v xml:space="preserve">CONDULETE PVC TIPO "LB" 1/2" SEM TAMPA - FORNECIMENTO E INSTALACAO </v>
          </cell>
          <cell r="C2471" t="str">
            <v>UN</v>
          </cell>
          <cell r="D2471">
            <v>14.52</v>
          </cell>
        </row>
        <row r="2472">
          <cell r="A2472" t="str">
            <v xml:space="preserve">    83457</v>
          </cell>
          <cell r="B2472" t="str">
            <v xml:space="preserve">CONDULETE PVC TIPO "LB" 3/4" SEM TAMPA - FORNECIMENTO E INSTALACAO </v>
          </cell>
          <cell r="C2472" t="str">
            <v>UN</v>
          </cell>
          <cell r="D2472">
            <v>14.59</v>
          </cell>
        </row>
        <row r="2473">
          <cell r="A2473" t="str">
            <v xml:space="preserve">    83458</v>
          </cell>
          <cell r="B2473" t="str">
            <v xml:space="preserve">CONDULETE PVC TIPO "LL" 1/2" SEM TAMPA - FORNECIMENTO E INSTALACAO </v>
          </cell>
          <cell r="C2473" t="str">
            <v>UN</v>
          </cell>
          <cell r="D2473">
            <v>14.83</v>
          </cell>
        </row>
        <row r="2474">
          <cell r="A2474" t="str">
            <v xml:space="preserve">    83460</v>
          </cell>
          <cell r="B2474" t="str">
            <v xml:space="preserve">CONDULETE PVC TIPO "TA" 3/4" SEM TAMPA - FORNECIMENTO E INSTALACAO </v>
          </cell>
          <cell r="C2474" t="str">
            <v>UN</v>
          </cell>
          <cell r="D2474">
            <v>26.03</v>
          </cell>
        </row>
        <row r="2475">
          <cell r="A2475" t="str">
            <v xml:space="preserve">    83461</v>
          </cell>
          <cell r="B2475" t="str">
            <v xml:space="preserve">CONDULETE PVC TIPO "TB" 1/2" SEM TAMPA - FORNECIMENTO E INSTALACAO </v>
          </cell>
          <cell r="C2475" t="str">
            <v>UN</v>
          </cell>
          <cell r="D2475">
            <v>23.16</v>
          </cell>
        </row>
        <row r="2476">
          <cell r="A2476" t="str">
            <v xml:space="preserve">    83462</v>
          </cell>
          <cell r="B2476" t="str">
            <v xml:space="preserve">CONDULETE PVC TIPO "XA" 3/4" SEM TAMPA - FORNECIMENTO E INSTALACAO </v>
          </cell>
          <cell r="C2476" t="str">
            <v>UN</v>
          </cell>
          <cell r="D2476">
            <v>23.7</v>
          </cell>
        </row>
        <row r="2477">
          <cell r="A2477" t="str">
            <v xml:space="preserve">    83471</v>
          </cell>
          <cell r="B2477" t="str">
            <v xml:space="preserve">CONDULETE EM ALUMINIO FUNDIDO 2" TIPO "E" - FORNECIMENTO E INSTALACAO </v>
          </cell>
          <cell r="C2477" t="str">
            <v>UN</v>
          </cell>
          <cell r="D2477">
            <v>58.71</v>
          </cell>
        </row>
        <row r="2478">
          <cell r="A2478" t="str">
            <v xml:space="preserve">    83472</v>
          </cell>
          <cell r="B2478" t="str">
            <v xml:space="preserve">CONDULETE EM ALUMINIO FUNDIDO 3" TIPO "E" - FORNECIMENTO E INSTALACAO </v>
          </cell>
          <cell r="C2478" t="str">
            <v>UN</v>
          </cell>
          <cell r="D2478">
            <v>149.44999999999999</v>
          </cell>
        </row>
        <row r="2479">
          <cell r="A2479" t="str">
            <v xml:space="preserve">    91936</v>
          </cell>
          <cell r="B2479" t="str">
            <v>CAIXA OCTOGONAL 4" X 4", PVC, INSTALADA EM LAJE - FORNECIMENTO E INSTALAÇÃO. AF_12/2015</v>
          </cell>
          <cell r="C2479" t="str">
            <v>UN</v>
          </cell>
          <cell r="D2479">
            <v>8.51</v>
          </cell>
        </row>
        <row r="2480">
          <cell r="A2480" t="str">
            <v xml:space="preserve">    91937</v>
          </cell>
          <cell r="B2480" t="str">
            <v>CAIXA OCTOGONAL 3" X 3", PVC, INSTALADA EM LAJE - FORNECIMENTO E INSTALAÇÃO. AF_12/2015</v>
          </cell>
          <cell r="C2480" t="str">
            <v>UN</v>
          </cell>
          <cell r="D2480">
            <v>9.5299999999999994</v>
          </cell>
        </row>
        <row r="2481">
          <cell r="A2481" t="str">
            <v xml:space="preserve">    91939</v>
          </cell>
          <cell r="B2481" t="str">
            <v>CAIXA RETANGULAR 4" X 2" ALTA (2,00 M DO PISO), PVC, INSTALADA EM PAREDE - FORNECIMENTO E INSTALAÇÃO. AF_12/2015</v>
          </cell>
          <cell r="C2481" t="str">
            <v>UN</v>
          </cell>
          <cell r="D2481">
            <v>17.100000000000001</v>
          </cell>
        </row>
        <row r="2482">
          <cell r="A2482" t="str">
            <v xml:space="preserve">    91940</v>
          </cell>
          <cell r="B2482" t="str">
            <v>CAIXA RETANGULAR 4" X 2" MÉDIA (1,30 M DO PISO), PVC, INSTALADA EM PAREDE - FORNECIMENTO E INSTALAÇÃO. AF_12/2015</v>
          </cell>
          <cell r="C2482" t="str">
            <v>UN</v>
          </cell>
          <cell r="D2482">
            <v>9.39</v>
          </cell>
        </row>
        <row r="2483">
          <cell r="A2483" t="str">
            <v xml:space="preserve">    91941</v>
          </cell>
          <cell r="B2483" t="str">
            <v>CAIXA RETANGULAR 4" X 2" BAIXA (0,30 M DO PISO), PVC, INSTALADA EM PAREDE - FORNECIMENTO E INSTALAÇÃO. AF_12/2015</v>
          </cell>
          <cell r="C2483" t="str">
            <v>UN</v>
          </cell>
          <cell r="D2483">
            <v>6.49</v>
          </cell>
        </row>
        <row r="2484">
          <cell r="A2484" t="str">
            <v xml:space="preserve">    91942</v>
          </cell>
          <cell r="B2484" t="str">
            <v>CAIXA RETANGULAR 4" X 4" ALTA (2,00 M DO PISO), PVC, INSTALADA EM PAREDE - FORNECIMENTO E INSTALAÇÃO. AF_12/2015</v>
          </cell>
          <cell r="C2484" t="str">
            <v>UN</v>
          </cell>
          <cell r="D2484">
            <v>20.6</v>
          </cell>
        </row>
        <row r="2485">
          <cell r="A2485" t="str">
            <v xml:space="preserve">    91943</v>
          </cell>
          <cell r="B2485" t="str">
            <v>CAIXA RETANGULAR 4" X 4" MÉDIA (1,30 M DO PISO), PVC, INSTALADA EM PAREDE - FORNECIMENTO E INSTALAÇÃO. AF_12/2015</v>
          </cell>
          <cell r="C2485" t="str">
            <v>UN</v>
          </cell>
          <cell r="D2485">
            <v>11.72</v>
          </cell>
        </row>
        <row r="2486">
          <cell r="A2486" t="str">
            <v xml:space="preserve">    91944</v>
          </cell>
          <cell r="B2486" t="str">
            <v>CAIXA RETANGULAR 4" X 4" BAIXA (0,30 M DO PISO), PVC, INSTALADA EM PAREDE - FORNECIMENTO E INSTALAÇÃO. AF_12/2015</v>
          </cell>
          <cell r="C2486" t="str">
            <v>UN</v>
          </cell>
          <cell r="D2486">
            <v>8.4</v>
          </cell>
        </row>
        <row r="2487">
          <cell r="A2487" t="str">
            <v xml:space="preserve">    92865</v>
          </cell>
          <cell r="B2487" t="str">
            <v>CAIXA OCTOGONAL 4" X 4", METÁLICA, INSTALADA EM LAJE - FORNECIMENTO E INSTALAÇÃO. AF_12/2015</v>
          </cell>
          <cell r="C2487" t="str">
            <v>UN</v>
          </cell>
          <cell r="D2487">
            <v>6.41</v>
          </cell>
        </row>
        <row r="2488">
          <cell r="A2488" t="str">
            <v xml:space="preserve">    92866</v>
          </cell>
          <cell r="B2488" t="str">
            <v>CAIXA SEXTAVADA 3" X 3", METÁLICA, INSTALADA EM LAJE - FORNECIMENTO E INSTALAÇÃO. AF_12/2015</v>
          </cell>
          <cell r="C2488" t="str">
            <v>UN</v>
          </cell>
          <cell r="D2488">
            <v>6.02</v>
          </cell>
        </row>
        <row r="2489">
          <cell r="A2489" t="str">
            <v xml:space="preserve">    92867</v>
          </cell>
          <cell r="B2489" t="str">
            <v>CAIXA RETANGULAR 4" X 2" ALTA (2,00 M DO PISO), METÁLICA, INSTALADA EMPAREDE - FORNECIMENTO E INSTALAÇÃO. AF_12/2015</v>
          </cell>
          <cell r="C2489" t="str">
            <v>UN</v>
          </cell>
          <cell r="D2489">
            <v>16.27</v>
          </cell>
        </row>
        <row r="2490">
          <cell r="A2490" t="str">
            <v xml:space="preserve">    92868</v>
          </cell>
          <cell r="B2490" t="str">
            <v>CAIXA RETANGULAR 4" X 2" MÉDIA (1,30 M DO PISO), METÁLICA, INSTALADA EM PAREDE - FORNECIMENTO E INSTALAÇÃO. AF_12/2015</v>
          </cell>
          <cell r="C2490" t="str">
            <v>UN</v>
          </cell>
          <cell r="D2490">
            <v>8.5500000000000007</v>
          </cell>
        </row>
        <row r="2491">
          <cell r="A2491" t="str">
            <v xml:space="preserve">    92869</v>
          </cell>
          <cell r="B2491" t="str">
            <v>CAIXA RETANGULAR 4" X 2" BAIXA (0,30 M DO PISO), METÁLICA, INSTALADA EM PAREDE - FORNECIMENTO E INSTALAÇÃO. AF_12/2015</v>
          </cell>
          <cell r="C2491" t="str">
            <v>UN</v>
          </cell>
          <cell r="D2491">
            <v>5.66</v>
          </cell>
        </row>
        <row r="2492">
          <cell r="A2492" t="str">
            <v xml:space="preserve">    92870</v>
          </cell>
          <cell r="B2492" t="str">
            <v>CAIXA RETANGULAR 4" X 4" ALTA (2,00 M DO PISO), METÁLICA, INSTALADA EMPAREDE - FORNECIMENTO E INSTALAÇÃO. AF_12/2015</v>
          </cell>
          <cell r="C2492" t="str">
            <v>UN</v>
          </cell>
          <cell r="D2492">
            <v>19.36</v>
          </cell>
        </row>
        <row r="2493">
          <cell r="A2493" t="str">
            <v xml:space="preserve">    92871</v>
          </cell>
          <cell r="B2493" t="str">
            <v>CAIXA RETANGULAR 4" X 4" MÉDIA (1,30 M DO PISO), METÁLICA, INSTALADA EM PAREDE - FORNECIMENTO E INSTALAÇÃO. AF_12/2015</v>
          </cell>
          <cell r="C2493" t="str">
            <v>UN</v>
          </cell>
          <cell r="D2493">
            <v>10.48</v>
          </cell>
        </row>
        <row r="2494">
          <cell r="A2494" t="str">
            <v xml:space="preserve">    92872</v>
          </cell>
          <cell r="B2494" t="str">
            <v>CAIXA RETANGULAR 4" X 4" BAIXA (0,30 M DO PISO), METÁLICA, INSTALADA EM PAREDE - FORNECIMENTO E INSTALAÇÃO. AF_12/2015</v>
          </cell>
          <cell r="C2494" t="str">
            <v>UN</v>
          </cell>
          <cell r="D2494">
            <v>7.16</v>
          </cell>
        </row>
        <row r="2495">
          <cell r="A2495" t="str">
            <v xml:space="preserve">  0169</v>
          </cell>
          <cell r="B2495" t="str">
            <v>QUADROS/DISJUNTORES</v>
          </cell>
        </row>
        <row r="2496">
          <cell r="A2496" t="str">
            <v xml:space="preserve">    68066</v>
          </cell>
          <cell r="B2496" t="str">
            <v xml:space="preserve">CAIXA DE PROTECAO PARA MEDIDOR MONOFASICO, FORNECIMENTO E INSTALACAO </v>
          </cell>
          <cell r="C2496" t="str">
            <v>UN</v>
          </cell>
          <cell r="D2496">
            <v>103.73</v>
          </cell>
        </row>
        <row r="2497">
          <cell r="A2497" t="str">
            <v xml:space="preserve">    72319</v>
          </cell>
          <cell r="B2497" t="str">
            <v>DISJUNTOR BAIXA TENSAO TRIPOLAR A SECO 800A/600V, INCLUSIVE ELETROTÉCNICO</v>
          </cell>
          <cell r="C2497" t="str">
            <v>UN</v>
          </cell>
          <cell r="D2497">
            <v>4128.5</v>
          </cell>
        </row>
        <row r="2498">
          <cell r="A2498" t="str">
            <v xml:space="preserve">    72341</v>
          </cell>
          <cell r="B2498" t="str">
            <v>CONTATOR TRIPOLAR I NOMINAL 12A - FORNECIMENTO E INSTALACAO INCLUSIVE ELETROTÉCNICO</v>
          </cell>
          <cell r="C2498" t="str">
            <v>UN</v>
          </cell>
          <cell r="D2498">
            <v>197.24</v>
          </cell>
        </row>
        <row r="2499">
          <cell r="A2499" t="str">
            <v xml:space="preserve">    72343</v>
          </cell>
          <cell r="B2499" t="str">
            <v>CONTATOR TRIPOLAR I NOMINAL 22A - FORNECIMENTO E INSTALACAO INCLUSIVE ELETROTÉCNICO</v>
          </cell>
          <cell r="C2499" t="str">
            <v>UN</v>
          </cell>
          <cell r="D2499">
            <v>234.32</v>
          </cell>
        </row>
        <row r="2500">
          <cell r="A2500" t="str">
            <v xml:space="preserve">    72344</v>
          </cell>
          <cell r="B2500" t="str">
            <v>CONTATOR TRIPOLAR I NOMINAL 36A - FORNECIMENTO E INSTALACAO INCLUSIVE ELETROTÉCNICO</v>
          </cell>
          <cell r="C2500" t="str">
            <v>UN</v>
          </cell>
          <cell r="D2500">
            <v>380.12</v>
          </cell>
        </row>
        <row r="2501">
          <cell r="A2501" t="str">
            <v xml:space="preserve">    72345</v>
          </cell>
          <cell r="B2501" t="str">
            <v>CONTATOR TRIPOLAR I NOMIMAL 94A - FORNECIMENTO E INSTALACAO INCLUSIVE ELETROTÉCNICO</v>
          </cell>
          <cell r="C2501" t="str">
            <v>UN</v>
          </cell>
          <cell r="D2501">
            <v>1132.8</v>
          </cell>
        </row>
        <row r="2502">
          <cell r="A2502" t="str">
            <v xml:space="preserve">    74052</v>
          </cell>
          <cell r="B2502" t="str">
            <v>P/DISTRIBUICAO 4 CIRCUITOS INCLUSIVE ACESSORIOS</v>
          </cell>
        </row>
        <row r="2503">
          <cell r="A2503" t="str">
            <v xml:space="preserve">    74052/005</v>
          </cell>
          <cell r="B2503" t="str">
            <v>QUADRO DE MEDICAO GERAL EM CHAPA METALICA PARA EDIFICIOS COM 16 APTOS,INCLUSIVE DISJUNTORES E ATERRAMENTO</v>
          </cell>
          <cell r="C2503" t="str">
            <v>UN</v>
          </cell>
          <cell r="D2503">
            <v>1098.2</v>
          </cell>
        </row>
        <row r="2504">
          <cell r="A2504" t="str">
            <v xml:space="preserve">    74130</v>
          </cell>
          <cell r="B2504" t="str">
            <v>DISJUNTORES</v>
          </cell>
        </row>
        <row r="2505">
          <cell r="A2505" t="str">
            <v xml:space="preserve">    74130/001</v>
          </cell>
          <cell r="B2505" t="str">
            <v>DISJUNTOR TERMOMAGNETICO MONOPOLAR PADRAO NEMA (AMERICANO) 10 A 30A 240V, FORNECIMENTO E INSTALACAO</v>
          </cell>
          <cell r="C2505" t="str">
            <v>UN</v>
          </cell>
          <cell r="D2505">
            <v>11.91</v>
          </cell>
        </row>
        <row r="2506">
          <cell r="A2506" t="str">
            <v xml:space="preserve">    74130/002</v>
          </cell>
          <cell r="B2506" t="str">
            <v>DISJUNTOR TERMOMAGNETICO MONOPOLAR PADRAO NEMA (AMERICANO) 35 A 50A 240V, FORNECIMENTO E INSTALACAO</v>
          </cell>
          <cell r="C2506" t="str">
            <v>UN</v>
          </cell>
          <cell r="D2506">
            <v>18.68</v>
          </cell>
        </row>
        <row r="2507">
          <cell r="A2507" t="str">
            <v xml:space="preserve">    74130/003</v>
          </cell>
          <cell r="B2507" t="str">
            <v>DISJUNTOR TERMOMAGNETICO BIPOLAR PADRAO NEMA (AMERICANO) 10 A 50A 240V, FORNECIMENTO E INSTALACAO</v>
          </cell>
          <cell r="C2507" t="str">
            <v>UN</v>
          </cell>
          <cell r="D2507">
            <v>56.11</v>
          </cell>
        </row>
        <row r="2508">
          <cell r="A2508" t="str">
            <v xml:space="preserve">    74130/004</v>
          </cell>
          <cell r="B2508" t="str">
            <v>DISJUNTOR TERMOMAGNETICO TRIPOLAR PADRAO NEMA (AMERICANO) 10 A 50A 240V, FORNECIMENTO E INSTALACAO</v>
          </cell>
          <cell r="C2508" t="str">
            <v>UN</v>
          </cell>
          <cell r="D2508">
            <v>78.48</v>
          </cell>
        </row>
        <row r="2509">
          <cell r="A2509" t="str">
            <v xml:space="preserve">    74130/005</v>
          </cell>
          <cell r="B2509" t="str">
            <v>DISJUNTOR TERMOMAGNETICO TRIPOLAR PADRAO NEMA (AMERICANO) 60 A 100A 240V, FORNECIMENTO E INSTALACAO</v>
          </cell>
          <cell r="C2509" t="str">
            <v>UN</v>
          </cell>
          <cell r="D2509">
            <v>105.93</v>
          </cell>
        </row>
        <row r="2510">
          <cell r="A2510" t="str">
            <v xml:space="preserve">    74130/006</v>
          </cell>
          <cell r="B2510" t="str">
            <v>DISJUNTOR TERMOMAGNETICO TRIPOLAR PADRAO NEMA (AMERICANO) 125 A 150A 240V, FORNECIMENTO E INSTALACAO</v>
          </cell>
          <cell r="C2510" t="str">
            <v>UN</v>
          </cell>
          <cell r="D2510">
            <v>307.12</v>
          </cell>
        </row>
        <row r="2511">
          <cell r="A2511" t="str">
            <v xml:space="preserve">    74130/007</v>
          </cell>
          <cell r="B2511" t="str">
            <v>DISJUNTOR TERMOMAGNETICO TRIPOLAR EM CAIXA MOLDADA 250A 600V, FORNECIMENTO E INSTALACAO</v>
          </cell>
          <cell r="C2511" t="str">
            <v>UN</v>
          </cell>
          <cell r="D2511">
            <v>799.95</v>
          </cell>
        </row>
        <row r="2512">
          <cell r="A2512" t="str">
            <v xml:space="preserve">    74130/008</v>
          </cell>
          <cell r="B2512" t="str">
            <v>DISJUNTOR TERMOMAGNETICO TRIPOLAR EM CAIXA MOLDADA 300 A 400A 600V, FORNECIMENTO E INSTALACAO</v>
          </cell>
          <cell r="C2512" t="str">
            <v>UN</v>
          </cell>
          <cell r="D2512">
            <v>1094.5899999999999</v>
          </cell>
        </row>
        <row r="2513">
          <cell r="A2513" t="str">
            <v xml:space="preserve">    74130/009</v>
          </cell>
          <cell r="B2513" t="str">
            <v>DISJUNTOR TERMOMAGNETICO TRIPOLAR EM CAIXA MOLDADA 500 A 600A 600V, FORNECIMENTO E INSTALACAO</v>
          </cell>
          <cell r="C2513" t="str">
            <v>UN</v>
          </cell>
          <cell r="D2513">
            <v>1795.45</v>
          </cell>
        </row>
        <row r="2514">
          <cell r="A2514" t="str">
            <v xml:space="preserve">    74130/010</v>
          </cell>
          <cell r="B2514" t="str">
            <v>DISJUNTOR TERMOMAGNETICO TRIPOLAR EM CAIXA MOLDADA 175 A 225A 240V, FORNECIMENTO E INSTALACAO</v>
          </cell>
          <cell r="C2514" t="str">
            <v>UN</v>
          </cell>
          <cell r="D2514">
            <v>482.26</v>
          </cell>
        </row>
        <row r="2515">
          <cell r="A2515" t="str">
            <v xml:space="preserve">    74131</v>
          </cell>
          <cell r="B2515" t="str">
            <v>QUADROS DE DISTRIBUICAO.</v>
          </cell>
        </row>
        <row r="2516">
          <cell r="A2516" t="str">
            <v xml:space="preserve">    74131/001</v>
          </cell>
          <cell r="B2516" t="str">
            <v>QUADRO DE DISTRIBUICAO DE ENERGIA DE EMBUTIR, EM CHAPA METALICA, PARA 3 DISJUNTORES TERMOMAGNETICOS MONOPOLARES SEM BARRAMENTO FORNECIMENTOE INSTALACAO</v>
          </cell>
          <cell r="C2516" t="str">
            <v>UN</v>
          </cell>
          <cell r="D2516">
            <v>45.37</v>
          </cell>
        </row>
        <row r="2517">
          <cell r="A2517" t="str">
            <v xml:space="preserve">    74131/004</v>
          </cell>
          <cell r="B2517" t="str">
            <v>QUADRO DE DISTRIBUICAO DE ENERGIA DE EMBUTIR, EM CHAPA METALICA, PARA 18 DISJUNTORES TERMOMAGNETICOS MONOPOLARES, COM BARRAMENTO TRIFASICO ENEUTRO, FORNECIMENTO E INSTALACAO</v>
          </cell>
          <cell r="C2517" t="str">
            <v>UN</v>
          </cell>
          <cell r="D2517">
            <v>343.02</v>
          </cell>
        </row>
        <row r="2518">
          <cell r="A2518" t="str">
            <v xml:space="preserve">    74131/005</v>
          </cell>
          <cell r="B2518" t="str">
            <v>QUADRO DE DISTRIBUICAO DE ENERGIA DE EMBUTIR, EM CHAPA METALICA, PARA 24 DISJUNTORES TERMOMAGNETICOS MONOPOLARES, COM BARRAMENTO TRIFASICO ENEUTRO, FORNECIMENTO E INSTALACAO</v>
          </cell>
          <cell r="C2518" t="str">
            <v>UN</v>
          </cell>
          <cell r="D2518">
            <v>379.09</v>
          </cell>
        </row>
        <row r="2519">
          <cell r="A2519" t="str">
            <v xml:space="preserve">    74131/006</v>
          </cell>
          <cell r="B2519" t="str">
            <v>QUADRO DE DISTRIBUICAO DE ENERGIA DE EMBUTIR, EM CHAPA METALICA, PARA 32 DISJUNTORES TERMOMAGNETICOS MONOPOLARES, COM BARRAMENTO TRIFASICO ENEUTRO, FORNECIMENTO E INSTALACAO</v>
          </cell>
          <cell r="C2519" t="str">
            <v>UN</v>
          </cell>
          <cell r="D2519">
            <v>559.61</v>
          </cell>
        </row>
        <row r="2520">
          <cell r="A2520" t="str">
            <v xml:space="preserve">    74131/007</v>
          </cell>
          <cell r="B2520" t="str">
            <v>QUADRO DE DISTRIBUICAO DE ENERGIA DE EMBUTIR, EM CHAPA METALICA, PARA 40 DISJUNTORES TERMOMAGNETICOS MONOPOLARES, COM BARRAMENTO TRIFASICO ENEUTRO, FORNECIMENTO E INSTALACAO</v>
          </cell>
          <cell r="C2520" t="str">
            <v>UN</v>
          </cell>
          <cell r="D2520">
            <v>603.42999999999995</v>
          </cell>
        </row>
        <row r="2521">
          <cell r="A2521" t="str">
            <v xml:space="preserve">    74131/008</v>
          </cell>
          <cell r="B2521" t="str">
            <v>QUADRO DE DISTRIBUICAO DE ENERGIA DE EMBUTIR, EM CHAPA METALICA, PARA 50 DISJUNTORES TERMOMAGNETICOS MONOPOLARES, COM BARRAMENTO TRIFASICO ENEUTRO, FORNECIMENTO E INSTALACAO</v>
          </cell>
          <cell r="C2521" t="str">
            <v>UN</v>
          </cell>
          <cell r="D2521">
            <v>894.33</v>
          </cell>
        </row>
        <row r="2522">
          <cell r="A2522" t="str">
            <v xml:space="preserve">    83372</v>
          </cell>
          <cell r="B2522" t="str">
            <v xml:space="preserve">CAIXA DE MEDICAO EM ALTA TENSAO - FORNECIMENTO E INSTALACAO </v>
          </cell>
          <cell r="C2522" t="str">
            <v>UN</v>
          </cell>
          <cell r="D2522">
            <v>614.46</v>
          </cell>
        </row>
        <row r="2523">
          <cell r="A2523" t="str">
            <v xml:space="preserve">    83463</v>
          </cell>
          <cell r="B2523" t="str">
            <v>QUADRO DE DISTRIBUICAO DE ENERGIA EM CHAPA DE ACO GALVANIZADO, PARA 12DISJUNTORES TERMOMAGNETICOS MONOPOLARES, COM BARRAMENTO TRIFASICO E NEUTRO - FORNECIMENTO E INSTALACAO</v>
          </cell>
          <cell r="C2523" t="str">
            <v>UN</v>
          </cell>
          <cell r="D2523">
            <v>233.09</v>
          </cell>
        </row>
        <row r="2524">
          <cell r="A2524" t="str">
            <v xml:space="preserve">    84402</v>
          </cell>
          <cell r="B2524" t="str">
            <v>QUADRO DE DISTRIBUICAO DE ENERGIA P/ 6 DISJUNTORES TERMOMAGNETICOS MONOPOLARES SEM BARRAMENTO, DE EMBUTIR, EM CHAPA METALICA - FORNECIMENTOE INSTALACAO</v>
          </cell>
          <cell r="C2524" t="str">
            <v>UN</v>
          </cell>
          <cell r="D2524">
            <v>54.15</v>
          </cell>
        </row>
        <row r="2525">
          <cell r="A2525" t="str">
            <v xml:space="preserve">  0170</v>
          </cell>
          <cell r="B2525" t="str">
            <v>INTERRUPTOR/TOMADA</v>
          </cell>
        </row>
        <row r="2526">
          <cell r="A2526" t="str">
            <v xml:space="preserve">    72333</v>
          </cell>
          <cell r="B2526" t="str">
            <v>INTERRUPTOR BIPOLAR DE EMBUTIR 20A/250V, TECLA DUPLA C/ PLACA- FORNECIMENTO E INSTALACAO</v>
          </cell>
          <cell r="C2526" t="str">
            <v>UN</v>
          </cell>
          <cell r="D2526">
            <v>26.56</v>
          </cell>
        </row>
        <row r="2527">
          <cell r="A2527" t="str">
            <v xml:space="preserve">    72339</v>
          </cell>
          <cell r="B2527" t="str">
            <v xml:space="preserve">TOMADA 3P+T 30A/440V SEM PLACA - FORNECIMENTO E INSTALACAO </v>
          </cell>
          <cell r="C2527" t="str">
            <v>UN</v>
          </cell>
          <cell r="D2527">
            <v>27.74</v>
          </cell>
        </row>
        <row r="2528">
          <cell r="A2528" t="str">
            <v xml:space="preserve">    83403</v>
          </cell>
          <cell r="B2528" t="str">
            <v>INTERRUPTOR PULSADOR DE CAMPAINHA OU MINUTERIA 2A/250V C/ CAIXA - FORNECIMENTO E INSTALACAO</v>
          </cell>
          <cell r="C2528" t="str">
            <v>UN</v>
          </cell>
          <cell r="D2528">
            <v>12.5</v>
          </cell>
        </row>
        <row r="2529">
          <cell r="A2529" t="str">
            <v xml:space="preserve">    83465</v>
          </cell>
          <cell r="B2529" t="str">
            <v xml:space="preserve">INTERRUPTOR INTERMEDIARIO (FOUR-WAY) - FORNECIMENTO E INSTALACAO </v>
          </cell>
          <cell r="C2529" t="str">
            <v>UN</v>
          </cell>
          <cell r="D2529">
            <v>30.51</v>
          </cell>
        </row>
        <row r="2530">
          <cell r="A2530" t="str">
            <v xml:space="preserve">    91945</v>
          </cell>
          <cell r="B2530" t="str">
            <v>SUPORTE PARAFUSADO COM PLACA DE ENCAIXE 4" X 2" ALTO (2,00 M DO PISO) PARA PONTO ELÉTRICO - FORNECIMENTO E INSTALAÇÃO. AF_12/2015</v>
          </cell>
          <cell r="C2530" t="str">
            <v>UN</v>
          </cell>
          <cell r="D2530">
            <v>5.54</v>
          </cell>
        </row>
        <row r="2531">
          <cell r="A2531" t="str">
            <v xml:space="preserve">    91946</v>
          </cell>
          <cell r="B2531" t="str">
            <v>SUPORTE PARAFUSADO COM PLACA DE ENCAIXE 4" X 2" MÉDIO (1,30 M DO PISO)PARA PONTO ELÉTRICO - FORNECIMENTO E INSTALAÇÃO. AF_12/2015</v>
          </cell>
          <cell r="C2531" t="str">
            <v>UN</v>
          </cell>
          <cell r="D2531">
            <v>4.66</v>
          </cell>
        </row>
        <row r="2532">
          <cell r="A2532" t="str">
            <v xml:space="preserve">    91947</v>
          </cell>
          <cell r="B2532" t="str">
            <v>SUPORTE PARAFUSADO COM PLACA DE ENCAIXE 4" X 2" BAIXO (0,30 M DO PISO)PARA PONTO ELÉTRICO - FORNECIMENTO E INSTALAÇÃO. AF_12/2015</v>
          </cell>
          <cell r="C2532" t="str">
            <v>UN</v>
          </cell>
          <cell r="D2532">
            <v>4.0999999999999996</v>
          </cell>
        </row>
        <row r="2533">
          <cell r="A2533" t="str">
            <v xml:space="preserve">    91949</v>
          </cell>
          <cell r="B2533" t="str">
            <v>SUPORTE PARAFUSADO COM PLACA DE ENCAIXE 4" X 4" ALTO (2,00 M DO PISO) PARA PONTO ELÉTRICO - FORNECIMENTO E INSTALAÇÃO. AF_12/2015</v>
          </cell>
          <cell r="C2533" t="str">
            <v>UN</v>
          </cell>
          <cell r="D2533">
            <v>9.56</v>
          </cell>
        </row>
        <row r="2534">
          <cell r="A2534" t="str">
            <v xml:space="preserve">    91950</v>
          </cell>
          <cell r="B2534" t="str">
            <v>SUPORTE PARAFUSADO COM PLACA DE ENCAIXE 4" X 4" MÉDIO (1,30 M DO PISO)PARA PONTO ELÉTRICO - FORNECIMENTO E INSTALAÇÃO. AF_12/2015</v>
          </cell>
          <cell r="C2534" t="str">
            <v>UN</v>
          </cell>
          <cell r="D2534">
            <v>8.49</v>
          </cell>
        </row>
        <row r="2535">
          <cell r="A2535" t="str">
            <v xml:space="preserve">    91951</v>
          </cell>
          <cell r="B2535" t="str">
            <v>SUPORTE PARAFUSADO COM PLACA DE ENCAIXE 4" X 4" BAIXO (0,30 M DO PISO)PARA PONTO ELÉTRICO - FORNECIMENTO E INSTALAÇÃO. AF_12/2015</v>
          </cell>
          <cell r="C2535" t="str">
            <v>UN</v>
          </cell>
          <cell r="D2535">
            <v>7.85</v>
          </cell>
        </row>
        <row r="2536">
          <cell r="A2536" t="str">
            <v xml:space="preserve">    91952</v>
          </cell>
          <cell r="B2536" t="str">
            <v>INTERRUPTOR SIMPLES (1 MÓDULO), 10A/250V, SEM SUPORTE E SEM PLACA - FORNECIMENTO E INSTALAÇÃO. AF_12/2015</v>
          </cell>
          <cell r="C2536" t="str">
            <v>UN</v>
          </cell>
          <cell r="D2536">
            <v>10.89</v>
          </cell>
        </row>
        <row r="2537">
          <cell r="A2537" t="str">
            <v xml:space="preserve">    91953</v>
          </cell>
          <cell r="B2537" t="str">
            <v>INTERRUPTOR SIMPLES (1 MÓDULO), 10A/250V, INCLUINDO SUPORTE E PLACA FORNECIMENTO E INSTALAÇÃO. AF_12/2015</v>
          </cell>
          <cell r="C2537" t="str">
            <v>UN</v>
          </cell>
          <cell r="D2537">
            <v>15.55</v>
          </cell>
        </row>
        <row r="2538">
          <cell r="A2538" t="str">
            <v xml:space="preserve">    91954</v>
          </cell>
          <cell r="B2538" t="str">
            <v>INTERRUPTOR PARALELO (1 MÓDULO), 10A/250V, SEM SUPORTE E SEM PLACA - FORNECIMENTO E INSTALAÇÃO. AF_12/2015</v>
          </cell>
          <cell r="C2538" t="str">
            <v>UN</v>
          </cell>
          <cell r="D2538">
            <v>14.97</v>
          </cell>
        </row>
        <row r="2539">
          <cell r="A2539" t="str">
            <v xml:space="preserve">    91955</v>
          </cell>
          <cell r="B2539" t="str">
            <v>INTERRUPTOR PARALELO (1 MÓDULO), 10A/250V, INCLUINDO SUPORTE E PLACA FORNECIMENTO E INSTALAÇÃO. AF_12/2015</v>
          </cell>
          <cell r="C2539" t="str">
            <v>UN</v>
          </cell>
          <cell r="D2539">
            <v>19.63</v>
          </cell>
        </row>
        <row r="2540">
          <cell r="A2540" t="str">
            <v xml:space="preserve">    91956</v>
          </cell>
          <cell r="B2540" t="str">
            <v>INTERRUPTOR SIMPLES (1 MÓDULO) COM INTERRUPTOR PARALELO (1 MÓDULO), 10A/250V, SEM SUPORTE E SEM PLACA - FORNECIMENTO E INSTALAÇÃO. AF_12/2015</v>
          </cell>
          <cell r="C2540" t="str">
            <v>UN</v>
          </cell>
          <cell r="D2540">
            <v>24.14</v>
          </cell>
        </row>
        <row r="2541">
          <cell r="A2541" t="str">
            <v xml:space="preserve">    91957</v>
          </cell>
          <cell r="B2541" t="str">
            <v>INTERRUPTOR SIMPLES (1 MÓDULO) COM INTERRUPTOR PARALELO (1 MÓDULO), 10A/250V, INCLUINDO SUPORTE E PLACA - FORNECIMENTO E INSTALAÇÃO. AF_12/2015</v>
          </cell>
          <cell r="C2541" t="str">
            <v>UN</v>
          </cell>
          <cell r="D2541">
            <v>28.8</v>
          </cell>
        </row>
        <row r="2542">
          <cell r="A2542" t="str">
            <v xml:space="preserve">    91958</v>
          </cell>
          <cell r="B2542" t="str">
            <v>INTERRUPTOR SIMPLES (2 MÓDULOS), 10A/250V, SEM SUPORTE E SEM PLACA - FORNECIMENTO E INSTALAÇÃO. AF_12/2015</v>
          </cell>
          <cell r="C2542" t="str">
            <v>UN</v>
          </cell>
          <cell r="D2542">
            <v>20.079999999999998</v>
          </cell>
        </row>
        <row r="2543">
          <cell r="A2543" t="str">
            <v xml:space="preserve">    91959</v>
          </cell>
          <cell r="B2543" t="str">
            <v>INTERRUPTOR SIMPLES (2 MÓDULOS), 10A/250V, INCLUINDO SUPORTE E PLACA FORNECIMENTO E INSTALAÇÃO. AF_12/2015</v>
          </cell>
          <cell r="C2543" t="str">
            <v>UN</v>
          </cell>
          <cell r="D2543">
            <v>24.74</v>
          </cell>
        </row>
        <row r="2544">
          <cell r="A2544" t="str">
            <v xml:space="preserve">    91960</v>
          </cell>
          <cell r="B2544" t="str">
            <v>INTERRUPTOR PARALELO (2 MÓDULOS), 10A/250V, SEM SUPORTE E SEM PLACA FORNECIMENTO E INSTALAÇÃO. AF_12/2015</v>
          </cell>
          <cell r="C2544" t="str">
            <v>UN</v>
          </cell>
          <cell r="D2544">
            <v>28.22</v>
          </cell>
        </row>
        <row r="2545">
          <cell r="A2545" t="str">
            <v xml:space="preserve">    91961</v>
          </cell>
          <cell r="B2545" t="str">
            <v>INTERRUPTOR PARALELO (2 MÓDULOS), 10A/250V, INCLUINDO SUPORTE E PLACA - FORNECIMENTO E INSTALAÇÃO. AF_12/2015</v>
          </cell>
          <cell r="C2545" t="str">
            <v>UN</v>
          </cell>
          <cell r="D2545">
            <v>32.880000000000003</v>
          </cell>
        </row>
        <row r="2546">
          <cell r="A2546" t="str">
            <v xml:space="preserve">    91962</v>
          </cell>
          <cell r="B2546" t="str">
            <v>INTERRUPTOR SIMPLES (1 MÓDULO) COM INTERRUPTOR PARALELO (2 MÓDULOS), 10A/250V, SEM SUPORTE E SEM PLACA - FORNECIMENTO E INSTALAÇÃO. AF_12/2015</v>
          </cell>
          <cell r="C2546" t="str">
            <v>UN</v>
          </cell>
          <cell r="D2546">
            <v>37.409999999999997</v>
          </cell>
        </row>
        <row r="2547">
          <cell r="A2547" t="str">
            <v xml:space="preserve">    91963</v>
          </cell>
          <cell r="B2547" t="str">
            <v>INTERRUPTOR SIMPLES (1 MÓDULO) COM INTERRUPTOR PARALELO (2 MÓDULOS), 10A/250V, INCLUINDO SUPORTE E PLACA - FORNECIMENTO E INSTALAÇÃO. AF_12/2015</v>
          </cell>
          <cell r="C2547" t="str">
            <v>UN</v>
          </cell>
          <cell r="D2547">
            <v>42.07</v>
          </cell>
        </row>
        <row r="2548">
          <cell r="A2548" t="str">
            <v xml:space="preserve">    91964</v>
          </cell>
          <cell r="B2548" t="str">
            <v>INTERRUPTOR SIMPLES (2 MÓDULOS) COM INTERRUPTOR PARALELO (1 MÓDULO), 10A/250V, SEM SUPORTE E SEM PLACA - FORNECIMENTO E INSTALAÇÃO. AF_12/2015</v>
          </cell>
          <cell r="C2548" t="str">
            <v>UN</v>
          </cell>
          <cell r="D2548">
            <v>33.33</v>
          </cell>
        </row>
        <row r="2549">
          <cell r="A2549" t="str">
            <v xml:space="preserve">    91965</v>
          </cell>
          <cell r="B2549" t="str">
            <v>INTERRUPTOR SIMPLES (2 MÓDULOS) COM INTERRUPTOR PARALELO (1 MÓDULO), 10A/250V, INCLUINDO SUPORTE E PLACA - FORNECIMENTO E INSTALAÇÃO. AF_12/2015</v>
          </cell>
          <cell r="C2549" t="str">
            <v>UN</v>
          </cell>
          <cell r="D2549">
            <v>37.99</v>
          </cell>
        </row>
        <row r="2550">
          <cell r="A2550" t="str">
            <v xml:space="preserve">    91966</v>
          </cell>
          <cell r="B2550" t="str">
            <v>INTERRUPTOR SIMPLES (3 MÓDULOS), 10A/250V, SEM SUPORTE E SEM PLACA - FORNECIMENTO E INSTALAÇÃO. AF_12/2015</v>
          </cell>
          <cell r="C2550" t="str">
            <v>UN</v>
          </cell>
          <cell r="D2550">
            <v>29.27</v>
          </cell>
        </row>
        <row r="2551">
          <cell r="A2551" t="str">
            <v xml:space="preserve">    91967</v>
          </cell>
          <cell r="B2551" t="str">
            <v>INTERRUPTOR SIMPLES (3 MÓDULOS), 10A/250V, INCLUINDO SUPORTE E PLACA FORNECIMENTO E INSTALAÇÃO. AF_12/2015</v>
          </cell>
          <cell r="C2551" t="str">
            <v>UN</v>
          </cell>
          <cell r="D2551">
            <v>33.93</v>
          </cell>
        </row>
        <row r="2552">
          <cell r="A2552" t="str">
            <v xml:space="preserve">    91968</v>
          </cell>
          <cell r="B2552" t="str">
            <v>INTERRUPTOR PARALELO (3 MÓDULOS), 10A/250V, SEM SUPORTE E SEM PLACA FORNECIMENTO E INSTALAÇÃO. AF_12/2015</v>
          </cell>
          <cell r="C2552" t="str">
            <v>UN</v>
          </cell>
          <cell r="D2552">
            <v>41.47</v>
          </cell>
        </row>
        <row r="2553">
          <cell r="A2553" t="str">
            <v xml:space="preserve">    91969</v>
          </cell>
          <cell r="B2553" t="str">
            <v>INTERRUPTOR PARALELO (3 MÓDULOS), 10A/250V, INCLUINDO SUPORTE E PLACA - FORNECIMENTO E INSTALAÇÃO. AF_12/2015</v>
          </cell>
          <cell r="C2553" t="str">
            <v>UN</v>
          </cell>
          <cell r="D2553">
            <v>46.13</v>
          </cell>
        </row>
        <row r="2554">
          <cell r="A2554" t="str">
            <v xml:space="preserve">    91970</v>
          </cell>
          <cell r="B2554" t="str">
            <v>INTERRUPTOR SIMPLES (3 MÓDULOS) COM INTERRUPTOR PARALELO (1 MÓDULO), 10A/250V, SEM SUPORTE E SEM PLACA - FORNECIMENTO E INSTALAÇÃO. AF_12/2015</v>
          </cell>
          <cell r="C2554" t="str">
            <v>UN</v>
          </cell>
          <cell r="D2554">
            <v>42.72</v>
          </cell>
        </row>
        <row r="2555">
          <cell r="A2555" t="str">
            <v xml:space="preserve">    91971</v>
          </cell>
          <cell r="B2555" t="str">
            <v>INTERRUPTOR SIMPLES (3 MÓDULOS) COM INTERRUPTOR PARALELO (1 MÓDULO), 10A/250V, INCLUINDO SUPORTE E PLACA - FORNECIMENTO E INSTALAÇÃO. AF_12/2015</v>
          </cell>
          <cell r="C2555" t="str">
            <v>UN</v>
          </cell>
          <cell r="D2555">
            <v>51.22</v>
          </cell>
        </row>
        <row r="2556">
          <cell r="A2556" t="str">
            <v xml:space="preserve">    91972</v>
          </cell>
          <cell r="B2556" t="str">
            <v>INTERRUPTOR SIMPLES (2 MÓDULOS) COM INTERRUPTOR PARALELO (2 MÓDULOS), 10A/250V, SEM SUPORTE E SEM PLACA - FORNECIMENTO E INSTALAÇÃO. AF_12/2015</v>
          </cell>
          <cell r="C2556" t="str">
            <v>UN</v>
          </cell>
          <cell r="D2556">
            <v>46.8</v>
          </cell>
        </row>
        <row r="2557">
          <cell r="A2557" t="str">
            <v xml:space="preserve">    91973</v>
          </cell>
          <cell r="B2557" t="str">
            <v>INTERRUPTOR SIMPLES (2 MÓDULOS) COM INTERRUPTOR PARALELO (2 MÓDULOS), 10A/250V, INCLUINDO SUPORTE E PLACA - FORNECIMENTO E INSTALAÇÃO. AF_12/2015</v>
          </cell>
          <cell r="C2557" t="str">
            <v>UN</v>
          </cell>
          <cell r="D2557">
            <v>55.3</v>
          </cell>
        </row>
        <row r="2558">
          <cell r="A2558" t="str">
            <v xml:space="preserve">    91974</v>
          </cell>
          <cell r="B2558" t="str">
            <v>INTERRUPTOR SIMPLES (4 MÓDULOS), 10A/250V, SEM SUPORTE E SEM PLACA - FORNECIMENTO E INSTALAÇÃO. AF_12/2015</v>
          </cell>
          <cell r="C2558" t="str">
            <v>UN</v>
          </cell>
          <cell r="D2558">
            <v>38.64</v>
          </cell>
        </row>
        <row r="2559">
          <cell r="A2559" t="str">
            <v xml:space="preserve">    91975</v>
          </cell>
          <cell r="B2559" t="str">
            <v>INTERRUPTOR SIMPLES (4 MÓDULOS), 10A/250V, INCLUINDO SUPORTE E PLACA FORNECIMENTO E INSTALAÇÃO. AF_12/2015</v>
          </cell>
          <cell r="C2559" t="str">
            <v>UN</v>
          </cell>
          <cell r="D2559">
            <v>47.14</v>
          </cell>
        </row>
        <row r="2560">
          <cell r="A2560" t="str">
            <v xml:space="preserve">    91976</v>
          </cell>
          <cell r="B2560" t="str">
            <v>INTERRUPTOR SIMPLES (6 MÓDULOS), 10A/250V, SEM SUPORTE E SEM PLACA - FORNECIMENTO E INSTALAÇÃO. AF_12/2015</v>
          </cell>
          <cell r="C2560" t="str">
            <v>UN</v>
          </cell>
          <cell r="D2560">
            <v>57.08</v>
          </cell>
        </row>
        <row r="2561">
          <cell r="A2561" t="str">
            <v xml:space="preserve">    91977</v>
          </cell>
          <cell r="B2561" t="str">
            <v>INTERRUPTOR SIMPLES (6 MÓDULOS), 10A/250V, INCLUINDO SUPORTE E PLACA FORNECIMENTO E INSTALAÇÃO. AF_12/2015</v>
          </cell>
          <cell r="C2561" t="str">
            <v>UN</v>
          </cell>
          <cell r="D2561">
            <v>65.58</v>
          </cell>
        </row>
        <row r="2562">
          <cell r="A2562" t="str">
            <v xml:space="preserve">    91990</v>
          </cell>
          <cell r="B2562" t="str">
            <v>TOMADA ALTA DE EMBUTIR (1 MÓDULO), 2P+T 10 A, SEM SUPORTE E SEM PLACA - FORNECIMENTO E INSTALAÇÃO. AF_12/2015</v>
          </cell>
          <cell r="C2562" t="str">
            <v>UN</v>
          </cell>
          <cell r="D2562">
            <v>17.66</v>
          </cell>
        </row>
        <row r="2563">
          <cell r="A2563" t="str">
            <v xml:space="preserve">    91991</v>
          </cell>
          <cell r="B2563" t="str">
            <v>TOMADA ALTA DE EMBUTIR (1 MÓDULO), 2P+T 20 A, SEM SUPORTE E SEM PLACA - FORNECIMENTO E INSTALAÇÃO. AF_12/2015</v>
          </cell>
          <cell r="C2563" t="str">
            <v>UN</v>
          </cell>
          <cell r="D2563">
            <v>19.82</v>
          </cell>
        </row>
        <row r="2564">
          <cell r="A2564" t="str">
            <v xml:space="preserve">    91992</v>
          </cell>
          <cell r="B2564" t="str">
            <v>TOMADA ALTA DE EMBUTIR (1 MÓDULO), 2P+T 10 A, INCLUINDO SUPORTE E PLACA - FORNECIMENTO E INSTALAÇÃO. AF_12/2015</v>
          </cell>
          <cell r="C2564" t="str">
            <v>UN</v>
          </cell>
          <cell r="D2564">
            <v>22.33</v>
          </cell>
        </row>
        <row r="2565">
          <cell r="A2565" t="str">
            <v xml:space="preserve">    91993</v>
          </cell>
          <cell r="B2565" t="str">
            <v>TOMADA ALTA DE EMBUTIR (1 MÓDULO), 2P+T 20 A, INCLUINDO SUPORTE E PLACA - FORNECIMENTO E INSTALAÇÃO. AF_12/2015</v>
          </cell>
          <cell r="C2565" t="str">
            <v>UN</v>
          </cell>
          <cell r="D2565">
            <v>24.48</v>
          </cell>
        </row>
        <row r="2566">
          <cell r="A2566" t="str">
            <v xml:space="preserve">    91994</v>
          </cell>
          <cell r="B2566" t="str">
            <v>TOMADA MÉDIA DE EMBUTIR (1 MÓDULO), 2P+T 10 A, SEM SUPORTE E SEM PLACA- FORNECIMENTO E INSTALAÇÃO. AF_12/2015</v>
          </cell>
          <cell r="C2566" t="str">
            <v>UN</v>
          </cell>
          <cell r="D2566">
            <v>12.33</v>
          </cell>
        </row>
        <row r="2567">
          <cell r="A2567" t="str">
            <v xml:space="preserve">    91995</v>
          </cell>
          <cell r="B2567" t="str">
            <v>TOMADA MÉDIA DE EMBUTIR (1 MÓDULO), 2P+T 20 A, SEM SUPORTE E SEM PLACA- FORNECIMENTO E INSTALAÇÃO. AF_12/2015</v>
          </cell>
          <cell r="C2567" t="str">
            <v>UN</v>
          </cell>
          <cell r="D2567">
            <v>14.48</v>
          </cell>
        </row>
        <row r="2568">
          <cell r="A2568" t="str">
            <v xml:space="preserve">    91996</v>
          </cell>
          <cell r="B2568" t="str">
            <v>TOMADA MÉDIA DE EMBUTIR (1 MÓDULO), 2P+T 10 A, INCLUINDO SUPORTE E PLACA - FORNECIMENTO E INSTALAÇÃO. AF_12/2015</v>
          </cell>
          <cell r="C2568" t="str">
            <v>UN</v>
          </cell>
          <cell r="D2568">
            <v>16.989999999999998</v>
          </cell>
        </row>
        <row r="2569">
          <cell r="A2569" t="str">
            <v xml:space="preserve">    91997</v>
          </cell>
          <cell r="B2569" t="str">
            <v>TOMADA MÉDIA DE EMBUTIR (1 MÓDULO), 2P+T 20 A, INCLUINDO SUPORTE E PLACA - FORNECIMENTO E INSTALAÇÃO. AF_12/2015</v>
          </cell>
          <cell r="C2569" t="str">
            <v>UN</v>
          </cell>
          <cell r="D2569">
            <v>19.14</v>
          </cell>
        </row>
        <row r="2570">
          <cell r="A2570" t="str">
            <v xml:space="preserve">    91998</v>
          </cell>
          <cell r="B2570" t="str">
            <v>TOMADA BAIXA DE EMBUTIR (1 MÓDULO), 2P+T 10 A, SEM SUPORTE E SEM PLACA- FORNECIMENTO E INSTALAÇÃO. AF_12/2015</v>
          </cell>
          <cell r="C2570" t="str">
            <v>UN</v>
          </cell>
          <cell r="D2570">
            <v>10.26</v>
          </cell>
        </row>
        <row r="2571">
          <cell r="A2571" t="str">
            <v xml:space="preserve">    91999</v>
          </cell>
          <cell r="B2571" t="str">
            <v>TOMADA BAIXA DE EMBUTIR (1 MÓDULO), 2P+T 20 A, SEM SUPORTE E SEM PLACA- FORNECIMENTO E INSTALAÇÃO. AF_12/2015</v>
          </cell>
          <cell r="C2571" t="str">
            <v>UN</v>
          </cell>
          <cell r="D2571">
            <v>12.41</v>
          </cell>
        </row>
        <row r="2572">
          <cell r="A2572" t="str">
            <v xml:space="preserve">    92000</v>
          </cell>
          <cell r="B2572" t="str">
            <v>TOMADA BAIXA DE EMBUTIR (1 MÓDULO), 2P+T 10 A, INCLUINDO SUPORTE E PLACA - FORNECIMENTO E INSTALAÇÃO. AF_12/2015</v>
          </cell>
          <cell r="C2572" t="str">
            <v>UN</v>
          </cell>
          <cell r="D2572">
            <v>14.92</v>
          </cell>
        </row>
        <row r="2573">
          <cell r="A2573" t="str">
            <v xml:space="preserve">    92001</v>
          </cell>
          <cell r="B2573" t="str">
            <v>TOMADA BAIXA DE EMBUTIR (1 MÓDULO), 2P+T 20 A, INCLUINDO SUPORTE E PLACA - FORNECIMENTO E INSTALAÇÃO. AF_12/2015</v>
          </cell>
          <cell r="C2573" t="str">
            <v>UN</v>
          </cell>
          <cell r="D2573">
            <v>17.07</v>
          </cell>
        </row>
        <row r="2574">
          <cell r="A2574" t="str">
            <v xml:space="preserve">    92002</v>
          </cell>
          <cell r="B2574" t="str">
            <v>TOMADA MÉDIA DE EMBUTIR (2 MÓDULOS), 2P+T 10 A, SEM SUPORTE E SEM PLACA - FORNECIMENTO E INSTALAÇÃO. AF_12/2015</v>
          </cell>
          <cell r="C2574" t="str">
            <v>UN</v>
          </cell>
          <cell r="D2574">
            <v>22.93</v>
          </cell>
        </row>
        <row r="2575">
          <cell r="A2575" t="str">
            <v xml:space="preserve">    92003</v>
          </cell>
          <cell r="B2575" t="str">
            <v>TOMADA MÉDIA DE EMBUTIR (2 MÓDULOS), 2P+T 20 A, SEM SUPORTE E SEM PLACA - FORNECIMENTO E INSTALAÇÃO. AF_12/2015</v>
          </cell>
          <cell r="C2575" t="str">
            <v>UN</v>
          </cell>
          <cell r="D2575">
            <v>27.23</v>
          </cell>
        </row>
        <row r="2576">
          <cell r="A2576" t="str">
            <v xml:space="preserve">    92004</v>
          </cell>
          <cell r="B2576" t="str">
            <v>TOMADA MÉDIA DE EMBUTIR (2 MÓDULOS), 2P+T 10 A, INCLUINDO SUPORTE E PLACA - FORNECIMENTO E INSTALAÇÃO. AF_12/2015</v>
          </cell>
          <cell r="C2576" t="str">
            <v>UN</v>
          </cell>
          <cell r="D2576">
            <v>27.59</v>
          </cell>
        </row>
        <row r="2577">
          <cell r="A2577" t="str">
            <v xml:space="preserve">    92005</v>
          </cell>
          <cell r="B2577" t="str">
            <v>TOMADA MÉDIA DE EMBUTIR (2 MÓDULOS), 2P+T 20 A, INCLUINDO SUPORTE E PLACA - FORNECIMENTO E INSTALAÇÃO. AF_12/2015</v>
          </cell>
          <cell r="C2577" t="str">
            <v>UN</v>
          </cell>
          <cell r="D2577">
            <v>31.89</v>
          </cell>
        </row>
        <row r="2578">
          <cell r="A2578" t="str">
            <v xml:space="preserve">    92006</v>
          </cell>
          <cell r="B2578" t="str">
            <v>TOMADA BAIXA DE EMBUTIR (2 MÓDULOS), 2P+T 10 A, SEM SUPORTE E SEM PLACA - FORNECIMENTO E INSTALAÇÃO. AF_12/2015</v>
          </cell>
          <cell r="C2578" t="str">
            <v>UN</v>
          </cell>
          <cell r="D2578">
            <v>18.79</v>
          </cell>
        </row>
        <row r="2579">
          <cell r="A2579" t="str">
            <v xml:space="preserve">    92007</v>
          </cell>
          <cell r="B2579" t="str">
            <v>TOMADA BAIXA DE EMBUTIR (2 MÓDULOS), 2P+T 20 A, SEM SUPORTE E SEM PLACA - FORNECIMENTO E INSTALAÇÃO. AF_12/2015</v>
          </cell>
          <cell r="C2579" t="str">
            <v>UN</v>
          </cell>
          <cell r="D2579">
            <v>23.09</v>
          </cell>
        </row>
        <row r="2580">
          <cell r="A2580" t="str">
            <v xml:space="preserve">    92008</v>
          </cell>
          <cell r="B2580" t="str">
            <v>TOMADA BAIXA DE EMBUTIR (2 MÓDULOS), 2P+T 10 A, INCLUINDO SUPORTE E PLACA - FORNECIMENTO E INSTALAÇÃO. AF_12/2015</v>
          </cell>
          <cell r="C2580" t="str">
            <v>UN</v>
          </cell>
          <cell r="D2580">
            <v>23.45</v>
          </cell>
        </row>
        <row r="2581">
          <cell r="A2581" t="str">
            <v xml:space="preserve">    92009</v>
          </cell>
          <cell r="B2581" t="str">
            <v>TOMADA BAIXA DE EMBUTIR (2 MÓDULOS), 2P+T 20 A, INCLUINDO SUPORTE E PLACA - FORNECIMENTO E INSTALAÇÃO. AF_12/2015</v>
          </cell>
          <cell r="C2581" t="str">
            <v>UN</v>
          </cell>
          <cell r="D2581">
            <v>27.75</v>
          </cell>
        </row>
        <row r="2582">
          <cell r="A2582" t="str">
            <v xml:space="preserve">    92010</v>
          </cell>
          <cell r="B2582" t="str">
            <v>TOMADA MÉDIA DE EMBUTIR (3 MÓDULOS), 2P+T 10 A, SEM SUPORTE E SEM PLACA - FORNECIMENTO E INSTALAÇÃO. AF_12/2015</v>
          </cell>
          <cell r="C2582" t="str">
            <v>UN</v>
          </cell>
          <cell r="D2582">
            <v>33.54</v>
          </cell>
        </row>
        <row r="2583">
          <cell r="A2583" t="str">
            <v xml:space="preserve">    92011</v>
          </cell>
          <cell r="B2583" t="str">
            <v>TOMADA MÉDIA DE EMBUTIR (3 MÓDULOS), 2P+T 20 A, SEM SUPORTE E SEM PLACA - FORNECIMENTO E INSTALAÇÃO. AF_12/2015</v>
          </cell>
          <cell r="C2583" t="str">
            <v>UN</v>
          </cell>
          <cell r="D2583">
            <v>39.99</v>
          </cell>
        </row>
        <row r="2584">
          <cell r="A2584" t="str">
            <v xml:space="preserve">    92012</v>
          </cell>
          <cell r="B2584" t="str">
            <v>TOMADA MÉDIA DE EMBUTIR (3 MÓDULOS), 2P+T 10 A, INCLUINDO SUPORTE E PLACA - FORNECIMENTO E INSTALAÇÃO. AF_12/2015</v>
          </cell>
          <cell r="C2584" t="str">
            <v>UN</v>
          </cell>
          <cell r="D2584">
            <v>38.200000000000003</v>
          </cell>
        </row>
        <row r="2585">
          <cell r="A2585" t="str">
            <v xml:space="preserve">    92013</v>
          </cell>
          <cell r="B2585" t="str">
            <v>TOMADA MÉDIA DE EMBUTIR (3 MÓDULOS), 2P+T 20 A, INCLUINDO SUPORTE E PLACA - FORNECIMENTO E INSTALAÇÃO. AF_12/2015</v>
          </cell>
          <cell r="C2585" t="str">
            <v>UN</v>
          </cell>
          <cell r="D2585">
            <v>44.65</v>
          </cell>
        </row>
        <row r="2586">
          <cell r="A2586" t="str">
            <v xml:space="preserve">    92014</v>
          </cell>
          <cell r="B2586" t="str">
            <v>TOMADA BAIXA DE EMBUTIR (3 MÓDULOS), 2P+T 10 A, SEM SUPORTE E SEM PLACA - FORNECIMENTO E INSTALAÇÃO. AF_12/2015</v>
          </cell>
          <cell r="C2586" t="str">
            <v>UN</v>
          </cell>
          <cell r="D2586">
            <v>27.32</v>
          </cell>
        </row>
        <row r="2587">
          <cell r="A2587" t="str">
            <v xml:space="preserve">    92015</v>
          </cell>
          <cell r="B2587" t="str">
            <v>TOMADA BAIXA DE EMBUTIR (3 MÓDULOS), 2P+T 20 A, SEM SUPORTE E SEM PLACA - FORNECIMENTO E INSTALAÇÃO. AF_12/2015</v>
          </cell>
          <cell r="C2587" t="str">
            <v>UN</v>
          </cell>
          <cell r="D2587">
            <v>33.770000000000003</v>
          </cell>
        </row>
        <row r="2588">
          <cell r="A2588" t="str">
            <v xml:space="preserve">    92016</v>
          </cell>
          <cell r="B2588" t="str">
            <v>TOMADA BAIXA DE EMBUTIR (3 MÓDULOS), 2P+T 10 A, INCLUINDO SUPORTE E PLACA - FORNECIMENTO E INSTALAÇÃO. AF_12/2015</v>
          </cell>
          <cell r="C2588" t="str">
            <v>UN</v>
          </cell>
          <cell r="D2588">
            <v>31.98</v>
          </cell>
        </row>
        <row r="2589">
          <cell r="A2589" t="str">
            <v xml:space="preserve">    92017</v>
          </cell>
          <cell r="B2589" t="str">
            <v>TOMADA BAIXA DE EMBUTIR (3 MÓDULOS), 2P+T 20 A, INCLUINDO SUPORTE E PLACA - FORNECIMENTO E INSTALAÇÃO. AF_12/2015</v>
          </cell>
          <cell r="C2589" t="str">
            <v>UN</v>
          </cell>
          <cell r="D2589">
            <v>38.43</v>
          </cell>
        </row>
        <row r="2590">
          <cell r="A2590" t="str">
            <v xml:space="preserve">    92018</v>
          </cell>
          <cell r="B2590" t="str">
            <v>TOMADA BAIXA DE EMBUTIR (4 MÓDULOS), 2P+T 10 A, SEM SUPORTE E SEM PLACA - FORNECIMENTO E INSTALAÇÃO. AF_12/2015</v>
          </cell>
          <cell r="C2590" t="str">
            <v>UN</v>
          </cell>
          <cell r="D2590">
            <v>36.14</v>
          </cell>
        </row>
        <row r="2591">
          <cell r="A2591" t="str">
            <v xml:space="preserve">    92019</v>
          </cell>
          <cell r="B2591" t="str">
            <v>TOMADA BAIXA DE EMBUTIR (4 MÓDULOS), 2P+T 10 A, INCLUINDO SUPORTE E PLACA - FORNECIMENTO E INSTALAÇÃO. AF_12/2015</v>
          </cell>
          <cell r="C2591" t="str">
            <v>UN</v>
          </cell>
          <cell r="D2591">
            <v>44.64</v>
          </cell>
        </row>
        <row r="2592">
          <cell r="A2592" t="str">
            <v xml:space="preserve">    92020</v>
          </cell>
          <cell r="B2592" t="str">
            <v>TOMADA BAIXA DE EMBUTIR (6 MÓDULOS), 2P+T 10 A, SEM SUPORTE E SEM PLACA - FORNECIMENTO E INSTALAÇÃO. AF_12/2015</v>
          </cell>
          <cell r="C2592" t="str">
            <v>UN</v>
          </cell>
          <cell r="D2592">
            <v>53.35</v>
          </cell>
        </row>
        <row r="2593">
          <cell r="A2593" t="str">
            <v xml:space="preserve">    92021</v>
          </cell>
          <cell r="B2593" t="str">
            <v>TOMADA BAIXA DE EMBUTIR (6 MÓDULOS), 2P+T 10 A, INCLUINDO SUPORTE E PLACA - FORNECIMENTO E INSTALAÇÃO. AF_12/2015</v>
          </cell>
          <cell r="C2593" t="str">
            <v>UN</v>
          </cell>
          <cell r="D2593">
            <v>61.85</v>
          </cell>
        </row>
        <row r="2594">
          <cell r="A2594" t="str">
            <v xml:space="preserve">    92022</v>
          </cell>
          <cell r="B2594" t="str">
            <v>INTERRUPTOR SIMPLES (1 MÓDULO) COM 1 TOMADA DE EMBUTIR 2P+T 10 A, SEMSUPORTE E SEM PLACA - FORNECIMENTO E INSTALAÇÃO. AF_12/2015</v>
          </cell>
          <cell r="C2594" t="str">
            <v>UN</v>
          </cell>
          <cell r="D2594">
            <v>21.49</v>
          </cell>
        </row>
        <row r="2595">
          <cell r="A2595" t="str">
            <v xml:space="preserve">    92023</v>
          </cell>
          <cell r="B2595" t="str">
            <v>INTERRUPTOR SIMPLES (1 MÓDULO) COM 1 TOMADA DE EMBUTIR 2P+T 10 A, INCLUINDO SUPORTE E PLACA - FORNECIMENTO E INSTALAÇÃO. AF_12/2015</v>
          </cell>
          <cell r="C2595" t="str">
            <v>UN</v>
          </cell>
          <cell r="D2595">
            <v>26.15</v>
          </cell>
        </row>
        <row r="2596">
          <cell r="A2596" t="str">
            <v xml:space="preserve">    92024</v>
          </cell>
          <cell r="B2596" t="str">
            <v>INTERRUPTOR SIMPLES (1 MÓDULO) COM 2 TOMADAS DE EMBUTIR 2P+T 10 A, SEM SUPORTE E SEM PLACA - FORNECIMENTO E INSTALAÇÃO. AF_12/2015</v>
          </cell>
          <cell r="C2596" t="str">
            <v>UN</v>
          </cell>
          <cell r="D2596">
            <v>32.130000000000003</v>
          </cell>
        </row>
        <row r="2597">
          <cell r="A2597" t="str">
            <v xml:space="preserve">    92025</v>
          </cell>
          <cell r="B2597" t="str">
            <v>INTERRUPTOR SIMPLES (1 MÓDULO) COM 2 TOMADAS DE EMBUTIR 2P+T 10 A, INCLUINDO SUPORTE E PLACA - FORNECIMENTO E INSTALAÇÃO. AF_12/2015</v>
          </cell>
          <cell r="C2597" t="str">
            <v>UN</v>
          </cell>
          <cell r="D2597">
            <v>36.79</v>
          </cell>
        </row>
        <row r="2598">
          <cell r="A2598" t="str">
            <v xml:space="preserve">    92026</v>
          </cell>
          <cell r="B2598" t="str">
            <v>INTERRUPTOR SIMPLES (2 MÓDULOS) COM 1 TOMADA DE EMBUTIR 2P+T 10 A, SEM SUPORTE E SEM PLACA - FORNECIMENTO E INSTALAÇÃO. AF_12/2015</v>
          </cell>
          <cell r="C2598" t="str">
            <v>UN</v>
          </cell>
          <cell r="D2598">
            <v>30.69</v>
          </cell>
        </row>
        <row r="2599">
          <cell r="A2599" t="str">
            <v xml:space="preserve">    92027</v>
          </cell>
          <cell r="B2599" t="str">
            <v>INTERRUPTOR SIMPLES (2 MÓDULOS) COM 1 TOMADA DE EMBUTIR 2P+T 10 A, INCLUINDO SUPORTE E PLACA - FORNECIMENTO E INSTALAÇÃO. AF_12/2015</v>
          </cell>
          <cell r="C2599" t="str">
            <v>UN</v>
          </cell>
          <cell r="D2599">
            <v>35.35</v>
          </cell>
        </row>
        <row r="2600">
          <cell r="A2600" t="str">
            <v xml:space="preserve">    92028</v>
          </cell>
          <cell r="B2600" t="str">
            <v>INTERRUPTOR PARALELO (1 MÓDULO) COM 1 TOMADA DE EMBUTIR 2P+T 10 A, SEM SUPORTE E SEM PLACA - FORNECIMENTO E INSTALAÇÃO. AF_12/2015</v>
          </cell>
          <cell r="C2600" t="str">
            <v>UN</v>
          </cell>
          <cell r="D2600">
            <v>25.58</v>
          </cell>
        </row>
        <row r="2601">
          <cell r="A2601" t="str">
            <v xml:space="preserve">    92029</v>
          </cell>
          <cell r="B2601" t="str">
            <v>INTERRUPTOR PARALELO (1 MÓDULO) COM 1 TOMADA DE EMBUTIR 2P+T 10 A, INCLUINDO SUPORTE E PLACA - FORNECIMENTO E INSTALAÇÃO. AF_12/2015</v>
          </cell>
          <cell r="C2601" t="str">
            <v>UN</v>
          </cell>
          <cell r="D2601">
            <v>30.24</v>
          </cell>
        </row>
        <row r="2602">
          <cell r="A2602" t="str">
            <v xml:space="preserve">    92030</v>
          </cell>
          <cell r="B2602" t="str">
            <v>INTERRUPTOR PARALELO (1 MÓDULO) COM 2 TOMADAS DE EMBUTIR 2P+T 10 A, SEM SUPORTE E SEM PLACA - FORNECIMENTO E INSTALAÇÃO. AF_12/2015</v>
          </cell>
          <cell r="C2602" t="str">
            <v>UN</v>
          </cell>
          <cell r="D2602">
            <v>36.18</v>
          </cell>
        </row>
        <row r="2603">
          <cell r="A2603" t="str">
            <v xml:space="preserve">    92031</v>
          </cell>
          <cell r="B2603" t="str">
            <v>INTERRUPTOR PARALELO (1 MÓDULO) COM 2 TOMADAS DE EMBUTIR 2P+T 10 A, INCLUINDO SUPORTE E PLACA - FORNECIMENTO E INSTALAÇÃO. AF_12/2015</v>
          </cell>
          <cell r="C2603" t="str">
            <v>UN</v>
          </cell>
          <cell r="D2603">
            <v>40.840000000000003</v>
          </cell>
        </row>
        <row r="2604">
          <cell r="A2604" t="str">
            <v xml:space="preserve">    92032</v>
          </cell>
          <cell r="B2604" t="str">
            <v>INTERRUPTOR PARALELO (2 MÓDULOS) COM 1 TOMADA DE EMBUTIR 2P+T 10 A, SEM SUPORTE E SEM PLACA - FORNECIMENTO E INSTALAÇÃO. AF_12/2015</v>
          </cell>
          <cell r="C2604" t="str">
            <v>UN</v>
          </cell>
          <cell r="D2604">
            <v>38.83</v>
          </cell>
        </row>
        <row r="2605">
          <cell r="A2605" t="str">
            <v xml:space="preserve">    92033</v>
          </cell>
          <cell r="B2605" t="str">
            <v>INTERRUPTOR PARALELO (2 MÓDULOS) COM 1 TOMADA DE EMBUTIR 2P+T 10 A, INCLUINDO SUPORTE E PLACA - FORNECIMENTO E INSTALAÇÃO. AF_12/2015</v>
          </cell>
          <cell r="C2605" t="str">
            <v>UN</v>
          </cell>
          <cell r="D2605">
            <v>43.49</v>
          </cell>
        </row>
        <row r="2606">
          <cell r="A2606" t="str">
            <v xml:space="preserve">    92034</v>
          </cell>
          <cell r="B2606" t="str">
            <v>INTERRUPTOR SIMPLES (1 MÓDULO), INTERRUPTOR PARALELO (1 MÓDULO) E 1 TOMADA DE EMBUTIR 2P+T 10 A, SEM SUPORTE E SEM PLACA - FORNECIMENTO E INSTALAÇÃO. AF_12/2015</v>
          </cell>
          <cell r="C2606" t="str">
            <v>UN</v>
          </cell>
          <cell r="D2606">
            <v>34.770000000000003</v>
          </cell>
        </row>
        <row r="2607">
          <cell r="A2607" t="str">
            <v xml:space="preserve">    92035</v>
          </cell>
          <cell r="B2607" t="str">
            <v>INTERRUPTOR SIMPLES (1 MÓDULO), INTERRUPTOR PARALELO (1 MÓDULO) E 1 TOMADA DE EMBUTIR 2P+T 10 A, INCLUINDO SUPORTE E PLACA - FORNECIMENTO EINSTALAÇÃO. AF_12/2015</v>
          </cell>
          <cell r="C2607" t="str">
            <v>UN</v>
          </cell>
          <cell r="D2607">
            <v>39.43</v>
          </cell>
        </row>
        <row r="2608">
          <cell r="A2608" t="str">
            <v xml:space="preserve">  0171</v>
          </cell>
          <cell r="B2608" t="str">
            <v>LUMINARIA INTERNA/BOCAL/LAMPADAS</v>
          </cell>
        </row>
        <row r="2609">
          <cell r="A2609" t="str">
            <v xml:space="preserve">    72248</v>
          </cell>
          <cell r="B2609" t="str">
            <v xml:space="preserve">LAMPADA INCANDESCENTE 40W - FORNECIMENTO E INSTALACAO </v>
          </cell>
          <cell r="C2609" t="str">
            <v>UN</v>
          </cell>
          <cell r="D2609">
            <v>2.3199999999999998</v>
          </cell>
        </row>
        <row r="2610">
          <cell r="A2610" t="str">
            <v xml:space="preserve">    72274</v>
          </cell>
          <cell r="B2610" t="str">
            <v xml:space="preserve">LAMPADA INCANDESCENTE 100W - FORNECIMENTO E INSTALACAO </v>
          </cell>
          <cell r="C2610" t="str">
            <v>UN</v>
          </cell>
          <cell r="D2610">
            <v>2.61</v>
          </cell>
        </row>
        <row r="2611">
          <cell r="A2611" t="str">
            <v xml:space="preserve">    72278</v>
          </cell>
          <cell r="B2611" t="str">
            <v xml:space="preserve">LAMPADA VAPOR METALICO 400W - FORNECIMENTO E INSTALACAO </v>
          </cell>
          <cell r="C2611" t="str">
            <v>UN</v>
          </cell>
          <cell r="D2611">
            <v>61.42</v>
          </cell>
        </row>
        <row r="2612">
          <cell r="A2612" t="str">
            <v xml:space="preserve">    72280</v>
          </cell>
          <cell r="B2612" t="str">
            <v xml:space="preserve">IGNITOR PARA PARTIDA LÂMPADA VAPOR SÓDIO ALTA PRESSÃO ATÉ 400W </v>
          </cell>
          <cell r="C2612" t="str">
            <v>UN</v>
          </cell>
          <cell r="D2612">
            <v>30.46</v>
          </cell>
        </row>
        <row r="2613">
          <cell r="A2613" t="str">
            <v xml:space="preserve">    73738</v>
          </cell>
          <cell r="B2613" t="str">
            <v>REATORES</v>
          </cell>
        </row>
        <row r="2614">
          <cell r="A2614" t="str">
            <v xml:space="preserve">    73738/001</v>
          </cell>
          <cell r="B2614" t="str">
            <v xml:space="preserve">STARTER DE 20W OU 40W FORNECIMENTO E COLOCACAO </v>
          </cell>
          <cell r="C2614" t="str">
            <v>UN</v>
          </cell>
          <cell r="D2614">
            <v>2.64</v>
          </cell>
        </row>
        <row r="2615">
          <cell r="A2615" t="str">
            <v xml:space="preserve">    73953</v>
          </cell>
          <cell r="B2615" t="str">
            <v>LUMINARIA INTERNA TP CALHA SOBREPOR</v>
          </cell>
        </row>
        <row r="2616">
          <cell r="A2616" t="str">
            <v xml:space="preserve">    73953/001</v>
          </cell>
          <cell r="B2616" t="str">
            <v>LUMINARIA TIPO CALHA, DE SOBREPOR, COM REATOR DE PARTIDA RAPIDA E LAMPADA FLUORESCENTE 1X20W, COMPLETA, FORNECIMENTO E INSTALACAO</v>
          </cell>
          <cell r="C2616" t="str">
            <v>UN</v>
          </cell>
          <cell r="D2616">
            <v>55.5</v>
          </cell>
        </row>
        <row r="2617">
          <cell r="A2617" t="str">
            <v xml:space="preserve">    73953/002</v>
          </cell>
          <cell r="B2617" t="str">
            <v>LUMINARIA TIPO CALHA, DE SOBREPOR, COM REATOR DE PARTIDA RAPIDA E LAMPADA FLUORESCENTE 2X20W, COMPLETA, FORNECIMENTO E INSTALACAO</v>
          </cell>
          <cell r="C2617" t="str">
            <v>UN</v>
          </cell>
          <cell r="D2617">
            <v>82.48</v>
          </cell>
        </row>
        <row r="2618">
          <cell r="A2618" t="str">
            <v xml:space="preserve">    73953/003</v>
          </cell>
          <cell r="B2618" t="str">
            <v>LUMINARIA TIPO CALHA, DE SOBREPOR, COM REATOR DE PARTIDA RAPIDA E LAMPADA FLUORESCENTE 3X20W, COMPLETA, FORNECIMENTO E INSTALACAO</v>
          </cell>
          <cell r="C2618" t="str">
            <v>UN</v>
          </cell>
          <cell r="D2618">
            <v>122.69</v>
          </cell>
        </row>
        <row r="2619">
          <cell r="A2619" t="str">
            <v xml:space="preserve">    73953/004</v>
          </cell>
          <cell r="B2619" t="str">
            <v>LUMINARIA TIPO CALHA, DE SOBREPOR, COM REATOR DE PARTIDA RAPIDA E LAMPADA FLUORESCENTE 4X20W, COMPLETA, FORNECIMENTO E INSTALACAO</v>
          </cell>
          <cell r="C2619" t="str">
            <v>UN</v>
          </cell>
          <cell r="D2619">
            <v>132.13999999999999</v>
          </cell>
        </row>
        <row r="2620">
          <cell r="A2620" t="str">
            <v xml:space="preserve">    73953/005</v>
          </cell>
          <cell r="B2620" t="str">
            <v>LUMINARIA TIPO CALHA, DE SOBREPOR, COM REATOR DE PARTIDA RAPIDA E LAMPADA FLUORESCENTE 1X40W, COMPLETA, FORNECIMENTO E INSTALACAO</v>
          </cell>
          <cell r="C2620" t="str">
            <v>UN</v>
          </cell>
          <cell r="D2620">
            <v>64.709999999999994</v>
          </cell>
        </row>
        <row r="2621">
          <cell r="A2621" t="str">
            <v xml:space="preserve">    73953/006</v>
          </cell>
          <cell r="B2621" t="str">
            <v>LUMINARIA TIPO CALHA, DE SOBREPOR, COM REATOR DE PARTIDA RAPIDA E LAMPADA FLUORESCENTE 2X40W, COMPLETA, FORNECIMENTO E INSTALACAO</v>
          </cell>
          <cell r="C2621" t="str">
            <v>UN</v>
          </cell>
          <cell r="D2621">
            <v>89.43</v>
          </cell>
        </row>
        <row r="2622">
          <cell r="A2622" t="str">
            <v xml:space="preserve">    73953/007</v>
          </cell>
          <cell r="B2622" t="str">
            <v>LUMINARIA TIPO CALHA, DE SOBREPOR, COM REATOR DE PARTIDA RAPIDA E LAMPADA FLUORESCENTE 3X40W, COMPLETA, FORNECIMENTO E INSTALACAO</v>
          </cell>
          <cell r="C2622" t="str">
            <v>UN</v>
          </cell>
          <cell r="D2622">
            <v>122.79</v>
          </cell>
        </row>
        <row r="2623">
          <cell r="A2623" t="str">
            <v xml:space="preserve">    73953/008</v>
          </cell>
          <cell r="B2623" t="str">
            <v>LUMINARIA TIPO CALHA, DE SOBREPOR, COM REATOR DE PARTIDA RAPIDA E LAMPADA FLUORESCENTE 4X40W, COMPLETA, FORNECIMENTO E INSTALACAO</v>
          </cell>
          <cell r="C2623" t="str">
            <v>UN</v>
          </cell>
          <cell r="D2623">
            <v>152.66999999999999</v>
          </cell>
        </row>
        <row r="2624">
          <cell r="A2624" t="str">
            <v xml:space="preserve">    73953/009</v>
          </cell>
          <cell r="B2624" t="str">
            <v>LUMINARIA SOBREPOR TP CALHA C/REATOR PART CONVENC LAMP 1X20W E STARTERFIX EM LAJE OU FORRO - FORNECIMENTO E COLOCACAO</v>
          </cell>
          <cell r="C2624" t="str">
            <v>UN</v>
          </cell>
          <cell r="D2624">
            <v>50.48</v>
          </cell>
        </row>
        <row r="2625">
          <cell r="A2625" t="str">
            <v xml:space="preserve">    74041</v>
          </cell>
          <cell r="B2625" t="str">
            <v>LUMINARIA GLOBO</v>
          </cell>
        </row>
        <row r="2626">
          <cell r="A2626" t="str">
            <v xml:space="preserve">    74041/001</v>
          </cell>
          <cell r="B2626" t="str">
            <v>LUMINARIA GLOBO VIDRO LEITOSO/PLAFONIER/BOCAL/LAMPADA FLUORESCENTE 20W</v>
          </cell>
          <cell r="C2626" t="str">
            <v>UN</v>
          </cell>
          <cell r="D2626">
            <v>49.79</v>
          </cell>
        </row>
        <row r="2627">
          <cell r="A2627" t="str">
            <v xml:space="preserve">    74041/002</v>
          </cell>
          <cell r="B2627" t="str">
            <v>LUMINARIA GLOBO VIDRO LEITOSO/PLAFONIER/BOCAL/LAMPADA FLUORESCENTE 40W</v>
          </cell>
          <cell r="C2627" t="str">
            <v>UN</v>
          </cell>
          <cell r="D2627">
            <v>50.45</v>
          </cell>
        </row>
        <row r="2628">
          <cell r="A2628" t="str">
            <v xml:space="preserve">    74041/003</v>
          </cell>
          <cell r="B2628" t="str">
            <v>LUMINARIA GLOBO VIDRO LEITOSO /PLAFONIER/BOCAL/ LAMPADA INCANDESCENTE 100W</v>
          </cell>
          <cell r="C2628" t="str">
            <v>UN</v>
          </cell>
          <cell r="D2628">
            <v>46.75</v>
          </cell>
        </row>
        <row r="2629">
          <cell r="A2629" t="str">
            <v xml:space="preserve">    74082</v>
          </cell>
          <cell r="B2629" t="str">
            <v>REFLETOR</v>
          </cell>
        </row>
        <row r="2630">
          <cell r="A2630" t="str">
            <v xml:space="preserve">    74082/001</v>
          </cell>
          <cell r="B2630" t="str">
            <v>REFLETOR REDONDO EM ALUMINIO COM SUPORTE E ALCA REGULAVEL PARA FIXACAO, COM LAMPADA VAPOR DE MERCURIO 250W</v>
          </cell>
          <cell r="C2630" t="str">
            <v>UN</v>
          </cell>
          <cell r="D2630">
            <v>196.27</v>
          </cell>
        </row>
        <row r="2631">
          <cell r="A2631" t="str">
            <v xml:space="preserve">    74094</v>
          </cell>
          <cell r="B2631" t="str">
            <v>LUMINARIA INTERNA</v>
          </cell>
        </row>
        <row r="2632">
          <cell r="A2632" t="str">
            <v xml:space="preserve">    74094/001</v>
          </cell>
          <cell r="B2632" t="str">
            <v>LUMINARIA TIPO SPOT PARA 1 LAMPADA INCANDESCENTE/FLUORESCENTE COMPACTA</v>
          </cell>
          <cell r="C2632" t="str">
            <v>UN</v>
          </cell>
          <cell r="D2632">
            <v>25.36</v>
          </cell>
        </row>
        <row r="2633">
          <cell r="A2633" t="str">
            <v xml:space="preserve">    83389</v>
          </cell>
          <cell r="B2633" t="str">
            <v>REATOR PARA LAMPADA FLUORESCENTE 1X20W PARTIDA CONVENCIONAL FORNECIMENTO E INSTALACAO</v>
          </cell>
          <cell r="C2633" t="str">
            <v>UN</v>
          </cell>
          <cell r="D2633">
            <v>13.86</v>
          </cell>
        </row>
        <row r="2634">
          <cell r="A2634" t="str">
            <v xml:space="preserve">    83390</v>
          </cell>
          <cell r="B2634" t="str">
            <v>REATOR PARA LAMPADA FLUORESCENTE 1X40W PARTIDA CONVENCIONAL FORNECIMENTO E INSTALACAO</v>
          </cell>
          <cell r="C2634" t="str">
            <v>UN</v>
          </cell>
          <cell r="D2634">
            <v>23.96</v>
          </cell>
        </row>
        <row r="2635">
          <cell r="A2635" t="str">
            <v xml:space="preserve">    83391</v>
          </cell>
          <cell r="B2635" t="str">
            <v>REATOR PARA LAMPADA FLUORESCENTE 2X40W PARTIDA RAPIDA FORNECIMENTO E INSTALACAO</v>
          </cell>
          <cell r="C2635" t="str">
            <v>UN</v>
          </cell>
          <cell r="D2635">
            <v>37.21</v>
          </cell>
        </row>
        <row r="2636">
          <cell r="A2636" t="str">
            <v xml:space="preserve">    83392</v>
          </cell>
          <cell r="B2636" t="str">
            <v>REATOR PARA LAMPADA FLUORESCENTE 1X20W PARTIDA RAPIDA FORNECIMENTO E INSTALACAO</v>
          </cell>
          <cell r="C2636" t="str">
            <v>UN</v>
          </cell>
          <cell r="D2636">
            <v>25.13</v>
          </cell>
        </row>
        <row r="2637">
          <cell r="A2637" t="str">
            <v xml:space="preserve">    83393</v>
          </cell>
          <cell r="B2637" t="str">
            <v>REATOR PARA LAMPADA FLUORESCENTE 1X40W PARTIDA RAPIDA FORNECIMENTO E INSTALACAO</v>
          </cell>
          <cell r="C2637" t="str">
            <v>UN</v>
          </cell>
          <cell r="D2637">
            <v>26.97</v>
          </cell>
        </row>
        <row r="2638">
          <cell r="A2638" t="str">
            <v xml:space="preserve">    83468</v>
          </cell>
          <cell r="B2638" t="str">
            <v xml:space="preserve">LAMPADA FLUORESCENTE 20W - FORNECIMENTO E INSTALACAO </v>
          </cell>
          <cell r="C2638" t="str">
            <v>UN</v>
          </cell>
          <cell r="D2638">
            <v>4.76</v>
          </cell>
        </row>
        <row r="2639">
          <cell r="A2639" t="str">
            <v xml:space="preserve">    83469</v>
          </cell>
          <cell r="B2639" t="str">
            <v xml:space="preserve">LAMPADA FLUORESCENTE 40W - FORNECIMENTO E INSTALACAO </v>
          </cell>
          <cell r="C2639" t="str">
            <v>UN</v>
          </cell>
          <cell r="D2639">
            <v>5.42</v>
          </cell>
        </row>
        <row r="2640">
          <cell r="A2640" t="str">
            <v xml:space="preserve">    83470</v>
          </cell>
          <cell r="B2640" t="str">
            <v xml:space="preserve">LAMPADA FLUORESCENTE TP HO 85W - FORNECIMENTO E INSTALACAO </v>
          </cell>
          <cell r="C2640" t="str">
            <v>UN</v>
          </cell>
          <cell r="D2640">
            <v>11</v>
          </cell>
        </row>
        <row r="2641">
          <cell r="A2641" t="str">
            <v xml:space="preserve">  0172</v>
          </cell>
          <cell r="B2641" t="str">
            <v>FORNECIMENTO DE MAT/MO P/ELETRIFICACAO E ILUMINACAO PUBLICA</v>
          </cell>
        </row>
        <row r="2642">
          <cell r="A2642" t="str">
            <v xml:space="preserve">    9540</v>
          </cell>
          <cell r="B2642" t="str">
            <v>ENTRADA DE ENERGIA ELÉTRICA AÉREA MONOFÁSICA 50A COM POSTE DE CONCRETO, INCLUSIVE CABEAMENTO, CAIXA DE PROTEÇÃO PARA MEDIDOR E ATERRAMENTO.</v>
          </cell>
          <cell r="C2642" t="str">
            <v>UN</v>
          </cell>
          <cell r="D2642">
            <v>795.79</v>
          </cell>
        </row>
        <row r="2643">
          <cell r="A2643" t="str">
            <v xml:space="preserve">    41598</v>
          </cell>
          <cell r="B2643" t="str">
            <v>ENTRADA PROVISORIA DE ENERGIA ELETRICA AEREA TRIFASICA 40A EM POSTE MADEIRA</v>
          </cell>
          <cell r="C2643" t="str">
            <v>UN</v>
          </cell>
          <cell r="D2643">
            <v>857.08</v>
          </cell>
        </row>
        <row r="2644">
          <cell r="A2644" t="str">
            <v xml:space="preserve">    72941</v>
          </cell>
          <cell r="B2644" t="str">
            <v>APARELHO SINALIZADOR DE SAIDA DE GARAGEM, COM CELULA FOTOELETRICA - FORNECIMENTO E INSTALACAO</v>
          </cell>
          <cell r="C2644" t="str">
            <v>UN</v>
          </cell>
          <cell r="D2644">
            <v>396.44</v>
          </cell>
        </row>
        <row r="2645">
          <cell r="A2645" t="str">
            <v xml:space="preserve">    73624</v>
          </cell>
          <cell r="B2645" t="str">
            <v xml:space="preserve">SUPORTE PARA TRANSFORMADOR EM POSTE DE CONCRETO CIRCULAR </v>
          </cell>
          <cell r="C2645" t="str">
            <v>UN</v>
          </cell>
          <cell r="D2645">
            <v>69.3</v>
          </cell>
        </row>
        <row r="2646">
          <cell r="A2646" t="str">
            <v xml:space="preserve">    73767</v>
          </cell>
          <cell r="B2646" t="str">
            <v>FORNEC/COLOC DE CONECTORES/LACO DE ROLDANA E ALCA P/ILUM PUBLICA</v>
          </cell>
        </row>
        <row r="2647">
          <cell r="A2647" t="str">
            <v xml:space="preserve">    73767/001</v>
          </cell>
          <cell r="B2647" t="str">
            <v>GRAMPO PARALELO EM ALUMINIO FUNDIDO OU ESTRUDADO DE 2 PARAFUSOS, PARA CABO DE 6 A 50 MM2, PASTA ANTIOXIDANTE. FORNEC E INSTALAÇÃO.</v>
          </cell>
          <cell r="C2647" t="str">
            <v>UN</v>
          </cell>
          <cell r="D2647">
            <v>6.58</v>
          </cell>
        </row>
        <row r="2648">
          <cell r="A2648" t="str">
            <v xml:space="preserve">    73767/002</v>
          </cell>
          <cell r="B2648" t="str">
            <v>ALCA PRE-FORMADA DISTRIBUIÇÃO EM ACO RECOBERTO COM ALUMINIO PARA CABO25MM2, ENCAPADO. FORNECIMENTO E INSTALAÇÃO.</v>
          </cell>
          <cell r="C2648" t="str">
            <v>UN</v>
          </cell>
          <cell r="D2648">
            <v>10.039999999999999</v>
          </cell>
        </row>
        <row r="2649">
          <cell r="A2649" t="str">
            <v xml:space="preserve">    73767/003</v>
          </cell>
          <cell r="B2649" t="str">
            <v>LACO DE ROLDANA PRE-FORMADO ACO RECOBERTO DE ALUMINIO PARA CABO DE ALUMINIO NU BITOLA 25MM2 - FORNECIMENTO E COLOCACAO</v>
          </cell>
          <cell r="C2649" t="str">
            <v>UN</v>
          </cell>
          <cell r="D2649">
            <v>6.91</v>
          </cell>
        </row>
        <row r="2650">
          <cell r="A2650" t="str">
            <v xml:space="preserve">    73767/004</v>
          </cell>
          <cell r="B2650" t="str">
            <v>ALCA PRE-FORMADA DISTRIBUICAO EM ACO RECOBERTO COM ALUMINIO NU PARA CABO 25MM2, ENCAPADO. FORNECIMENTO E INSTALACAO.</v>
          </cell>
          <cell r="C2650" t="str">
            <v>UN</v>
          </cell>
          <cell r="D2650">
            <v>4.05</v>
          </cell>
        </row>
        <row r="2651">
          <cell r="A2651" t="str">
            <v xml:space="preserve">    73767/005</v>
          </cell>
          <cell r="B2651" t="str">
            <v>ALCA PRE-FORMADA SERV DE ACO RECOB C/ALUM NU ENCAPADO 25MM2 (BITOLA) CONF PROJ A4-148-CP RIOLUZ FORNECIMENTO E COLOCACAO</v>
          </cell>
          <cell r="C2651" t="str">
            <v>UN</v>
          </cell>
          <cell r="D2651">
            <v>3.6</v>
          </cell>
        </row>
        <row r="2652">
          <cell r="A2652" t="str">
            <v xml:space="preserve">    73781</v>
          </cell>
          <cell r="B2652" t="str">
            <v>DIVERSOS PARA SUBESTACAO</v>
          </cell>
        </row>
        <row r="2653">
          <cell r="A2653" t="str">
            <v xml:space="preserve">    73781/001</v>
          </cell>
          <cell r="B2653" t="str">
            <v>MUFLA TERMINAL PRIMARIA UNIPOLAR USO INTERNO PARA CABO 35/120MM2, ISOLACAO 15/25KV EM EPR - BORRACHA DE SILICONE. FORNECIMENTO E INSTALACAO.</v>
          </cell>
          <cell r="C2653" t="str">
            <v>UN</v>
          </cell>
          <cell r="D2653">
            <v>306.42</v>
          </cell>
        </row>
        <row r="2654">
          <cell r="A2654" t="str">
            <v xml:space="preserve">    73781/002</v>
          </cell>
          <cell r="B2654" t="str">
            <v>ISOLADOR DE PINO TP HI-POT CILINDRICO CLASSE 15KV. FORNECIMENTO E INSTALACAO.</v>
          </cell>
          <cell r="C2654" t="str">
            <v>UN</v>
          </cell>
          <cell r="D2654">
            <v>23.54</v>
          </cell>
        </row>
        <row r="2655">
          <cell r="A2655" t="str">
            <v xml:space="preserve">    73781/003</v>
          </cell>
          <cell r="B2655" t="str">
            <v>ISOLADOR DE SUSPENSAO (DISCO) TP CAVILHA CLASSE 15KV - 6''. FORNECIMENTO E INSTALACAO.</v>
          </cell>
          <cell r="C2655" t="str">
            <v>UN</v>
          </cell>
          <cell r="D2655">
            <v>86.87</v>
          </cell>
        </row>
        <row r="2656">
          <cell r="A2656" t="str">
            <v xml:space="preserve">    88543</v>
          </cell>
          <cell r="B2656" t="str">
            <v>ARMACAO SECUNDARIA OU REX COMPLETA PARA TRESLINHAS-FORNECIMENTO E INSTALACAO.</v>
          </cell>
          <cell r="C2656" t="str">
            <v>UN</v>
          </cell>
          <cell r="D2656">
            <v>146.35</v>
          </cell>
        </row>
        <row r="2657">
          <cell r="A2657" t="str">
            <v xml:space="preserve">    88544</v>
          </cell>
          <cell r="B2657" t="str">
            <v>ARMACAO SECUNDARIA OU REX COMPLETA PARA DUAS LINHAS-FORNECIMENTO E INSTALACAO.</v>
          </cell>
          <cell r="C2657" t="str">
            <v>UN</v>
          </cell>
          <cell r="D2657">
            <v>84.1</v>
          </cell>
        </row>
        <row r="2658">
          <cell r="A2658" t="str">
            <v xml:space="preserve">    88545</v>
          </cell>
          <cell r="B2658" t="str">
            <v>ARMACAO SECUNDARIA OU REX COMPLETA PARA QUATRO LINHAS-FORNECIMENTO E INSTALACAO.</v>
          </cell>
          <cell r="C2658" t="str">
            <v>UN</v>
          </cell>
          <cell r="D2658">
            <v>168.06</v>
          </cell>
        </row>
        <row r="2659">
          <cell r="A2659" t="str">
            <v xml:space="preserve">  0173</v>
          </cell>
          <cell r="B2659" t="str">
            <v>POSTE DE CONCRETO</v>
          </cell>
        </row>
        <row r="2660">
          <cell r="A2660" t="str">
            <v xml:space="preserve">    73783</v>
          </cell>
          <cell r="B2660" t="str">
            <v>POSTE DE CONCRETO - ASSENTAMENTO</v>
          </cell>
        </row>
        <row r="2661">
          <cell r="A2661" t="str">
            <v xml:space="preserve">    73783/001</v>
          </cell>
          <cell r="B2661" t="str">
            <v>POSTE CONCRETO SECAO CIRCULAR COMPRIMENTO=5M CARGA NOMINAL TOPO 100KG INCLUSIVE ESCAVACAO EXCLUSIVE TRANSPORTE - FORNECIMENTO E COLOCACAO</v>
          </cell>
          <cell r="C2661" t="str">
            <v>UN</v>
          </cell>
          <cell r="D2661">
            <v>416.08</v>
          </cell>
        </row>
        <row r="2662">
          <cell r="A2662" t="str">
            <v xml:space="preserve">    73783/003</v>
          </cell>
          <cell r="B2662" t="str">
            <v>POSTE CONCRETO SEÇÃO CIRCULAR COMPRIMENTO=5M CARGA NOMINAL TOPO 300KG INCLUSIVE ESCAVACAO EXCLUSIVE TRANSPORTE - FORNECIMENTO E COLOCAÇÃO</v>
          </cell>
          <cell r="C2662" t="str">
            <v>UN</v>
          </cell>
          <cell r="D2662">
            <v>379.29</v>
          </cell>
        </row>
        <row r="2663">
          <cell r="A2663" t="str">
            <v xml:space="preserve">    73783/005</v>
          </cell>
          <cell r="B2663" t="str">
            <v>POSTE CONCRETO SEÇÃO CIRCULAR COMPRIMENTO=7M CARGA NOMINAL TOPO 100KG INCLUSIVE ESCAVACAO EXCLUSIVE TRANSPORTE - FORNECIMENTO E COLOCAÇÃO</v>
          </cell>
          <cell r="C2663" t="str">
            <v>UN</v>
          </cell>
          <cell r="D2663">
            <v>425.77</v>
          </cell>
        </row>
        <row r="2664">
          <cell r="A2664" t="str">
            <v xml:space="preserve">    73783/006</v>
          </cell>
          <cell r="B2664" t="str">
            <v>POSTE CONCRETO SEÇÃO CIRCULAR COMPRIMENTO=7M CARGA NOMINAL TOPO 200KG INCLUSIVE ESCAVACAO EXCLUSIVE TRANSPORTE - FORNECIMENTO E COLOCAÇÃO</v>
          </cell>
          <cell r="C2664" t="str">
            <v>UN</v>
          </cell>
          <cell r="D2664">
            <v>493.33</v>
          </cell>
        </row>
        <row r="2665">
          <cell r="A2665" t="str">
            <v xml:space="preserve">    73783/008</v>
          </cell>
          <cell r="B2665" t="str">
            <v>POSTE CONCRETO SEÇÃO CIRCULAR COMPRIMENTO=11M E CARGA NOMINAL 200KG INCLUSIVE ESCAVACAO EXCLUSIVE TRANSPORTE - FORNECIMENTO E COLOCAÇÃO</v>
          </cell>
          <cell r="C2665" t="str">
            <v>UN</v>
          </cell>
          <cell r="D2665">
            <v>864.92</v>
          </cell>
        </row>
        <row r="2666">
          <cell r="A2666" t="str">
            <v xml:space="preserve">    73783/009</v>
          </cell>
          <cell r="B2666" t="str">
            <v>POSTE CONCRETO SEÇÃO CIRCULAR COMPRIMENTO=11M CARGA NOMINAL NO TOPO 300KG INCLUSIVE ESCAVACAO EXCLUSIVE TRANSPORTE - FORNECIMENTO E COLOCAÇÃO</v>
          </cell>
          <cell r="C2666" t="str">
            <v>UN</v>
          </cell>
          <cell r="D2666">
            <v>866.66</v>
          </cell>
        </row>
        <row r="2667">
          <cell r="A2667" t="str">
            <v xml:space="preserve">    73783/010</v>
          </cell>
          <cell r="B2667" t="str">
            <v>POSTE CONCRETO SEÇÃO CIRCULAR COMPRIMENTO=11M CARGA NOMINAL NO TOPO 400KG INCLUSIVE ESCAVACAO EXCLUSIVE TRANSPORTE - FORNECIMENTO E COLOCAÇÃO</v>
          </cell>
          <cell r="C2667" t="str">
            <v>UN</v>
          </cell>
          <cell r="D2667">
            <v>1022.79</v>
          </cell>
        </row>
        <row r="2668">
          <cell r="A2668" t="str">
            <v xml:space="preserve">    73783/011</v>
          </cell>
          <cell r="B2668" t="str">
            <v>POSTE CONCRETO SEÇÃO CIRCULAR COMPRIMENTO=14M CARGA NOMINAL NO TOPO 400KG INCLUSIVE ESCAVACAO EXCLUSIVE TRANSPORTE - FORNECIMENTO E COLOCAÇÃO</v>
          </cell>
          <cell r="C2668" t="str">
            <v>UN</v>
          </cell>
          <cell r="D2668">
            <v>1556.4</v>
          </cell>
        </row>
        <row r="2669">
          <cell r="A2669" t="str">
            <v xml:space="preserve">    73783/012</v>
          </cell>
          <cell r="B2669" t="str">
            <v>POSTE CONCRETO SEÇÃO CIRCULAR COMPRIMENTO=7M CARGA NOMINAL NO TOPO 300KG INCLUSIVE ESCAVACAO EXCLUSIVE TRANSPORTE - FORNECIMENTO E COLOCAÇÃO</v>
          </cell>
          <cell r="C2669" t="str">
            <v>UN</v>
          </cell>
          <cell r="D2669">
            <v>565.80999999999995</v>
          </cell>
        </row>
        <row r="2670">
          <cell r="A2670" t="str">
            <v xml:space="preserve">    73783/014</v>
          </cell>
          <cell r="B2670" t="str">
            <v>POSTE CONCRETO SEÇÃO CIRCULAR COMPRIMENTO=9M CARGA NOMINAL NO TOPO 200KG INCLUSIVE ESCAVACAO EXCLUSIVE TRANSPORTE - FORNECIMENTO E COLOCAÇÃO</v>
          </cell>
          <cell r="C2670" t="str">
            <v>UN</v>
          </cell>
          <cell r="D2670">
            <v>632.58000000000004</v>
          </cell>
        </row>
        <row r="2671">
          <cell r="A2671" t="str">
            <v xml:space="preserve">    73783/015</v>
          </cell>
          <cell r="B2671" t="str">
            <v>POSTE CONCRETO SEÇÃO CIRCULAR COMPRIMENTO=9M CARGA NOMINAL NO TOPO 300KG INCLUSIVE ESCAVACAO EXCLUSIVE TRANSPORTE - FORNECIMENTO E COLOCAÇÃO</v>
          </cell>
          <cell r="C2671" t="str">
            <v>UN</v>
          </cell>
          <cell r="D2671">
            <v>677.99</v>
          </cell>
        </row>
        <row r="2672">
          <cell r="A2672" t="str">
            <v xml:space="preserve">    73783/016</v>
          </cell>
          <cell r="B2672" t="str">
            <v>POSTE CONCRETO SEÇÃO CIRCULAR COMPRIMENTO=9M CARGA NOMINAL NO TOPO 400KG INCLUSIVE ESCAVACAO EXCLUSIVE TRANSPORTE - FORNECIMENTO E COLOCAÇÃO</v>
          </cell>
          <cell r="C2672" t="str">
            <v>UN</v>
          </cell>
          <cell r="D2672">
            <v>817.2</v>
          </cell>
        </row>
        <row r="2673">
          <cell r="A2673" t="str">
            <v xml:space="preserve">    73783/017</v>
          </cell>
          <cell r="B2673" t="str">
            <v>POSTE CONCRETO SEÇÃO CIRCULAR COMPRIMENTO=10M CARGA NOMINAL NO TOPO 600KG INCLUSIVE ESCAVACAO EXCLUSIVE TRANSPORTE - FORNECIMENTO E COLOCAÇÃO</v>
          </cell>
          <cell r="C2673" t="str">
            <v>UN</v>
          </cell>
          <cell r="D2673">
            <v>1080.54</v>
          </cell>
        </row>
        <row r="2674">
          <cell r="A2674" t="str">
            <v xml:space="preserve">    83394</v>
          </cell>
          <cell r="B2674" t="str">
            <v>POSTE DE CONCRETO DUPLO T H=11M E CARGA NOMINAL 200KG INCLUSIVE ESCAVACAO, EXCLUSIVE TRANSPORTE - FORNECIMENTO E INSTALACAO</v>
          </cell>
          <cell r="C2674" t="str">
            <v>UN</v>
          </cell>
          <cell r="D2674">
            <v>730.92</v>
          </cell>
        </row>
        <row r="2675">
          <cell r="A2675" t="str">
            <v xml:space="preserve">    83396</v>
          </cell>
          <cell r="B2675" t="str">
            <v>POSTE DE CONCRETO DUPLO T H=9M CARGA NOMINAL 300KG INCLUSIVE ESCAVACAO, EXCLUSIVE TRANSPORTE - FORNECIMENTO E INSTALACAO</v>
          </cell>
          <cell r="C2675" t="str">
            <v>UN</v>
          </cell>
          <cell r="D2675">
            <v>654.05999999999995</v>
          </cell>
        </row>
        <row r="2676">
          <cell r="A2676" t="str">
            <v xml:space="preserve">    83397</v>
          </cell>
          <cell r="B2676" t="str">
            <v>POSTE DE CONCRETO DUPLO T H=9M CARGA NOMINAL 500KG INCLUSIVE ESCAVACAO, EXCLUSIVE TRANSPORTE - FORNECIMENTO E INSTALACAO</v>
          </cell>
          <cell r="C2676" t="str">
            <v>UN</v>
          </cell>
          <cell r="D2676">
            <v>858.38</v>
          </cell>
        </row>
        <row r="2677">
          <cell r="A2677" t="str">
            <v xml:space="preserve">    83398</v>
          </cell>
          <cell r="B2677" t="str">
            <v>POSTE DE CONCRETO DUPLO T H=10M CARGA NOMINAL 300KG INCLUSIVE ESCAVACAO, EXCLUSIVE TRANSPORTE - FORNECIMENTO E INSTALACAO</v>
          </cell>
          <cell r="C2677" t="str">
            <v>UN</v>
          </cell>
          <cell r="D2677">
            <v>760.7</v>
          </cell>
        </row>
        <row r="2678">
          <cell r="A2678" t="str">
            <v xml:space="preserve">  0174</v>
          </cell>
          <cell r="B2678" t="str">
            <v>POSTE METALICO</v>
          </cell>
        </row>
        <row r="2679">
          <cell r="A2679" t="str">
            <v xml:space="preserve">    73769</v>
          </cell>
          <cell r="B2679" t="str">
            <v>POSTES DE ACO FORNECIMENTO E ASSENTAMENTO</v>
          </cell>
        </row>
        <row r="2680">
          <cell r="A2680" t="str">
            <v xml:space="preserve">    73769/001</v>
          </cell>
          <cell r="B2680" t="str">
            <v>POSTE ACO CONICO CONTINUO CURVO SIMPLES SEM BASE C/JANELA 9M (INSPECAO) - FORNECIMENTO E INSTALACAO</v>
          </cell>
          <cell r="C2680" t="str">
            <v>UN</v>
          </cell>
          <cell r="D2680">
            <v>1314.55</v>
          </cell>
        </row>
        <row r="2681">
          <cell r="A2681" t="str">
            <v xml:space="preserve">    73769/002</v>
          </cell>
          <cell r="B2681" t="str">
            <v>POSTE DE AÇO CONICO CONTÍNUO CURVO SIMPLES, FLANGEADO, COM JANELA DE INSPEÇÃO H=9M - FORNECIMENTO E INSTALACAO</v>
          </cell>
          <cell r="C2681" t="str">
            <v>UN</v>
          </cell>
          <cell r="D2681">
            <v>1316.31</v>
          </cell>
        </row>
        <row r="2682">
          <cell r="A2682" t="str">
            <v xml:space="preserve">    73769/003</v>
          </cell>
          <cell r="B2682" t="str">
            <v>POSTE DE ACO CONICO CONTINUO CURVO DUPLO, FLANGEADO, COM JANELA DE INSPECAO H=9M - FORNECIMENTO E INSTALACAO</v>
          </cell>
          <cell r="C2682" t="str">
            <v>UN</v>
          </cell>
          <cell r="D2682">
            <v>1358.05</v>
          </cell>
        </row>
        <row r="2683">
          <cell r="A2683" t="str">
            <v xml:space="preserve">    73769/004</v>
          </cell>
          <cell r="B2683" t="str">
            <v>POSTE DE ACO CONICO CONTINUO RETO, FLANGEADO, H=9M - FORNECIMENTO E INSTALACAO</v>
          </cell>
          <cell r="C2683" t="str">
            <v>UN</v>
          </cell>
          <cell r="D2683">
            <v>1371.06</v>
          </cell>
        </row>
        <row r="2684">
          <cell r="A2684" t="str">
            <v xml:space="preserve">    73855</v>
          </cell>
          <cell r="B2684" t="str">
            <v>CHUMBADORES DE ACO</v>
          </cell>
        </row>
        <row r="2685">
          <cell r="A2685" t="str">
            <v xml:space="preserve">    73855/001</v>
          </cell>
          <cell r="B2685" t="str">
            <v>CHUMBADOR DE AÇO PARA FIXAÇÃO DE POSTE DE ACO RETO OU CURVO 7 A 9M COMFLANGE - FORNECIMENTO E INSTALACAO</v>
          </cell>
          <cell r="C2685" t="str">
            <v>UN</v>
          </cell>
          <cell r="D2685">
            <v>344.18</v>
          </cell>
        </row>
        <row r="2686">
          <cell r="A2686" t="str">
            <v xml:space="preserve">  0175</v>
          </cell>
          <cell r="B2686" t="str">
            <v>LUMINARIA EXTERNA</v>
          </cell>
        </row>
        <row r="2687">
          <cell r="A2687" t="str">
            <v xml:space="preserve">    72281</v>
          </cell>
          <cell r="B2687" t="str">
            <v xml:space="preserve">REATOR PARA LAMPADA VAPOR DE MERCURIO USO EXTERNO 220V/400W </v>
          </cell>
          <cell r="C2687" t="str">
            <v>UN</v>
          </cell>
          <cell r="D2687">
            <v>87.63</v>
          </cell>
        </row>
        <row r="2688">
          <cell r="A2688" t="str">
            <v xml:space="preserve">    72282</v>
          </cell>
          <cell r="B2688" t="str">
            <v>REATOR PARA LAMPADA VAPOR DE SODIO ALTA PRESSAO - 220V/250W - USO EXTERNO</v>
          </cell>
          <cell r="C2688" t="str">
            <v>UN</v>
          </cell>
          <cell r="D2688">
            <v>120.15</v>
          </cell>
        </row>
        <row r="2689">
          <cell r="A2689" t="str">
            <v xml:space="preserve">    73831</v>
          </cell>
          <cell r="B2689" t="str">
            <v>LAMPADAS E RECEPTACULOS</v>
          </cell>
        </row>
        <row r="2690">
          <cell r="A2690" t="str">
            <v xml:space="preserve">    73831/001</v>
          </cell>
          <cell r="B2690" t="str">
            <v xml:space="preserve">LAMPADA DE VAPOR DE MERCURIO DE 125W - FORNECIMENTO E INSTALACAO </v>
          </cell>
          <cell r="C2690" t="str">
            <v>UN</v>
          </cell>
          <cell r="D2690">
            <v>15.47</v>
          </cell>
        </row>
        <row r="2691">
          <cell r="A2691" t="str">
            <v xml:space="preserve">    73831/002</v>
          </cell>
          <cell r="B2691" t="str">
            <v xml:space="preserve">LAMPADA DE VAPOR DE MERCURIO DE 250W - FORNECIMENTO E INSTALACAO </v>
          </cell>
          <cell r="C2691" t="str">
            <v>UN</v>
          </cell>
          <cell r="D2691">
            <v>26.55</v>
          </cell>
        </row>
        <row r="2692">
          <cell r="A2692" t="str">
            <v xml:space="preserve">    73831/003</v>
          </cell>
          <cell r="B2692" t="str">
            <v xml:space="preserve">LAMPADA DE VAPOR DE MERCURIO DE 400W/250V - FORNECIMENTO E INSTALACAO </v>
          </cell>
          <cell r="C2692" t="str">
            <v>UN</v>
          </cell>
          <cell r="D2692">
            <v>35.119999999999997</v>
          </cell>
        </row>
        <row r="2693">
          <cell r="A2693" t="str">
            <v xml:space="preserve">    73831/004</v>
          </cell>
          <cell r="B2693" t="str">
            <v xml:space="preserve">LAMPADA MISTA DE 160W - FORNECIMENTO E INSTALACAO </v>
          </cell>
          <cell r="C2693" t="str">
            <v>UN</v>
          </cell>
          <cell r="D2693">
            <v>17.07</v>
          </cell>
        </row>
        <row r="2694">
          <cell r="A2694" t="str">
            <v xml:space="preserve">    73831/005</v>
          </cell>
          <cell r="B2694" t="str">
            <v xml:space="preserve">LAMPADA MISTA DE 250W - FORNECIMENTO E INSTALACAO </v>
          </cell>
          <cell r="C2694" t="str">
            <v>UN</v>
          </cell>
          <cell r="D2694">
            <v>22.17</v>
          </cell>
        </row>
        <row r="2695">
          <cell r="A2695" t="str">
            <v xml:space="preserve">    73831/006</v>
          </cell>
          <cell r="B2695" t="str">
            <v xml:space="preserve">LAMPADA MISTA DE 500W - FORNECIMENTO E INSTALACAO </v>
          </cell>
          <cell r="C2695" t="str">
            <v>UN</v>
          </cell>
          <cell r="D2695">
            <v>39.44</v>
          </cell>
        </row>
        <row r="2696">
          <cell r="A2696" t="str">
            <v xml:space="preserve">    73831/007</v>
          </cell>
          <cell r="B2696" t="str">
            <v xml:space="preserve">LAMPADA DE VAPOR DE SODIO DE 150WX220V - FORNECIMENTO E INSTALACAO </v>
          </cell>
          <cell r="C2696" t="str">
            <v>UN</v>
          </cell>
          <cell r="D2696">
            <v>31.61</v>
          </cell>
        </row>
        <row r="2697">
          <cell r="A2697" t="str">
            <v xml:space="preserve">    73831/008</v>
          </cell>
          <cell r="B2697" t="str">
            <v xml:space="preserve">LAMPADA DE VAPOR DE SODIO DE 250WX220V - FORNECIMENTO E INSTALACAO </v>
          </cell>
          <cell r="C2697" t="str">
            <v>UN</v>
          </cell>
          <cell r="D2697">
            <v>36.08</v>
          </cell>
        </row>
        <row r="2698">
          <cell r="A2698" t="str">
            <v xml:space="preserve">    73831/009</v>
          </cell>
          <cell r="B2698" t="str">
            <v xml:space="preserve">LAMPADA DE VAPOR DE SODIO DE 400WX220V - FORNECIMENTO E INSTALACAO </v>
          </cell>
          <cell r="C2698" t="str">
            <v>UN</v>
          </cell>
          <cell r="D2698">
            <v>41.56</v>
          </cell>
        </row>
        <row r="2699">
          <cell r="A2699" t="str">
            <v xml:space="preserve">    74231</v>
          </cell>
          <cell r="B2699" t="str">
            <v>LUMINARIA EXTERNA ABERTA</v>
          </cell>
        </row>
        <row r="2700">
          <cell r="A2700" t="str">
            <v xml:space="preserve">    74231/001</v>
          </cell>
          <cell r="B2700" t="str">
            <v>LUMINARIA ABERTA PARA ILUMINACAO PUBLICA, PARA LAMPADA A VAPOR DE MERCURIO ATE 400W E MISTA ATE 500W, COM BRACO EM TUBO DE ACO GALV D=50MM PROJ HOR=2.500MM E PROJ VERT= 2.200MM, FORNECIMENTO E INSTALACAO</v>
          </cell>
          <cell r="C2700" t="str">
            <v>UN</v>
          </cell>
          <cell r="D2700">
            <v>109.96</v>
          </cell>
        </row>
        <row r="2701">
          <cell r="A2701" t="str">
            <v xml:space="preserve">    74246</v>
          </cell>
          <cell r="B2701" t="str">
            <v>REFLETOR PARA LAMPADAS VAPOR DE MERCURIO, VAPOR DE SODIO, VAPOR METALICO</v>
          </cell>
        </row>
        <row r="2702">
          <cell r="A2702" t="str">
            <v xml:space="preserve">    74246/001</v>
          </cell>
          <cell r="B2702" t="str">
            <v xml:space="preserve">REFLETOR RETANGULAR FECHADO COM LAMPADA VAPOR METALICO 400 W </v>
          </cell>
          <cell r="C2702" t="str">
            <v>UN</v>
          </cell>
          <cell r="D2702">
            <v>220.09</v>
          </cell>
        </row>
        <row r="2703">
          <cell r="A2703" t="str">
            <v xml:space="preserve">    83399</v>
          </cell>
          <cell r="B2703" t="str">
            <v>RELE FOTOELETRICO P/ COMANDO DE ILUMINACAO EXTERNA 220V/1000W - FORNECIMENTO E INSTALACAO</v>
          </cell>
          <cell r="C2703" t="str">
            <v>UN</v>
          </cell>
          <cell r="D2703">
            <v>35.89</v>
          </cell>
        </row>
        <row r="2704">
          <cell r="A2704" t="str">
            <v xml:space="preserve">    83400</v>
          </cell>
          <cell r="B2704" t="str">
            <v>BRACO P/ ILUMINACAO DE RUAS EM TUBO ACO GALV 1" COMP = 1,20M E INCLINACAO 25GRAUS EM RELACAO AO PLANO VERTICAL P/ FIXACAO EM POSTE OU PAREDE- FORNECIMENTO E INSTALACAO</v>
          </cell>
          <cell r="C2704" t="str">
            <v>UN</v>
          </cell>
          <cell r="D2704">
            <v>69.53</v>
          </cell>
        </row>
        <row r="2705">
          <cell r="A2705" t="str">
            <v xml:space="preserve">    83401</v>
          </cell>
          <cell r="B2705" t="str">
            <v>BRACO P/ ILUMINACAO DE RUAS, EM TUBO ACO GALV 3/4", COMP = 1,5M P/FIXACAO EM POSTE OU PAREDE - FORNECIMENTO E INSTALACAO</v>
          </cell>
          <cell r="C2705" t="str">
            <v>UN</v>
          </cell>
          <cell r="D2705">
            <v>144.1</v>
          </cell>
        </row>
        <row r="2706">
          <cell r="A2706" t="str">
            <v xml:space="preserve">    83402</v>
          </cell>
          <cell r="B2706" t="str">
            <v>ABRACADEIRA DE FIXACAO DE BRACOS DE LUMINARIAS DE 4" - FORNECIMENTO E INSTALACAO</v>
          </cell>
          <cell r="C2706" t="str">
            <v>UN</v>
          </cell>
          <cell r="D2706">
            <v>35.75</v>
          </cell>
        </row>
        <row r="2707">
          <cell r="A2707" t="str">
            <v xml:space="preserve">    83475</v>
          </cell>
          <cell r="B2707" t="str">
            <v>LUMINARIA FECHADA PARA ILUMINACAO PUBLICA COM REATOR DE PARTIDA RAPIDACOM LAMPADA A VAPOR DE MERCURIO 250W - FORNECIMENTO E INSTALACAO</v>
          </cell>
          <cell r="C2707" t="str">
            <v>UN</v>
          </cell>
          <cell r="D2707">
            <v>312.27999999999997</v>
          </cell>
        </row>
        <row r="2708">
          <cell r="A2708" t="str">
            <v xml:space="preserve">    83478</v>
          </cell>
          <cell r="B2708" t="str">
            <v>LUMINARIA FECHADA PARA ILUMINACAO PUBLICA - LAMPADAS DE 250/500W - FORNECIMENTO E INSTALACAO (EXCLUINDO LAMPADAS)</v>
          </cell>
          <cell r="C2708" t="str">
            <v>UN</v>
          </cell>
          <cell r="D2708">
            <v>218.61</v>
          </cell>
        </row>
        <row r="2709">
          <cell r="A2709" t="str">
            <v xml:space="preserve">    83479</v>
          </cell>
          <cell r="B2709" t="str">
            <v>LUMINARIA ESTANQUE - PROTECAO CONTRA AGUA, POEIRA OU IMPACTOS - TIPO AQUATIC PIAL OU EQUIVALENTE</v>
          </cell>
          <cell r="C2709" t="str">
            <v>UN</v>
          </cell>
          <cell r="D2709">
            <v>144.66</v>
          </cell>
        </row>
        <row r="2710">
          <cell r="A2710" t="str">
            <v xml:space="preserve">    83480</v>
          </cell>
          <cell r="B2710" t="str">
            <v xml:space="preserve">REATOR PARA LAMPADA VAPOR DE MERCURIO 125W USO EXTERNO </v>
          </cell>
          <cell r="C2710" t="str">
            <v>UN</v>
          </cell>
          <cell r="D2710">
            <v>69.959999999999994</v>
          </cell>
        </row>
        <row r="2711">
          <cell r="A2711" t="str">
            <v xml:space="preserve">    83481</v>
          </cell>
          <cell r="B2711" t="str">
            <v xml:space="preserve">REATOR PARA LAMPADA VAPOR DE MERCURIO 250W USO EXTERNO </v>
          </cell>
          <cell r="C2711" t="str">
            <v>UN</v>
          </cell>
          <cell r="D2711">
            <v>79.06</v>
          </cell>
        </row>
        <row r="2712">
          <cell r="A2712" t="str">
            <v xml:space="preserve">  0176</v>
          </cell>
          <cell r="B2712" t="str">
            <v>TRANSFORMADORES</v>
          </cell>
        </row>
        <row r="2713">
          <cell r="A2713" t="str">
            <v xml:space="preserve">    73857</v>
          </cell>
          <cell r="B2713" t="str">
            <v>TRANSFORMADORES DE DISTRIBUICAO</v>
          </cell>
        </row>
        <row r="2714">
          <cell r="A2714" t="str">
            <v xml:space="preserve">    73857/001</v>
          </cell>
          <cell r="B2714" t="str">
            <v>TRANSFORMADOR DISTRIBUICAO 75KVA TRIFASICO 60HZ CLASSE 15KV IMERSO EMÓLEO MINERAL FORNECIMENTO E INSTALACAO</v>
          </cell>
          <cell r="C2714" t="str">
            <v>UN</v>
          </cell>
          <cell r="D2714">
            <v>6365.26</v>
          </cell>
        </row>
        <row r="2715">
          <cell r="A2715" t="str">
            <v xml:space="preserve">    73857/002</v>
          </cell>
          <cell r="B2715" t="str">
            <v>TRANSFORMADOR DISTRIBUICAO 112,5KVA TRIFASICO 60HZ CLASSE 15KV IMERSOEM ÓLEO MINERAL FORNECIMENTO E INSTALACAO</v>
          </cell>
          <cell r="C2715" t="str">
            <v>UN</v>
          </cell>
          <cell r="D2715">
            <v>7865.81</v>
          </cell>
        </row>
        <row r="2716">
          <cell r="A2716" t="str">
            <v xml:space="preserve">    73857/003</v>
          </cell>
          <cell r="B2716" t="str">
            <v>TRANSFORMADOR DISTRIBUICAO 150KVA TRIFASICO 60HZ CLASSE 15KV IMERSO EM ÓLEO MINERAL FORNECIMENTO E INSTALACAO</v>
          </cell>
          <cell r="C2716" t="str">
            <v>UN</v>
          </cell>
          <cell r="D2716">
            <v>9916.81</v>
          </cell>
        </row>
        <row r="2717">
          <cell r="A2717" t="str">
            <v xml:space="preserve">    73857/004</v>
          </cell>
          <cell r="B2717" t="str">
            <v>TRANSFORMADOR DISTRIBUICAO 225KVA TRIFASICO 60HZ CLASSE 15KV IMERSO EM ÓLEO MINERAL FORNECIMENTO E INSTALACAO</v>
          </cell>
          <cell r="C2717" t="str">
            <v>UN</v>
          </cell>
          <cell r="D2717">
            <v>13894.02</v>
          </cell>
        </row>
        <row r="2718">
          <cell r="A2718" t="str">
            <v xml:space="preserve">    73857/005</v>
          </cell>
          <cell r="B2718" t="str">
            <v>TRANSFORMADOR DISTRIBUICAO 300KVA TRIFASICO 60HZ CLASSE 15KV IMERSO EM ÓLEO MINERAL FORNECIMENTO E INSTALACAO</v>
          </cell>
          <cell r="C2718" t="str">
            <v>UN</v>
          </cell>
          <cell r="D2718">
            <v>16207.6</v>
          </cell>
        </row>
        <row r="2719">
          <cell r="A2719" t="str">
            <v xml:space="preserve">    73857/006</v>
          </cell>
          <cell r="B2719" t="str">
            <v>TRANSFORMADOR DISTRIBUICAO 500KVA TRIFASICO 60HZ CLASSE 15KV IMERSO EM ÓLEO MINERAL FORNECIMENTO E INSTALACAO</v>
          </cell>
          <cell r="C2719" t="str">
            <v>UN</v>
          </cell>
          <cell r="D2719">
            <v>26397.29</v>
          </cell>
        </row>
        <row r="2720">
          <cell r="A2720" t="str">
            <v xml:space="preserve">    73857/007</v>
          </cell>
          <cell r="B2720" t="str">
            <v>TRANSFORMADOR DISTRIBUICAO 30KVA TRIFASICO 60HZ CLASSE 15KV IMERSO EMÓLEO MINERAL FORNECIMENTO E INSTALACAO</v>
          </cell>
          <cell r="C2720" t="str">
            <v>UN</v>
          </cell>
          <cell r="D2720">
            <v>4397.05</v>
          </cell>
        </row>
        <row r="2721">
          <cell r="A2721" t="str">
            <v xml:space="preserve">    73857/008</v>
          </cell>
          <cell r="B2721" t="str">
            <v>TRANSFORMADOR DISTRIBUICAO 45KVA TRIFASICO 60HZ CLASSE 15KV IMERSO EMÓLEO MINERAL FORNECIMENTO E INSTALACAO</v>
          </cell>
          <cell r="C2721" t="str">
            <v>UN</v>
          </cell>
          <cell r="D2721">
            <v>4920.95</v>
          </cell>
        </row>
        <row r="2722">
          <cell r="A2722" t="str">
            <v xml:space="preserve">    73857/009</v>
          </cell>
          <cell r="B2722" t="str">
            <v>TRANSFORMADOR DISTRIBUICAO 750KVA TRIFASICO 60HZ CLASSE 15KV IMERSO EM ÓLEO MINERAL FORNECIMENTO E INSTALACAO</v>
          </cell>
          <cell r="C2722" t="str">
            <v>UN</v>
          </cell>
          <cell r="D2722">
            <v>36178.93</v>
          </cell>
        </row>
        <row r="2723">
          <cell r="A2723" t="str">
            <v xml:space="preserve">    73857/010</v>
          </cell>
          <cell r="B2723" t="str">
            <v>TRANSFORMADOR DISTRIBUICAO 1000KVA TRIFASICO 60HZ CLASSE 15KV IMERSO EM ÓLEO MINERAL FORNECIMENTO E INSTALACAO</v>
          </cell>
          <cell r="C2723" t="str">
            <v>UN</v>
          </cell>
          <cell r="D2723">
            <v>50617.31</v>
          </cell>
        </row>
        <row r="2724">
          <cell r="A2724" t="str">
            <v xml:space="preserve">  0178</v>
          </cell>
          <cell r="B2724" t="str">
            <v>GERADORES</v>
          </cell>
        </row>
        <row r="2725">
          <cell r="A2725" t="str">
            <v xml:space="preserve">    74027</v>
          </cell>
          <cell r="B2725" t="str">
            <v>GRUPO GERADOR 150/170 KVA - MOTOR DIESEL</v>
          </cell>
        </row>
        <row r="2726">
          <cell r="A2726" t="str">
            <v xml:space="preserve">    74027/001</v>
          </cell>
          <cell r="B2726" t="str">
            <v xml:space="preserve">GRUPO GERADOR 150/170 KVA MOTOR DIESEL - DEPRECIACAO </v>
          </cell>
          <cell r="C2726" t="str">
            <v>H</v>
          </cell>
          <cell r="D2726">
            <v>6.84</v>
          </cell>
        </row>
        <row r="2727">
          <cell r="A2727" t="str">
            <v xml:space="preserve">    74027/002</v>
          </cell>
          <cell r="B2727" t="str">
            <v xml:space="preserve">GRUPO GERADOR 150/170 KVA MOTOR DIESEL - JUROS </v>
          </cell>
          <cell r="C2727" t="str">
            <v>H</v>
          </cell>
          <cell r="D2727">
            <v>2.58</v>
          </cell>
        </row>
        <row r="2728">
          <cell r="A2728" t="str">
            <v xml:space="preserve">    74027/003</v>
          </cell>
          <cell r="B2728" t="str">
            <v xml:space="preserve">GRUPO GERADOR 150/170 KVA MOTOR DIESEL - MANUTENCAO </v>
          </cell>
          <cell r="C2728" t="str">
            <v>H</v>
          </cell>
          <cell r="D2728">
            <v>3.42</v>
          </cell>
        </row>
        <row r="2729">
          <cell r="A2729" t="str">
            <v xml:space="preserve">    74027/004</v>
          </cell>
          <cell r="B2729" t="str">
            <v xml:space="preserve">GRUPO GERADOR 150/170 KVA MOTOR DIESEL - MATERIAL NA OPERACAO </v>
          </cell>
          <cell r="C2729" t="str">
            <v>H</v>
          </cell>
          <cell r="D2729">
            <v>90.41</v>
          </cell>
        </row>
        <row r="2730">
          <cell r="A2730" t="str">
            <v xml:space="preserve">    74027/005</v>
          </cell>
          <cell r="B2730" t="str">
            <v xml:space="preserve">GRUPO GERADOR 150/170 KVA MOTOR DIESEL - UTILIZACAO OPERATIVA </v>
          </cell>
          <cell r="C2730" t="str">
            <v>CHP</v>
          </cell>
          <cell r="D2730">
            <v>103.27</v>
          </cell>
        </row>
        <row r="2731">
          <cell r="A2731" t="str">
            <v xml:space="preserve">    74028</v>
          </cell>
          <cell r="B2731" t="str">
            <v>GRUPO GERADOR 40 KVA - MOTOR DIESEL</v>
          </cell>
        </row>
        <row r="2732">
          <cell r="A2732" t="str">
            <v xml:space="preserve">    74028/001</v>
          </cell>
          <cell r="B2732" t="str">
            <v xml:space="preserve">GRUPO GERADOR 40 KVA MOTOR DIESEL - DEPRECIACAO E JUROS </v>
          </cell>
          <cell r="C2732" t="str">
            <v>H</v>
          </cell>
          <cell r="D2732">
            <v>3.39</v>
          </cell>
        </row>
        <row r="2733">
          <cell r="A2733" t="str">
            <v xml:space="preserve">    74028/002</v>
          </cell>
          <cell r="B2733" t="str">
            <v xml:space="preserve">GRUPO GERADOR 40 KVA MOTOR DIESEL - MANUTENCAO </v>
          </cell>
          <cell r="C2733" t="str">
            <v>H</v>
          </cell>
          <cell r="D2733">
            <v>1.19</v>
          </cell>
        </row>
        <row r="2734">
          <cell r="A2734" t="str">
            <v xml:space="preserve">    74028/003</v>
          </cell>
          <cell r="B2734" t="str">
            <v xml:space="preserve">GRUPO GERADOR 40 KVA MOTOR DIESEL - MATERIAL NA OPERACAO </v>
          </cell>
          <cell r="C2734" t="str">
            <v>H</v>
          </cell>
          <cell r="D2734">
            <v>29.6</v>
          </cell>
        </row>
        <row r="2735">
          <cell r="A2735" t="str">
            <v xml:space="preserve">    74028/004</v>
          </cell>
          <cell r="B2735" t="str">
            <v xml:space="preserve">GRUPO GERADOR 40 KVA MOTOR DIESEL - UTILIZACAO OPERATIVA </v>
          </cell>
          <cell r="C2735" t="str">
            <v>CHP</v>
          </cell>
          <cell r="D2735">
            <v>34.19</v>
          </cell>
        </row>
        <row r="2736">
          <cell r="A2736" t="str">
            <v xml:space="preserve">  0243</v>
          </cell>
          <cell r="B2736" t="str">
            <v>SISTEMAS DE PROTECAO/ATERRAMENTO</v>
          </cell>
        </row>
        <row r="2737">
          <cell r="A2737" t="str">
            <v xml:space="preserve">    8260</v>
          </cell>
          <cell r="B2737" t="str">
            <v xml:space="preserve">INSTALACAO PARA-RAIOS P/RESERVATORIO </v>
          </cell>
          <cell r="C2737" t="str">
            <v>UN</v>
          </cell>
          <cell r="D2737">
            <v>2210.17</v>
          </cell>
        </row>
        <row r="2738">
          <cell r="A2738" t="str">
            <v xml:space="preserve">    68069</v>
          </cell>
          <cell r="B2738" t="str">
            <v xml:space="preserve">HASTE COPPERWELD 5/8 X 3,0M COM CONECTOR </v>
          </cell>
          <cell r="C2738" t="str">
            <v>UN</v>
          </cell>
          <cell r="D2738">
            <v>35</v>
          </cell>
        </row>
        <row r="2739">
          <cell r="A2739" t="str">
            <v xml:space="preserve">    68070</v>
          </cell>
          <cell r="B2739" t="str">
            <v xml:space="preserve">PARA-RAIOS TIPO FRANKLIN - CABO E SUPORTE ISOLADOR </v>
          </cell>
          <cell r="C2739" t="str">
            <v>M</v>
          </cell>
          <cell r="D2739">
            <v>44.79</v>
          </cell>
        </row>
        <row r="2740">
          <cell r="A2740" t="str">
            <v xml:space="preserve">    72315</v>
          </cell>
          <cell r="B2740" t="str">
            <v xml:space="preserve">TERMINAL AEREO EM ACO GALVANIZADO COM BASE DE FIXACAO H = 30CM </v>
          </cell>
          <cell r="C2740" t="str">
            <v>UN</v>
          </cell>
          <cell r="D2740">
            <v>22.95</v>
          </cell>
        </row>
        <row r="2741">
          <cell r="A2741" t="str">
            <v xml:space="preserve">    72927</v>
          </cell>
          <cell r="B2741" t="str">
            <v>CORDOALHA DE COBRE NU, INCLUSIVE ISOLADORES - 16,00 MM2 - FORNECIMENTOE INSTALACAO</v>
          </cell>
          <cell r="C2741" t="str">
            <v>M</v>
          </cell>
          <cell r="D2741">
            <v>28.3</v>
          </cell>
        </row>
        <row r="2742">
          <cell r="A2742" t="str">
            <v xml:space="preserve">    72928</v>
          </cell>
          <cell r="B2742" t="str">
            <v>CORDOALHA DE COBRE NU, INCLUSIVE ISOLADORES - 25,00 MM2 - FORNECIMENTOE INSTALACAO</v>
          </cell>
          <cell r="C2742" t="str">
            <v>M</v>
          </cell>
          <cell r="D2742">
            <v>32.229999999999997</v>
          </cell>
        </row>
        <row r="2743">
          <cell r="A2743" t="str">
            <v xml:space="preserve">    72929</v>
          </cell>
          <cell r="B2743" t="str">
            <v>CORDOALHA DE COBRE NU, INCLUSIVE ISOLADORES - 35,00 MM2 - FORNECIMENTOE INSTALACAO</v>
          </cell>
          <cell r="C2743" t="str">
            <v>M</v>
          </cell>
          <cell r="D2743">
            <v>37.31</v>
          </cell>
        </row>
        <row r="2744">
          <cell r="A2744" t="str">
            <v xml:space="preserve">    72930</v>
          </cell>
          <cell r="B2744" t="str">
            <v>CORDOALHA DE COBRE NU, INCLUSIVE ISOLADORES - 50,00 MM2 - FORNECIMENTOE INSTALACAO</v>
          </cell>
          <cell r="C2744" t="str">
            <v>M</v>
          </cell>
          <cell r="D2744">
            <v>45.76</v>
          </cell>
        </row>
        <row r="2745">
          <cell r="A2745" t="str">
            <v xml:space="preserve">    72931</v>
          </cell>
          <cell r="B2745" t="str">
            <v>CORDOALHA DE COBRE NU, INCLUSIVE ISOLADORES - 70,00 MM2 - FORNECIMENTOE INSTALACAO</v>
          </cell>
          <cell r="C2745" t="str">
            <v>M</v>
          </cell>
          <cell r="D2745">
            <v>54.74</v>
          </cell>
        </row>
        <row r="2746">
          <cell r="A2746" t="str">
            <v xml:space="preserve">    72932</v>
          </cell>
          <cell r="B2746" t="str">
            <v>CORDOALHA DE COBRE NU, INCLUSIVE ISOLADORES - 95,00 MM2 - FORNECIMENTOE INSTALACAO</v>
          </cell>
          <cell r="C2746" t="str">
            <v>M</v>
          </cell>
          <cell r="D2746">
            <v>66.760000000000005</v>
          </cell>
        </row>
        <row r="2747">
          <cell r="A2747" t="str">
            <v xml:space="preserve">    83483</v>
          </cell>
          <cell r="B2747" t="str">
            <v xml:space="preserve">HASTE DE TERRA CANTONEIRA GALVANIZADA L=2,00M COM CONEXOES </v>
          </cell>
          <cell r="C2747" t="str">
            <v>UN</v>
          </cell>
          <cell r="D2747">
            <v>37.86</v>
          </cell>
        </row>
        <row r="2748">
          <cell r="A2748" t="str">
            <v xml:space="preserve">    83484</v>
          </cell>
          <cell r="B2748" t="str">
            <v xml:space="preserve">HASTE COPERWELD 3/4" X 3,00M COM CONECTOR </v>
          </cell>
          <cell r="C2748" t="str">
            <v>UN</v>
          </cell>
          <cell r="D2748">
            <v>45.52</v>
          </cell>
        </row>
        <row r="2749">
          <cell r="A2749" t="str">
            <v xml:space="preserve">    83485</v>
          </cell>
          <cell r="B2749" t="str">
            <v xml:space="preserve">HASTE COPERWELD 3/8" X 3,00M COM CONECTOR </v>
          </cell>
          <cell r="C2749" t="str">
            <v>UN</v>
          </cell>
          <cell r="D2749">
            <v>31.18</v>
          </cell>
        </row>
        <row r="2750">
          <cell r="A2750" t="str">
            <v xml:space="preserve">    83638</v>
          </cell>
          <cell r="B2750" t="str">
            <v>MASTRO SIMPLES DE FERRO GALVANIZADO P/ PARA-RAIOS H=3,00M INCLUINDO BASE - FORNECIMENTO E INSTALACAO</v>
          </cell>
          <cell r="C2750" t="str">
            <v>UN</v>
          </cell>
          <cell r="D2750">
            <v>339.04</v>
          </cell>
        </row>
        <row r="2751">
          <cell r="A2751" t="str">
            <v xml:space="preserve">    83641</v>
          </cell>
          <cell r="B2751" t="str">
            <v xml:space="preserve">PARA-RAIO TP VALVULA 15KV/5KA - FORNECIMENTO E INSTALACAO </v>
          </cell>
          <cell r="C2751" t="str">
            <v>UN</v>
          </cell>
          <cell r="D2751">
            <v>386.23</v>
          </cell>
        </row>
        <row r="2752">
          <cell r="A2752" t="str">
            <v xml:space="preserve">  0244</v>
          </cell>
          <cell r="B2752" t="str">
            <v>SERVICOS DIVERSOS</v>
          </cell>
        </row>
        <row r="2753">
          <cell r="A2753" t="str">
            <v xml:space="preserve">    9535</v>
          </cell>
          <cell r="B2753" t="str">
            <v>CHUVEIRO ELETRICO COMUM CORPO PLASTICO TIPO DUCHA, FORNECIMENTO E INSTALACAO</v>
          </cell>
          <cell r="C2753" t="str">
            <v>UN</v>
          </cell>
          <cell r="D2753">
            <v>53.33</v>
          </cell>
        </row>
        <row r="2754">
          <cell r="A2754" t="str">
            <v xml:space="preserve">  0270</v>
          </cell>
          <cell r="B2754" t="str">
            <v>CHAVES EM GERAL/FUSIVEIS E CONECTORES</v>
          </cell>
        </row>
        <row r="2755">
          <cell r="A2755" t="str">
            <v xml:space="preserve">    72322</v>
          </cell>
          <cell r="B2755" t="str">
            <v>CHAVE SECCIONADORA TRIPOLAR, ABERTURA SOB CARGA, COM FUSÍVEIS NH - 100A/250V - FORNECIMENTO E INSTALACAO</v>
          </cell>
          <cell r="C2755" t="str">
            <v>UN</v>
          </cell>
          <cell r="D2755">
            <v>283.39</v>
          </cell>
        </row>
        <row r="2756">
          <cell r="A2756" t="str">
            <v xml:space="preserve">    72326</v>
          </cell>
          <cell r="B2756" t="str">
            <v>CHAVE SECCIONADORA TRIPOLAR, ABERTURA SOB CARGA, COM FUSÍVEIS NH - 200A/250V</v>
          </cell>
          <cell r="C2756" t="str">
            <v>UN</v>
          </cell>
          <cell r="D2756">
            <v>369.19</v>
          </cell>
        </row>
        <row r="2757">
          <cell r="A2757" t="str">
            <v xml:space="preserve">    72327</v>
          </cell>
          <cell r="B2757" t="str">
            <v>FUSÍVEL TIPO "DIAZED", TIPO RÁPIDO OU RETARDADO - 2/25A - FORNECIMENTOE INSTALACAO</v>
          </cell>
          <cell r="C2757" t="str">
            <v>UN</v>
          </cell>
          <cell r="D2757">
            <v>4.78</v>
          </cell>
        </row>
        <row r="2758">
          <cell r="A2758" t="str">
            <v xml:space="preserve">    72328</v>
          </cell>
          <cell r="B2758" t="str">
            <v>FUSÍVEL TIPO "DIAZED", TIPO RÁPIDO OU RETARDADO - 35/63A - FORNECIMENTO E INSTALACAO</v>
          </cell>
          <cell r="C2758" t="str">
            <v>UN</v>
          </cell>
          <cell r="D2758">
            <v>5.74</v>
          </cell>
        </row>
        <row r="2759">
          <cell r="A2759" t="str">
            <v xml:space="preserve">    72330</v>
          </cell>
          <cell r="B2759" t="str">
            <v xml:space="preserve">FUSÍVEL TIPO NH 200A - TAMANHO 01 - FORNECIMENTO E INSTALACAO </v>
          </cell>
          <cell r="C2759" t="str">
            <v>UN</v>
          </cell>
          <cell r="D2759">
            <v>26.44</v>
          </cell>
        </row>
        <row r="2760">
          <cell r="A2760" t="str">
            <v xml:space="preserve">    73780</v>
          </cell>
          <cell r="B2760" t="str">
            <v>CHAVES</v>
          </cell>
        </row>
        <row r="2761">
          <cell r="A2761" t="str">
            <v xml:space="preserve">    73780/001</v>
          </cell>
          <cell r="B2761" t="str">
            <v>CHAVE FUSIVEL UNIPOLAR, 15KV - 100A, EQUIPADA COM COMANDO PARA HASTE DE MANOBRA . FORNECIMENTO E INSTALAÇÃO.</v>
          </cell>
          <cell r="C2761" t="str">
            <v>UN</v>
          </cell>
          <cell r="D2761">
            <v>238.89</v>
          </cell>
        </row>
        <row r="2762">
          <cell r="A2762" t="str">
            <v xml:space="preserve">    73780/002</v>
          </cell>
          <cell r="B2762" t="str">
            <v xml:space="preserve">CHAVE BLINDADA TRIPOLAR 250V, 30A - FORNECIMENTO E INSTALACAO </v>
          </cell>
          <cell r="C2762" t="str">
            <v>UN</v>
          </cell>
          <cell r="D2762">
            <v>149.5</v>
          </cell>
        </row>
        <row r="2763">
          <cell r="A2763" t="str">
            <v xml:space="preserve">    73780/003</v>
          </cell>
          <cell r="B2763" t="str">
            <v xml:space="preserve">CHAVE BLINDADA TRIPOLAR 250V, 60A - FORNECIMENTO E INSTALACAO </v>
          </cell>
          <cell r="C2763" t="str">
            <v>UN</v>
          </cell>
          <cell r="D2763">
            <v>237.52</v>
          </cell>
        </row>
        <row r="2764">
          <cell r="A2764" t="str">
            <v xml:space="preserve">    73780/004</v>
          </cell>
          <cell r="B2764" t="str">
            <v xml:space="preserve">CHAVE BLINDADA TRIPOLAR 250V, 100A - FORNECIMENTO E INSTALACAO </v>
          </cell>
          <cell r="C2764" t="str">
            <v>UN</v>
          </cell>
          <cell r="D2764">
            <v>532.98</v>
          </cell>
        </row>
        <row r="2765">
          <cell r="A2765" t="str">
            <v xml:space="preserve">    83482</v>
          </cell>
          <cell r="B2765" t="str">
            <v xml:space="preserve">FUSIVEL TIPO NH 250A - TAMANHO 00 - FORNECIMENTO E INSTALACAO </v>
          </cell>
          <cell r="C2765" t="str">
            <v>UN</v>
          </cell>
          <cell r="D2765">
            <v>14.42</v>
          </cell>
        </row>
        <row r="2766">
          <cell r="A2766" t="str">
            <v xml:space="preserve">    83487</v>
          </cell>
          <cell r="B2766" t="str">
            <v xml:space="preserve">BASE PARA FUSIVEL (PORTA-FUSIVEL) NH 01 250A </v>
          </cell>
          <cell r="C2766" t="str">
            <v>UN</v>
          </cell>
          <cell r="D2766">
            <v>62.12</v>
          </cell>
        </row>
        <row r="2767">
          <cell r="A2767" t="str">
            <v xml:space="preserve">    83488</v>
          </cell>
          <cell r="B2767" t="str">
            <v>SECCIONADOR TRIPOLAR 15KV/400A ACIONAM SIMULT VARA MANOBRA (MANOBRA) FORNECIMENTO E INSTALACAO</v>
          </cell>
          <cell r="C2767" t="str">
            <v>UN</v>
          </cell>
          <cell r="D2767">
            <v>1718.1</v>
          </cell>
        </row>
        <row r="2768">
          <cell r="A2768" t="str">
            <v xml:space="preserve">    83489</v>
          </cell>
          <cell r="B2768" t="str">
            <v>SECCIONADOR TRIPOLAR 15KV/400A ACIONAM SIMULT PUNHO MANOBRA (COMANDO) - FORNECIMENTO E INSTALACAO</v>
          </cell>
          <cell r="C2768" t="str">
            <v>UN</v>
          </cell>
          <cell r="D2768">
            <v>1865.68</v>
          </cell>
        </row>
        <row r="2769">
          <cell r="A2769" t="str">
            <v xml:space="preserve">    83490</v>
          </cell>
          <cell r="B2769" t="str">
            <v xml:space="preserve">CHAVE FACA TRIPOLAR BLINDADA 250V/30A - FORNECIMENTO E INSTALACAO </v>
          </cell>
          <cell r="C2769" t="str">
            <v>UN</v>
          </cell>
          <cell r="D2769">
            <v>147.96</v>
          </cell>
        </row>
        <row r="2770">
          <cell r="A2770" t="str">
            <v xml:space="preserve">    83491</v>
          </cell>
          <cell r="B2770" t="str">
            <v>CHAVE GUARDA MOTOR TRIFASICO 5CV/220V C/ CHAVE MAGNETICA - FORNECIMENTO E INSTALACAO</v>
          </cell>
          <cell r="C2770" t="str">
            <v>UN</v>
          </cell>
          <cell r="D2770">
            <v>582.48</v>
          </cell>
        </row>
        <row r="2771">
          <cell r="A2771" t="str">
            <v xml:space="preserve">    83492</v>
          </cell>
          <cell r="B2771" t="str">
            <v>CHAVE GUARDA MOTOR TRIFISICA 10CV/220V C/ CHAVE MAGNETICA - FORNECIMENTO E INSTALACAO</v>
          </cell>
          <cell r="C2771" t="str">
            <v>UN</v>
          </cell>
          <cell r="D2771">
            <v>566.1</v>
          </cell>
        </row>
        <row r="2772">
          <cell r="A2772" t="str">
            <v xml:space="preserve">    83493</v>
          </cell>
          <cell r="B2772" t="str">
            <v xml:space="preserve">FUSIVEL TIPO NH 250A - TAMANHO 01 - FORNECIMENTO E INSTALACAO </v>
          </cell>
          <cell r="C2772" t="str">
            <v>UN</v>
          </cell>
          <cell r="D2772">
            <v>26.44</v>
          </cell>
        </row>
        <row r="2773">
          <cell r="A2773" t="str">
            <v xml:space="preserve">    85195</v>
          </cell>
          <cell r="B2773" t="str">
            <v xml:space="preserve">CHAVE DE BOIA AUTOMÁTICA </v>
          </cell>
          <cell r="C2773" t="str">
            <v>UN</v>
          </cell>
          <cell r="D2773">
            <v>87.09</v>
          </cell>
        </row>
        <row r="2774">
          <cell r="A2774" t="str">
            <v xml:space="preserve">    88547</v>
          </cell>
          <cell r="B2774" t="str">
            <v>CHAVE DE BOIA AUTOMÁTICA SUPERIOR 10A/250V - FORNECIMENTO E INSTALACAO</v>
          </cell>
          <cell r="C2774" t="str">
            <v>UN</v>
          </cell>
          <cell r="D2774">
            <v>86.38</v>
          </cell>
        </row>
        <row r="2775">
          <cell r="A2775" t="str">
            <v>INES</v>
          </cell>
          <cell r="B2775" t="str">
            <v>INSTALACOES ESPECIAIS</v>
          </cell>
        </row>
        <row r="2776">
          <cell r="A2776" t="str">
            <v xml:space="preserve">  0186</v>
          </cell>
          <cell r="B2776" t="str">
            <v>INCENDIO</v>
          </cell>
        </row>
        <row r="2777">
          <cell r="A2777" t="str">
            <v xml:space="preserve">    72283</v>
          </cell>
          <cell r="B2777" t="str">
            <v>ABRIGO PARA HIDRANTE, 75X45X17CM, COM REGISTRO GLOBO ANGULAR 45º 2.1/2", ADAPTADOR STORZ 2.1/2", MANGUEIRA DE INCÊNDIO 15M, REDUÇÃO 2.1/2X1.1/2" E ESGUICHO EM LATÃO 1.1/2" - FORNECIMENTO E INSTALAÇÃO</v>
          </cell>
          <cell r="C2777" t="str">
            <v>UN</v>
          </cell>
          <cell r="D2777">
            <v>741.63</v>
          </cell>
        </row>
        <row r="2778">
          <cell r="A2778" t="str">
            <v xml:space="preserve">    72284</v>
          </cell>
          <cell r="B2778" t="str">
            <v>ABRIGO PARA HIDRANTE, 90X60X17CM, COM REGISTRO GLOBO ANGULAR 45º 2.1/2", ADAPTADOR STORZ 2.1/2", MANGUEIRA DE INCÊNDIO 20M, REDUÇÃO 2.1/2X1.1/2" E ESGUICHO EM LATÃO 1.1/2" - FORNECIMENTO E INSTALAÇÃO</v>
          </cell>
          <cell r="C2778" t="str">
            <v>UN</v>
          </cell>
          <cell r="D2778">
            <v>854.59</v>
          </cell>
        </row>
        <row r="2779">
          <cell r="A2779" t="str">
            <v xml:space="preserve">    72287</v>
          </cell>
          <cell r="B2779" t="str">
            <v xml:space="preserve">CAIXA DE INCÊNDIO 45X75X17CM - FORNECIMENTO E INSTALAÇÃO </v>
          </cell>
          <cell r="C2779" t="str">
            <v>UN</v>
          </cell>
          <cell r="D2779">
            <v>198.85</v>
          </cell>
        </row>
        <row r="2780">
          <cell r="A2780" t="str">
            <v xml:space="preserve">    72288</v>
          </cell>
          <cell r="B2780" t="str">
            <v xml:space="preserve">CAIXA DE INCÊNDIO 60X75X17CM - FORNECIMENTO E INSTALAÇÃO </v>
          </cell>
          <cell r="C2780" t="str">
            <v>UN</v>
          </cell>
          <cell r="D2780">
            <v>249.61</v>
          </cell>
        </row>
        <row r="2781">
          <cell r="A2781" t="str">
            <v xml:space="preserve">    72553</v>
          </cell>
          <cell r="B2781" t="str">
            <v xml:space="preserve">EXTINTOR DE PQS 4KG - FORNECIMENTO E INSTALACAO </v>
          </cell>
          <cell r="C2781" t="str">
            <v>UN</v>
          </cell>
          <cell r="D2781">
            <v>134.72</v>
          </cell>
        </row>
        <row r="2782">
          <cell r="A2782" t="str">
            <v xml:space="preserve">    72554</v>
          </cell>
          <cell r="B2782" t="str">
            <v xml:space="preserve">EXTINTOR DE CO2 6KG - FORNECIMENTO E INSTALACAO </v>
          </cell>
          <cell r="C2782" t="str">
            <v>UN</v>
          </cell>
          <cell r="D2782">
            <v>457.79</v>
          </cell>
        </row>
        <row r="2783">
          <cell r="A2783" t="str">
            <v xml:space="preserve">    73775</v>
          </cell>
          <cell r="B2783" t="str">
            <v>EXTINTOR DE INCENDIO</v>
          </cell>
        </row>
        <row r="2784">
          <cell r="A2784" t="str">
            <v xml:space="preserve">    73775/001</v>
          </cell>
          <cell r="B2784" t="str">
            <v xml:space="preserve">EXTINTOR INCENDIO TP PO QUIMICO 4KG FORNECIMENTO E COLOCACAO </v>
          </cell>
          <cell r="C2784" t="str">
            <v>UN</v>
          </cell>
          <cell r="D2784">
            <v>138.76</v>
          </cell>
        </row>
        <row r="2785">
          <cell r="A2785" t="str">
            <v xml:space="preserve">    73775/002</v>
          </cell>
          <cell r="B2785" t="str">
            <v>EXTINTOR INCENDIO AGUA-PRESSURIZADA 10L INCL SUPORTE PAREDE CARGA COMPLETA FORNECIMENTO E COLOCACAO</v>
          </cell>
          <cell r="C2785" t="str">
            <v>UN</v>
          </cell>
          <cell r="D2785">
            <v>143.09</v>
          </cell>
        </row>
        <row r="2786">
          <cell r="A2786" t="str">
            <v xml:space="preserve">    83633</v>
          </cell>
          <cell r="B2786" t="str">
            <v xml:space="preserve">HIDRANTE SUBTERRANEO FERRO FUNDIDO C/ CURVA LONGA E CAIXA DN=75MM </v>
          </cell>
          <cell r="C2786" t="str">
            <v>UN</v>
          </cell>
          <cell r="D2786">
            <v>1722.82</v>
          </cell>
        </row>
        <row r="2787">
          <cell r="A2787" t="str">
            <v xml:space="preserve">    83634</v>
          </cell>
          <cell r="B2787" t="str">
            <v>EXTINTOR INCENDIO TP GAS CARBONICO 4KG COMPLETO - FORNECIMENTO E INSTALACAO</v>
          </cell>
          <cell r="C2787" t="str">
            <v>UN</v>
          </cell>
          <cell r="D2787">
            <v>427.22</v>
          </cell>
        </row>
        <row r="2788">
          <cell r="A2788" t="str">
            <v xml:space="preserve">    83635</v>
          </cell>
          <cell r="B2788" t="str">
            <v xml:space="preserve">EXTINTOR INCENDIO TP PO QUIMICO 6KG - FORNECIMENTO E INSTALACAO </v>
          </cell>
          <cell r="C2788" t="str">
            <v>UN</v>
          </cell>
          <cell r="D2788">
            <v>161.84</v>
          </cell>
        </row>
        <row r="2789">
          <cell r="A2789" t="str">
            <v xml:space="preserve">  0187</v>
          </cell>
          <cell r="B2789" t="str">
            <v>TELEFONE</v>
          </cell>
        </row>
        <row r="2790">
          <cell r="A2790" t="str">
            <v xml:space="preserve">    72337</v>
          </cell>
          <cell r="B2790" t="str">
            <v>TOMADA PARA TELEFONE DE 4 POLOS PADRAO TELEBRAS - FORNECIMENTO E INSTALACAO</v>
          </cell>
          <cell r="C2790" t="str">
            <v>UN</v>
          </cell>
          <cell r="D2790">
            <v>15.03</v>
          </cell>
        </row>
        <row r="2791">
          <cell r="A2791" t="str">
            <v xml:space="preserve">    73688</v>
          </cell>
          <cell r="B2791" t="str">
            <v>CABO TELEFONICO CTP-APL-50, 30 PARES (USO EXTERNO) - FORNECIMENTO E INSTALACAO</v>
          </cell>
          <cell r="C2791" t="str">
            <v>M</v>
          </cell>
          <cell r="D2791">
            <v>15.57</v>
          </cell>
        </row>
        <row r="2792">
          <cell r="A2792" t="str">
            <v xml:space="preserve">    73689</v>
          </cell>
          <cell r="B2792" t="str">
            <v>CABO TELEFONICO CTP-APL-50, 20 PARES (USO EXTERNO) - FORNECIMENTO E INSTALACAO</v>
          </cell>
          <cell r="C2792" t="str">
            <v>M</v>
          </cell>
          <cell r="D2792">
            <v>11.21</v>
          </cell>
        </row>
        <row r="2793">
          <cell r="A2793" t="str">
            <v xml:space="preserve">    73690</v>
          </cell>
          <cell r="B2793" t="str">
            <v>CABO TELEFONICO CTP-APL-50, 10 PARES (USO EXTERNO) - FORNECIMENTO E INSTALACAO</v>
          </cell>
          <cell r="C2793" t="str">
            <v>M</v>
          </cell>
          <cell r="D2793">
            <v>7.14</v>
          </cell>
        </row>
        <row r="2794">
          <cell r="A2794" t="str">
            <v xml:space="preserve">    73749</v>
          </cell>
          <cell r="B2794" t="str">
            <v>CAIXAS PARA INSTALACOES TELEFONICAS</v>
          </cell>
        </row>
        <row r="2795">
          <cell r="A2795" t="str">
            <v xml:space="preserve">    73749/001</v>
          </cell>
          <cell r="B2795" t="str">
            <v>CAIXA ENTERRADA PARA INSTALACOES TELEFONICAS TIPO R1 0,60X0,35X0,50M EM BLOCOS DE CONCRETO ESTRUTURAL</v>
          </cell>
          <cell r="C2795" t="str">
            <v>UN</v>
          </cell>
          <cell r="D2795">
            <v>153.28</v>
          </cell>
        </row>
        <row r="2796">
          <cell r="A2796" t="str">
            <v xml:space="preserve">    73749/002</v>
          </cell>
          <cell r="B2796" t="str">
            <v>CAIXA ENTERRADA PARA INSTALACOES TELEFONICAS TIPO R2 1,07X0,52X0,50M EM BLOCOS DE CONCRETO ESTRUTURAL</v>
          </cell>
          <cell r="C2796" t="str">
            <v>UN</v>
          </cell>
          <cell r="D2796">
            <v>282.95999999999998</v>
          </cell>
        </row>
        <row r="2797">
          <cell r="A2797" t="str">
            <v xml:space="preserve">    73749/003</v>
          </cell>
          <cell r="B2797" t="str">
            <v>CAIXA ENTERRADA PARA INSTALACOES TELEFONICAS TIPO R3 1,30X1,20X1,20M EM BLOCOS DE CONCRETO ESTRUTURAL</v>
          </cell>
          <cell r="C2797" t="str">
            <v>UN</v>
          </cell>
          <cell r="D2797">
            <v>925.32</v>
          </cell>
        </row>
        <row r="2798">
          <cell r="A2798" t="str">
            <v xml:space="preserve">    73768</v>
          </cell>
          <cell r="B2798" t="str">
            <v>CABOS TELEFONICOS</v>
          </cell>
        </row>
        <row r="2799">
          <cell r="A2799" t="str">
            <v xml:space="preserve">    73768/001</v>
          </cell>
          <cell r="B2799" t="str">
            <v>FIO TELEFONICO FI 0,6MM, 2 CONDUTORES (USO INTERNO)- FORNECIMENTO E INSTALACAO</v>
          </cell>
          <cell r="C2799" t="str">
            <v>M</v>
          </cell>
          <cell r="D2799">
            <v>1.25</v>
          </cell>
        </row>
        <row r="2800">
          <cell r="A2800" t="str">
            <v xml:space="preserve">    73768/002</v>
          </cell>
          <cell r="B2800" t="str">
            <v>CABO TELEFONICO FE 1,0MM, 2 CONDUTORES (USO EXTERNO) - FORNECIMENTO E INSTALACAO</v>
          </cell>
          <cell r="C2800" t="str">
            <v>M</v>
          </cell>
          <cell r="D2800">
            <v>2.2599999999999998</v>
          </cell>
        </row>
        <row r="2801">
          <cell r="A2801" t="str">
            <v xml:space="preserve">    73768/003</v>
          </cell>
          <cell r="B2801" t="str">
            <v>CABO TELEFONICO CI-50 10 PARES (USO INTERNO) - FORNECIMENTO E INSTALACAO</v>
          </cell>
          <cell r="C2801" t="str">
            <v>M</v>
          </cell>
          <cell r="D2801">
            <v>5.15</v>
          </cell>
        </row>
        <row r="2802">
          <cell r="A2802" t="str">
            <v xml:space="preserve">    73768/004</v>
          </cell>
          <cell r="B2802" t="str">
            <v>CABO TELEFONICO CI-50 20PARES (USO INTERNO) - FORNECIMENTO E INSTALACAO</v>
          </cell>
          <cell r="C2802" t="str">
            <v>M</v>
          </cell>
          <cell r="D2802">
            <v>8.82</v>
          </cell>
        </row>
        <row r="2803">
          <cell r="A2803" t="str">
            <v xml:space="preserve">    73768/005</v>
          </cell>
          <cell r="B2803" t="str">
            <v>CABO TELEFONICO CI-50 30PARES (USO INTERNO) - FORNECIMENTO E INSTALACAO</v>
          </cell>
          <cell r="C2803" t="str">
            <v>M</v>
          </cell>
          <cell r="D2803">
            <v>11.62</v>
          </cell>
        </row>
        <row r="2804">
          <cell r="A2804" t="str">
            <v xml:space="preserve">    73768/006</v>
          </cell>
          <cell r="B2804" t="str">
            <v>CABO TELEFONICO CI-50 50PARES (USO INTERNO) - FORNECIMENTO E INSTALACAO</v>
          </cell>
          <cell r="C2804" t="str">
            <v>M</v>
          </cell>
          <cell r="D2804">
            <v>19.579999999999998</v>
          </cell>
        </row>
        <row r="2805">
          <cell r="A2805" t="str">
            <v xml:space="preserve">    73768/007</v>
          </cell>
          <cell r="B2805" t="str">
            <v>CABO TELEFONICO CI-50 75 PARES (USO INTERNO) - FORNECIMENTO E INSTALACAO</v>
          </cell>
          <cell r="C2805" t="str">
            <v>M</v>
          </cell>
          <cell r="D2805">
            <v>30.89</v>
          </cell>
        </row>
        <row r="2806">
          <cell r="A2806" t="str">
            <v xml:space="preserve">    73768/008</v>
          </cell>
          <cell r="B2806" t="str">
            <v>CABO TELEFONICO CI-50 200 PARES (USO INTERNO) - FORNECIMENTO E INSTALACAO</v>
          </cell>
          <cell r="C2806" t="str">
            <v>M</v>
          </cell>
          <cell r="D2806">
            <v>73.709999999999994</v>
          </cell>
        </row>
        <row r="2807">
          <cell r="A2807" t="str">
            <v xml:space="preserve">    73768/009</v>
          </cell>
          <cell r="B2807" t="str">
            <v>CABO TELEFONICO CCI-50 1 PAR (USO INTERNO) - FORNECIMENTO E INSTALACAO</v>
          </cell>
          <cell r="C2807" t="str">
            <v>M</v>
          </cell>
          <cell r="D2807">
            <v>0.85</v>
          </cell>
        </row>
        <row r="2808">
          <cell r="A2808" t="str">
            <v xml:space="preserve">    73768/010</v>
          </cell>
          <cell r="B2808" t="str">
            <v>CABO TELEFONICO CCI-50 2 PARES (USO INTERNO) - FORNECIMENTO E INSTALACAO</v>
          </cell>
          <cell r="C2808" t="str">
            <v>M</v>
          </cell>
          <cell r="D2808">
            <v>1.1100000000000001</v>
          </cell>
        </row>
        <row r="2809">
          <cell r="A2809" t="str">
            <v xml:space="preserve">    73768/011</v>
          </cell>
          <cell r="B2809" t="str">
            <v>CABO TELEFONICO CCI-50 3 PARES (USO INTERNO) - FORNECIMENTO E INSTALACAO</v>
          </cell>
          <cell r="C2809" t="str">
            <v>M</v>
          </cell>
          <cell r="D2809">
            <v>1.44</v>
          </cell>
        </row>
        <row r="2810">
          <cell r="A2810" t="str">
            <v xml:space="preserve">    73768/012</v>
          </cell>
          <cell r="B2810" t="str">
            <v>CABO TELEFONICO CCI-50 4 PARES (USO INTERNO) - FORNECIMENTO E INSTALACAO</v>
          </cell>
          <cell r="C2810" t="str">
            <v>M</v>
          </cell>
          <cell r="D2810">
            <v>1.95</v>
          </cell>
        </row>
        <row r="2811">
          <cell r="A2811" t="str">
            <v xml:space="preserve">    73768/013</v>
          </cell>
          <cell r="B2811" t="str">
            <v>CABO TELEFONICO CCI-50 5 PARES (USO INTERNO) - FORNECIMENTO E INSTALACAO</v>
          </cell>
          <cell r="C2811" t="str">
            <v>M</v>
          </cell>
          <cell r="D2811">
            <v>2.62</v>
          </cell>
        </row>
        <row r="2812">
          <cell r="A2812" t="str">
            <v xml:space="preserve">    73768/014</v>
          </cell>
          <cell r="B2812" t="str">
            <v>CABO TELEFONICO CCI-50 6 PARES (USO INTERNO) - FORNECIMENTO E INSTALACAO</v>
          </cell>
          <cell r="C2812" t="str">
            <v>M</v>
          </cell>
          <cell r="D2812">
            <v>3.36</v>
          </cell>
        </row>
        <row r="2813">
          <cell r="A2813" t="str">
            <v xml:space="preserve">    83366</v>
          </cell>
          <cell r="B2813" t="str">
            <v>CAIXA DE PASSAGEM PARA TELEFONE 10X10X5CM (SOBREPOR) FORNECIMENTO E INSTALACAO</v>
          </cell>
          <cell r="C2813" t="str">
            <v>UN</v>
          </cell>
          <cell r="D2813">
            <v>47.19</v>
          </cell>
        </row>
        <row r="2814">
          <cell r="A2814" t="str">
            <v xml:space="preserve">    83367</v>
          </cell>
          <cell r="B2814" t="str">
            <v>CAIXA DE PASSAGEM PARA TELEFONE 80X80X15CM (SOBREPOR) FORNECIMENTO E INSTALACAO</v>
          </cell>
          <cell r="C2814" t="str">
            <v>UN</v>
          </cell>
          <cell r="D2814">
            <v>355.01</v>
          </cell>
        </row>
        <row r="2815">
          <cell r="A2815" t="str">
            <v xml:space="preserve">    83368</v>
          </cell>
          <cell r="B2815" t="str">
            <v>CAIXA DE PASSAGEM PARA TELEFONE 150X150X15CM (SOBREPOR) FORNECIMENTO EINSTALACAO</v>
          </cell>
          <cell r="C2815" t="str">
            <v>UN</v>
          </cell>
          <cell r="D2815">
            <v>1289.51</v>
          </cell>
        </row>
        <row r="2816">
          <cell r="A2816" t="str">
            <v xml:space="preserve">    83369</v>
          </cell>
          <cell r="B2816" t="str">
            <v>QUADRO DE DISTRIBUICAO PARA TELEFONE N.4, 60X60X12CM EM CHAPA METALICA, DE EMBUTIR, SEM ACESSORIOS, PADRAO TELEBRAS, FORNECIMENTO E INSTALACAO</v>
          </cell>
          <cell r="C2816" t="str">
            <v>UN</v>
          </cell>
          <cell r="D2816">
            <v>235.57</v>
          </cell>
        </row>
        <row r="2817">
          <cell r="A2817" t="str">
            <v xml:space="preserve">    83370</v>
          </cell>
          <cell r="B2817" t="str">
            <v>QUADRO DE DISTRIBUICAO PARA TELEFONE N.3, 40X40X12CM EM CHAPA METALICA, DE EMBUTIR, SEM ACESSORIOS, PADRAO TELEBRAS, FORNECIMENTO E INSTALACAO</v>
          </cell>
          <cell r="C2817" t="str">
            <v>UN</v>
          </cell>
          <cell r="D2817">
            <v>164.67</v>
          </cell>
        </row>
        <row r="2818">
          <cell r="A2818" t="str">
            <v xml:space="preserve">    83371</v>
          </cell>
          <cell r="B2818" t="str">
            <v>QUADRO DE DISTRIBUICAO PARA TELEFONE N.2, 20X20X12CM EM CHAPA METALICA, DE EMBUTIR, SEM ACESSORIOS, PADRAO TELEBRAS, FORNECIMENTO E INSTALACAO</v>
          </cell>
          <cell r="C2818" t="str">
            <v>UN</v>
          </cell>
          <cell r="D2818">
            <v>103.78</v>
          </cell>
        </row>
        <row r="2819">
          <cell r="A2819" t="str">
            <v xml:space="preserve">    83639</v>
          </cell>
          <cell r="B2819" t="str">
            <v>CABO TELEFONICO CT-APL-50, 100 PARES (USO EXTERNO) - FORNECIMENTO E INSTALACAO</v>
          </cell>
          <cell r="C2819" t="str">
            <v>M</v>
          </cell>
          <cell r="D2819">
            <v>37.869999999999997</v>
          </cell>
        </row>
        <row r="2820">
          <cell r="A2820" t="str">
            <v xml:space="preserve">    84676</v>
          </cell>
          <cell r="B2820" t="str">
            <v>QUADRO DE DISTRIBUICAO PARA TELEFONE N.5, 80X80X12CM EM CHAPA METALICA, SEM ACESSORIOS, PADRAO TELEBRAS, FORNECIMENTO E INSTALACAO</v>
          </cell>
          <cell r="C2820" t="str">
            <v>UN</v>
          </cell>
          <cell r="D2820">
            <v>314.70999999999998</v>
          </cell>
        </row>
        <row r="2821">
          <cell r="A2821" t="str">
            <v xml:space="preserve">    84796</v>
          </cell>
          <cell r="B2821" t="str">
            <v>TAMPAO FOFO P/ CAIXA R2 PADRAO TELEBRAS COMPLETO - FORNECIMENTO E INSTALACAO</v>
          </cell>
          <cell r="C2821" t="str">
            <v>UN</v>
          </cell>
          <cell r="D2821">
            <v>460.07</v>
          </cell>
        </row>
        <row r="2822">
          <cell r="A2822" t="str">
            <v xml:space="preserve">    84798</v>
          </cell>
          <cell r="B2822" t="str">
            <v>TAMPAO FOFO P/ CAIXA R1 PADRAO TELEBRAS COMPLETO - FORNECIMENTO E INSTALACAO</v>
          </cell>
          <cell r="C2822" t="str">
            <v>UN</v>
          </cell>
          <cell r="D2822">
            <v>201.52</v>
          </cell>
        </row>
        <row r="2823">
          <cell r="A2823" t="str">
            <v xml:space="preserve">  0190</v>
          </cell>
          <cell r="B2823" t="str">
            <v>AR CONDICIONADO</v>
          </cell>
        </row>
        <row r="2824">
          <cell r="A2824" t="str">
            <v xml:space="preserve">    83636</v>
          </cell>
          <cell r="B2824" t="str">
            <v xml:space="preserve">DUTO CHAPA GALVANIZADA NUM 26 P/ AR CONDICIONADO </v>
          </cell>
          <cell r="C2824" t="str">
            <v>M2</v>
          </cell>
          <cell r="D2824">
            <v>35.61</v>
          </cell>
        </row>
        <row r="2825">
          <cell r="A2825" t="str">
            <v xml:space="preserve">    83637</v>
          </cell>
          <cell r="B2825" t="str">
            <v xml:space="preserve">DUTO CHAPA GALVANIZADA NUM 22 P/ AR CONDICIONADO </v>
          </cell>
          <cell r="C2825" t="str">
            <v>M2</v>
          </cell>
          <cell r="D2825">
            <v>59.61</v>
          </cell>
        </row>
        <row r="2826">
          <cell r="A2826" t="str">
            <v xml:space="preserve">  0274</v>
          </cell>
          <cell r="B2826" t="str">
            <v>GAS</v>
          </cell>
        </row>
        <row r="2827">
          <cell r="A2827" t="str">
            <v xml:space="preserve">    74003</v>
          </cell>
          <cell r="B2827" t="str">
            <v>INSTALACAO GAS</v>
          </cell>
        </row>
        <row r="2828">
          <cell r="A2828" t="str">
            <v xml:space="preserve">    74003/001</v>
          </cell>
          <cell r="B2828" t="str">
            <v>INSTALACOES GAS CENTRAL P/ EDIFICIO RESIDENCIAL C/ 4 PAVTOS 16 UNID. UMA CENTRAL POR BLOCO COM 16 PONTOS</v>
          </cell>
          <cell r="C2828" t="str">
            <v>UN</v>
          </cell>
          <cell r="D2828">
            <v>3922.33</v>
          </cell>
        </row>
        <row r="2829">
          <cell r="A2829" t="str">
            <v xml:space="preserve">    85120</v>
          </cell>
          <cell r="B2829" t="str">
            <v>MANOMETRO 0 A 200 PSI (0 A 14 KGF/CM2), D = 50MM - FORNECIMENTO E COLOCACAO</v>
          </cell>
          <cell r="C2829" t="str">
            <v>UN</v>
          </cell>
          <cell r="D2829">
            <v>66.28</v>
          </cell>
        </row>
        <row r="2830">
          <cell r="A2830" t="str">
            <v xml:space="preserve">  0312</v>
          </cell>
          <cell r="B2830" t="str">
            <v>BOMBAS P/INSTALACAO PREDIAL</v>
          </cell>
        </row>
        <row r="2831">
          <cell r="A2831" t="str">
            <v xml:space="preserve">    83486</v>
          </cell>
          <cell r="B2831" t="str">
            <v xml:space="preserve">BOMBA CENTRIFUGA C/ MOTOR ELETRICO TRIFASICO 1CV </v>
          </cell>
          <cell r="C2831" t="str">
            <v>UN</v>
          </cell>
          <cell r="D2831">
            <v>1018.31</v>
          </cell>
        </row>
        <row r="2832">
          <cell r="A2832" t="str">
            <v xml:space="preserve">    83643</v>
          </cell>
          <cell r="B2832" t="str">
            <v>BOMBA SUBMERSIVEL TRIFASICA 1CV PARA DRENAGEM, DE ATM=8MCA E Q=21,6M3/H A ATM=14MCA A Q=7M3/H</v>
          </cell>
          <cell r="C2832" t="str">
            <v>UN</v>
          </cell>
          <cell r="D2832">
            <v>3067.49</v>
          </cell>
        </row>
        <row r="2833">
          <cell r="A2833" t="str">
            <v xml:space="preserve">    83644</v>
          </cell>
          <cell r="B2833" t="str">
            <v xml:space="preserve">BOMBA RECALQUE D'AGUA TRIFASICA 10,0 HP </v>
          </cell>
          <cell r="C2833" t="str">
            <v>UN</v>
          </cell>
          <cell r="D2833">
            <v>4395.03</v>
          </cell>
        </row>
        <row r="2834">
          <cell r="A2834" t="str">
            <v xml:space="preserve">    83645</v>
          </cell>
          <cell r="B2834" t="str">
            <v xml:space="preserve">BOMBA RECALQUE D'AGUA TRIFASICA 3,0 HP </v>
          </cell>
          <cell r="C2834" t="str">
            <v>UN</v>
          </cell>
          <cell r="D2834">
            <v>1378.2</v>
          </cell>
        </row>
        <row r="2835">
          <cell r="A2835" t="str">
            <v xml:space="preserve">    83646</v>
          </cell>
          <cell r="B2835" t="str">
            <v xml:space="preserve">BOMBA RECALQUE D'AGUA DE ESTAGIOS TRIFASICA 2,0 HP </v>
          </cell>
          <cell r="C2835" t="str">
            <v>UN</v>
          </cell>
          <cell r="D2835">
            <v>1604.22</v>
          </cell>
        </row>
        <row r="2836">
          <cell r="A2836" t="str">
            <v xml:space="preserve">    83647</v>
          </cell>
          <cell r="B2836" t="str">
            <v xml:space="preserve">BOMBA RECALQUE D'AGUA TRIFASICA 1,5HP </v>
          </cell>
          <cell r="C2836" t="str">
            <v>UN</v>
          </cell>
          <cell r="D2836">
            <v>1039.95</v>
          </cell>
        </row>
        <row r="2837">
          <cell r="A2837" t="str">
            <v xml:space="preserve">    83648</v>
          </cell>
          <cell r="B2837" t="str">
            <v xml:space="preserve">BOMBA RECALQUE D'AGUA TRIFASICA 0,5 HP </v>
          </cell>
          <cell r="C2837" t="str">
            <v>UN</v>
          </cell>
          <cell r="D2837">
            <v>657.81</v>
          </cell>
        </row>
        <row r="2838">
          <cell r="A2838" t="str">
            <v xml:space="preserve">    83649</v>
          </cell>
          <cell r="B2838" t="str">
            <v xml:space="preserve">BOMBA RECALQUE D'AGUA PREDIO 6 A 10 PAVTOS - 2UD </v>
          </cell>
          <cell r="C2838" t="str">
            <v>UN</v>
          </cell>
          <cell r="D2838">
            <v>3941.42</v>
          </cell>
        </row>
        <row r="2839">
          <cell r="A2839" t="str">
            <v xml:space="preserve">    83650</v>
          </cell>
          <cell r="B2839" t="str">
            <v xml:space="preserve">BOMBA RECALQUE D'AGUA PREDIO 3 A 5 PAVTOS - 2UD </v>
          </cell>
          <cell r="C2839" t="str">
            <v>UN</v>
          </cell>
          <cell r="D2839">
            <v>3264.92</v>
          </cell>
        </row>
        <row r="2840">
          <cell r="A2840" t="str">
            <v>INHI</v>
          </cell>
          <cell r="B2840" t="str">
            <v>INSTALACOES HIDRO SANITARIAS</v>
          </cell>
        </row>
        <row r="2841">
          <cell r="A2841" t="str">
            <v xml:space="preserve">  0179</v>
          </cell>
          <cell r="B2841" t="str">
            <v>FORNEC. E ASSENTAMENTO DE TUBOS P/INSTALACAO DOMICILIAR</v>
          </cell>
        </row>
        <row r="2842">
          <cell r="A2842" t="str">
            <v xml:space="preserve">    73976</v>
          </cell>
          <cell r="B2842" t="str">
            <v>TUBULAÇÃO EM AÇO GALVANIZADO C/ COSTURA C/ CONEXÕES</v>
          </cell>
        </row>
        <row r="2843">
          <cell r="A2843" t="str">
            <v xml:space="preserve">    73976/004</v>
          </cell>
          <cell r="B2843" t="str">
            <v>TUBO DE AÇO GALVANIZADO COM COSTURA 1" (25MM), INCLUSIVE CONEXOES - FORNECIMENTO E INSTALACAO</v>
          </cell>
          <cell r="C2843" t="str">
            <v>M</v>
          </cell>
          <cell r="D2843">
            <v>46.37</v>
          </cell>
        </row>
        <row r="2844">
          <cell r="A2844" t="str">
            <v xml:space="preserve">    73976/010</v>
          </cell>
          <cell r="B2844" t="str">
            <v>TUBO DE AÇO GALVANIZADO COM COSTURA 4" (100MM), INCLUSIVE CONEXOES - FORNECIMENTO E INSTALACAO</v>
          </cell>
          <cell r="C2844" t="str">
            <v>M</v>
          </cell>
          <cell r="D2844">
            <v>161.68</v>
          </cell>
        </row>
        <row r="2845">
          <cell r="A2845" t="str">
            <v xml:space="preserve">    73976/011</v>
          </cell>
          <cell r="B2845" t="str">
            <v>TUBO DE AÇO GALVANIZADO COM COSTURA 6" (150MM), INCLUSIVE CONEXÕES - INSTALAÇÃO</v>
          </cell>
          <cell r="C2845" t="str">
            <v>M</v>
          </cell>
          <cell r="D2845">
            <v>229.53</v>
          </cell>
        </row>
        <row r="2846">
          <cell r="A2846" t="str">
            <v xml:space="preserve">    74061</v>
          </cell>
          <cell r="B2846" t="str">
            <v>TUBULAÇÃO EM COBRE S/ CONEXÕES</v>
          </cell>
        </row>
        <row r="2847">
          <cell r="A2847" t="str">
            <v xml:space="preserve">    74061/008</v>
          </cell>
          <cell r="B2847" t="str">
            <v xml:space="preserve">TUBO DE COBRE CLASSE "E" 79MM - FORNECIMENTO E INSTALACAO </v>
          </cell>
          <cell r="C2847" t="str">
            <v>M</v>
          </cell>
          <cell r="D2847">
            <v>198.32</v>
          </cell>
        </row>
        <row r="2848">
          <cell r="A2848" t="str">
            <v xml:space="preserve">    74061/009</v>
          </cell>
          <cell r="B2848" t="str">
            <v xml:space="preserve">TUBO DE COBRE CLASSE "E" 104MM - FORNECIMENTO E INSTALACAO </v>
          </cell>
          <cell r="C2848" t="str">
            <v>M</v>
          </cell>
          <cell r="D2848">
            <v>291.26</v>
          </cell>
        </row>
        <row r="2849">
          <cell r="A2849" t="str">
            <v xml:space="preserve">    75027</v>
          </cell>
          <cell r="B2849" t="str">
            <v>TUBULAÇÃO EM AÇO PRETO S/ COSTURA C/ CONEXÕES</v>
          </cell>
        </row>
        <row r="2850">
          <cell r="A2850" t="str">
            <v xml:space="preserve">    75027/004</v>
          </cell>
          <cell r="B2850" t="str">
            <v>TUBO DE AÇO PRETO 4" SEM COSTURA SCHEDULE 40/NBR 5590, INCLUSIVE CONEXOES - FORNECIMENTO E INSTALACAO</v>
          </cell>
          <cell r="C2850" t="str">
            <v>M</v>
          </cell>
          <cell r="D2850">
            <v>228.96</v>
          </cell>
        </row>
        <row r="2851">
          <cell r="A2851" t="str">
            <v xml:space="preserve">    75027/005</v>
          </cell>
          <cell r="B2851" t="str">
            <v>TUBO DE AÇO PRETO 6" SEM COSTURA SCHEDULE 40/NBR 5590, INCLUSIVE CONEXÕES - FORNECIMENTO E INSTALAÇÃO</v>
          </cell>
          <cell r="C2851" t="str">
            <v>M</v>
          </cell>
          <cell r="D2851">
            <v>370.06</v>
          </cell>
        </row>
        <row r="2852">
          <cell r="A2852" t="str">
            <v xml:space="preserve">    89355</v>
          </cell>
          <cell r="B2852" t="str">
            <v>TUBO, PVC, SOLDÁVEL, DN 20MM, INSTALADO EM RAMAL OU SUB-RAMAL DE ÁGUA FORNECIMENTO E INSTALAÇÃO. AF_12/2014_P</v>
          </cell>
          <cell r="C2852" t="str">
            <v>M</v>
          </cell>
          <cell r="D2852">
            <v>10.29</v>
          </cell>
        </row>
        <row r="2853">
          <cell r="A2853" t="str">
            <v xml:space="preserve">    89356</v>
          </cell>
          <cell r="B2853" t="str">
            <v>TUBO, PVC, SOLDÁVEL, DN 25MM, INSTALADO EM RAMAL OU SUB-RAMAL DE ÁGUA - FORNECIMENTO E INSTALAÇÃO. AF_12/2014_P</v>
          </cell>
          <cell r="C2853" t="str">
            <v>M</v>
          </cell>
          <cell r="D2853">
            <v>12.16</v>
          </cell>
        </row>
        <row r="2854">
          <cell r="A2854" t="str">
            <v xml:space="preserve">    89357</v>
          </cell>
          <cell r="B2854" t="str">
            <v>TUBO, PVC, SOLDÁVEL, DN 32MM, INSTALADO EM RAMAL OU SUB-RAMAL DE ÁGUA - FORNECIMENTO E INSTALAÇÃO. AF_12/2014_P</v>
          </cell>
          <cell r="C2854" t="str">
            <v>M</v>
          </cell>
          <cell r="D2854">
            <v>16.32</v>
          </cell>
        </row>
        <row r="2855">
          <cell r="A2855" t="str">
            <v xml:space="preserve">    89401</v>
          </cell>
          <cell r="B2855" t="str">
            <v>TUBO, PVC, SOLDÁVEL, DN 20MM, INSTALADO EM RAMAL DE DISTRIBUIÇÃO DE ÁGUA FORNECIMENTO E INSTALAÇÃO. AF_12/2014_P</v>
          </cell>
          <cell r="C2855" t="str">
            <v>M</v>
          </cell>
          <cell r="D2855">
            <v>4.13</v>
          </cell>
        </row>
        <row r="2856">
          <cell r="A2856" t="str">
            <v xml:space="preserve">    89402</v>
          </cell>
          <cell r="B2856" t="str">
            <v>TUBO, PVC, SOLDÁVEL, DN 25MM, INSTALADO EM RAMAL DE DISTRIBUIÇÃO DE ÁGUA FORNECIMENTO E INSTALAÇÃO. AF_12/2014_P</v>
          </cell>
          <cell r="C2856" t="str">
            <v>M</v>
          </cell>
          <cell r="D2856">
            <v>5.05</v>
          </cell>
        </row>
        <row r="2857">
          <cell r="A2857" t="str">
            <v xml:space="preserve">    89403</v>
          </cell>
          <cell r="B2857" t="str">
            <v>TUBO, PVC, SOLDÁVEL, DN 32MM, INSTALADO EM RAMAL DE DISTRIBUIÇÃO DE ÁGUA FORNECIMENTO E INSTALAÇÃO. AF_12/2014_P</v>
          </cell>
          <cell r="C2857" t="str">
            <v>M</v>
          </cell>
          <cell r="D2857">
            <v>7.83</v>
          </cell>
        </row>
        <row r="2858">
          <cell r="A2858" t="str">
            <v xml:space="preserve">    89446</v>
          </cell>
          <cell r="B2858" t="str">
            <v>TUBO, PVC, SOLDÁVEL, DN 25MM, INSTALADO EM PRUMADA DE ÁGUA FORNECIMENTO E INSTALAÇÃO. AF_12/2014_P</v>
          </cell>
          <cell r="C2858" t="str">
            <v>M</v>
          </cell>
          <cell r="D2858">
            <v>2.36</v>
          </cell>
        </row>
        <row r="2859">
          <cell r="A2859" t="str">
            <v xml:space="preserve">    89447</v>
          </cell>
          <cell r="B2859" t="str">
            <v>TUBO, PVC, SOLDÁVEL, DN 32MM, INSTALADO EM PRUMADA DE ÁGUA FORNECIMENTO E INSTALAÇÃO. AF_12/2014_P</v>
          </cell>
          <cell r="C2859" t="str">
            <v>M</v>
          </cell>
          <cell r="D2859">
            <v>4.66</v>
          </cell>
        </row>
        <row r="2860">
          <cell r="A2860" t="str">
            <v xml:space="preserve">    89448</v>
          </cell>
          <cell r="B2860" t="str">
            <v>TUBO, PVC, SOLDÁVEL, DN 40MM, INSTALADO EM PRUMADA DE ÁGUA FORNECIMENTO E INSTALAÇÃO. AF_12/2014_P</v>
          </cell>
          <cell r="C2860" t="str">
            <v>M</v>
          </cell>
          <cell r="D2860">
            <v>6.66</v>
          </cell>
        </row>
        <row r="2861">
          <cell r="A2861" t="str">
            <v xml:space="preserve">    89449</v>
          </cell>
          <cell r="B2861" t="str">
            <v>TUBO, PVC, SOLDÁVEL, DN 50MM, INSTALADO EM PRUMADA DE ÁGUA FORNECIMENTO E INSTALAÇÃO. AF_12/2014_P</v>
          </cell>
          <cell r="C2861" t="str">
            <v>M</v>
          </cell>
          <cell r="D2861">
            <v>8.23</v>
          </cell>
        </row>
        <row r="2862">
          <cell r="A2862" t="str">
            <v xml:space="preserve">    89450</v>
          </cell>
          <cell r="B2862" t="str">
            <v>TUBO, PVC, SOLDÁVEL, DN 60MM, INSTALADO EM PRUMADA DE ÁGUA FORNECIMENTO E INSTALAÇÃO. AF_12/2014_P</v>
          </cell>
          <cell r="C2862" t="str">
            <v>M</v>
          </cell>
          <cell r="D2862">
            <v>12.52</v>
          </cell>
        </row>
        <row r="2863">
          <cell r="A2863" t="str">
            <v xml:space="preserve">    89451</v>
          </cell>
          <cell r="B2863" t="str">
            <v>TUBO, PVC, SOLDÁVEL, DN 75MM, INSTALADO EM PRUMADA DE ÁGUA FORNECIMENTO E INSTALAÇÃO. AF_12/2014_P</v>
          </cell>
          <cell r="C2863" t="str">
            <v>M</v>
          </cell>
          <cell r="D2863">
            <v>17.420000000000002</v>
          </cell>
        </row>
        <row r="2864">
          <cell r="A2864" t="str">
            <v xml:space="preserve">    89452</v>
          </cell>
          <cell r="B2864" t="str">
            <v>TUBO, PVC, SOLDÁVEL, DN 85MM, INSTALADO EM PRUMADA DE ÁGUA FORNECIMENTO E INSTALAÇÃO. AF_12/2014_P</v>
          </cell>
          <cell r="C2864" t="str">
            <v>M</v>
          </cell>
          <cell r="D2864">
            <v>21.79</v>
          </cell>
        </row>
        <row r="2865">
          <cell r="A2865" t="str">
            <v xml:space="preserve">    89508</v>
          </cell>
          <cell r="B2865" t="str">
            <v>TUBO PVC, SÉRIE R, ÁGUA PLUVIAL, DN 40 MM, FORNECIDO E INSTALADO EM RAMAL DE ENCAMINHAMENTO. AF_12/2014_P</v>
          </cell>
          <cell r="C2865" t="str">
            <v>M</v>
          </cell>
          <cell r="D2865">
            <v>12.44</v>
          </cell>
        </row>
        <row r="2866">
          <cell r="A2866" t="str">
            <v xml:space="preserve">    89509</v>
          </cell>
          <cell r="B2866" t="str">
            <v>TUBO PVC, SÉRIE R, ÁGUA PLUVIAL, DN 50 MM, FORNECIDO E INSTALADO EM RAMAL DE ENCAMINHAMENTO. AF_12/2014_P</v>
          </cell>
          <cell r="C2866" t="str">
            <v>M</v>
          </cell>
          <cell r="D2866">
            <v>16.87</v>
          </cell>
        </row>
        <row r="2867">
          <cell r="A2867" t="str">
            <v xml:space="preserve">    89511</v>
          </cell>
          <cell r="B2867" t="str">
            <v>TUBO PVC, SÉRIE R, ÁGUA PLUVIAL, DN 75 MM, FORNECIDO E INSTALADO EM RAMAL DE ENCAMINHAMENTO. AF_12/2014_P</v>
          </cell>
          <cell r="C2867" t="str">
            <v>M</v>
          </cell>
          <cell r="D2867">
            <v>24.45</v>
          </cell>
        </row>
        <row r="2868">
          <cell r="A2868" t="str">
            <v xml:space="preserve">    89512</v>
          </cell>
          <cell r="B2868" t="str">
            <v>TUBO PVC, SÉRIE R, ÁGUA PLUVIAL, DN 100 MM, FORNECIDO E INSTALADO EM RAMAL DE ENCAMINHAMENTO. AF_12/2014_P</v>
          </cell>
          <cell r="C2868" t="str">
            <v>M</v>
          </cell>
          <cell r="D2868">
            <v>38.21</v>
          </cell>
        </row>
        <row r="2869">
          <cell r="A2869" t="str">
            <v xml:space="preserve">    89576</v>
          </cell>
          <cell r="B2869" t="str">
            <v>TUBO PVC, SÉRIE R, ÁGUA PLUVIAL, DN 75 MM, FORNECIDO E INSTALADO EM CONDUTORES VERTICAIS DE ÁGUAS PLUVIAIS. AF_12/2014_P</v>
          </cell>
          <cell r="C2869" t="str">
            <v>M</v>
          </cell>
          <cell r="D2869">
            <v>14.75</v>
          </cell>
        </row>
        <row r="2870">
          <cell r="A2870" t="str">
            <v xml:space="preserve">    89578</v>
          </cell>
          <cell r="B2870" t="str">
            <v>TUBO PVC, SÉRIE R, ÁGUA PLUVIAL, DN 100 MM, FORNECIDO E INSTALADO EM CONDUTORES VERTICAIS DE ÁGUAS PLUVIAIS. AF_12/2014_P</v>
          </cell>
          <cell r="C2870" t="str">
            <v>M</v>
          </cell>
          <cell r="D2870">
            <v>24.96</v>
          </cell>
        </row>
        <row r="2871">
          <cell r="A2871" t="str">
            <v xml:space="preserve">    89580</v>
          </cell>
          <cell r="B2871" t="str">
            <v>TUBO PVC, SÉRIE R, ÁGUA PLUVIAL, DN 150 MM, FORNECIDO E INSTALADO EM CONDUTORES VERTICAIS DE ÁGUAS PLUVIAIS. AF_12/2014_P</v>
          </cell>
          <cell r="C2871" t="str">
            <v>M</v>
          </cell>
          <cell r="D2871">
            <v>49.91</v>
          </cell>
        </row>
        <row r="2872">
          <cell r="A2872" t="str">
            <v xml:space="preserve">    89633</v>
          </cell>
          <cell r="B2872" t="str">
            <v>TUBO, CPVC, SOLDÁVEL, DN 15MM, INSTALADO EM RAMAL OU SUB-RAMAL DE ÁGUAFORNECIMENTO E INSTALAÇÃO. AF_12/2014</v>
          </cell>
          <cell r="C2872" t="str">
            <v>M</v>
          </cell>
          <cell r="D2872">
            <v>12.14</v>
          </cell>
        </row>
        <row r="2873">
          <cell r="A2873" t="str">
            <v xml:space="preserve">    89634</v>
          </cell>
          <cell r="B2873" t="str">
            <v>TUBO, CPVC, SOLDÁVEL, DN 22MM, INSTALADO EM RAMAL OU SUB-RAMAL DE ÁGUA- FORNECIMENTO E INSTALAÇÃO. AF_12/2014</v>
          </cell>
          <cell r="C2873" t="str">
            <v>M</v>
          </cell>
          <cell r="D2873">
            <v>17.78</v>
          </cell>
        </row>
        <row r="2874">
          <cell r="A2874" t="str">
            <v xml:space="preserve">    89635</v>
          </cell>
          <cell r="B2874" t="str">
            <v>TUBO, CPVC, SOLDÁVEL, DN 28MM, INSTALADO EM RAMAL OU SUB-RAMAL DE ÁGUAFORNECIMENTO E INSTALAÇÃO. AF_12/2014</v>
          </cell>
          <cell r="C2874" t="str">
            <v>M</v>
          </cell>
          <cell r="D2874">
            <v>24.57</v>
          </cell>
        </row>
        <row r="2875">
          <cell r="A2875" t="str">
            <v xml:space="preserve">    89711</v>
          </cell>
          <cell r="B2875" t="str">
            <v>TUBO PVC, SERIE NORMAL, ESGOTO PREDIAL, DN 40 MM, FORNECIDO E INSTALADO EM RAMAL DE DESCARGA OU RAMAL DE ESGOTO SANITÁRIO. AF_12/2014_P</v>
          </cell>
          <cell r="C2875" t="str">
            <v>M</v>
          </cell>
          <cell r="D2875">
            <v>12.42</v>
          </cell>
        </row>
        <row r="2876">
          <cell r="A2876" t="str">
            <v xml:space="preserve">    89712</v>
          </cell>
          <cell r="B2876" t="str">
            <v>TUBO PVC, SERIE NORMAL, ESGOTO PREDIAL, DN 50 MM, FORNECIDO E INSTALADO EM RAMAL DE DESCARGA OU RAMAL DE ESGOTO SANITÁRIO. AF_12/2014_P</v>
          </cell>
          <cell r="C2876" t="str">
            <v>M</v>
          </cell>
          <cell r="D2876">
            <v>18.649999999999999</v>
          </cell>
        </row>
        <row r="2877">
          <cell r="A2877" t="str">
            <v xml:space="preserve">    89713</v>
          </cell>
          <cell r="B2877" t="str">
            <v>TUBO PVC, SERIE NORMAL, ESGOTO PREDIAL, DN 75 MM, FORNECIDO E INSTALADO EM RAMAL DE DESCARGA OU RAMAL DE ESGOTO SANITÁRIO. AF_12/2014_P</v>
          </cell>
          <cell r="C2877" t="str">
            <v>M</v>
          </cell>
          <cell r="D2877">
            <v>27.55</v>
          </cell>
        </row>
        <row r="2878">
          <cell r="A2878" t="str">
            <v xml:space="preserve">    89714</v>
          </cell>
          <cell r="B2878" t="str">
            <v>TUBO PVC, SERIE NORMAL, ESGOTO PREDIAL, DN 100 MM, FORNECIDO E INSTALADO EM RAMAL DE DESCARGA OU RAMAL DE ESGOTO SANITÁRIO. AF_12/2014_P</v>
          </cell>
          <cell r="C2878" t="str">
            <v>M</v>
          </cell>
          <cell r="D2878">
            <v>35.11</v>
          </cell>
        </row>
        <row r="2879">
          <cell r="A2879" t="str">
            <v xml:space="preserve">    89716</v>
          </cell>
          <cell r="B2879" t="str">
            <v>TUBO, CPVC, SOLDÁVEL, DN 22MM, INSTALADO EM RAMAL DE DISTRIBUIÇÃO DE ÁGUA FORNECIMENTO E INSTALAÇÃO. AF_12/2014</v>
          </cell>
          <cell r="C2879" t="str">
            <v>M</v>
          </cell>
          <cell r="D2879">
            <v>11.29</v>
          </cell>
        </row>
        <row r="2880">
          <cell r="A2880" t="str">
            <v xml:space="preserve">    89717</v>
          </cell>
          <cell r="B2880" t="str">
            <v>TUBO, CPVC, SOLDÁVEL, DN 28MM, INSTALADO EM RAMAL DE DISTRIBUIÇÃO DE ÁGUA FORNECIMENTO E INSTALAÇÃO. AF_12/2014</v>
          </cell>
          <cell r="C2880" t="str">
            <v>M</v>
          </cell>
          <cell r="D2880">
            <v>16.920000000000002</v>
          </cell>
        </row>
        <row r="2881">
          <cell r="A2881" t="str">
            <v xml:space="preserve">    89798</v>
          </cell>
          <cell r="B2881" t="str">
            <v>TUBO PVC, SERIE NORMAL, ESGOTO PREDIAL, DN 50 MM, FORNECIDO E INSTALADO EM PRUMADA DE ESGOTO SANITÁRIO OU VENTILAÇÃO. AF_12/2014_P</v>
          </cell>
          <cell r="C2881" t="str">
            <v>M</v>
          </cell>
          <cell r="D2881">
            <v>8.75</v>
          </cell>
        </row>
        <row r="2882">
          <cell r="A2882" t="str">
            <v xml:space="preserve">    89799</v>
          </cell>
          <cell r="B2882" t="str">
            <v>TUBO PVC, SERIE NORMAL, ESGOTO PREDIAL, DN 75 MM, FORNECIDO E INSTALADO EM PRUMADA DE ESGOTO SANITÁRIO OU VENTILAÇÃO. AF_12/2014_P</v>
          </cell>
          <cell r="C2882" t="str">
            <v>M</v>
          </cell>
          <cell r="D2882">
            <v>13.37</v>
          </cell>
        </row>
        <row r="2883">
          <cell r="A2883" t="str">
            <v xml:space="preserve">    89800</v>
          </cell>
          <cell r="B2883" t="str">
            <v>TUBO PVC, SERIE NORMAL, ESGOTO PREDIAL, DN 100 MM, FORNECIDO E INSTALADO EM PRUMADA DE ESGOTO SANITÁRIO OU VENTILAÇÃO. AF_12/2014_P</v>
          </cell>
          <cell r="C2883" t="str">
            <v>M</v>
          </cell>
          <cell r="D2883">
            <v>16.45</v>
          </cell>
        </row>
        <row r="2884">
          <cell r="A2884" t="str">
            <v xml:space="preserve">    89848</v>
          </cell>
          <cell r="B2884" t="str">
            <v>TUBO PVC, SERIE NORMAL, ESGOTO PREDIAL, DN 100 MM, FORNECIDO E INSTALADO EM SUBCOLETOR AÉREO DE ESGOTO SANITÁRIO. AF_12/2014_P</v>
          </cell>
          <cell r="C2884" t="str">
            <v>M</v>
          </cell>
          <cell r="D2884">
            <v>19.72</v>
          </cell>
        </row>
        <row r="2885">
          <cell r="A2885" t="str">
            <v xml:space="preserve">    89849</v>
          </cell>
          <cell r="B2885" t="str">
            <v>TUBO PVC, SERIE NORMAL, ESGOTO PREDIAL, DN 150 MM, FORNECIDO E INSTALADO EM SUBCOLETOR AÉREO DE ESGOTO SANITÁRIO. AF_12/2014_P</v>
          </cell>
          <cell r="C2885" t="str">
            <v>M</v>
          </cell>
          <cell r="D2885">
            <v>37.69</v>
          </cell>
        </row>
        <row r="2886">
          <cell r="A2886" t="str">
            <v xml:space="preserve">    89865</v>
          </cell>
          <cell r="B2886" t="str">
            <v>TUBO, PVC, SOLDÁVEL, DN 25MM, INSTALADO EM DRENO DE AR-CONDICIONADO FORNECIMENTO E INSTALAÇÃO. AF_12/2014_P</v>
          </cell>
          <cell r="C2886" t="str">
            <v>M</v>
          </cell>
          <cell r="D2886">
            <v>7.17</v>
          </cell>
        </row>
        <row r="2887">
          <cell r="A2887" t="str">
            <v xml:space="preserve">    91784</v>
          </cell>
          <cell r="B2887" t="str">
            <v>(COMPOSIÇÃO REPRESENTATIVA) DO SERVIÇO DE INSTALAÇÃO DE TUBOS DE PVC, SOLDÁVEL, ÁGUA FRIA, DN 20 MM (INSTALADO EM RAMAL, SUB-RAMAL OU RAMALDE DISTRIBUIÇÃO), INCLUSIVE CONEXÕES, CORTES E FIXAÇÕES, PARA PRÉDIOS.AF_10/2015_P</v>
          </cell>
          <cell r="C2887" t="str">
            <v>M</v>
          </cell>
          <cell r="D2887">
            <v>25.41</v>
          </cell>
        </row>
        <row r="2888">
          <cell r="A2888" t="str">
            <v xml:space="preserve">    91785</v>
          </cell>
          <cell r="B2888" t="str">
            <v>(COMPOSIÇÃO REPRESENTATIVA) DO SERVIÇO DE INSTALAÇÃO DE TUBOS DE PVC, SOLDÁVEL, ÁGUA FRIA, DN 25 MM (INSTALADO EM RAMAL, SUB-RAMAL, RAMAL DEDISTRIBUIÇÃO OU PRUMADA), INCLUSIVE CONEXÕES, CORTES E FIXAÇÕES, PARAPRÉDIOS. AF_10/2015_P</v>
          </cell>
          <cell r="C2888" t="str">
            <v>M</v>
          </cell>
          <cell r="D2888">
            <v>24.94</v>
          </cell>
        </row>
        <row r="2889">
          <cell r="A2889" t="str">
            <v xml:space="preserve">    91786</v>
          </cell>
          <cell r="B2889" t="str">
            <v>(COMPOSIÇÃO REPRESENTATIVA) DO SERVIÇO DE INSTALAÇÃO TUBOS DE PVC, SOLDÁVEL, ÁGUA FRIA, DN 32 MM (INSTALADO EM RAMAL, SUB-RAMAL, RAMAL DE DISTRIBUIÇÃO OU PRUMADA), INCLUSIVE CONEXÕES, CORTES E FIXAÇÕES, PARA PRÉDIOS. AF_10/2015_P</v>
          </cell>
          <cell r="C2889" t="str">
            <v>M</v>
          </cell>
          <cell r="D2889">
            <v>15.38</v>
          </cell>
        </row>
        <row r="2890">
          <cell r="A2890" t="str">
            <v xml:space="preserve">    91787</v>
          </cell>
          <cell r="B2890" t="str">
            <v>(COMPOSIÇÃO REPRESENTATIVA) DO SERVIÇO DE INSTALAÇÃO DE TUBOS DE PVC, SOLDÁVEL, ÁGUA FRIA, DN 40 MM (INSTALADO EM PRUMADA), INCLUSIVE CONEXÕES, CORTES E FIXAÇÕES, PARA PRÉDIOS. AF_10/2015_P</v>
          </cell>
          <cell r="C2890" t="str">
            <v>M</v>
          </cell>
          <cell r="D2890">
            <v>15.98</v>
          </cell>
        </row>
        <row r="2891">
          <cell r="A2891" t="str">
            <v xml:space="preserve">    91788</v>
          </cell>
          <cell r="B2891" t="str">
            <v>(COMPOSIÇÃO REPRESENTATIVA) DO SERVIÇO DE INSTALAÇÃO DE TUBOS DE PVC, SOLDÁVEL, ÁGUA FRIA, DN 50 MM (INSTALADO EM PRUMADA), INCLUSIVE CONEXÕES, CORTES E FIXAÇÕES, PARA PRÉDIOS. AF_10/2015_P</v>
          </cell>
          <cell r="C2891" t="str">
            <v>M</v>
          </cell>
          <cell r="D2891">
            <v>19.149999999999999</v>
          </cell>
        </row>
        <row r="2892">
          <cell r="A2892" t="str">
            <v xml:space="preserve">    91789</v>
          </cell>
          <cell r="B2892" t="str">
            <v>(COMPOSIÇÃO REPRESENTATIVA) DO SERVIÇO DE INSTALAÇÃO DE TUBOS DE PVC, SÉRIE R, ÁGUA PLUVIAL, DN 75 MM (INSTALADO EM RAMAL DE ENCAMINHAMENTO,OU CONDUTORES VERTICAIS), INCLUSIVE CONEXÕES, CORTE E FIXAÇÕES, PARAPRÉDIOS. AF_10/2015_P</v>
          </cell>
          <cell r="C2892" t="str">
            <v>M</v>
          </cell>
          <cell r="D2892">
            <v>25.79</v>
          </cell>
        </row>
        <row r="2893">
          <cell r="A2893" t="str">
            <v xml:space="preserve">    91790</v>
          </cell>
          <cell r="B2893" t="str">
            <v>(COMPOSIÇÃO REPRESENTATIVA) DO SERVIÇO DE INSTALAÇÃO DE TUBOS DE PVC, SÉRIE R, ÁGUA PLUVIAL, DN 100 MM (INSTALADO EM RAMAL DE ENCAMINHAMENTO, OU CONDUTORES VERTICAIS), INCLUSIVE CONEXÕES, CORTES E FIXAÇÕES, PARA PRÉDIOS. AF_10/2015_P</v>
          </cell>
          <cell r="C2893" t="str">
            <v>M</v>
          </cell>
          <cell r="D2893">
            <v>39.32</v>
          </cell>
        </row>
        <row r="2894">
          <cell r="A2894" t="str">
            <v xml:space="preserve">    91791</v>
          </cell>
          <cell r="B2894" t="str">
            <v>(COMPOSIÇÃO REPRESENTATIVA) DO SERVIÇO DE INSTALAÇÃO DE TUBOS DE PVC, SÉRIE R, ÁGUA PLUVIAL, DN 150 MM (INSTALADO EM CONDUTORES VERTICAIS),INCLUSIVE CONEXÕES, CORTES E FIXAÇÕES, PARA PRÉDIOS. AF_10/2015_P</v>
          </cell>
          <cell r="C2894" t="str">
            <v>M</v>
          </cell>
          <cell r="D2894">
            <v>53.05</v>
          </cell>
        </row>
        <row r="2895">
          <cell r="A2895" t="str">
            <v xml:space="preserve">    91792</v>
          </cell>
          <cell r="B2895" t="str">
            <v>(COMPOSIÇÃO REPRESENTATIVA) DO SERVIÇO DE INSTALAÇÃO DE TUBO DE PVC, SÉRIE NORMAL, ESGOTO PREDIAL, DN 40 MM (INSTALADO EM RAMAL DE DESCARGAOU RAMAL DE ESGOTO SANITÁRIO), INCLUSIVE CONEXÕES, CORTES E FIXAÇÕES,PARA PRÉDIOS. AF_10/2015_P</v>
          </cell>
          <cell r="C2895" t="str">
            <v>M</v>
          </cell>
          <cell r="D2895">
            <v>34.31</v>
          </cell>
        </row>
        <row r="2896">
          <cell r="A2896" t="str">
            <v xml:space="preserve">    91793</v>
          </cell>
          <cell r="B2896" t="str">
            <v>(COMPOSIÇÃO REPRESENTATIVA) DO SERVIÇO DE INSTALAÇÃO DE TUBO DE PVC, SÉRIE NORMAL, ESGOTO PREDIAL, DN 50 MM (INSTALADO EM RAMAL DE DESCARGAOU RAMAL DE ESGOTO SANITÁRIO), INCLUSIVE CONEXÕES, CORTES E FIXAÇÕES PARA, PRÉDIOS. AF_10/2015_P</v>
          </cell>
          <cell r="C2896" t="str">
            <v>M</v>
          </cell>
          <cell r="D2896">
            <v>51.7</v>
          </cell>
        </row>
        <row r="2897">
          <cell r="A2897" t="str">
            <v xml:space="preserve">    91794</v>
          </cell>
          <cell r="B2897" t="str">
            <v>(COMPOSIÇÃO REPRESENTATIVA) DO SERVIÇO DE INST. TUBO PVC, SÉRIE N, ESGOTO PREDIAL, DN 75 MM, (INST. EM RAMAL DE DESCARGA, RAMAL DE ESG. SANITÁRIO, PRUMADA DE ESG. SANITÁRIO OU VENTILAÇÃO), INCL. CONEXÕES, CORTES E FIXAÇÕES, P/ PRÉDIOS. AF_10/2015_P</v>
          </cell>
          <cell r="C2897" t="str">
            <v>M</v>
          </cell>
          <cell r="D2897">
            <v>25.12</v>
          </cell>
        </row>
        <row r="2898">
          <cell r="A2898" t="str">
            <v xml:space="preserve">    91795</v>
          </cell>
          <cell r="B2898" t="str">
            <v>(COMPOSIÇÃO REPRESENTATIVA) DO SERVIÇO DE INST. TUBO PVC, SÉRIE N, ESGOTO PREDIAL, 100 MM (INST. RAMAL DESCARGA, RAMAL DE ESG. SANIT., PRUMADA ESG. SANIT., VENTILAÇÃO OU SUB-COLETOR AÉREO), INCL. CONEXÕES E CORTES, FIXAÇÕES, P/ PRÉDIOS. AF_10/2015_P</v>
          </cell>
          <cell r="C2898" t="str">
            <v>M</v>
          </cell>
          <cell r="D2898">
            <v>41.01</v>
          </cell>
        </row>
        <row r="2899">
          <cell r="A2899" t="str">
            <v xml:space="preserve">    91796</v>
          </cell>
          <cell r="B2899" t="str">
            <v>(COMPOSIÇÃO REPRESENTATIVA) DO SERVIÇO DE INSTALAÇÃO DE TUBO DE PVC, SÉRIE NORMAL, ESGOTO PREDIAL, DN 150 MM (INSTALADO EM SUB-COLETOR AÉREO), INCLUSIVE CONEXÕES, CORTES E FIXAÇÕES, PARA PRÉDIOS. AF_10/2015_P</v>
          </cell>
          <cell r="C2899" t="str">
            <v>M</v>
          </cell>
          <cell r="D2899">
            <v>12.57</v>
          </cell>
        </row>
        <row r="2900">
          <cell r="A2900" t="str">
            <v xml:space="preserve">    92275</v>
          </cell>
          <cell r="B2900" t="str">
            <v>TUBO EM COBRE RÍGIDO, DN 22 CLASSE E, SEM ISOLAMENTO, INSTALADO EM PRUMADA FORNECIMENTO E INSTALAÇÃO. AF_12/2015</v>
          </cell>
          <cell r="C2900" t="str">
            <v>M</v>
          </cell>
          <cell r="D2900">
            <v>25.02</v>
          </cell>
        </row>
        <row r="2901">
          <cell r="A2901" t="str">
            <v xml:space="preserve">    92276</v>
          </cell>
          <cell r="B2901" t="str">
            <v>TUBO EM COBRE RÍGIDO, DN 28 CLASSE E, SEM ISOLAMENTO, INSTALADO EM PRUMADA FORNECIMENTO E INSTALAÇÃO. AF_12/2015</v>
          </cell>
          <cell r="C2901" t="str">
            <v>M</v>
          </cell>
          <cell r="D2901">
            <v>31.65</v>
          </cell>
        </row>
        <row r="2902">
          <cell r="A2902" t="str">
            <v xml:space="preserve">    92277</v>
          </cell>
          <cell r="B2902" t="str">
            <v>TUBO EM COBRE RÍGIDO, DN 35 CLASSE E, SEM ISOLAMENTO, INSTALADO EM PRUMADA FORNECIMENTO E INSTALAÇÃO. AF_12/20</v>
          </cell>
          <cell r="C2902" t="str">
            <v>M</v>
          </cell>
          <cell r="D2902">
            <v>45.55</v>
          </cell>
        </row>
        <row r="2903">
          <cell r="A2903" t="str">
            <v xml:space="preserve">    92278</v>
          </cell>
          <cell r="B2903" t="str">
            <v>TUBO EM COBRE RÍGIDO, DN 42 CLASSE E, SEM ISOLAMENTO, INSTALADO EM PRUMADA FORNECIMENTO E INSTALAÇÃO. AF_12/2015</v>
          </cell>
          <cell r="C2903" t="str">
            <v>M</v>
          </cell>
          <cell r="D2903">
            <v>61.15</v>
          </cell>
        </row>
        <row r="2904">
          <cell r="A2904" t="str">
            <v xml:space="preserve">    92279</v>
          </cell>
          <cell r="B2904" t="str">
            <v>TUBO EM COBRE RÍGIDO, DN 54 CLASSE E, SEM ISOLAMENTO, INSTALADO EM PRUMADA FORNECIMENTO E INSTALAÇÃO. AF_12/2015</v>
          </cell>
          <cell r="C2904" t="str">
            <v>M</v>
          </cell>
          <cell r="D2904">
            <v>88.23</v>
          </cell>
        </row>
        <row r="2905">
          <cell r="A2905" t="str">
            <v xml:space="preserve">    92280</v>
          </cell>
          <cell r="B2905" t="str">
            <v>TUBO EM COBRE RÍGIDO, DN 66 CLASSE E, SEM ISOLAMENTO, INSTALADO EM PRUMADA FORNECIMENTO E INSTALAÇÃO. AF_12/2015</v>
          </cell>
          <cell r="C2905" t="str">
            <v>M</v>
          </cell>
          <cell r="D2905">
            <v>123.72</v>
          </cell>
        </row>
        <row r="2906">
          <cell r="A2906" t="str">
            <v xml:space="preserve">    92305</v>
          </cell>
          <cell r="B2906" t="str">
            <v>TUBO EM COBRE RÍGIDO, DN 15 CLASSE E, SEM ISOLAMENTO, INSTALADO EM RAMAL DE DISTRIBUIÇÃO FORNECIMENTO E INSTALAÇÃO. AF_12/2015</v>
          </cell>
          <cell r="C2906" t="str">
            <v>M</v>
          </cell>
          <cell r="D2906">
            <v>17.23</v>
          </cell>
        </row>
        <row r="2907">
          <cell r="A2907" t="str">
            <v xml:space="preserve">    92306</v>
          </cell>
          <cell r="B2907" t="str">
            <v>TUBO EM COBRE RÍGIDO, DN 22 CLASSE E, SEM ISOLAMENTO, INSTALADO EM RAMAL DE DISTRIBUIÇÃO FORNECIMENTO E INSTALAÇÃO. AF_12/2015</v>
          </cell>
          <cell r="C2907" t="str">
            <v>M</v>
          </cell>
          <cell r="D2907">
            <v>27.69</v>
          </cell>
        </row>
        <row r="2908">
          <cell r="A2908" t="str">
            <v xml:space="preserve">    92307</v>
          </cell>
          <cell r="B2908" t="str">
            <v>TUBO EM COBRE RÍGIDO, DN 28 CLASSE E, SEM ISOLAMENTO, INSTALADO EM RAMAL DE DISTRIBUIÇÃO FORNECIMENTO E INSTALAÇÃO. AF_12/2015</v>
          </cell>
          <cell r="C2908" t="str">
            <v>M</v>
          </cell>
          <cell r="D2908">
            <v>34.520000000000003</v>
          </cell>
        </row>
        <row r="2909">
          <cell r="A2909" t="str">
            <v xml:space="preserve">    92320</v>
          </cell>
          <cell r="B2909" t="str">
            <v>TUBO EM COBRE RÍGIDO, DN 15 CLASSE E, SEM ISOLAMENTO, INSTALADO EM RAMAL E SUB-RAMAL FORNECIMENTO E INSTALAÇÃO. AF_12/2015</v>
          </cell>
          <cell r="C2909" t="str">
            <v>M</v>
          </cell>
          <cell r="D2909">
            <v>23.09</v>
          </cell>
        </row>
        <row r="2910">
          <cell r="A2910" t="str">
            <v xml:space="preserve">    92321</v>
          </cell>
          <cell r="B2910" t="str">
            <v>TUBO EM COBRE RÍGIDO, DN 22 CLASSE E, SEM ISOLAMENTO, INSTALADO EM RAMAL E SUB-RAMAL FORNECIMENTO E INSTALAÇÃO. AF_12/2015</v>
          </cell>
          <cell r="C2910" t="str">
            <v>M</v>
          </cell>
          <cell r="D2910">
            <v>37.76</v>
          </cell>
        </row>
        <row r="2911">
          <cell r="A2911" t="str">
            <v xml:space="preserve">    92322</v>
          </cell>
          <cell r="B2911" t="str">
            <v>TUBO EM COBRE RÍGIDO, DN 28 CLASSE E, SEM ISOLAMENTO, INSTALADO EM RAMAL E SUB-RAMAL FORNECIMENTO E INSTALAÇÃO. AF_12/2015</v>
          </cell>
          <cell r="C2911" t="str">
            <v>M</v>
          </cell>
          <cell r="D2911">
            <v>48.25</v>
          </cell>
        </row>
        <row r="2912">
          <cell r="A2912" t="str">
            <v xml:space="preserve">    92335</v>
          </cell>
          <cell r="B2912" t="str">
            <v>TUBO DE AÇO GALVANIZADO COM COSTURA, CLASSE MÉDIA, CONEXÃO RANHURADA, DN 50 (2"), INSTALADO EM PRUMADAS - FORNECIMENTO E INSTALAÇÃO. AF_12/2015</v>
          </cell>
          <cell r="C2912" t="str">
            <v>M</v>
          </cell>
          <cell r="D2912">
            <v>40.450000000000003</v>
          </cell>
        </row>
        <row r="2913">
          <cell r="A2913" t="str">
            <v xml:space="preserve">    92336</v>
          </cell>
          <cell r="B2913" t="str">
            <v>TUBO DE AÇO GALVANIZADO COM COSTURA, CLASSE MÉDIA, CONEXÃO RANHURADA, DN 65 (2 1/2"), INSTALADO EM PRUMADAS - FORNECIMENTO E INSTALAÇÃO. AF_12/2015</v>
          </cell>
          <cell r="C2913" t="str">
            <v>M</v>
          </cell>
          <cell r="D2913">
            <v>52.29</v>
          </cell>
        </row>
        <row r="2914">
          <cell r="A2914" t="str">
            <v xml:space="preserve">    92337</v>
          </cell>
          <cell r="B2914" t="str">
            <v>TUBO DE AÇO GALVANIZADO COM COSTURA, CLASSE MÉDIA, CONEXÃO RANHURADA, DN 80 (3"), INSTALADO EM PRUMADAS - FORNECIMENTO E INSTALAÇÃO. AF_12/2015</v>
          </cell>
          <cell r="C2914" t="str">
            <v>M</v>
          </cell>
          <cell r="D2914">
            <v>59.25</v>
          </cell>
        </row>
        <row r="2915">
          <cell r="A2915" t="str">
            <v xml:space="preserve">    92338</v>
          </cell>
          <cell r="B2915" t="str">
            <v>TUBO DE AÇO PRETO SEM COSTURA, CONEXÃO SOLDADA, DN 50 (2"), INSTALADO EM PRUMADAS - FORNECIMENTO E INSTALAÇÃO. AF_12/2015</v>
          </cell>
          <cell r="C2915" t="str">
            <v>M</v>
          </cell>
          <cell r="D2915">
            <v>60.81</v>
          </cell>
        </row>
        <row r="2916">
          <cell r="A2916" t="str">
            <v xml:space="preserve">    92339</v>
          </cell>
          <cell r="B2916" t="str">
            <v>TUBO DE AÇO PRETO SEM COSTURA, CONEXÃO SOLDADA, DN 65 (2 1/2"), INSTALADO EM PRUMADAS - FORNECIMENTO E INSTALAÇÃO. AF_12/2015</v>
          </cell>
          <cell r="C2916" t="str">
            <v>M</v>
          </cell>
          <cell r="D2916">
            <v>73.95</v>
          </cell>
        </row>
        <row r="2917">
          <cell r="A2917" t="str">
            <v xml:space="preserve">    92340</v>
          </cell>
          <cell r="B2917" t="str">
            <v>TUBO DE AÇO PRETO SEM COSTURA, CONEXÃO SOLDADA, DN 80 (3"), INSTALADO EM PRUMADAS - FORNECIMENTO E INSTALAÇÃO. AF_12/2015</v>
          </cell>
          <cell r="C2917" t="str">
            <v>M</v>
          </cell>
          <cell r="D2917">
            <v>87.59</v>
          </cell>
        </row>
        <row r="2918">
          <cell r="A2918" t="str">
            <v xml:space="preserve">    92341</v>
          </cell>
          <cell r="B2918" t="str">
            <v>TUBO DE AÇO GALVANIZADO COM COSTURA, CLASSE MÉDIA, DN 50 (2"), CONEXÃOROSQUEADA, INSTALADO EM PRUMADAS - FORNECIMENTO E INSTALAÇÃO. AF_12/2015</v>
          </cell>
          <cell r="C2918" t="str">
            <v>M</v>
          </cell>
          <cell r="D2918">
            <v>46.31</v>
          </cell>
        </row>
        <row r="2919">
          <cell r="A2919" t="str">
            <v xml:space="preserve">    92342</v>
          </cell>
          <cell r="B2919" t="str">
            <v>TUBO DE AÇO GALVANIZADO COM COSTURA, CLASSE MÉDIA, DN 65 (2 1/2"), CONEXÃO ROSQUEADA, INSTALADO EM PRUMADAS - FORNECIMENTO E INSTALAÇÃO. AF_12/2015</v>
          </cell>
          <cell r="C2919" t="str">
            <v>M</v>
          </cell>
          <cell r="D2919">
            <v>58.18</v>
          </cell>
        </row>
        <row r="2920">
          <cell r="A2920" t="str">
            <v xml:space="preserve">    92343</v>
          </cell>
          <cell r="B2920" t="str">
            <v>TUBO DE AÇO GALVANIZADO COM COSTURA, CLASSE MÉDIA, DN 80 (3"), CONEXÃOROSQUEADA, INSTALADO EM PRUMADAS - FORNECIMENTO E INSTALAÇÃO. AF_12/2015</v>
          </cell>
          <cell r="C2920" t="str">
            <v>M</v>
          </cell>
          <cell r="D2920">
            <v>65.19</v>
          </cell>
        </row>
        <row r="2921">
          <cell r="A2921" t="str">
            <v xml:space="preserve">    92361</v>
          </cell>
          <cell r="B2921" t="str">
            <v>TUBO DE AÇO PRETO SEM COSTURA, CONEXÃO SOLDADA, DN 50 (2"), INSTALADO EM REDE DE ALIMENTAÇÃO PARA HIDRANTE - FORNECIMENTO E INSTALAÇÃO. AF_12/2015</v>
          </cell>
          <cell r="C2921" t="str">
            <v>M</v>
          </cell>
          <cell r="D2921">
            <v>49.32</v>
          </cell>
        </row>
        <row r="2922">
          <cell r="A2922" t="str">
            <v xml:space="preserve">    92362</v>
          </cell>
          <cell r="B2922" t="str">
            <v>TUBO DE AÇO PRETO SEM COSTURA, CONEXÃO SOLDADA, DN 65 (2 1/2"), INSTALADO EM REDE DE ALIMENTAÇÃO PARA HIDRANTE - FORNECIMENTO E INSTALAÇÃO.AF_12/2015</v>
          </cell>
          <cell r="C2922" t="str">
            <v>M</v>
          </cell>
          <cell r="D2922">
            <v>62</v>
          </cell>
        </row>
        <row r="2923">
          <cell r="A2923" t="str">
            <v xml:space="preserve">    92363</v>
          </cell>
          <cell r="B2923" t="str">
            <v>TUBO DE AÇO PRETO SEM COSTURA, CONEXÃO SOLDADA, DN 80 (3"), INSTALADO EM REDE DE ALIMENTAÇÃO PARA HIDRANTE - FORNECIMENTO E INSTALAÇÃO. AF_12/2015</v>
          </cell>
          <cell r="C2923" t="str">
            <v>M</v>
          </cell>
          <cell r="D2923">
            <v>75.23</v>
          </cell>
        </row>
        <row r="2924">
          <cell r="A2924" t="str">
            <v xml:space="preserve">    92364</v>
          </cell>
          <cell r="B2924" t="str">
            <v>TUBO DE AÇO GALVANIZADO COM COSTURA, CLASSE MÉDIA, DN 32 (1 1/4"), CONEXÃO ROSQUEADA, INSTALADO EM REDE DE ALIMENTAÇÃO PARA HIDRANTE - FORNECIMENTO E INSTALAÇÃO. AF_12/2015</v>
          </cell>
          <cell r="C2924" t="str">
            <v>M</v>
          </cell>
          <cell r="D2924">
            <v>26.4</v>
          </cell>
        </row>
        <row r="2925">
          <cell r="A2925" t="str">
            <v xml:space="preserve">    92365</v>
          </cell>
          <cell r="B2925" t="str">
            <v>TUBO DE AÇO GALVANIZADO COM COSTURA, CLASSE MÉDIA, DN 40 (1 1/2"), CONEXÃO ROSQUEADA, INSTALADO EM REDE DE ALIMENTAÇÃO PARA HIDRANTE - FORNECIMENTO E INSTALAÇÃO. AF_12/2015</v>
          </cell>
          <cell r="C2925" t="str">
            <v>M</v>
          </cell>
          <cell r="D2925">
            <v>29.08</v>
          </cell>
        </row>
        <row r="2926">
          <cell r="A2926" t="str">
            <v xml:space="preserve">    92366</v>
          </cell>
          <cell r="B2926" t="str">
            <v>TUBO DE AÇO GALVANIZADO COM COSTURA, CLASSE MÉDIA, DN 50 (2"), CONEXÃOROSQUEADA, INSTALADO EM REDE DE ALIMENTAÇÃO PARA HIDRANTE - FORNECIMENTO E INSTALAÇÃO. AF_12/2015</v>
          </cell>
          <cell r="C2926" t="str">
            <v>M</v>
          </cell>
          <cell r="D2926">
            <v>39.08</v>
          </cell>
        </row>
        <row r="2927">
          <cell r="A2927" t="str">
            <v xml:space="preserve">    92367</v>
          </cell>
          <cell r="B2927" t="str">
            <v>TUBO DE AÇO GALVANIZADO COM COSTURA, CLASSE MÉDIA, DN 65 (2 1/2"), CONEXÃO ROSQUEADA, INSTALADO EM REDE DE ALIMENTAÇÃO PARA HIDRANTE - FORNECIMENTO E INSTALAÇÃO. AF_12/2015</v>
          </cell>
          <cell r="C2927" t="str">
            <v>M</v>
          </cell>
          <cell r="D2927">
            <v>50.61</v>
          </cell>
        </row>
        <row r="2928">
          <cell r="A2928" t="str">
            <v xml:space="preserve">    92368</v>
          </cell>
          <cell r="B2928" t="str">
            <v>TUBO DE AÇO GALVANIZADO COM COSTURA, CLASSE MÉDIA, DN 80 (3"), CONEXÃOROSQUEADA, INSTALADO EM REDE DE ALIMENTAÇÃO PARA HIDRANTE - FORNECIMENTO E INSTALAÇÃO. AF_12/2015</v>
          </cell>
          <cell r="C2928" t="str">
            <v>M</v>
          </cell>
          <cell r="D2928">
            <v>57.32</v>
          </cell>
        </row>
        <row r="2929">
          <cell r="A2929" t="str">
            <v xml:space="preserve">    92649</v>
          </cell>
          <cell r="B2929" t="str">
            <v>TUBO DE AÇO PRETO SEM COSTURA, CONEXÃO SOLDADA, DN 50 (2"), INSTALADO EM REDE DE ALIMENTAÇÃO PARA SPRINKLER - FORNECIMENTO E INSTALAÇÃO. AF_12/2015</v>
          </cell>
          <cell r="C2929" t="str">
            <v>M</v>
          </cell>
          <cell r="D2929">
            <v>51.38</v>
          </cell>
        </row>
        <row r="2930">
          <cell r="A2930" t="str">
            <v xml:space="preserve">    92650</v>
          </cell>
          <cell r="B2930" t="str">
            <v>TUBO DE AÇO PRETO SEM COSTURA, CONEXÃO SOLDADA, DN 65 (2 1/2"), INSTALADO EM REDE DE ALIMENTAÇÃO PARA SPRINKLER - FORNECIMENTO E INSTALAÇÃO.AF_12/2015</v>
          </cell>
          <cell r="C2930" t="str">
            <v>M</v>
          </cell>
          <cell r="D2930">
            <v>64.069999999999993</v>
          </cell>
        </row>
        <row r="2931">
          <cell r="A2931" t="str">
            <v xml:space="preserve">    92651</v>
          </cell>
          <cell r="B2931" t="str">
            <v>TUBO DE AÇO PRETO SEM COSTURA, CONEXÃO SOLDADA, DN 80 (3"), INSTALADO EM REDE DE ALIMENTAÇÃO PARA SPRINKLER - FORNECIMENTO E INSTALAÇÃO. AF_12/2015</v>
          </cell>
          <cell r="C2931" t="str">
            <v>M</v>
          </cell>
          <cell r="D2931">
            <v>77.3</v>
          </cell>
        </row>
        <row r="2932">
          <cell r="A2932" t="str">
            <v xml:space="preserve">    92652</v>
          </cell>
          <cell r="B2932" t="str">
            <v>TUBO DE AÇO GALVANIZADO COM COSTURA, CLASSE MÉDIA, CONEXÃO ROSQUEADA, DN 32 (1 1/4"), INSTALADO EM REDE DE ALIMENTAÇÃO PARA SPRINKLER - FORNECIMENTO E INSTALAÇÃO. AF_12/2015</v>
          </cell>
          <cell r="C2932" t="str">
            <v>M</v>
          </cell>
          <cell r="D2932">
            <v>29.06</v>
          </cell>
        </row>
        <row r="2933">
          <cell r="A2933" t="str">
            <v xml:space="preserve">    92653</v>
          </cell>
          <cell r="B2933" t="str">
            <v>TUBO DE AÇO GALVANIZADO COM COSTURA, CLASSE MÉDIA, CONEXÃO ROSQUEADA, DN 40 (1 1/2"), INSTALADO EM REDE DE ALIMENTAÇÃO PARA SPRINKLER - FORNECIMENTO E INSTALAÇÃO. AF_12/2015</v>
          </cell>
          <cell r="C2933" t="str">
            <v>M</v>
          </cell>
          <cell r="D2933">
            <v>31.77</v>
          </cell>
        </row>
        <row r="2934">
          <cell r="A2934" t="str">
            <v xml:space="preserve">    92654</v>
          </cell>
          <cell r="B2934" t="str">
            <v>TUBO DE AÇO GALVANIZADO COM COSTURA, CLASSE MÉDIA, CONEXÃO ROSQUEADA, DN 50 (2"), INSTALADO EM REDE DE ALIMENTAÇÃO PARA SPRINKLER - FORNECIMENTO E INSTALAÇÃO. AF_12/2015</v>
          </cell>
          <cell r="C2934" t="str">
            <v>M</v>
          </cell>
          <cell r="D2934">
            <v>41.77</v>
          </cell>
        </row>
        <row r="2935">
          <cell r="A2935" t="str">
            <v xml:space="preserve">    92655</v>
          </cell>
          <cell r="B2935" t="str">
            <v>TUBO DE AÇO GALVANIZADO COM COSTURA, CLASSE MÉDIA, CONEXÃO ROSQUEADA, DN 65 (2 1/2), INSTALADO EM REDE DE ALIMENTAÇÃO PARA SPRINKLER - FORNECIMENTO E INSTALAÇÃO. AF_12/2015</v>
          </cell>
          <cell r="C2935" t="str">
            <v>M</v>
          </cell>
          <cell r="D2935">
            <v>53.37</v>
          </cell>
        </row>
        <row r="2936">
          <cell r="A2936" t="str">
            <v xml:space="preserve">    92656</v>
          </cell>
          <cell r="B2936" t="str">
            <v>TUBO DE AÇO GALVANIZADO COM COSTURA, CLASSE MÉDIA, CONEXÃO ROSQUEADA, DN 80 (3"), INSTALADO EM REDE DE ALIMENTAÇÃO PARA SPRINKLER - FORNECIMENTO E INSTALAÇÃO. AF_12/2015</v>
          </cell>
          <cell r="C2936" t="str">
            <v>M</v>
          </cell>
          <cell r="D2936">
            <v>60.07</v>
          </cell>
        </row>
        <row r="2937">
          <cell r="A2937" t="str">
            <v xml:space="preserve">    92687</v>
          </cell>
          <cell r="B2937" t="str">
            <v>TUBO DE AÇO GALVANIZADO COM COSTURA, CLASSE MÉDIA, CONEXÃO ROSQUEADA, DN 15 (1/2"), INSTALADO EM RAMAIS E SUB-RAMAIS DE GÁS - FORNECIMENTOE INSTALAÇÃO. AF_12/2015</v>
          </cell>
          <cell r="C2937" t="str">
            <v>M</v>
          </cell>
          <cell r="D2937">
            <v>12.81</v>
          </cell>
        </row>
        <row r="2938">
          <cell r="A2938" t="str">
            <v xml:space="preserve">    92688</v>
          </cell>
          <cell r="B2938" t="str">
            <v>TUBO DE AÇO GALVANIZADO COM COSTURA, CLASSE MÉDIA, CONEXÃO ROSQUEADA, DN 20 (3/4"), INSTALADO EM RAMAIS E SUB-RAMAIS DE GÁS - FORNECIMENTOE INSTALAÇÃO. AF_12/2015</v>
          </cell>
          <cell r="C2938" t="str">
            <v>M</v>
          </cell>
          <cell r="D2938">
            <v>19.149999999999999</v>
          </cell>
        </row>
        <row r="2939">
          <cell r="A2939" t="str">
            <v xml:space="preserve">    92689</v>
          </cell>
          <cell r="B2939" t="str">
            <v>TUBO DE AÇO PRETO SEM COSTURA, CLASSE MÉDIA, CONEXÃO SOLDADA, DN 15 (1/2"), INSTALADO EM RAMAIS E SUB-RAMAIS DE GÁS - FORNECIMENTO E INSTALAÇÃO. AF_12/2015</v>
          </cell>
          <cell r="C2939" t="str">
            <v>M</v>
          </cell>
          <cell r="D2939">
            <v>21.14</v>
          </cell>
        </row>
        <row r="2940">
          <cell r="A2940" t="str">
            <v xml:space="preserve">    92690</v>
          </cell>
          <cell r="B2940" t="str">
            <v>TUBO DE AÇO PRETO SEM COSTURA, CLASSE MÉDIA, CONEXÃO SOLDADA, DN 20 (3/4"), INSTALADO EM RAMAIS E SUB-RAMAIS DE GÁS - FORNECIMENTO E INSTALAÇÃO. AF_12/2015</v>
          </cell>
          <cell r="C2940" t="str">
            <v>M</v>
          </cell>
          <cell r="D2940">
            <v>30.51</v>
          </cell>
        </row>
        <row r="2941">
          <cell r="A2941" t="str">
            <v xml:space="preserve">  0180</v>
          </cell>
          <cell r="B2941" t="str">
            <v>CONEXOES</v>
          </cell>
        </row>
        <row r="2942">
          <cell r="A2942" t="str">
            <v xml:space="preserve">    72293</v>
          </cell>
          <cell r="B2942" t="str">
            <v xml:space="preserve">CAP PVC ESGOTO 50MM (TAMPÃO) - FORNECIMENTO E INSTALAÇÃO </v>
          </cell>
          <cell r="C2942" t="str">
            <v>UN</v>
          </cell>
          <cell r="D2942">
            <v>4.82</v>
          </cell>
        </row>
        <row r="2943">
          <cell r="A2943" t="str">
            <v xml:space="preserve">    72294</v>
          </cell>
          <cell r="B2943" t="str">
            <v xml:space="preserve">CAP PVC ESGOTO 75MM (TAMPÃO) - FORNECIMENTO E INSTALAÇÃO </v>
          </cell>
          <cell r="C2943" t="str">
            <v>UN</v>
          </cell>
          <cell r="D2943">
            <v>7.45</v>
          </cell>
        </row>
        <row r="2944">
          <cell r="A2944" t="str">
            <v xml:space="preserve">    72295</v>
          </cell>
          <cell r="B2944" t="str">
            <v xml:space="preserve">CAP PVC ESGOTO 100MM (TAMPÃO) - FORNECIMENTO E INSTALAÇÃO </v>
          </cell>
          <cell r="C2944" t="str">
            <v>UN</v>
          </cell>
          <cell r="D2944">
            <v>10.19</v>
          </cell>
        </row>
        <row r="2945">
          <cell r="A2945" t="str">
            <v xml:space="preserve">    72306</v>
          </cell>
          <cell r="B2945" t="str">
            <v xml:space="preserve">COTOVELO DE AÇO GALVANIZADO 4" - FORNECIMENTO E INSTALAÇÃO </v>
          </cell>
          <cell r="C2945" t="str">
            <v>UN</v>
          </cell>
          <cell r="D2945">
            <v>129.52000000000001</v>
          </cell>
        </row>
        <row r="2946">
          <cell r="A2946" t="str">
            <v xml:space="preserve">    72307</v>
          </cell>
          <cell r="B2946" t="str">
            <v xml:space="preserve">COTOVELO DE AÇO GALVANIZADO 5" - FORNECIMENTO E INSTALAÇÃO </v>
          </cell>
          <cell r="C2946" t="str">
            <v>UN</v>
          </cell>
          <cell r="D2946">
            <v>294.04000000000002</v>
          </cell>
        </row>
        <row r="2947">
          <cell r="A2947" t="str">
            <v xml:space="preserve">    72313</v>
          </cell>
          <cell r="B2947" t="str">
            <v xml:space="preserve">COTOVELO DE AÇO GALVANIZADO 6" - FORNECIMENTO E INSTALAÇÃO </v>
          </cell>
          <cell r="C2947" t="str">
            <v>UN</v>
          </cell>
          <cell r="D2947">
            <v>363.41</v>
          </cell>
        </row>
        <row r="2948">
          <cell r="A2948" t="str">
            <v xml:space="preserve">    72320</v>
          </cell>
          <cell r="B2948" t="str">
            <v xml:space="preserve">COTOVELO DE COBRE 79MM, LIGAÇÃO SOLDADA - FORNECIMENTO E INSTALAÇÃO </v>
          </cell>
          <cell r="C2948" t="str">
            <v>UN</v>
          </cell>
          <cell r="D2948">
            <v>150.33000000000001</v>
          </cell>
        </row>
        <row r="2949">
          <cell r="A2949" t="str">
            <v xml:space="preserve">    72482</v>
          </cell>
          <cell r="B2949" t="str">
            <v xml:space="preserve">UNIAO DE ACO GALVANIZADO 4" - FORNECIMENTO E INSTALACAO </v>
          </cell>
          <cell r="C2949" t="str">
            <v>UN</v>
          </cell>
          <cell r="D2949">
            <v>175.72</v>
          </cell>
        </row>
        <row r="2950">
          <cell r="A2950" t="str">
            <v xml:space="preserve">    72619</v>
          </cell>
          <cell r="B2950" t="str">
            <v xml:space="preserve">LUVA DE ACO GALVANIZADO 4" - FORNECIMENTO E INSTALACAO </v>
          </cell>
          <cell r="C2950" t="str">
            <v>UN</v>
          </cell>
          <cell r="D2950">
            <v>77.7</v>
          </cell>
        </row>
        <row r="2951">
          <cell r="A2951" t="str">
            <v xml:space="preserve">    72620</v>
          </cell>
          <cell r="B2951" t="str">
            <v xml:space="preserve">LUVA DE ACO GALVANIZADO 5" - FORNECIMENTO E INSTALACAO </v>
          </cell>
          <cell r="C2951" t="str">
            <v>UN</v>
          </cell>
          <cell r="D2951">
            <v>145.36000000000001</v>
          </cell>
        </row>
        <row r="2952">
          <cell r="A2952" t="str">
            <v xml:space="preserve">    72621</v>
          </cell>
          <cell r="B2952" t="str">
            <v xml:space="preserve">LUVA DE ACO GALVANIZADO 6" - FORNECIMENTO E INSTALACAO </v>
          </cell>
          <cell r="C2952" t="str">
            <v>UN</v>
          </cell>
          <cell r="D2952">
            <v>204.63</v>
          </cell>
        </row>
        <row r="2953">
          <cell r="A2953" t="str">
            <v xml:space="preserve">    72627</v>
          </cell>
          <cell r="B2953" t="str">
            <v xml:space="preserve">LUVA DE COBRE SEM ANEL SOLDA 79MM - FORNECIMENTO E INSTALACAO </v>
          </cell>
          <cell r="C2953" t="str">
            <v>UN</v>
          </cell>
          <cell r="D2953">
            <v>121.44</v>
          </cell>
        </row>
        <row r="2954">
          <cell r="A2954" t="str">
            <v xml:space="preserve">    72667</v>
          </cell>
          <cell r="B2954" t="str">
            <v xml:space="preserve">LUVA REDUCAO ACO GALVANIZADO 4X2.1/2" - FORNECIMENTO E INSTALACAO </v>
          </cell>
          <cell r="C2954" t="str">
            <v>UN</v>
          </cell>
          <cell r="D2954">
            <v>92.03</v>
          </cell>
        </row>
        <row r="2955">
          <cell r="A2955" t="str">
            <v xml:space="preserve">    72668</v>
          </cell>
          <cell r="B2955" t="str">
            <v xml:space="preserve">LUVA REDUCAO ACO GALVANIZADO 4X2" - FORNECIMENTO E INSTALACAO </v>
          </cell>
          <cell r="C2955" t="str">
            <v>UN</v>
          </cell>
          <cell r="D2955">
            <v>91.5</v>
          </cell>
        </row>
        <row r="2956">
          <cell r="A2956" t="str">
            <v xml:space="preserve">    72669</v>
          </cell>
          <cell r="B2956" t="str">
            <v xml:space="preserve">LUVA REDUCAO ACO GALVANIZADO 4X3" - FORNECIMENTO E INSTALACAO </v>
          </cell>
          <cell r="C2956" t="str">
            <v>UN</v>
          </cell>
          <cell r="D2956">
            <v>95.72</v>
          </cell>
        </row>
        <row r="2957">
          <cell r="A2957" t="str">
            <v xml:space="preserve">    72681</v>
          </cell>
          <cell r="B2957" t="str">
            <v xml:space="preserve">NIPLE DE ACO GALVANIZADO 4" - FORNECIMENTO E INSTALACAO </v>
          </cell>
          <cell r="C2957" t="str">
            <v>UN</v>
          </cell>
          <cell r="D2957">
            <v>66.95</v>
          </cell>
        </row>
        <row r="2958">
          <cell r="A2958" t="str">
            <v xml:space="preserve">    72682</v>
          </cell>
          <cell r="B2958" t="str">
            <v xml:space="preserve">NIPLE DE ACO GALVANIZADO 5" - FORNECIMENTO E INSTALACAO </v>
          </cell>
          <cell r="C2958" t="str">
            <v>UN</v>
          </cell>
          <cell r="D2958">
            <v>111.49</v>
          </cell>
        </row>
        <row r="2959">
          <cell r="A2959" t="str">
            <v xml:space="preserve">    72683</v>
          </cell>
          <cell r="B2959" t="str">
            <v xml:space="preserve">NIPLE DE ACO GALVANIZADO 6" - FORNECIMENTO E INSTALACAO </v>
          </cell>
          <cell r="C2959" t="str">
            <v>UN</v>
          </cell>
          <cell r="D2959">
            <v>134.41999999999999</v>
          </cell>
        </row>
        <row r="2960">
          <cell r="A2960" t="str">
            <v xml:space="preserve">    72719</v>
          </cell>
          <cell r="B2960" t="str">
            <v xml:space="preserve">TE DE ACO GALVANIZADO 4" - FORNECIMENTO E INSTALACAO </v>
          </cell>
          <cell r="C2960" t="str">
            <v>UN</v>
          </cell>
          <cell r="D2960">
            <v>159.94</v>
          </cell>
        </row>
        <row r="2961">
          <cell r="A2961" t="str">
            <v xml:space="preserve">    72720</v>
          </cell>
          <cell r="B2961" t="str">
            <v xml:space="preserve">TE DE ACO GALVANIZADO 5" - FORNECIMENTO E INSTALACAO </v>
          </cell>
          <cell r="C2961" t="str">
            <v>UN</v>
          </cell>
          <cell r="D2961">
            <v>280.14999999999998</v>
          </cell>
        </row>
        <row r="2962">
          <cell r="A2962" t="str">
            <v xml:space="preserve">    72721</v>
          </cell>
          <cell r="B2962" t="str">
            <v xml:space="preserve">TE DE ACO GALVANIZADO 6" - FORNECIMENTO E INSTALACAO </v>
          </cell>
          <cell r="C2962" t="str">
            <v>UN</v>
          </cell>
          <cell r="D2962">
            <v>391.41</v>
          </cell>
        </row>
        <row r="2963">
          <cell r="A2963" t="str">
            <v xml:space="preserve">    72729</v>
          </cell>
          <cell r="B2963" t="str">
            <v xml:space="preserve">TE DE COBRE 79MM LIGAÇÃO SOLDADA - FORNECIMENTO E INSTALACAO </v>
          </cell>
          <cell r="C2963" t="str">
            <v>UN</v>
          </cell>
          <cell r="D2963">
            <v>292.63</v>
          </cell>
        </row>
        <row r="2964">
          <cell r="A2964" t="str">
            <v xml:space="preserve">    72783</v>
          </cell>
          <cell r="B2964" t="str">
            <v>ADAPTADOR PVC SOLDAVEL COM FLANGES E ANEL PARA CAIXA D'AGUA 20MMX1/2" - FORNECIMENTO E INSTALACAO</v>
          </cell>
          <cell r="C2964" t="str">
            <v>UN</v>
          </cell>
          <cell r="D2964">
            <v>10.51</v>
          </cell>
        </row>
        <row r="2965">
          <cell r="A2965" t="str">
            <v xml:space="preserve">    72784</v>
          </cell>
          <cell r="B2965" t="str">
            <v>ADAPTADOR PVC SOLDAVEL COM FLANGES E ANEL PARA CAIXA D'AGUA 25MMX3/4" - FORNECIMENTO E INSTALACAO</v>
          </cell>
          <cell r="C2965" t="str">
            <v>UN</v>
          </cell>
          <cell r="D2965">
            <v>12.93</v>
          </cell>
        </row>
        <row r="2966">
          <cell r="A2966" t="str">
            <v xml:space="preserve">    72785</v>
          </cell>
          <cell r="B2966" t="str">
            <v>ADAPTADOR PVC SOLDAVEL COM FLANGES E ANEL PARA CAIXA D'AGUA 32MMX1" FORNECIMENTO E INSTALACAO</v>
          </cell>
          <cell r="C2966" t="str">
            <v>UN</v>
          </cell>
          <cell r="D2966">
            <v>15.8</v>
          </cell>
        </row>
        <row r="2967">
          <cell r="A2967" t="str">
            <v xml:space="preserve">    72786</v>
          </cell>
          <cell r="B2967" t="str">
            <v>ADAPTADOR PVC SOLDAVEL COM FLANGES E ANEL PARA CAIXA D'AGUA 40MMX1.1/4" - FORNECIMENTO E INSTALACAO</v>
          </cell>
          <cell r="C2967" t="str">
            <v>UN</v>
          </cell>
          <cell r="D2967">
            <v>25.37</v>
          </cell>
        </row>
        <row r="2968">
          <cell r="A2968" t="str">
            <v xml:space="preserve">    72787</v>
          </cell>
          <cell r="B2968" t="str">
            <v>ADAPTADOR PVC SOLDAVEL COM FLANGES E ANEL PARA CAIXA D'AGUA 50MMX1.1/2" - FORNECIMENTO E INSTALACAO</v>
          </cell>
          <cell r="C2968" t="str">
            <v>UN</v>
          </cell>
          <cell r="D2968">
            <v>28.99</v>
          </cell>
        </row>
        <row r="2969">
          <cell r="A2969" t="str">
            <v xml:space="preserve">    72788</v>
          </cell>
          <cell r="B2969" t="str">
            <v>ADAPTADOR PVC SOLDAVEL COM FLANGES E ANEL PARA CAIXA D'AGUA 60MMX2" FORNECIMENTO E INSTALACAO</v>
          </cell>
          <cell r="C2969" t="str">
            <v>UN</v>
          </cell>
          <cell r="D2969">
            <v>34.69</v>
          </cell>
        </row>
        <row r="2970">
          <cell r="A2970" t="str">
            <v xml:space="preserve">    72789</v>
          </cell>
          <cell r="B2970" t="str">
            <v>ADAPTADOR PVC SOLDAVEL COM FLANGES LIVRES PARA CAIXA D'AGUA 25MMX3/4" - FORNECIMENTO E INSTALACAO</v>
          </cell>
          <cell r="C2970" t="str">
            <v>UN</v>
          </cell>
          <cell r="D2970">
            <v>11.31</v>
          </cell>
        </row>
        <row r="2971">
          <cell r="A2971" t="str">
            <v xml:space="preserve">    72790</v>
          </cell>
          <cell r="B2971" t="str">
            <v>ADAPTADOR PVC SOLDAVEL COM FLANGES LIVRES PARA CAIXA D'AGUA 32MMX1" FORNECIMENTO E INSTALACAO</v>
          </cell>
          <cell r="C2971" t="str">
            <v>UN</v>
          </cell>
          <cell r="D2971">
            <v>14.5</v>
          </cell>
        </row>
        <row r="2972">
          <cell r="A2972" t="str">
            <v xml:space="preserve">    72791</v>
          </cell>
          <cell r="B2972" t="str">
            <v>ADAPTADOR PVC SOLDAVEL COM FLANGES LIVRES PARA CAIXA D'AGUA 40MMX1.1/4" - FORNECIMENTO E INSTALACAO</v>
          </cell>
          <cell r="C2972" t="str">
            <v>UN</v>
          </cell>
          <cell r="D2972">
            <v>21.55</v>
          </cell>
        </row>
        <row r="2973">
          <cell r="A2973" t="str">
            <v xml:space="preserve">    72792</v>
          </cell>
          <cell r="B2973" t="str">
            <v>ADAPTADOR PVC SOLDAVEL COM FLANGES LIVRES PARA CAIXA D'AGUA 50MMX1.1/2" - FORNECIMENTO E INSTALACAO</v>
          </cell>
          <cell r="C2973" t="str">
            <v>UN</v>
          </cell>
          <cell r="D2973">
            <v>24.49</v>
          </cell>
        </row>
        <row r="2974">
          <cell r="A2974" t="str">
            <v xml:space="preserve">    72793</v>
          </cell>
          <cell r="B2974" t="str">
            <v>ADAPTADOR PVC SOLDAVEL COM FLANGES LIVRES PARA CAIXA D'AGUA 60MMX2" FORNECIMENTO E INSTALACAO</v>
          </cell>
          <cell r="C2974" t="str">
            <v>UN</v>
          </cell>
          <cell r="D2974">
            <v>34.69</v>
          </cell>
        </row>
        <row r="2975">
          <cell r="A2975" t="str">
            <v xml:space="preserve">    72794</v>
          </cell>
          <cell r="B2975" t="str">
            <v>ADAPTADOR PVC SOLDAVEL COM FLANGES LIVRES PARA CAIXA D'AGUA 75MMX2.1/2" - FORNECIMENTO E INSTALACAO</v>
          </cell>
          <cell r="C2975" t="str">
            <v>UN</v>
          </cell>
          <cell r="D2975">
            <v>124.31</v>
          </cell>
        </row>
        <row r="2976">
          <cell r="A2976" t="str">
            <v xml:space="preserve">    72795</v>
          </cell>
          <cell r="B2976" t="str">
            <v>ADAPTADOR PVC SOLDAVEL COM FLANGES LIVRES PARA CAIXA D'AGUA 85MMX3" FORNECIMENTO E INSTALACAO</v>
          </cell>
          <cell r="C2976" t="str">
            <v>UN</v>
          </cell>
          <cell r="D2976">
            <v>169.95</v>
          </cell>
        </row>
        <row r="2977">
          <cell r="A2977" t="str">
            <v xml:space="preserve">    72796</v>
          </cell>
          <cell r="B2977" t="str">
            <v>ADAPTADOR PVC SOLDAVEL COM FLANGES LIVRES PARA CAIXA D'AGUA 110MMX4" FORNECIMENTO E INSTALACAO</v>
          </cell>
          <cell r="C2977" t="str">
            <v>UN</v>
          </cell>
          <cell r="D2977">
            <v>235.34</v>
          </cell>
        </row>
        <row r="2978">
          <cell r="A2978" t="str">
            <v xml:space="preserve">    72797</v>
          </cell>
          <cell r="B2978" t="str">
            <v>ADAPTADOR PVC SOLDAVEL LONGO COM FLANGES LIVRES PARA CAIXA D'AGUA 25MMX3/4" - FORNECIMENTO E INSTALACAO</v>
          </cell>
          <cell r="C2978" t="str">
            <v>UN</v>
          </cell>
          <cell r="D2978">
            <v>15.8</v>
          </cell>
        </row>
        <row r="2979">
          <cell r="A2979" t="str">
            <v xml:space="preserve">    72798</v>
          </cell>
          <cell r="B2979" t="str">
            <v>ADAPTADOR PVC SOLDAVEL LONGO COM FLANGES LIVRES PARA CAIXA D'AGUA 32MMX1" - FORNECIMENTO E INSTALACAO</v>
          </cell>
          <cell r="C2979" t="str">
            <v>UN</v>
          </cell>
          <cell r="D2979">
            <v>18.66</v>
          </cell>
        </row>
        <row r="2980">
          <cell r="A2980" t="str">
            <v xml:space="preserve">    72800</v>
          </cell>
          <cell r="B2980" t="str">
            <v>ADAPTADOR PVC SOLDAVEL LONGO COM FLANGES LIVRES PARA CAIXA D'AGUA 40MMX1.1/4" - FORNECIMENTO E INSTALACAO</v>
          </cell>
          <cell r="C2980" t="str">
            <v>UN</v>
          </cell>
          <cell r="D2980">
            <v>27.63</v>
          </cell>
        </row>
        <row r="2981">
          <cell r="A2981" t="str">
            <v xml:space="preserve">    72801</v>
          </cell>
          <cell r="B2981" t="str">
            <v>ADAPTADOR PVC SOLDAVEL LONGO COM FLANGES LIVRES PARA CAIXA D'AGUA 50MMX1.1/2" - FORNECIMENTO E INSTALACAO</v>
          </cell>
          <cell r="C2981" t="str">
            <v>UN</v>
          </cell>
          <cell r="D2981">
            <v>31.45</v>
          </cell>
        </row>
        <row r="2982">
          <cell r="A2982" t="str">
            <v xml:space="preserve">    72802</v>
          </cell>
          <cell r="B2982" t="str">
            <v>ADAPTADOR PVC SOLDAVEL LONGO COM FLANGES LIVRES PARA CAIXA D'AGUA 60MMX2" - FORNECIMENTO E INSTALACAO</v>
          </cell>
          <cell r="C2982" t="str">
            <v>UN</v>
          </cell>
          <cell r="D2982">
            <v>45.04</v>
          </cell>
        </row>
        <row r="2983">
          <cell r="A2983" t="str">
            <v xml:space="preserve">    72803</v>
          </cell>
          <cell r="B2983" t="str">
            <v>ADAPTADOR PVC SOLDAVEL LONGO COM FLANGES LIVRES PARA CAIXA D'AGUA 75MMX2.1/2" - FORNECIMENTO E INSTALACAO</v>
          </cell>
          <cell r="C2983" t="str">
            <v>UN</v>
          </cell>
          <cell r="D2983">
            <v>164.61</v>
          </cell>
        </row>
        <row r="2984">
          <cell r="A2984" t="str">
            <v xml:space="preserve">    72804</v>
          </cell>
          <cell r="B2984" t="str">
            <v>ADAPTADOR PVC SOLDAVEL LONGO COM FLANGES LIVRES PARA CAIXA D'AGUA 85MMX3" - FORNECIMENTO E INSTALACAO</v>
          </cell>
          <cell r="C2984" t="str">
            <v>UN</v>
          </cell>
          <cell r="D2984">
            <v>222.4</v>
          </cell>
        </row>
        <row r="2985">
          <cell r="A2985" t="str">
            <v xml:space="preserve">    72805</v>
          </cell>
          <cell r="B2985" t="str">
            <v>ADAPTADOR PVC SOLDAVEL LONGO COM FLANGES LIVRES PARA CAIXA D'AGUA 110MMX4" - FORNECIMENTO E INSTALACAO</v>
          </cell>
          <cell r="C2985" t="str">
            <v>UN</v>
          </cell>
          <cell r="D2985">
            <v>333.11</v>
          </cell>
        </row>
        <row r="2986">
          <cell r="A2986" t="str">
            <v xml:space="preserve">    89358</v>
          </cell>
          <cell r="B2986" t="str">
            <v>JOELHO 90 GRAUS, PVC, SOLDÁVEL, DN 20MM, INSTALADO EM RAMAL OU SUB-RAMAL DE ÁGUA - FORNECIMENTO E INSTALAÇÃO. AF_12/2014_P</v>
          </cell>
          <cell r="C2986" t="str">
            <v>UN</v>
          </cell>
          <cell r="D2986">
            <v>4.38</v>
          </cell>
        </row>
        <row r="2987">
          <cell r="A2987" t="str">
            <v xml:space="preserve">    89359</v>
          </cell>
          <cell r="B2987" t="str">
            <v>JOELHO 45 GRAUS, PVC, SOLDÁVEL, DN 20MM, INSTALADO EM RAMAL OU SUB-RAMAL DE ÁGUA - FORNECIMENTO E INSTALAÇÃO. AF_12/2014_P</v>
          </cell>
          <cell r="C2987" t="str">
            <v>UN</v>
          </cell>
          <cell r="D2987">
            <v>4.5</v>
          </cell>
        </row>
        <row r="2988">
          <cell r="A2988" t="str">
            <v xml:space="preserve">    89360</v>
          </cell>
          <cell r="B2988" t="str">
            <v>CURVA 90 GRAUS, PVC, SOLDÁVEL, DN 20MM, INSTALADO EM RAMAL OU SUB-RAMAL DE ÁGUA - FORNECIMENTO E INSTALAÇÃO. AF_12/2014_P</v>
          </cell>
          <cell r="C2988" t="str">
            <v>UN</v>
          </cell>
          <cell r="D2988">
            <v>5.07</v>
          </cell>
        </row>
        <row r="2989">
          <cell r="A2989" t="str">
            <v xml:space="preserve">    89361</v>
          </cell>
          <cell r="B2989" t="str">
            <v>CURVA 45 GRAUS, PVC, SOLDÁVEL, DN 20MM, INSTALADO EM RAMAL OU SUB-RAMAL DE ÁGUA - FORNECIMENTO E INSTALAÇÃO. AF_12/2014_P</v>
          </cell>
          <cell r="C2989" t="str">
            <v>UN</v>
          </cell>
          <cell r="D2989">
            <v>5.0199999999999996</v>
          </cell>
        </row>
        <row r="2990">
          <cell r="A2990" t="str">
            <v xml:space="preserve">    89362</v>
          </cell>
          <cell r="B2990" t="str">
            <v>JOELHO 90 GRAUS, PVC, SOLDÁVEL, DN 25MM, INSTALADO EM RAMAL OU SUB-RAMAL DE ÁGUA - FORNECIMENTO E INSTALAÇÃO. AF_12/2014_P</v>
          </cell>
          <cell r="C2990" t="str">
            <v>UN</v>
          </cell>
          <cell r="D2990">
            <v>5.16</v>
          </cell>
        </row>
        <row r="2991">
          <cell r="A2991" t="str">
            <v xml:space="preserve">    89363</v>
          </cell>
          <cell r="B2991" t="str">
            <v>JOELHO 45 GRAUS, PVC, SOLDÁVEL, DN 25MM, INSTALADO EM RAMAL OU SUB-RAMAL DE ÁGUA - FORNECIMENTO E INSTALAÇÃO. AF_12/2014_P</v>
          </cell>
          <cell r="C2991" t="str">
            <v>UN</v>
          </cell>
          <cell r="D2991">
            <v>5.61</v>
          </cell>
        </row>
        <row r="2992">
          <cell r="A2992" t="str">
            <v xml:space="preserve">    89364</v>
          </cell>
          <cell r="B2992" t="str">
            <v>CURVA 90 GRAUS, PVC, SOLDÁVEL, DN 25MM, INSTALADO EM RAMAL OU SUB-RAMAL DE ÁGUA - FORNECIMENTO E INSTALAÇÃO. AF_12/2014_P</v>
          </cell>
          <cell r="C2992" t="str">
            <v>UN</v>
          </cell>
          <cell r="D2992">
            <v>6.21</v>
          </cell>
        </row>
        <row r="2993">
          <cell r="A2993" t="str">
            <v xml:space="preserve">    89365</v>
          </cell>
          <cell r="B2993" t="str">
            <v>CURVA 45 GRAUS, PVC, SOLDÁVEL, DN 25MM, INSTALADO EM RAMAL OU SUB-RAMAL DE ÁGUA - FORNECIMENTO E INSTALAÇÃO. AF_12/2014_P</v>
          </cell>
          <cell r="C2993" t="str">
            <v>UN</v>
          </cell>
          <cell r="D2993">
            <v>5.92</v>
          </cell>
        </row>
        <row r="2994">
          <cell r="A2994" t="str">
            <v xml:space="preserve">    89366</v>
          </cell>
          <cell r="B2994" t="str">
            <v>JOELHO 90 GRAUS COM BUCHA DE LATÃO, PVC, SOLDÁVEL, DN 25MM, X 3/4 INSTALADO EM RAMAL OU SUB-RAMAL DE ÁGUA - FORNECIMENTO E INSTALAÇÃO. AF_12/2014_P</v>
          </cell>
          <cell r="C2994" t="str">
            <v>UN</v>
          </cell>
          <cell r="D2994">
            <v>8.89</v>
          </cell>
        </row>
        <row r="2995">
          <cell r="A2995" t="str">
            <v xml:space="preserve">    89367</v>
          </cell>
          <cell r="B2995" t="str">
            <v>JOELHO 90 GRAUS, PVC, SOLDÁVEL, DN 32MM, INSTALADO EM RAMAL OU SUB-RAMAL DE ÁGUA - FORNECIMENTO E INSTALAÇÃO. AF_12/2014_P</v>
          </cell>
          <cell r="C2995" t="str">
            <v>UN</v>
          </cell>
          <cell r="D2995">
            <v>6.81</v>
          </cell>
        </row>
        <row r="2996">
          <cell r="A2996" t="str">
            <v xml:space="preserve">    89368</v>
          </cell>
          <cell r="B2996" t="str">
            <v>JOELHO 45 GRAUS, PVC, SOLDÁVEL, DN 32MM, INSTALADO EM RAMAL OU SUB-RAMAL DE ÁGUA - FORNECIMENTO E INSTALAÇÃO. AF_12/2014_P</v>
          </cell>
          <cell r="C2996" t="str">
            <v>UN</v>
          </cell>
          <cell r="D2996">
            <v>7.83</v>
          </cell>
        </row>
        <row r="2997">
          <cell r="A2997" t="str">
            <v xml:space="preserve">    89369</v>
          </cell>
          <cell r="B2997" t="str">
            <v>CURVA 90 GRAUS, PVC, SOLDÁVEL, DN 32MM, INSTALADO EM RAMAL OU SUB-RAMAL DE ÁGUA - FORNECIMENTO E INSTALAÇÃO. AF_12/2014_P</v>
          </cell>
          <cell r="C2997" t="str">
            <v>UN</v>
          </cell>
          <cell r="D2997">
            <v>8.7100000000000009</v>
          </cell>
        </row>
        <row r="2998">
          <cell r="A2998" t="str">
            <v xml:space="preserve">    89370</v>
          </cell>
          <cell r="B2998" t="str">
            <v>CURVA 45 GRAUS, PVC, SOLDÁVEL, DN 32MM, INSTALADO EM RAMAL OU SUB-RAMAL DE ÁGUA - FORNECIMENTO E INSTALAÇÃO. AF_12/2014_P</v>
          </cell>
          <cell r="C2998" t="str">
            <v>UN</v>
          </cell>
          <cell r="D2998">
            <v>7.65</v>
          </cell>
        </row>
        <row r="2999">
          <cell r="A2999" t="str">
            <v xml:space="preserve">    89371</v>
          </cell>
          <cell r="B2999" t="str">
            <v>LUVA, PVC, SOLDÁVEL, DN 20MM, INSTALADO EM RAMAL OU SUB-RAMAL DE ÁGUA - FORNECIMENTO E INSTALAÇÃO. AF_12/2014_P</v>
          </cell>
          <cell r="C2999" t="str">
            <v>UN</v>
          </cell>
          <cell r="D2999">
            <v>3.31</v>
          </cell>
        </row>
        <row r="3000">
          <cell r="A3000" t="str">
            <v xml:space="preserve">    89372</v>
          </cell>
          <cell r="B3000" t="str">
            <v>LUVA DE CORRER, PVC, SOLDÁVEL, DN 20MM, INSTALADO EM RAMAL OU SUB-RAMAL DE ÁGUA - FORNECIMENTO E INSTALAÇÃO. AF_12/2014_P</v>
          </cell>
          <cell r="C3000" t="str">
            <v>UN</v>
          </cell>
          <cell r="D3000">
            <v>8.0299999999999994</v>
          </cell>
        </row>
        <row r="3001">
          <cell r="A3001" t="str">
            <v xml:space="preserve">    89373</v>
          </cell>
          <cell r="B3001" t="str">
            <v>LUVA DE REDUÇÃO, PVC, SOLDÁVEL, DN 25MM X 20MM, INSTALADO EM RAMAL OU SUB-RAMAL DE ÁGUA - FORNECIMENTO E INSTALAÇÃO. AF_12/2014_P</v>
          </cell>
          <cell r="C3001" t="str">
            <v>UN</v>
          </cell>
          <cell r="D3001">
            <v>3.64</v>
          </cell>
        </row>
        <row r="3002">
          <cell r="A3002" t="str">
            <v xml:space="preserve">    89374</v>
          </cell>
          <cell r="B3002" t="str">
            <v>LUVA COM BUCHA DE LATÃO, PVC, SOLDÁVEL, DN 20MM X 1/2", INSTALADO EM RAMAL OU SUB-RAMAL DE ÁGUA - FORNECIMENTO E INSTALAÇÃO. AF_12/2014_P</v>
          </cell>
          <cell r="C3002" t="str">
            <v>UN</v>
          </cell>
          <cell r="D3002">
            <v>6.02</v>
          </cell>
        </row>
        <row r="3003">
          <cell r="A3003" t="str">
            <v xml:space="preserve">    89375</v>
          </cell>
          <cell r="B3003" t="str">
            <v>UNIÃO, PVC, SOLDÁVEL, DN 20MM, INSTALADO EM RAMAL OU SUB-RAMAL DE ÁGUA- FORNECIMENTO E INSTALAÇÃO. AF_12/2014_P</v>
          </cell>
          <cell r="C3003" t="str">
            <v>UN</v>
          </cell>
          <cell r="D3003">
            <v>5.89</v>
          </cell>
        </row>
        <row r="3004">
          <cell r="A3004" t="str">
            <v xml:space="preserve">    89376</v>
          </cell>
          <cell r="B3004" t="str">
            <v>ADAPTADOR CURTO COM BOLSA E ROSCA PARA REGISTRO, PVC, SOLDÁVEL, DN 20MM X 1/2", INSTALADO EM RAMAL OU SUB-RAMAL DE ÁGUA - FORNECIMENTO E INSTALAÇÃO. AF_12/2014_P</v>
          </cell>
          <cell r="C3004" t="str">
            <v>UN</v>
          </cell>
          <cell r="D3004">
            <v>3.47</v>
          </cell>
        </row>
        <row r="3005">
          <cell r="A3005" t="str">
            <v xml:space="preserve">    89378</v>
          </cell>
          <cell r="B3005" t="str">
            <v>LUVA, PVC, SOLDÁVEL, DN 25MM, INSTALADO EM RAMAL OU SUB-RAMAL DE ÁGUA - FORNECIMENTO E INSTALAÇÃO. AF_12/2014_P</v>
          </cell>
          <cell r="C3005" t="str">
            <v>UN</v>
          </cell>
          <cell r="D3005">
            <v>3.87</v>
          </cell>
        </row>
        <row r="3006">
          <cell r="A3006" t="str">
            <v xml:space="preserve">    89379</v>
          </cell>
          <cell r="B3006" t="str">
            <v>LUVA DE CORRER, PVC, SOLDÁVEL, DN 25MM, INSTALADO EM RAMAL OU SUB-RAMAL DE ÁGUA - FORNECIMENTO E INSTALAÇÃO. AF_12/2014_P</v>
          </cell>
          <cell r="C3006" t="str">
            <v>UN</v>
          </cell>
          <cell r="D3006">
            <v>10.65</v>
          </cell>
        </row>
        <row r="3007">
          <cell r="A3007" t="str">
            <v xml:space="preserve">    89380</v>
          </cell>
          <cell r="B3007" t="str">
            <v>LUVA DE REDUÇÃO, PVC, SOLDÁVEL, DN 32MM X 25MM, INSTALADO EM RAMAL OU SUB-RAMAL DE ÁGUA - FORNECIMENTO E INSTALAÇÃO. AF_12/2014_P</v>
          </cell>
          <cell r="C3007" t="str">
            <v>UN</v>
          </cell>
          <cell r="D3007">
            <v>5.23</v>
          </cell>
        </row>
        <row r="3008">
          <cell r="A3008" t="str">
            <v xml:space="preserve">    89381</v>
          </cell>
          <cell r="B3008" t="str">
            <v>LUVA COM BUCHA DE LATÃO, PVC, SOLDÁVEL, DN 25MM X 3/4, INSTALADO EM RAMAL OU SUB-RAMAL DE ÁGUA FORNECIMENTO E INSTALAÇÃO. AF_12/2014_P</v>
          </cell>
          <cell r="C3008" t="str">
            <v>UN</v>
          </cell>
          <cell r="D3008">
            <v>7.58</v>
          </cell>
        </row>
        <row r="3009">
          <cell r="A3009" t="str">
            <v xml:space="preserve">    89382</v>
          </cell>
          <cell r="B3009" t="str">
            <v>UNIÃO, PVC, SOLDÁVEL, DN 25MM, INSTALADO EM RAMAL OU SUB-RAMAL DE ÁGUAFORNECIMENTO E INSTALAÇÃO. AF_12/2014_P</v>
          </cell>
          <cell r="C3009" t="str">
            <v>UN</v>
          </cell>
          <cell r="D3009">
            <v>6.94</v>
          </cell>
        </row>
        <row r="3010">
          <cell r="A3010" t="str">
            <v xml:space="preserve">    89383</v>
          </cell>
          <cell r="B3010" t="str">
            <v>ADAPTADOR CURTO COM BOLSA E ROSCA PARA REGISTRO, PVC, SOLDÁVEL, DN 25MM X 3/4, INSTALADO EM RAMAL OU SUB-RAMAL DE ÁGUA FORNECIMENTO E INSTALAÇÃO. AF_12/2014_P</v>
          </cell>
          <cell r="C3010" t="str">
            <v>UN</v>
          </cell>
          <cell r="D3010">
            <v>4.05</v>
          </cell>
        </row>
        <row r="3011">
          <cell r="A3011" t="str">
            <v xml:space="preserve">    89385</v>
          </cell>
          <cell r="B3011" t="str">
            <v>LUVA SOLDÁVEL E COM ROSCA, PVC, SOLDÁVEL, DN 25MM X 3/4, INSTALADO EMRAMAL OU SUB-RAMAL DE ÁGUA FORNECIMENTO E INSTALAÇÃO. AF_12/2014_P</v>
          </cell>
          <cell r="C3011" t="str">
            <v>UN</v>
          </cell>
          <cell r="D3011">
            <v>4.2699999999999996</v>
          </cell>
        </row>
        <row r="3012">
          <cell r="A3012" t="str">
            <v xml:space="preserve">    89386</v>
          </cell>
          <cell r="B3012" t="str">
            <v>LUVA, PVC, SOLDÁVEL, DN 32MM, INSTALADO EM RAMAL OU SUB-RAMAL DE ÁGUA FORNECIMENTO E INSTALAÇÃO. AF_12/2014_P</v>
          </cell>
          <cell r="C3012" t="str">
            <v>UN</v>
          </cell>
          <cell r="D3012">
            <v>5.14</v>
          </cell>
        </row>
        <row r="3013">
          <cell r="A3013" t="str">
            <v xml:space="preserve">    89388</v>
          </cell>
          <cell r="B3013" t="str">
            <v>LUVA DE REDUÇÃO, PVC, SOLDÁVEL, DN 40MM X 32MM, INSTALADO EM RAMAL OU SUB-RAMAL DE ÁGUA FORNECIMENTO E INSTALAÇÃO. AF_12/2014_P</v>
          </cell>
          <cell r="C3013" t="str">
            <v>UN</v>
          </cell>
          <cell r="D3013">
            <v>6.38</v>
          </cell>
        </row>
        <row r="3014">
          <cell r="A3014" t="str">
            <v xml:space="preserve">    89389</v>
          </cell>
          <cell r="B3014" t="str">
            <v>LUVA SOLDÁVEL E COM ROSCA, PVC, SOLDÁVEL, DN 32MM X 1, INSTALADO EM RAMAL OU SUB-RAMAL DE ÁGUA FORNECIMENTO E INSTALAÇÃO. AF_12/2014_P</v>
          </cell>
          <cell r="C3014" t="str">
            <v>UN</v>
          </cell>
          <cell r="D3014">
            <v>6.92</v>
          </cell>
        </row>
        <row r="3015">
          <cell r="A3015" t="str">
            <v xml:space="preserve">    89390</v>
          </cell>
          <cell r="B3015" t="str">
            <v>UNIÃO, PVC, SOLDÁVEL, DN 32MM, INSTALADO EM RAMAL OU SUB-RAMAL DE ÁGUAFORNECIMENTO E INSTALAÇÃO. AF_12/2014_P</v>
          </cell>
          <cell r="C3015" t="str">
            <v>UN</v>
          </cell>
          <cell r="D3015">
            <v>10.119999999999999</v>
          </cell>
        </row>
        <row r="3016">
          <cell r="A3016" t="str">
            <v xml:space="preserve">    89391</v>
          </cell>
          <cell r="B3016" t="str">
            <v>ADAPTADOR CURTO COM BOLSA E ROSCA PARA REGISTRO, PVC, SOLDÁVEL, DN 32MM X 1, INSTALADO EM RAMAL OU SUB-RAMAL DE ÁGUA FORNECIMENTO E INSTALAÇÃO. AF_12/2014_P</v>
          </cell>
          <cell r="C3016" t="str">
            <v>UN</v>
          </cell>
          <cell r="D3016">
            <v>5.43</v>
          </cell>
        </row>
        <row r="3017">
          <cell r="A3017" t="str">
            <v xml:space="preserve">    89393</v>
          </cell>
          <cell r="B3017" t="str">
            <v>TE, PVC, SOLDÁVEL, DN 20MM, INSTALADO EM RAMAL OU SUB-RAMAL DE ÁGUA FORNECIMENTO E INSTALAÇÃO. AF_12/2014_P</v>
          </cell>
          <cell r="C3017" t="str">
            <v>UN</v>
          </cell>
          <cell r="D3017">
            <v>6.21</v>
          </cell>
        </row>
        <row r="3018">
          <cell r="A3018" t="str">
            <v xml:space="preserve">    89394</v>
          </cell>
          <cell r="B3018" t="str">
            <v>TÊ COM BUCHA DE LATÃO NA BOLSA CENTRAL, PVC, SOLDÁVEL, DN 20MM X 1/2,INSTALADO EM RAMAL OU SUB-RAMAL DE ÁGUA FORNECIMENTO E INSTALAÇÃO.AF_12/2014_P</v>
          </cell>
          <cell r="C3018" t="str">
            <v>UN</v>
          </cell>
          <cell r="D3018">
            <v>12.22</v>
          </cell>
        </row>
        <row r="3019">
          <cell r="A3019" t="str">
            <v xml:space="preserve">    89395</v>
          </cell>
          <cell r="B3019" t="str">
            <v>TE, PVC, SOLDÁVEL, DN 25MM, INSTALADO EM RAMAL OU SUB-RAMAL DE ÁGUA FORNECIMENTO E INSTALAÇÃO. AF_12/2014_P</v>
          </cell>
          <cell r="C3019" t="str">
            <v>UN</v>
          </cell>
          <cell r="D3019">
            <v>7.45</v>
          </cell>
        </row>
        <row r="3020">
          <cell r="A3020" t="str">
            <v xml:space="preserve">    89396</v>
          </cell>
          <cell r="B3020" t="str">
            <v>TÊ COM BUCHA DE LATÃO NA BOLSA CENTRAL, PVC, SOLDÁVEL, DN 25MM X 1/2,INSTALADO EM RAMAL OU SUB-RAMAL DE ÁGUA FORNECIMENTO E INSTALAÇÃO.AF_12/2014_P</v>
          </cell>
          <cell r="C3020" t="str">
            <v>UN</v>
          </cell>
          <cell r="D3020">
            <v>13.82</v>
          </cell>
        </row>
        <row r="3021">
          <cell r="A3021" t="str">
            <v xml:space="preserve">    89397</v>
          </cell>
          <cell r="B3021" t="str">
            <v>TÊ DE REDUÇÃO, PVC, SOLDÁVEL, DN 25MM X 20MM, INSTALADO EM RAMAL OU SUB-RAMAL DE ÁGUA FORNECIMENTO E INSTALAÇÃO. AF_12/2014_P</v>
          </cell>
          <cell r="C3021" t="str">
            <v>UN</v>
          </cell>
          <cell r="D3021">
            <v>8.7899999999999991</v>
          </cell>
        </row>
        <row r="3022">
          <cell r="A3022" t="str">
            <v xml:space="preserve">    89398</v>
          </cell>
          <cell r="B3022" t="str">
            <v>TE, PVC, SOLDÁVEL, DN 32MM, INSTALADO EM RAMAL OU SUB-RAMAL DE ÁGUA FORNECIMENTO E INSTALAÇÃO. AF_12/2014_P</v>
          </cell>
          <cell r="C3022" t="str">
            <v>UN</v>
          </cell>
          <cell r="D3022">
            <v>10.27</v>
          </cell>
        </row>
        <row r="3023">
          <cell r="A3023" t="str">
            <v xml:space="preserve">    89399</v>
          </cell>
          <cell r="B3023" t="str">
            <v>TÊ COM BUCHA DE LATÃO NA BOLSA CENTRAL, PVC, SOLDÁVEL, DN 32MM X 3/4,INSTALADO EM RAMAL OU SUB-RAMAL DE ÁGUA FORNECIMENTO E INSTALAÇÃO.AF_12/2014_P</v>
          </cell>
          <cell r="C3023" t="str">
            <v>UN</v>
          </cell>
          <cell r="D3023">
            <v>20.48</v>
          </cell>
        </row>
        <row r="3024">
          <cell r="A3024" t="str">
            <v xml:space="preserve">    89400</v>
          </cell>
          <cell r="B3024" t="str">
            <v>TÊ DE REDUÇÃO, PVC, SOLDÁVEL, DN 32MM X 25MM, INSTALADO EM RAMAL OU SUB-RAMAL DE ÁGUA FORNECIMENTO E INSTALAÇÃO. AF_12/2014_P</v>
          </cell>
          <cell r="C3024" t="str">
            <v>UN</v>
          </cell>
          <cell r="D3024">
            <v>12.35</v>
          </cell>
        </row>
        <row r="3025">
          <cell r="A3025" t="str">
            <v xml:space="preserve">    89404</v>
          </cell>
          <cell r="B3025" t="str">
            <v>JOELHO 90 GRAUS, PVC, SOLDÁVEL, DN 20MM, INSTALADO EM RAMAL DE DISTRIBUIÇÃO DE ÁGUA FORNECIMENTO E INSTALAÇÃO. AF_12/2014_P</v>
          </cell>
          <cell r="C3025" t="str">
            <v>UN</v>
          </cell>
          <cell r="D3025">
            <v>2.94</v>
          </cell>
        </row>
        <row r="3026">
          <cell r="A3026" t="str">
            <v xml:space="preserve">    89405</v>
          </cell>
          <cell r="B3026" t="str">
            <v>JOELHO 45 GRAUS, PVC, SOLDÁVEL, DN 20MM, INSTALADO EM RAMAL DE DISTRIBUIÇÃO DE ÁGUA FORNECIMENTO E INSTALAÇÃO. AF_12/2014_P</v>
          </cell>
          <cell r="C3026" t="str">
            <v>UN</v>
          </cell>
          <cell r="D3026">
            <v>3.06</v>
          </cell>
        </row>
        <row r="3027">
          <cell r="A3027" t="str">
            <v xml:space="preserve">    89406</v>
          </cell>
          <cell r="B3027" t="str">
            <v>CURVA 90 GRAUS, PVC, SOLDÁVEL, DN 20MM, INSTALADO EM RAMAL DE DISTRIBUIÇÃO DE ÁGUA FORNECIMENTO E INSTALAÇÃO. AF_12/2014_P</v>
          </cell>
          <cell r="C3027" t="str">
            <v>UN</v>
          </cell>
          <cell r="D3027">
            <v>3.63</v>
          </cell>
        </row>
        <row r="3028">
          <cell r="A3028" t="str">
            <v xml:space="preserve">    89407</v>
          </cell>
          <cell r="B3028" t="str">
            <v>CURVA 45 GRAUS, PVC, SOLDÁVEL, DN 20MM, INSTALADO EM RAMAL DE DISTRIBUIÇÃO DE ÁGUA - FORNECIMENTO E INSTALAÇÃO. AF_12/2014</v>
          </cell>
          <cell r="C3028" t="str">
            <v>UN</v>
          </cell>
          <cell r="D3028">
            <v>3.57</v>
          </cell>
        </row>
        <row r="3029">
          <cell r="A3029" t="str">
            <v xml:space="preserve">    89408</v>
          </cell>
          <cell r="B3029" t="str">
            <v>JOELHO 90 GRAUS, PVC, SOLDÁVEL, DN 25MM, INSTALADO EM RAMAL DE DISTRIBUIÇÃO DE ÁGUA FORNECIMENTO E INSTALAÇÃO. AF_12/2014_P</v>
          </cell>
          <cell r="C3029" t="str">
            <v>UN</v>
          </cell>
          <cell r="D3029">
            <v>3.5</v>
          </cell>
        </row>
        <row r="3030">
          <cell r="A3030" t="str">
            <v xml:space="preserve">    89409</v>
          </cell>
          <cell r="B3030" t="str">
            <v>JOELHO 45 GRAUS, PVC, SOLDÁVEL, DN 25MM, INSTALADO EM RAMAL DE DISTRIBUIÇÃO DE ÁGUA FORNECIMENTO E INSTALAÇÃO. AF_12/2014_P</v>
          </cell>
          <cell r="C3030" t="str">
            <v>UN</v>
          </cell>
          <cell r="D3030">
            <v>3.94</v>
          </cell>
        </row>
        <row r="3031">
          <cell r="A3031" t="str">
            <v xml:space="preserve">    89410</v>
          </cell>
          <cell r="B3031" t="str">
            <v>CURVA 90 GRAUS, PVC, SOLDÁVEL, DN 25MM, INSTALADO EM RAMAL DE DISTRIBUIÇÃO DE ÁGUA FORNECIMENTO E INSTALAÇÃO. AF_12/2014_P</v>
          </cell>
          <cell r="C3031" t="str">
            <v>UN</v>
          </cell>
          <cell r="D3031">
            <v>4.55</v>
          </cell>
        </row>
        <row r="3032">
          <cell r="A3032" t="str">
            <v xml:space="preserve">    89411</v>
          </cell>
          <cell r="B3032" t="str">
            <v>CURVA 45 GRAUS, PVC, SOLDÁVEL, DN 25MM, INSTALADO EM RAMAL DE DISTRIBUIÇÃO DE ÁGUA FORNECIMENTO E INSTALAÇÃO. AF_12/2014_P</v>
          </cell>
          <cell r="C3032" t="str">
            <v>UN</v>
          </cell>
          <cell r="D3032">
            <v>4.26</v>
          </cell>
        </row>
        <row r="3033">
          <cell r="A3033" t="str">
            <v xml:space="preserve">    89412</v>
          </cell>
          <cell r="B3033" t="str">
            <v>JOELHO 90 GRAUS, PVC, SOLDÁVEL, DN 25MM, X 3/4 INSTALADO EM RAMAL DE DISTRIBUIÇÃO DE ÁGUA FORNECIMENTO E INSTALAÇÃO. AF_12/2014_P</v>
          </cell>
          <cell r="C3033" t="str">
            <v>UN</v>
          </cell>
          <cell r="D3033">
            <v>4.63</v>
          </cell>
        </row>
        <row r="3034">
          <cell r="A3034" t="str">
            <v xml:space="preserve">    89413</v>
          </cell>
          <cell r="B3034" t="str">
            <v>JOELHO 90 GRAUS, PVC, SOLDÁVEL, DN 32MM, INSTALADO EM RAMAL DE DISTRIBUIÇÃO DE ÁGUA FORNECIMENTO E INSTALAÇÃO. AF_12/2014_P</v>
          </cell>
          <cell r="C3034" t="str">
            <v>UN</v>
          </cell>
          <cell r="D3034">
            <v>4.8099999999999996</v>
          </cell>
        </row>
        <row r="3035">
          <cell r="A3035" t="str">
            <v xml:space="preserve">    89414</v>
          </cell>
          <cell r="B3035" t="str">
            <v>JOELHO 45 GRAUS, PVC, SOLDÁVEL, DN 32MM, INSTALADO EM RAMAL DE DISTRIBUIÇÃO DE ÁGUA - FORNECIMENTO E INSTALAÇÃO. AF_12/2014_P</v>
          </cell>
          <cell r="C3035" t="str">
            <v>UN</v>
          </cell>
          <cell r="D3035">
            <v>5.83</v>
          </cell>
        </row>
        <row r="3036">
          <cell r="A3036" t="str">
            <v xml:space="preserve">    89415</v>
          </cell>
          <cell r="B3036" t="str">
            <v>CURVA 90 GRAUS, PVC, SOLDÁVEL, DN 32MM, INSTALADO EM RAMAL DE DISTRIBUIÇÃO DE ÁGUA FORNECIMENTO E INSTALAÇÃO. AF_12/2014_P</v>
          </cell>
          <cell r="C3036" t="str">
            <v>UN</v>
          </cell>
          <cell r="D3036">
            <v>6.71</v>
          </cell>
        </row>
        <row r="3037">
          <cell r="A3037" t="str">
            <v xml:space="preserve">    89416</v>
          </cell>
          <cell r="B3037" t="str">
            <v>CURVA 45 GRAUS, PVC, SOLDÁVEL, DN 32MM, INSTALADO EM RAMAL DE DISTRIBUIÇÃO DE ÁGUA - FORNECIMENTO E INSTALAÇÃO. AF_12/2014_P</v>
          </cell>
          <cell r="C3037" t="str">
            <v>UN</v>
          </cell>
          <cell r="D3037">
            <v>5.66</v>
          </cell>
        </row>
        <row r="3038">
          <cell r="A3038" t="str">
            <v xml:space="preserve">    89417</v>
          </cell>
          <cell r="B3038" t="str">
            <v>LUVA, PVC, SOLDÁVEL, DN 20MM, INSTALADO EM RAMAL DE DISTRIBUIÇÃO DE ÁGUA FORNECIMENTO E INSTALAÇÃO. AF_12/2014_P</v>
          </cell>
          <cell r="C3038" t="str">
            <v>UN</v>
          </cell>
          <cell r="D3038">
            <v>2.36</v>
          </cell>
        </row>
        <row r="3039">
          <cell r="A3039" t="str">
            <v xml:space="preserve">    89418</v>
          </cell>
          <cell r="B3039" t="str">
            <v>LUVA DE CORRER, PVC, SOLDÁVEL, DN 20MM, INSTALADO EM RAMAL DE DISTRIBUIÇÃO DE ÁGUA FORNECIMENTO E INSTALAÇÃO. AF_12/2014_P</v>
          </cell>
          <cell r="C3039" t="str">
            <v>UN</v>
          </cell>
          <cell r="D3039">
            <v>7.08</v>
          </cell>
        </row>
        <row r="3040">
          <cell r="A3040" t="str">
            <v xml:space="preserve">    89419</v>
          </cell>
          <cell r="B3040" t="str">
            <v>LUVA DE REDUÇÃO, PVC, SOLDÁVEL, DN 25MM X 20MM, INSTALADO EM RAMAL DE DISTRIBUIÇÃO DE ÁGUA - FORNECIMENTO E INSTALAÇÃO. AF_12/2014_P</v>
          </cell>
          <cell r="C3040" t="str">
            <v>UN</v>
          </cell>
          <cell r="D3040">
            <v>2.69</v>
          </cell>
        </row>
        <row r="3041">
          <cell r="A3041" t="str">
            <v xml:space="preserve">    89420</v>
          </cell>
          <cell r="B3041" t="str">
            <v>LUVA COM BUCHA DE LATÃO, PVC, SOLDÁVEL, DN 20MM X 1/2 , INSTALADO EM RAMAL DE DISTRIBUIÇÃO DE ÁGUA FORNECIMENTO E INSTALAÇÃO. AF_12/2014_P</v>
          </cell>
          <cell r="C3041" t="str">
            <v>UN</v>
          </cell>
          <cell r="D3041">
            <v>5.07</v>
          </cell>
        </row>
        <row r="3042">
          <cell r="A3042" t="str">
            <v xml:space="preserve">    89421</v>
          </cell>
          <cell r="B3042" t="str">
            <v>UNIÃO, PVC, SOLDÁVEL, DN 20MM, INSTALADO EM RAMAL DE DISTRIBUIÇÃO DE ÁGUA FORNECIMENTO E INSTALAÇÃO. AF_12/2014_P</v>
          </cell>
          <cell r="C3042" t="str">
            <v>UN</v>
          </cell>
          <cell r="D3042">
            <v>4.9400000000000004</v>
          </cell>
        </row>
        <row r="3043">
          <cell r="A3043" t="str">
            <v xml:space="preserve">    89422</v>
          </cell>
          <cell r="B3043" t="str">
            <v>ADAPTADOR CURTO COM BOLSA E ROSCA PARA REGISTRO, PVC, SOLDÁVEL, DN 20MM X 1/2 , INSTALADO EM RAMAL DE DISTRIBUIÇÃO DE ÁGUA FORNECIMENTO EINSTALAÇÃO. AF_12/2014_P</v>
          </cell>
          <cell r="C3043" t="str">
            <v>UN</v>
          </cell>
          <cell r="D3043">
            <v>2.52</v>
          </cell>
        </row>
        <row r="3044">
          <cell r="A3044" t="str">
            <v xml:space="preserve">    89424</v>
          </cell>
          <cell r="B3044" t="str">
            <v>LUVA, PVC, SOLDÁVEL, DN 25MM, INSTALADO EM RAMAL DE DISTRIBUIÇÃO DE ÁGUA FORNECIMENTO E INSTALAÇÃO. AF_12/2014_P</v>
          </cell>
          <cell r="C3044" t="str">
            <v>UN</v>
          </cell>
          <cell r="D3044">
            <v>2.75</v>
          </cell>
        </row>
        <row r="3045">
          <cell r="A3045" t="str">
            <v xml:space="preserve">    89425</v>
          </cell>
          <cell r="B3045" t="str">
            <v>LUVA DE CORRER, PVC, SOLDÁVEL, DN 25MM, INSTALADO EM RAMAL DE DISTRIBUIÇÃO DE ÁGUA FORNECIMENTO E INSTALAÇÃO. AF_12/2014_P</v>
          </cell>
          <cell r="C3045" t="str">
            <v>UN</v>
          </cell>
          <cell r="D3045">
            <v>9.5299999999999994</v>
          </cell>
        </row>
        <row r="3046">
          <cell r="A3046" t="str">
            <v xml:space="preserve">    89426</v>
          </cell>
          <cell r="B3046" t="str">
            <v>LUVA DE REDUÇÃO, PVC, SOLDÁVEL, DN 32MM X 25MM, INSTALADO EM RAMAL DE DISTRIBUIÇÃO DE ÁGUA FORNECIMENTO E INSTALAÇÃO. AF_12/2014_P</v>
          </cell>
          <cell r="C3046" t="str">
            <v>UN</v>
          </cell>
          <cell r="D3046">
            <v>4.12</v>
          </cell>
        </row>
        <row r="3047">
          <cell r="A3047" t="str">
            <v xml:space="preserve">    89427</v>
          </cell>
          <cell r="B3047" t="str">
            <v>LUVA COM BUCHA DE LATÃO, PVC, SOLDÁVEL, DN 25MM X 3/4 , INSTALADO EM RAMAL DE DISTRIBUIÇÃO DE ÁGUA - FORNECIMENTO E INSTALAÇÃO. AF_12/2014_P</v>
          </cell>
          <cell r="C3047" t="str">
            <v>UN</v>
          </cell>
          <cell r="D3047">
            <v>6.47</v>
          </cell>
        </row>
        <row r="3048">
          <cell r="A3048" t="str">
            <v xml:space="preserve">    89428</v>
          </cell>
          <cell r="B3048" t="str">
            <v>UNIÃO, PVC, SOLDÁVEL, DN 25MM, INSTALADO EM RAMAL DE DISTRIBUIÇÃO DE ÁGUA FORNECIMENTO E INSTALAÇÃO. AF_12/2014_P</v>
          </cell>
          <cell r="C3048" t="str">
            <v>UN</v>
          </cell>
          <cell r="D3048">
            <v>5.82</v>
          </cell>
        </row>
        <row r="3049">
          <cell r="A3049" t="str">
            <v xml:space="preserve">    89429</v>
          </cell>
          <cell r="B3049" t="str">
            <v>ADAPTADOR CURTO COM BOLSA E ROSCA PARA REGISTRO, PVC, SOLDÁVEL, DN 25MM X 3/4 , INSTALADO EM RAMAL DE DISTRIBUIÇÃO DE ÁGUA FORNECIMENTO EINSTALAÇÃO. AF_12/2014_P</v>
          </cell>
          <cell r="C3049" t="str">
            <v>UN</v>
          </cell>
          <cell r="D3049">
            <v>2.94</v>
          </cell>
        </row>
        <row r="3050">
          <cell r="A3050" t="str">
            <v xml:space="preserve">    89431</v>
          </cell>
          <cell r="B3050" t="str">
            <v>LUVA, PVC, SOLDÁVEL, DN 32MM, INSTALADO EM RAMAL DE DISTRIBUIÇÃO DE ÁGUA FORNECIMENTO E INSTALAÇÃO. AF_12/2014_P</v>
          </cell>
          <cell r="C3050" t="str">
            <v>UN</v>
          </cell>
          <cell r="D3050">
            <v>3.8</v>
          </cell>
        </row>
        <row r="3051">
          <cell r="A3051" t="str">
            <v xml:space="preserve">    89433</v>
          </cell>
          <cell r="B3051" t="str">
            <v>LUVA DE REDUÇÃO, PVC, SOLDÁVEL, DN 40MM X 32MM, INSTALADO EM RAMAL DE DISTRIBUIÇÃO DE ÁGUA FORNECIMENTO E INSTALAÇÃO. AF_12/2014_P</v>
          </cell>
          <cell r="C3051" t="str">
            <v>UN</v>
          </cell>
          <cell r="D3051">
            <v>5.04</v>
          </cell>
        </row>
        <row r="3052">
          <cell r="A3052" t="str">
            <v xml:space="preserve">    89434</v>
          </cell>
          <cell r="B3052" t="str">
            <v>LUVA SOLDÁVEL E COM ROSCA, PVC, SOLDÁVEL, DN 32MM X 1 , INSTALADO EM RAMAL DE DISTRIBUIÇÃO DE ÁGUA FORNECIMENTO E INSTALAÇÃO. AF_12/2014_P</v>
          </cell>
          <cell r="C3052" t="str">
            <v>UN</v>
          </cell>
          <cell r="D3052">
            <v>5.59</v>
          </cell>
        </row>
        <row r="3053">
          <cell r="A3053" t="str">
            <v xml:space="preserve">    89435</v>
          </cell>
          <cell r="B3053" t="str">
            <v>UNIÃO, PVC, SOLDÁVEL, DN 32MM, INSTALADO EM RAMAL DE DISTRIBUIÇÃO DE ÁGUA FORNECIMENTO E INSTALAÇÃO. AF_12/2014_P</v>
          </cell>
          <cell r="C3053" t="str">
            <v>UN</v>
          </cell>
          <cell r="D3053">
            <v>8.7799999999999994</v>
          </cell>
        </row>
        <row r="3054">
          <cell r="A3054" t="str">
            <v xml:space="preserve">    89436</v>
          </cell>
          <cell r="B3054" t="str">
            <v>ADAPTADOR CURTO COM BOLSA E ROSCA PARA REGISTRO, PVC, SOLDÁVEL, DN 32MM X 1 , INSTALADO EM RAMAL DE DISTRIBUIÇÃO DE ÁGUA FORNECIMENTO E INSTALAÇÃO. AF_12/2014_P</v>
          </cell>
          <cell r="C3054" t="str">
            <v>UN</v>
          </cell>
          <cell r="D3054">
            <v>4.09</v>
          </cell>
        </row>
        <row r="3055">
          <cell r="A3055" t="str">
            <v xml:space="preserve">    89438</v>
          </cell>
          <cell r="B3055" t="str">
            <v>TE, PVC, SOLDÁVEL, DN 20MM, INSTALADO EM RAMAL DE DISTRIBUIÇÃO DE ÁGUAFORNECIMENTO E INSTALAÇÃO. AF_12/2014_P</v>
          </cell>
          <cell r="C3055" t="str">
            <v>UN</v>
          </cell>
          <cell r="D3055">
            <v>4.29</v>
          </cell>
        </row>
        <row r="3056">
          <cell r="A3056" t="str">
            <v xml:space="preserve">    89439</v>
          </cell>
          <cell r="B3056" t="str">
            <v>TÊ SOLDÁVEL E COM ROSCA NA BOLSA CENTRAL, PVC, SOLDÁVEL, DN 20MM X 1/2, INSTALADO EM RAMAL DE DISTRIBUIÇÃO DE ÁGUA FORNECIMENTO E INSTALAÇÃO. AF_12/2014_P</v>
          </cell>
          <cell r="C3056" t="str">
            <v>UN</v>
          </cell>
          <cell r="D3056">
            <v>5.38</v>
          </cell>
        </row>
        <row r="3057">
          <cell r="A3057" t="str">
            <v xml:space="preserve">    89440</v>
          </cell>
          <cell r="B3057" t="str">
            <v>TE, PVC, SOLDÁVEL, DN 25MM, INSTALADO EM RAMAL DE DISTRIBUIÇÃO DE ÁGUAFORNECIMENTO E INSTALAÇÃO. AF_12/2014_P</v>
          </cell>
          <cell r="C3057" t="str">
            <v>UN</v>
          </cell>
          <cell r="D3057">
            <v>5.23</v>
          </cell>
        </row>
        <row r="3058">
          <cell r="A3058" t="str">
            <v xml:space="preserve">    89441</v>
          </cell>
          <cell r="B3058" t="str">
            <v>TÊ COM BUCHA DE LATÃO NA BOLSA CENTRAL, PVC, SOLDÁVEL, DN 25MM X 1/2 ,INSTALADO EM RAMAL DE DISTRIBUIÇÃO DE ÁGUA FORNECIMENTO E INSTALAÇÃO. AF_12/2014_P</v>
          </cell>
          <cell r="C3058" t="str">
            <v>UN</v>
          </cell>
          <cell r="D3058">
            <v>11.6</v>
          </cell>
        </row>
        <row r="3059">
          <cell r="A3059" t="str">
            <v xml:space="preserve">    89442</v>
          </cell>
          <cell r="B3059" t="str">
            <v>TÊ DE REDUÇÃO, PVC, SOLDÁVEL, DN 25MM X 20MM, INSTALADO EM RAMAL DE DISTRIBUIÇÃO DE ÁGUA FORNECIMENTO E INSTALAÇÃO. AF_12/2014_P</v>
          </cell>
          <cell r="C3059" t="str">
            <v>UN</v>
          </cell>
          <cell r="D3059">
            <v>6.57</v>
          </cell>
        </row>
        <row r="3060">
          <cell r="A3060" t="str">
            <v xml:space="preserve">    89443</v>
          </cell>
          <cell r="B3060" t="str">
            <v>TE, PVC, SOLDÁVEL, DN 32MM, INSTALADO EM RAMAL DE DISTRIBUIÇÃO DE ÁGUAFORNECIMENTO E INSTALAÇÃO. AF_12/2014_P</v>
          </cell>
          <cell r="C3060" t="str">
            <v>UN</v>
          </cell>
          <cell r="D3060">
            <v>7.63</v>
          </cell>
        </row>
        <row r="3061">
          <cell r="A3061" t="str">
            <v xml:space="preserve">    89444</v>
          </cell>
          <cell r="B3061" t="str">
            <v>TÊ COM BUCHA DE LATÃO NA BOLSA CENTRAL, PVC, SOLDÁVEL, DN 32MM X 3/4 ,INSTALADO EM RAMAL DE DISTRIBUIÇÃO DE ÁGUA FORNECIMENTO E INSTALAÇÃO. AF_12/2014_P</v>
          </cell>
          <cell r="C3061" t="str">
            <v>UN</v>
          </cell>
          <cell r="D3061">
            <v>17.84</v>
          </cell>
        </row>
        <row r="3062">
          <cell r="A3062" t="str">
            <v xml:space="preserve">    89445</v>
          </cell>
          <cell r="B3062" t="str">
            <v>TÊ DE REDUÇÃO, PVC, SOLDÁVEL, DN 32MM X 25MM, INSTALADO EM RAMAL DE DISTRIBUIÇÃO DE ÁGUA FORNECIMENTO E INSTALAÇÃO. AF_12/2014_P</v>
          </cell>
          <cell r="C3062" t="str">
            <v>UN</v>
          </cell>
          <cell r="D3062">
            <v>9.7100000000000009</v>
          </cell>
        </row>
        <row r="3063">
          <cell r="A3063" t="str">
            <v xml:space="preserve">    89481</v>
          </cell>
          <cell r="B3063" t="str">
            <v>JOELHO 90 GRAUS, PVC, SOLDÁVEL, DN 25MM, INSTALADO EM PRUMADA DE ÁGUA FORNECIMENTO E INSTALAÇÃO. AF_12/2014_P</v>
          </cell>
          <cell r="C3063" t="str">
            <v>UN</v>
          </cell>
          <cell r="D3063">
            <v>2.66</v>
          </cell>
        </row>
        <row r="3064">
          <cell r="A3064" t="str">
            <v xml:space="preserve">    89485</v>
          </cell>
          <cell r="B3064" t="str">
            <v>JOELHO 45 GRAUS, PVC, SOLDÁVEL, DN 25MM, INSTALADO EM PRUMADA DE ÁGUA FORNECIMENTO E INSTALAÇÃO. AF_12/2014_P</v>
          </cell>
          <cell r="C3064" t="str">
            <v>UN</v>
          </cell>
          <cell r="D3064">
            <v>3.1</v>
          </cell>
        </row>
        <row r="3065">
          <cell r="A3065" t="str">
            <v xml:space="preserve">    89489</v>
          </cell>
          <cell r="B3065" t="str">
            <v>CURVA 90 GRAUS, PVC, SOLDÁVEL, DN 25MM, INSTALADO EM PRUMADA DE ÁGUA FORNECIMENTO E INSTALAÇÃO. AF_12/2014_P</v>
          </cell>
          <cell r="C3065" t="str">
            <v>UN</v>
          </cell>
          <cell r="D3065">
            <v>3.71</v>
          </cell>
        </row>
        <row r="3066">
          <cell r="A3066" t="str">
            <v xml:space="preserve">    89490</v>
          </cell>
          <cell r="B3066" t="str">
            <v>CURVA 45 GRAUS, PVC, SOLDÁVEL, DN 25MM, INSTALADO EM PRUMADA DE ÁGUA FORNECIMENTO E INSTALAÇÃO. AF_12/2014_P</v>
          </cell>
          <cell r="C3066" t="str">
            <v>UN</v>
          </cell>
          <cell r="D3066">
            <v>3.42</v>
          </cell>
        </row>
        <row r="3067">
          <cell r="A3067" t="str">
            <v xml:space="preserve">    89492</v>
          </cell>
          <cell r="B3067" t="str">
            <v>JOELHO 90 GRAUS, PVC, SOLDÁVEL, DN 32MM, INSTALADO EM PRUMADA DE ÁGUA FORNECIMENTO E INSTALAÇÃO. AF_12/2014_P</v>
          </cell>
          <cell r="C3067" t="str">
            <v>UN</v>
          </cell>
          <cell r="D3067">
            <v>3.87</v>
          </cell>
        </row>
        <row r="3068">
          <cell r="A3068" t="str">
            <v xml:space="preserve">    89493</v>
          </cell>
          <cell r="B3068" t="str">
            <v>JOELHO 45 GRAUS, PVC, SOLDÁVEL, DN 32MM, INSTALADO EM PRUMADA DE ÁGUA FORNECIMENTO E INSTALAÇÃO. AF_12/2014_P</v>
          </cell>
          <cell r="C3068" t="str">
            <v>UN</v>
          </cell>
          <cell r="D3068">
            <v>4.88</v>
          </cell>
        </row>
        <row r="3069">
          <cell r="A3069" t="str">
            <v xml:space="preserve">    89494</v>
          </cell>
          <cell r="B3069" t="str">
            <v>CURVA 90 GRAUS, PVC, SOLDÁVEL, DN 32MM, INSTALADO EM PRUMADA DE ÁGUA FORNECIMENTO E INSTALAÇÃO. AF_12/2014_P</v>
          </cell>
          <cell r="C3069" t="str">
            <v>UN</v>
          </cell>
          <cell r="D3069">
            <v>5.76</v>
          </cell>
        </row>
        <row r="3070">
          <cell r="A3070" t="str">
            <v xml:space="preserve">    89496</v>
          </cell>
          <cell r="B3070" t="str">
            <v>CURVA 45 GRAUS, PVC, SOLDÁVEL, DN 32MM, INSTALADO EM PRUMADA DE ÁGUA FORNECIMENTO E INSTALAÇÃO. AF_12/2014_P</v>
          </cell>
          <cell r="C3070" t="str">
            <v>UN</v>
          </cell>
          <cell r="D3070">
            <v>4.71</v>
          </cell>
        </row>
        <row r="3071">
          <cell r="A3071" t="str">
            <v xml:space="preserve">    89497</v>
          </cell>
          <cell r="B3071" t="str">
            <v>JOELHO 90 GRAUS, PVC, SOLDÁVEL, DN 40MM, INSTALADO EM PRUMADA DE ÁGUAFORNECIMENTO E INSTALAÇÃO. AF_12/2014_P</v>
          </cell>
          <cell r="C3071" t="str">
            <v>UN</v>
          </cell>
          <cell r="D3071">
            <v>5.93</v>
          </cell>
        </row>
        <row r="3072">
          <cell r="A3072" t="str">
            <v xml:space="preserve">    89498</v>
          </cell>
          <cell r="B3072" t="str">
            <v>JOELHO 45 GRAUS, PVC, SOLDÁVEL, DN 40MM, INSTALADO EM PRUMADA DE ÁGUA FORNECIMENTO E INSTALAÇÃO. AF_12/2014_P</v>
          </cell>
          <cell r="C3072" t="str">
            <v>UN</v>
          </cell>
          <cell r="D3072">
            <v>6.53</v>
          </cell>
        </row>
        <row r="3073">
          <cell r="A3073" t="str">
            <v xml:space="preserve">    89499</v>
          </cell>
          <cell r="B3073" t="str">
            <v>CURVA 90 GRAUS, PVC, SOLDÁVEL, DN 40MM, INSTALADO EM PRUMADA DE ÁGUA FORNECIMENTO E INSTALAÇÃO. AF_12/2014_P</v>
          </cell>
          <cell r="C3073" t="str">
            <v>UN</v>
          </cell>
          <cell r="D3073">
            <v>8.84</v>
          </cell>
        </row>
        <row r="3074">
          <cell r="A3074" t="str">
            <v xml:space="preserve">    89500</v>
          </cell>
          <cell r="B3074" t="str">
            <v>CURVA 45 GRAUS, PVC, SOLDÁVEL, DN 40MM, INSTALADO EM PRUMADA DE ÁGUA FORNECIMENTO E INSTALAÇÃO. AF_12/2014_P</v>
          </cell>
          <cell r="C3074" t="str">
            <v>UN</v>
          </cell>
          <cell r="D3074">
            <v>5.89</v>
          </cell>
        </row>
        <row r="3075">
          <cell r="A3075" t="str">
            <v xml:space="preserve">    89501</v>
          </cell>
          <cell r="B3075" t="str">
            <v>JOELHO 90 GRAUS, PVC, SOLDÁVEL, DN 50MM, INSTALADO EM PRUMADA DE ÁGUA FORNECIMENTO E INSTALAÇÃO. AF_12/2014_P</v>
          </cell>
          <cell r="C3075" t="str">
            <v>UN</v>
          </cell>
          <cell r="D3075">
            <v>7.41</v>
          </cell>
        </row>
        <row r="3076">
          <cell r="A3076" t="str">
            <v xml:space="preserve">    89502</v>
          </cell>
          <cell r="B3076" t="str">
            <v>JOELHO 45 GRAUS, PVC, SOLDÁVEL, DN 50MM, INSTALADO EM PRUMADA DE ÁGUA FORNECIMENTO E INSTALAÇÃO. AF_12/2014_P</v>
          </cell>
          <cell r="C3076" t="str">
            <v>UN</v>
          </cell>
          <cell r="D3076">
            <v>8.43</v>
          </cell>
        </row>
        <row r="3077">
          <cell r="A3077" t="str">
            <v xml:space="preserve">    89503</v>
          </cell>
          <cell r="B3077" t="str">
            <v>CURVA 90 GRAUS, PVC, SOLDÁVEL, DN 50MM, INSTALADO EM PRUMADA DE ÁGUA FORNECIMENTO E INSTALAÇÃO. AF_12/2014_P</v>
          </cell>
          <cell r="C3077" t="str">
            <v>UN</v>
          </cell>
          <cell r="D3077">
            <v>10.47</v>
          </cell>
        </row>
        <row r="3078">
          <cell r="A3078" t="str">
            <v xml:space="preserve">    89504</v>
          </cell>
          <cell r="B3078" t="str">
            <v>CURVA 45 GRAUS, PVC, SOLDÁVEL, DN 50MM, INSTALADO EM PRUMADA DE ÁGUA FORNECIMENTO E INSTALAÇÃO. AF_12/2014_P</v>
          </cell>
          <cell r="C3078" t="str">
            <v>UN</v>
          </cell>
          <cell r="D3078">
            <v>9.5500000000000007</v>
          </cell>
        </row>
        <row r="3079">
          <cell r="A3079" t="str">
            <v xml:space="preserve">    89505</v>
          </cell>
          <cell r="B3079" t="str">
            <v>JOELHO 90 GRAUS, PVC, SOLDÁVEL, DN 60MM, INSTALADO EM PRUMADA DE ÁGUA FORNECIMENTO E INSTALAÇÃO. AF_12/2014_P</v>
          </cell>
          <cell r="C3079" t="str">
            <v>UN</v>
          </cell>
          <cell r="D3079">
            <v>19.5</v>
          </cell>
        </row>
        <row r="3080">
          <cell r="A3080" t="str">
            <v xml:space="preserve">    89506</v>
          </cell>
          <cell r="B3080" t="str">
            <v>JOELHO 45 GRAUS, PVC, SOLDÁVEL, DN 60MM, INSTALADO EM PRUMADA DE ÁGUA FORNECIMENTO E INSTALAÇÃO. AF_12/2014_P</v>
          </cell>
          <cell r="C3080" t="str">
            <v>UN</v>
          </cell>
          <cell r="D3080">
            <v>19.18</v>
          </cell>
        </row>
        <row r="3081">
          <cell r="A3081" t="str">
            <v xml:space="preserve">    89507</v>
          </cell>
          <cell r="B3081" t="str">
            <v>CURVA 90 GRAUS, PVC, SOLDÁVEL, DN 60MM, INSTALADO EM PRUMADA DE ÁGUA FORNECIMENTO E INSTALAÇÃO. AF_12/2014_P</v>
          </cell>
          <cell r="C3081" t="str">
            <v>UN</v>
          </cell>
          <cell r="D3081">
            <v>19.3</v>
          </cell>
        </row>
        <row r="3082">
          <cell r="A3082" t="str">
            <v xml:space="preserve">    89510</v>
          </cell>
          <cell r="B3082" t="str">
            <v>CURVA 45 GRAUS, PVC, SOLDÁVEL, DN 60MM, INSTALADO EM PRUMADA DE ÁGUA FORNECIMENTO E INSTALAÇÃO. AF_12/2014_P</v>
          </cell>
          <cell r="C3082" t="str">
            <v>UN</v>
          </cell>
          <cell r="D3082">
            <v>14.12</v>
          </cell>
        </row>
        <row r="3083">
          <cell r="A3083" t="str">
            <v xml:space="preserve">    89513</v>
          </cell>
          <cell r="B3083" t="str">
            <v>JOELHO 90 GRAUS, PVC, SOLDÁVEL, DN 75MM, INSTALADO EM PRUMADA DE ÁGUA FORNECIMENTO E INSTALAÇÃO. AF_12/2014_P</v>
          </cell>
          <cell r="C3083" t="str">
            <v>UN</v>
          </cell>
          <cell r="D3083">
            <v>52.57</v>
          </cell>
        </row>
        <row r="3084">
          <cell r="A3084" t="str">
            <v xml:space="preserve">    89514</v>
          </cell>
          <cell r="B3084" t="str">
            <v>JOELHO 90 GRAUS, PVC, SERIE R, ÁGUA PLUVIAL, DN 40 MM, JUNTA SOLDÁVEL,FORNECIDO E INSTALADO EM RAMAL DE ENCAMINHAMENTO. AF_12/2014_P</v>
          </cell>
          <cell r="C3084" t="str">
            <v>UN</v>
          </cell>
          <cell r="D3084">
            <v>5.45</v>
          </cell>
        </row>
        <row r="3085">
          <cell r="A3085" t="str">
            <v xml:space="preserve">    89515</v>
          </cell>
          <cell r="B3085" t="str">
            <v>JOELHO 45 GRAUS, PVC, SOLDÁVEL, DN 75MM, INSTALADO EM PRUMADA DE ÁGUA FORNECIMENTO E INSTALAÇÃO. AF_12/2014_P</v>
          </cell>
          <cell r="C3085" t="str">
            <v>UN</v>
          </cell>
          <cell r="D3085">
            <v>40.86</v>
          </cell>
        </row>
        <row r="3086">
          <cell r="A3086" t="str">
            <v xml:space="preserve">    89516</v>
          </cell>
          <cell r="B3086" t="str">
            <v>JOELHO 45 GRAUS, PVC, SERIE R, ÁGUA PLUVIAL, DN 40 MM, JUNTA SOLDÁVEL,FORNECIDO E INSTALADO EM RAMAL DE ENCAMINHAMENTO. AF_12/2014_P</v>
          </cell>
          <cell r="C3086" t="str">
            <v>UN</v>
          </cell>
          <cell r="D3086">
            <v>5.17</v>
          </cell>
        </row>
        <row r="3087">
          <cell r="A3087" t="str">
            <v xml:space="preserve">    89517</v>
          </cell>
          <cell r="B3087" t="str">
            <v>CURVA 90 GRAUS, PVC, SOLDÁVEL, DN 75MM, INSTALADO EM PRUMADA DE ÁGUA FORNECIMENTO E INSTALAÇÃO. AF_12/2014_P</v>
          </cell>
          <cell r="C3087" t="str">
            <v>UN</v>
          </cell>
          <cell r="D3087">
            <v>31.5</v>
          </cell>
        </row>
        <row r="3088">
          <cell r="A3088" t="str">
            <v xml:space="preserve">    89518</v>
          </cell>
          <cell r="B3088" t="str">
            <v>JOELHO 90 GRAUS, PVC, SERIE R, ÁGUA PLUVIAL, DN 50 MM, JUNTA ELÁSTICA,FORNECIDO E INSTALADO EM RAMAL DE ENCAMINHAMENTO. AF_12/2014</v>
          </cell>
          <cell r="C3088" t="str">
            <v>UN</v>
          </cell>
          <cell r="D3088">
            <v>7.77</v>
          </cell>
        </row>
        <row r="3089">
          <cell r="A3089" t="str">
            <v xml:space="preserve">    89519</v>
          </cell>
          <cell r="B3089" t="str">
            <v>CURVA 45 GRAUS, PVC, SOLDÁVEL, DN 75MM, INSTALADO EM PRUMADA DE ÁGUA FORNECIMENTO E INSTALAÇÃO. AF_12/2014_P</v>
          </cell>
          <cell r="C3089" t="str">
            <v>UN</v>
          </cell>
          <cell r="D3089">
            <v>25.1</v>
          </cell>
        </row>
        <row r="3090">
          <cell r="A3090" t="str">
            <v xml:space="preserve">    89520</v>
          </cell>
          <cell r="B3090" t="str">
            <v>JOELHO 45 GRAUS, PVC, SERIE R, ÁGUA PLUVIAL, DN 50 MM, JUNTA ELÁSTICA,FORNECIDO E INSTALADO EM RAMAL DE ENCAMINHAMENTO. AF_12/2014</v>
          </cell>
          <cell r="C3090" t="str">
            <v>UN</v>
          </cell>
          <cell r="D3090">
            <v>7.16</v>
          </cell>
        </row>
        <row r="3091">
          <cell r="A3091" t="str">
            <v xml:space="preserve">    89521</v>
          </cell>
          <cell r="B3091" t="str">
            <v>JOELHO 90 GRAUS, PVC, SOLDÁVEL, DN 85MM, INSTALADO EM PRUMADA DE ÁGUA FORNECIMENTO E INSTALAÇÃO. AF_12/2014_P</v>
          </cell>
          <cell r="C3091" t="str">
            <v>UN</v>
          </cell>
          <cell r="D3091">
            <v>59.37</v>
          </cell>
        </row>
        <row r="3092">
          <cell r="A3092" t="str">
            <v xml:space="preserve">    89522</v>
          </cell>
          <cell r="B3092" t="str">
            <v>JOELHO 90 GRAUS, PVC, SERIE R, ÁGUA PLUVIAL, DN 75 MM, JUNTA ELÁSTICA,FORNECIDO E INSTALADO EM RAMAL DE ENCAMINHAMENTO. AF_12/2014</v>
          </cell>
          <cell r="C3092" t="str">
            <v>UN</v>
          </cell>
          <cell r="D3092">
            <v>15.1</v>
          </cell>
        </row>
        <row r="3093">
          <cell r="A3093" t="str">
            <v xml:space="preserve">    89523</v>
          </cell>
          <cell r="B3093" t="str">
            <v>JOELHO 45 GRAUS, PVC, SOLDÁVEL, DN 85MM, INSTALADO EM PRUMADA DE ÁGUA FORNECIMENTO E INSTALAÇÃO. AF_12/2014_P</v>
          </cell>
          <cell r="C3093" t="str">
            <v>UN</v>
          </cell>
          <cell r="D3093">
            <v>46.4</v>
          </cell>
        </row>
        <row r="3094">
          <cell r="A3094" t="str">
            <v xml:space="preserve">    89524</v>
          </cell>
          <cell r="B3094" t="str">
            <v>JOELHO 45 GRAUS, PVC, SERIE R, ÁGUA PLUVIAL, DN 75 MM, JUNTA ELÁSTICA,FORNECIDO E INSTALADO EM RAMAL DE ENCAMINHAMENTO. AF_12/2014</v>
          </cell>
          <cell r="C3094" t="str">
            <v>UN</v>
          </cell>
          <cell r="D3094">
            <v>14.69</v>
          </cell>
        </row>
        <row r="3095">
          <cell r="A3095" t="str">
            <v xml:space="preserve">    89525</v>
          </cell>
          <cell r="B3095" t="str">
            <v>CURVA 90 GRAUS, PVC, SOLDÁVEL, DN 85MM, INSTALADO EM PRUMADA DE ÁGUA FORNECIMENTO E INSTALAÇÃO. AF_12/2014_P</v>
          </cell>
          <cell r="C3095" t="str">
            <v>UN</v>
          </cell>
          <cell r="D3095">
            <v>37.340000000000003</v>
          </cell>
        </row>
        <row r="3096">
          <cell r="A3096" t="str">
            <v xml:space="preserve">    89527</v>
          </cell>
          <cell r="B3096" t="str">
            <v>CURVA 45 GRAUS, PVC, SOLDÁVEL, DN 85MM, INSTALADO EM PRUMADA DE ÁGUA FORNECIMENTO E INSTALAÇÃO. AF_12/2014_P</v>
          </cell>
          <cell r="C3096" t="str">
            <v>UN</v>
          </cell>
          <cell r="D3096">
            <v>29.55</v>
          </cell>
        </row>
        <row r="3097">
          <cell r="A3097" t="str">
            <v xml:space="preserve">    89528</v>
          </cell>
          <cell r="B3097" t="str">
            <v>LUVA, PVC, SOLDÁVEL, DN 25MM, INSTALADO EM PRUMADA DE ÁGUA FORNECIMENTO E INSTALAÇÃO. AF_12/2014_P</v>
          </cell>
          <cell r="C3097" t="str">
            <v>UN</v>
          </cell>
          <cell r="D3097">
            <v>2.19</v>
          </cell>
        </row>
        <row r="3098">
          <cell r="A3098" t="str">
            <v xml:space="preserve">    89529</v>
          </cell>
          <cell r="B3098" t="str">
            <v>JOELHO 90 GRAUS, PVC, SERIE R, ÁGUA PLUVIAL, DN 100 MM, JUNTA ELÁSTICA, FORNECIDO E INSTALADO EM RAMAL DE ENCAMINHAMENTO. AF_12/2014</v>
          </cell>
          <cell r="C3098" t="str">
            <v>UN</v>
          </cell>
          <cell r="D3098">
            <v>23.43</v>
          </cell>
        </row>
        <row r="3099">
          <cell r="A3099" t="str">
            <v xml:space="preserve">    89530</v>
          </cell>
          <cell r="B3099" t="str">
            <v>LUVA DE CORRER, PVC, SOLDÁVEL, DN 25MM, INSTALADO EM PRUMADA DE ÁGUA FORNECIMENTO E INSTALAÇÃO. AF_12/2014_P</v>
          </cell>
          <cell r="C3099" t="str">
            <v>UN</v>
          </cell>
          <cell r="D3099">
            <v>8.9700000000000006</v>
          </cell>
        </row>
        <row r="3100">
          <cell r="A3100" t="str">
            <v xml:space="preserve">    89531</v>
          </cell>
          <cell r="B3100" t="str">
            <v>JOELHO 45 GRAUS, PVC, SERIE R, ÁGUA PLUVIAL, DN 100 MM, JUNTA ELÁSTICA, FORNECIDO E INSTALADO EM RAMAL DE ENCAMINHAMENTO. AF_12/2014</v>
          </cell>
          <cell r="C3100" t="str">
            <v>UN</v>
          </cell>
          <cell r="D3100">
            <v>20.309999999999999</v>
          </cell>
        </row>
        <row r="3101">
          <cell r="A3101" t="str">
            <v xml:space="preserve">    89532</v>
          </cell>
          <cell r="B3101" t="str">
            <v>LUVA DE REDUÇÃO, PVC, SOLDÁVEL, DN 32MM X 25MM, INSTALADO EM PRUMADA DE ÁGUA FORNECIMENTO E INSTALAÇÃO. AF_12/2014_P</v>
          </cell>
          <cell r="C3101" t="str">
            <v>UN</v>
          </cell>
          <cell r="D3101">
            <v>3.55</v>
          </cell>
        </row>
        <row r="3102">
          <cell r="A3102" t="str">
            <v xml:space="preserve">    89534</v>
          </cell>
          <cell r="B3102" t="str">
            <v>LUVA SOLDÁVEL E COM ROSCA, PVC, SOLDÁVEL, DN 25MM X 3/4, INSTALADO EMPRUMADA DE ÁGUA FORNECIMENTO E INSTALAÇÃO. AF_12/2014_P</v>
          </cell>
          <cell r="C3102" t="str">
            <v>UN</v>
          </cell>
          <cell r="D3102">
            <v>2.59</v>
          </cell>
        </row>
        <row r="3103">
          <cell r="A3103" t="str">
            <v xml:space="preserve">    89536</v>
          </cell>
          <cell r="B3103" t="str">
            <v>UNIÃO, PVC, SOLDÁVEL, DN 25MM, INSTALADO EM PRUMADA DE ÁGUA FORNECIMENTO E INSTALAÇÃO. AF_12/2014_P</v>
          </cell>
          <cell r="C3103" t="str">
            <v>UN</v>
          </cell>
          <cell r="D3103">
            <v>5.26</v>
          </cell>
        </row>
        <row r="3104">
          <cell r="A3104" t="str">
            <v xml:space="preserve">    89538</v>
          </cell>
          <cell r="B3104" t="str">
            <v>ADAPTADOR CURTO COM BOLSA E ROSCA PARA REGISTRO, PVC, SOLDÁVEL, DN 25MM X 3/4, INSTALADO EM PRUMADA DE ÁGUA FORNECIMENTO E INSTALAÇÃO. AF_12/2014_P</v>
          </cell>
          <cell r="C3104" t="str">
            <v>UN</v>
          </cell>
          <cell r="D3104">
            <v>2.37</v>
          </cell>
        </row>
        <row r="3105">
          <cell r="A3105" t="str">
            <v xml:space="preserve">    89541</v>
          </cell>
          <cell r="B3105" t="str">
            <v>LUVA, PVC, SOLDÁVEL, DN 32MM, INSTALADO EM PRUMADA DE ÁGUA FORNECIMENTO E INSTALAÇÃO. AF_12/2014_P</v>
          </cell>
          <cell r="C3105" t="str">
            <v>UN</v>
          </cell>
          <cell r="D3105">
            <v>3.18</v>
          </cell>
        </row>
        <row r="3106">
          <cell r="A3106" t="str">
            <v xml:space="preserve">    89544</v>
          </cell>
          <cell r="B3106" t="str">
            <v>LUVA SIMPLES, PVC, SERIE R, ÁGUA PLUVIAL, DN 40 MM, JUNTA SOLDÁVEL, FORNECIDO E INSTALADO EM RAMAL DE ENCAMINHAMENTO. AF_12/2014_P</v>
          </cell>
          <cell r="C3106" t="str">
            <v>UN</v>
          </cell>
          <cell r="D3106">
            <v>6.27</v>
          </cell>
        </row>
        <row r="3107">
          <cell r="A3107" t="str">
            <v xml:space="preserve">    89545</v>
          </cell>
          <cell r="B3107" t="str">
            <v>LUVA SIMPLES, PVC, SERIE R, ÁGUA PLUVIAL, DN 50 MM, JUNTA ELÁSTICA, FORNECIDO E INSTALADO EM RAMAL DE ENCAMINHAMENTO. AF_12/2014</v>
          </cell>
          <cell r="C3107" t="str">
            <v>UN</v>
          </cell>
          <cell r="D3107">
            <v>8.06</v>
          </cell>
        </row>
        <row r="3108">
          <cell r="A3108" t="str">
            <v xml:space="preserve">    89547</v>
          </cell>
          <cell r="B3108" t="str">
            <v>LUVA SIMPLES, PVC, SERIE R, ÁGUA PLUVIAL, DN 75 MM, JUNTA ELÁSTICA, FORNECIDO E INSTALADO EM RAMAL DE ENCAMINHAMENTO. AF_12/2014</v>
          </cell>
          <cell r="C3108" t="str">
            <v>UN</v>
          </cell>
          <cell r="D3108">
            <v>10.6</v>
          </cell>
        </row>
        <row r="3109">
          <cell r="A3109" t="str">
            <v xml:space="preserve">    89548</v>
          </cell>
          <cell r="B3109" t="str">
            <v>LUVA DE CORRER, PVC, SERIE R, ÁGUA PLUVIAL, DN 75 MM, JUNTA ELÁSTICA, FORNECIDO E INSTALADO EM RAMAL DE ENCAMINHAMENTO. AF_12/2014</v>
          </cell>
          <cell r="C3109" t="str">
            <v>UN</v>
          </cell>
          <cell r="D3109">
            <v>11.69</v>
          </cell>
        </row>
        <row r="3110">
          <cell r="A3110" t="str">
            <v xml:space="preserve">    89549</v>
          </cell>
          <cell r="B3110" t="str">
            <v>REDUÇÃO EXCÊNTRICA, PVC, SERIE R, ÁGUA PLUVIAL, DN 75 X 50 MM, JUNTA ELÁSTICA, FORNECIDO E INSTALADO EM RAMAL DE ENCAMINHAMENTO. AF_12/2014</v>
          </cell>
          <cell r="C3110" t="str">
            <v>UN</v>
          </cell>
          <cell r="D3110">
            <v>6.17</v>
          </cell>
        </row>
        <row r="3111">
          <cell r="A3111" t="str">
            <v xml:space="preserve">    89550</v>
          </cell>
          <cell r="B3111" t="str">
            <v>TÊ DE INSPEÇÃO, PVC, SERIE R, ÁGUA PLUVIAL, DN 75 MM, JUNTA ELÁSTICA, FORNECIDO E INSTALADO EM RAMAL DE ENCAMINHAMENTO. AF_12/2014</v>
          </cell>
          <cell r="C3111" t="str">
            <v>UN</v>
          </cell>
          <cell r="D3111">
            <v>34.71</v>
          </cell>
        </row>
        <row r="3112">
          <cell r="A3112" t="str">
            <v xml:space="preserve">    89551</v>
          </cell>
          <cell r="B3112" t="str">
            <v>LUVA SOLDÁVEL E COM ROSCA, PVC, SOLDÁVEL, DN 32MM X 1, INSTALADO EM PRUMADA DE ÁGUA FORNECIMENTO E INSTALAÇÃO. AF_12/2014_P</v>
          </cell>
          <cell r="C3112" t="str">
            <v>UN</v>
          </cell>
          <cell r="D3112">
            <v>4.62</v>
          </cell>
        </row>
        <row r="3113">
          <cell r="A3113" t="str">
            <v xml:space="preserve">    89552</v>
          </cell>
          <cell r="B3113" t="str">
            <v>UNIÃO, PVC, SOLDÁVEL, DN 32MM, INSTALADO EM PRUMADA DE ÁGUA FORNECIMENTO E INSTALAÇÃO. AF_12/2014_P</v>
          </cell>
          <cell r="C3113" t="str">
            <v>UN</v>
          </cell>
          <cell r="D3113">
            <v>7.81</v>
          </cell>
        </row>
        <row r="3114">
          <cell r="A3114" t="str">
            <v xml:space="preserve">    89553</v>
          </cell>
          <cell r="B3114" t="str">
            <v>ADAPTADOR CURTO COM BOLSA E ROSCA PARA REGISTRO, PVC, SOLDÁVEL, DN 32MM X 1, INSTALADO EM PRUMADA DE ÁGUA FORNECIMENTO E INSTALAÇÃO. AF_12/2014_P</v>
          </cell>
          <cell r="C3114" t="str">
            <v>UN</v>
          </cell>
          <cell r="D3114">
            <v>3.13</v>
          </cell>
        </row>
        <row r="3115">
          <cell r="A3115" t="str">
            <v xml:space="preserve">    89554</v>
          </cell>
          <cell r="B3115" t="str">
            <v>LUVA SIMPLES, PVC, SERIE R, ÁGUA PLUVIAL, DN 100 MM, JUNTA ELÁSTICA, FORNECIDO E INSTALADO EM RAMAL DE ENCAMINHAMENTO. AF_12/2014</v>
          </cell>
          <cell r="C3115" t="str">
            <v>UN</v>
          </cell>
          <cell r="D3115">
            <v>15.44</v>
          </cell>
        </row>
        <row r="3116">
          <cell r="A3116" t="str">
            <v xml:space="preserve">    89556</v>
          </cell>
          <cell r="B3116" t="str">
            <v>LUVA DE CORRER, PVC, SERIE R, ÁGUA PLUVIAL, DN 100 MM, JUNTA ELÁSTICA,FORNECIDO E INSTALADO EM RAMAL DE ENCAMINHAMENTO. AF_12/2014</v>
          </cell>
          <cell r="C3116" t="str">
            <v>UN</v>
          </cell>
          <cell r="D3116">
            <v>15</v>
          </cell>
        </row>
        <row r="3117">
          <cell r="A3117" t="str">
            <v xml:space="preserve">    89557</v>
          </cell>
          <cell r="B3117" t="str">
            <v>REDUÇÃO EXCÊNTRICA, PVC, SERIE R, ÁGUA PLUVIAL, DN 100 X 75 MM, JUNTA ELÁSTICA, FORNECIDO E INSTALADO EM RAMAL DE ENCAMINHAMENTO. AF_12/2014</v>
          </cell>
          <cell r="C3117" t="str">
            <v>UN</v>
          </cell>
          <cell r="D3117">
            <v>9.43</v>
          </cell>
        </row>
        <row r="3118">
          <cell r="A3118" t="str">
            <v xml:space="preserve">    89558</v>
          </cell>
          <cell r="B3118" t="str">
            <v>LUVA, PVC, SOLDÁVEL, DN 40MM, INSTALADO EM PRUMADA DE ÁGUA FORNECIMENTO E INSTALAÇÃO. AF_12/2014_P</v>
          </cell>
          <cell r="C3118" t="str">
            <v>UN</v>
          </cell>
          <cell r="D3118">
            <v>4.96</v>
          </cell>
        </row>
        <row r="3119">
          <cell r="A3119" t="str">
            <v xml:space="preserve">    89559</v>
          </cell>
          <cell r="B3119" t="str">
            <v>TÊ DE INSPEÇÃO, PVC, SERIE R, ÁGUA PLUVIAL, DN 100 MM, JUNTA ELÁSTICA,FORNECIDO E INSTALADO EM RAMAL DE ENCAMINHAMENTO. AF_12/2014</v>
          </cell>
          <cell r="C3119" t="str">
            <v>UN</v>
          </cell>
          <cell r="D3119">
            <v>43</v>
          </cell>
        </row>
        <row r="3120">
          <cell r="A3120" t="str">
            <v xml:space="preserve">    89561</v>
          </cell>
          <cell r="B3120" t="str">
            <v>JUNÇÃO SIMPLES, PVC, SERIE R, ÁGUA PLUVIAL, DN 40 MM, JUNTA SOLDÁVEL, FORNECIDO E INSTALADO EM RAMAL DE ENCAMINHAMENTO. AF_12/2014_P</v>
          </cell>
          <cell r="C3120" t="str">
            <v>UN</v>
          </cell>
          <cell r="D3120">
            <v>9.09</v>
          </cell>
        </row>
        <row r="3121">
          <cell r="A3121" t="str">
            <v xml:space="preserve">    89562</v>
          </cell>
          <cell r="B3121" t="str">
            <v>LUVA DE REDUÇÃO, PVC, SOLDÁVEL, DN 40MM X 32MM, INSTALADO EM PRUMADA DE ÁGUA FORNECIMENTO E INSTALAÇÃO. AF_12/2014_P</v>
          </cell>
          <cell r="C3121" t="str">
            <v>UN</v>
          </cell>
          <cell r="D3121">
            <v>4.9400000000000004</v>
          </cell>
        </row>
        <row r="3122">
          <cell r="A3122" t="str">
            <v xml:space="preserve">    89563</v>
          </cell>
          <cell r="B3122" t="str">
            <v>JUNÇÃO SIMPLES, PVC, SERIE R, ÁGUA PLUVIAL, DN 50 MM, JUNTA ELÁSTICA, FORNECIDO E INSTALADO EM RAMAL DE ENCAMINHAMENTO. AF_12/2014</v>
          </cell>
          <cell r="C3122" t="str">
            <v>UN</v>
          </cell>
          <cell r="D3122">
            <v>13.47</v>
          </cell>
        </row>
        <row r="3123">
          <cell r="A3123" t="str">
            <v xml:space="preserve">    89564</v>
          </cell>
          <cell r="B3123" t="str">
            <v>LUVA COM ROSCA, PVC, SOLDÁVEL, DN 40MM X 1.1/4, INSTALADO EM PRUMADA DE ÁGUA FORNECIMENTO E INSTALAÇÃO. AF_12/2014_P</v>
          </cell>
          <cell r="C3123" t="str">
            <v>UN</v>
          </cell>
          <cell r="D3123">
            <v>8.7200000000000006</v>
          </cell>
        </row>
        <row r="3124">
          <cell r="A3124" t="str">
            <v xml:space="preserve">    89565</v>
          </cell>
          <cell r="B3124" t="str">
            <v>JUNÇÃO SIMPLES, PVC, SERIE R, ÁGUA PLUVIAL, DN 75 X 75 MM, JUNTA ELÁSTICA, FORNECIDO E INSTALADO EM RAMAL DE ENCAMINHAMENTO. AF_12/2014</v>
          </cell>
          <cell r="C3124" t="str">
            <v>UN</v>
          </cell>
          <cell r="D3124">
            <v>28.33</v>
          </cell>
        </row>
        <row r="3125">
          <cell r="A3125" t="str">
            <v xml:space="preserve">    89566</v>
          </cell>
          <cell r="B3125" t="str">
            <v>TÊ, PVC, SERIE R, ÁGUA PLUVIAL, DN 75 MM, JUNTA ELÁSTICA, FORNECIDO E INSTALADO EM RAMAL DE ENCAMINHAMENTO. AF_12/2014</v>
          </cell>
          <cell r="C3125" t="str">
            <v>UN</v>
          </cell>
          <cell r="D3125">
            <v>30.02</v>
          </cell>
        </row>
        <row r="3126">
          <cell r="A3126" t="str">
            <v xml:space="preserve">    89567</v>
          </cell>
          <cell r="B3126" t="str">
            <v>JUNÇÃO SIMPLES, PVC, SERIE R, ÁGUA PLUVIAL, DN 100 X 100 MM, JUNTA ELÁSTICA, FORNECIDO E INSTALADO EM RAMAL DE ENCAMINHAMENTO. AF_12/2014</v>
          </cell>
          <cell r="C3126" t="str">
            <v>UN</v>
          </cell>
          <cell r="D3126">
            <v>41.34</v>
          </cell>
        </row>
        <row r="3127">
          <cell r="A3127" t="str">
            <v xml:space="preserve">    89568</v>
          </cell>
          <cell r="B3127" t="str">
            <v>UNIÃO, PVC, SOLDÁVEL, DN 40MM, INSTALADO EM PRUMADA DE ÁGUA FORNECIMENTO E INSTALAÇÃO. AF_12/2014_P</v>
          </cell>
          <cell r="C3127" t="str">
            <v>UN</v>
          </cell>
          <cell r="D3127">
            <v>14.41</v>
          </cell>
        </row>
        <row r="3128">
          <cell r="A3128" t="str">
            <v xml:space="preserve">    89569</v>
          </cell>
          <cell r="B3128" t="str">
            <v>JUNÇÃO SIMPLES, PVC, SERIE R, ÁGUA PLUVIAL, DN 100 X 75 MM, JUNTA ELÁSTICA, FORNECIDO E INSTALADO EM RAMAL DE ENCAMINHAMENTO. AF_12/2014</v>
          </cell>
          <cell r="C3128" t="str">
            <v>UN</v>
          </cell>
          <cell r="D3128">
            <v>42.74</v>
          </cell>
        </row>
        <row r="3129">
          <cell r="A3129" t="str">
            <v xml:space="preserve">    89570</v>
          </cell>
          <cell r="B3129" t="str">
            <v>ADAPTADOR CURTO COM BOLSA E ROSCA PARA REGISTRO, PVC, SOLDÁVEL, DN 40MM X 1.1/2, INSTALADO EM PRUMADA DE ÁGUA FORNECIMENTO E INSTALAÇÃO.AF_12/2014_P</v>
          </cell>
          <cell r="C3129" t="str">
            <v>UN</v>
          </cell>
          <cell r="D3129">
            <v>5.8</v>
          </cell>
        </row>
        <row r="3130">
          <cell r="A3130" t="str">
            <v xml:space="preserve">    89571</v>
          </cell>
          <cell r="B3130" t="str">
            <v>TÊ, PVC, SERIE R, ÁGUA PLUVIAL, DN 100 X 100 MM, JUNTA ELÁSTICA, FORNECIDO E INSTALADO EM RAMAL DE ENCAMINHAMENTO. AF_12/2014</v>
          </cell>
          <cell r="C3130" t="str">
            <v>UN</v>
          </cell>
          <cell r="D3130">
            <v>48.89</v>
          </cell>
        </row>
        <row r="3131">
          <cell r="A3131" t="str">
            <v xml:space="preserve">    89572</v>
          </cell>
          <cell r="B3131" t="str">
            <v>ADAPTADOR CURTO COM BOLSA E ROSCA PARA REGISTRO, PVC, SOLDÁVEL, DN 40MM X 1.1/4, INSTALADO EM PRUMADA DE ÁGUA FORNECIMENTO E INSTALAÇÃO.AF_12/2014_P</v>
          </cell>
          <cell r="C3131" t="str">
            <v>UN</v>
          </cell>
          <cell r="D3131">
            <v>5.0599999999999996</v>
          </cell>
        </row>
        <row r="3132">
          <cell r="A3132" t="str">
            <v xml:space="preserve">    89573</v>
          </cell>
          <cell r="B3132" t="str">
            <v>TÊ, PVC, SERIE R, ÁGUA PLUVIAL, DN 100 X 75 MM, JUNTA ELÁSTICA, FORNECIDO E INSTALADO EM RAMAL DE ENCAMINHAMENTO. AF_12/2014</v>
          </cell>
          <cell r="C3132" t="str">
            <v>UN</v>
          </cell>
          <cell r="D3132">
            <v>38.43</v>
          </cell>
        </row>
        <row r="3133">
          <cell r="A3133" t="str">
            <v xml:space="preserve">    89574</v>
          </cell>
          <cell r="B3133" t="str">
            <v>JUNÇÃO DUPLA, PVC, SERIE R, ÁGUA PLUVIAL, DN 100 X 100 X 100 MM, JUNTAELÁSTICA, FORNECIDO E INSTALADO EM RAMAL DE ENCAMINHAMENTO. AF_12/2014</v>
          </cell>
          <cell r="C3133" t="str">
            <v>UN</v>
          </cell>
          <cell r="D3133">
            <v>56.11</v>
          </cell>
        </row>
        <row r="3134">
          <cell r="A3134" t="str">
            <v xml:space="preserve">    89575</v>
          </cell>
          <cell r="B3134" t="str">
            <v>LUVA, PVC, SOLDÁVEL, DN 50MM, INSTALADO EM PRUMADA DE ÁGUA FORNECIMENTO E INSTALAÇÃO. AF_12/2014_P</v>
          </cell>
          <cell r="C3134" t="str">
            <v>UN</v>
          </cell>
          <cell r="D3134">
            <v>6.27</v>
          </cell>
        </row>
        <row r="3135">
          <cell r="A3135" t="str">
            <v xml:space="preserve">    89577</v>
          </cell>
          <cell r="B3135" t="str">
            <v>LUVA DE CORRER, PVC, SOLDÁVEL, DN 50MM, INSTALADO EM PRUMADA DE ÁGUA FORNECIMENTO E INSTALAÇÃO. AF_12/2014_P</v>
          </cell>
          <cell r="C3135" t="str">
            <v>UN</v>
          </cell>
          <cell r="D3135">
            <v>20.16</v>
          </cell>
        </row>
        <row r="3136">
          <cell r="A3136" t="str">
            <v xml:space="preserve">    89581</v>
          </cell>
          <cell r="B3136" t="str">
            <v>JOELHO 90 GRAUS, PVC, SERIE R, ÁGUA PLUVIAL, DN 75 MM, JUNTA ELÁSTICA,FORNECIDO E INSTALADO EM CONDUTORES VERTICAIS DE ÁGUAS PLUVIAIS. AF_12/2014</v>
          </cell>
          <cell r="C3136" t="str">
            <v>UN</v>
          </cell>
          <cell r="D3136">
            <v>14</v>
          </cell>
        </row>
        <row r="3137">
          <cell r="A3137" t="str">
            <v xml:space="preserve">    89582</v>
          </cell>
          <cell r="B3137" t="str">
            <v>JOELHO 45 GRAUS, PVC, SERIE R, ÁGUA PLUVIAL, DN 75 MM, JUNTA ELÁSTICA,FORNECIDO E INSTALADO EM CONDUTORES VERTICAIS DE ÁGUAS PLUVIAIS. AF_12/2014</v>
          </cell>
          <cell r="C3137" t="str">
            <v>UN</v>
          </cell>
          <cell r="D3137">
            <v>13.59</v>
          </cell>
        </row>
        <row r="3138">
          <cell r="A3138" t="str">
            <v xml:space="preserve">    89584</v>
          </cell>
          <cell r="B3138" t="str">
            <v>JOELHO 90 GRAUS, PVC, SERIE R, ÁGUA PLUVIAL, DN 100 MM, JUNTA ELÁSTICA, FORNECIDO E INSTALADO EM CONDUTORES VERTICAIS DE ÁGUAS PLUVIAIS. AF_12/2014</v>
          </cell>
          <cell r="C3138" t="str">
            <v>UN</v>
          </cell>
          <cell r="D3138">
            <v>22.33</v>
          </cell>
        </row>
        <row r="3139">
          <cell r="A3139" t="str">
            <v xml:space="preserve">    89585</v>
          </cell>
          <cell r="B3139" t="str">
            <v>JOELHO 45 GRAUS, PVC, SERIE R, ÁGUA PLUVIAL, DN 100 MM, JUNTA ELÁSTICA, FORNECIDO E INSTALADO EM CONDUTORES VERTICAIS DE ÁGUAS PLUVIAIS. AF_12/2014</v>
          </cell>
          <cell r="C3139" t="str">
            <v>UN</v>
          </cell>
          <cell r="D3139">
            <v>19.21</v>
          </cell>
        </row>
        <row r="3140">
          <cell r="A3140" t="str">
            <v xml:space="preserve">    89590</v>
          </cell>
          <cell r="B3140" t="str">
            <v>JOELHO 90 GRAUS, PVC, SERIE R, ÁGUA PLUVIAL, DN 150 MM, JUNTA ELÁSTICA, FORNECIDO E INSTALADO EM CONDUTORES VERTICAIS DE ÁGUAS PLUVIAIS. AF_12/2014</v>
          </cell>
          <cell r="C3140" t="str">
            <v>UN</v>
          </cell>
          <cell r="D3140">
            <v>76.81</v>
          </cell>
        </row>
        <row r="3141">
          <cell r="A3141" t="str">
            <v xml:space="preserve">    89591</v>
          </cell>
          <cell r="B3141" t="str">
            <v>JOELHO 45 GRAUS, PVC, SERIE R, ÁGUA PLUVIAL, DN 150 MM, JUNTA ELÁSTICA, FORNECIDO E INSTALADO EM CONDUTORES VERTICAIS DE ÁGUAS PLUVIAIS. AF_12/2014</v>
          </cell>
          <cell r="C3141" t="str">
            <v>UN</v>
          </cell>
          <cell r="D3141">
            <v>56.39</v>
          </cell>
        </row>
        <row r="3142">
          <cell r="A3142" t="str">
            <v xml:space="preserve">    89593</v>
          </cell>
          <cell r="B3142" t="str">
            <v>LUVA COM ROSCA, PVC, SOLDÁVEL, DN 50MM X 1.1/2, INSTALADO EM PRUMADA DE ÁGUA FORNECIMENTO E INSTALAÇÃO. AF_12/2014_P</v>
          </cell>
          <cell r="C3142" t="str">
            <v>UN</v>
          </cell>
          <cell r="D3142">
            <v>14.25</v>
          </cell>
        </row>
        <row r="3143">
          <cell r="A3143" t="str">
            <v xml:space="preserve">    89594</v>
          </cell>
          <cell r="B3143" t="str">
            <v>UNIÃO, PVC, SOLDÁVEL, DN 50MM, INSTALADO EM PRUMADA DE ÁGUA FORNECIMENTO E INSTALAÇÃO. AF_12/2014_P</v>
          </cell>
          <cell r="C3143" t="str">
            <v>UN</v>
          </cell>
          <cell r="D3143">
            <v>17.39</v>
          </cell>
        </row>
        <row r="3144">
          <cell r="A3144" t="str">
            <v xml:space="preserve">    89595</v>
          </cell>
          <cell r="B3144" t="str">
            <v>ADAPTADOR CURTO COM BOLSA E ROSCA PARA REGISTRO, PVC, SOLDÁVEL, DN 50MM X 1.1/4, INSTALADO EM PRUMADA DE ÁGUA FORNECIMENTO E INSTALAÇÃO.AF_12/2014_P</v>
          </cell>
          <cell r="C3144" t="str">
            <v>UN</v>
          </cell>
          <cell r="D3144">
            <v>9.0299999999999994</v>
          </cell>
        </row>
        <row r="3145">
          <cell r="A3145" t="str">
            <v xml:space="preserve">    89596</v>
          </cell>
          <cell r="B3145" t="str">
            <v>ADAPTADOR CURTO COM BOLSA E ROSCA PARA REGISTRO, PVC, SOLDÁVEL, DN 50MM X 1.1/2, INSTALADO EM PRUMADA DE ÁGUA FORNECIMENTO E INSTALAÇÃO.AF_12/2014_P</v>
          </cell>
          <cell r="C3145" t="str">
            <v>UN</v>
          </cell>
          <cell r="D3145">
            <v>6.53</v>
          </cell>
        </row>
        <row r="3146">
          <cell r="A3146" t="str">
            <v xml:space="preserve">    89597</v>
          </cell>
          <cell r="B3146" t="str">
            <v>LUVA, PVC, SOLDÁVEL, DN 60MM, INSTALADO EM PRUMADA DE ÁGUA FORNECIMENTO E INSTALAÇÃO. AF_12/2014_P</v>
          </cell>
          <cell r="C3146" t="str">
            <v>UN</v>
          </cell>
          <cell r="D3146">
            <v>11.84</v>
          </cell>
        </row>
        <row r="3147">
          <cell r="A3147" t="str">
            <v xml:space="preserve">    89599</v>
          </cell>
          <cell r="B3147" t="str">
            <v>LUVA SIMPLES, PVC, SERIE R, ÁGUA PLUVIAL, DN 75 MM, JUNTA ELÁSTICA, FORNECIDO E INSTALADO EM CONDUTORES VERTICAIS DE ÁGUAS PLUVIAIS. AF_12/2014</v>
          </cell>
          <cell r="C3147" t="str">
            <v>UN</v>
          </cell>
          <cell r="D3147">
            <v>9.77</v>
          </cell>
        </row>
        <row r="3148">
          <cell r="A3148" t="str">
            <v xml:space="preserve">    89600</v>
          </cell>
          <cell r="B3148" t="str">
            <v>LUVA DE CORRER, PVC, SERIE R, ÁGUA PLUVIAL, DN 75 MM, JUNTA ELÁSTICA, FORNECIDO E INSTALADO EM CONDUTORES VERTICAIS DE ÁGUAS PLUVIAIS. AF_12/2014</v>
          </cell>
          <cell r="C3148" t="str">
            <v>UN</v>
          </cell>
          <cell r="D3148">
            <v>10.86</v>
          </cell>
        </row>
        <row r="3149">
          <cell r="A3149" t="str">
            <v xml:space="preserve">    89605</v>
          </cell>
          <cell r="B3149" t="str">
            <v>LUVA DE REDUÇÃO, PVC, SOLDÁVEL, DN 60MM X 50MM, INSTALADO EM PRUMADA DE ÁGUA FORNECIMENTO E INSTALAÇÃO. AF_12/2014_P</v>
          </cell>
          <cell r="C3149" t="str">
            <v>UN</v>
          </cell>
          <cell r="D3149">
            <v>10.7</v>
          </cell>
        </row>
        <row r="3150">
          <cell r="A3150" t="str">
            <v xml:space="preserve">    89609</v>
          </cell>
          <cell r="B3150" t="str">
            <v>UNIÃO, PVC, SOLDÁVEL, DN 60MM, INSTALADO EM PRUMADA DE ÁGUA FORNECIMENTO E INSTALAÇÃO. AF_12/2014_P</v>
          </cell>
          <cell r="C3150" t="str">
            <v>UN</v>
          </cell>
          <cell r="D3150">
            <v>36.44</v>
          </cell>
        </row>
        <row r="3151">
          <cell r="A3151" t="str">
            <v xml:space="preserve">    89610</v>
          </cell>
          <cell r="B3151" t="str">
            <v>ADAPTADOR CURTO COM BOLSA E ROSCA PARA REGISTRO, PVC, SOLDÁVEL, DN 60MM X 2, INSTALADO EM PRUMADA DE ÁGUA FORNECIMENTO E INSTALAÇÃO. AF_12/2014_P</v>
          </cell>
          <cell r="C3151" t="str">
            <v>UN</v>
          </cell>
          <cell r="D3151">
            <v>11.99</v>
          </cell>
        </row>
        <row r="3152">
          <cell r="A3152" t="str">
            <v xml:space="preserve">    89611</v>
          </cell>
          <cell r="B3152" t="str">
            <v>LUVA, PVC, SOLDÁVEL, DN 75MM, INSTALADO EM PRUMADA DE ÁGUA FORNECIMENTO E INSTALAÇÃO. AF_12/2014_P</v>
          </cell>
          <cell r="C3152" t="str">
            <v>UN</v>
          </cell>
          <cell r="D3152">
            <v>17.510000000000002</v>
          </cell>
        </row>
        <row r="3153">
          <cell r="A3153" t="str">
            <v xml:space="preserve">    89612</v>
          </cell>
          <cell r="B3153" t="str">
            <v>UNIÃO, PVC, SOLDÁVEL, DN 75MM, INSTALADO EM PRUMADA DE ÁGUA FORNECIMENTO E INSTALAÇÃO. AF_12/2014_P</v>
          </cell>
          <cell r="C3153" t="str">
            <v>UN</v>
          </cell>
          <cell r="D3153">
            <v>72.900000000000006</v>
          </cell>
        </row>
        <row r="3154">
          <cell r="A3154" t="str">
            <v xml:space="preserve">    89613</v>
          </cell>
          <cell r="B3154" t="str">
            <v>ADAPTADOR CURTO COM BOLSA E ROSCA PARA REGISTRO, PVC, SOLDÁVEL, DN 75MM X 2.1/2, INSTALADO EM PRUMADA DE ÁGUA FORNECIMENTO E INSTALAÇÃO.AF_12/2014_P</v>
          </cell>
          <cell r="C3154" t="str">
            <v>UN</v>
          </cell>
          <cell r="D3154">
            <v>19.46</v>
          </cell>
        </row>
        <row r="3155">
          <cell r="A3155" t="str">
            <v xml:space="preserve">    89614</v>
          </cell>
          <cell r="B3155" t="str">
            <v>LUVA, PVC, SOLDÁVEL, DN 85MM, INSTALADO EM PRUMADA DE ÁGUA FORNECIMENTO E INSTALAÇÃO. AF_12/2014_P</v>
          </cell>
          <cell r="C3155" t="str">
            <v>UN</v>
          </cell>
          <cell r="D3155">
            <v>32.49</v>
          </cell>
        </row>
        <row r="3156">
          <cell r="A3156" t="str">
            <v xml:space="preserve">    89615</v>
          </cell>
          <cell r="B3156" t="str">
            <v>UNIÃO, PVC, SOLDÁVEL, DN 85MM, INSTALADO EM PRUMADA DE ÁGUA FORNECIMENTO E INSTALAÇÃO. AF_12/2014_P</v>
          </cell>
          <cell r="C3156" t="str">
            <v>UN</v>
          </cell>
          <cell r="D3156">
            <v>106.01</v>
          </cell>
        </row>
        <row r="3157">
          <cell r="A3157" t="str">
            <v xml:space="preserve">    89616</v>
          </cell>
          <cell r="B3157" t="str">
            <v>ADAPTADOR CURTO COM BOLSA E ROSCA PARA REGISTRO, PVC, SOLDÁVEL, DN 85MM X 3, INSTALADO EM PRUMADA DE ÁGUA FORNECIMENTO E INSTALAÇÃO. AF_12/2014_P</v>
          </cell>
          <cell r="C3157" t="str">
            <v>UN</v>
          </cell>
          <cell r="D3157">
            <v>26.91</v>
          </cell>
        </row>
        <row r="3158">
          <cell r="A3158" t="str">
            <v xml:space="preserve">    89617</v>
          </cell>
          <cell r="B3158" t="str">
            <v>TE, PVC, SOLDÁVEL, DN 25MM, INSTALADO EM PRUMADA DE ÁGUA FORNECIMENTO E INSTALAÇÃO. AF_12/2014_P</v>
          </cell>
          <cell r="C3158" t="str">
            <v>UN</v>
          </cell>
          <cell r="D3158">
            <v>4.1100000000000003</v>
          </cell>
        </row>
        <row r="3159">
          <cell r="A3159" t="str">
            <v xml:space="preserve">    89618</v>
          </cell>
          <cell r="B3159" t="str">
            <v>TÊ COM BUCHA DE LATÃO NA BOLSA CENTRAL, PVC, SOLDÁVEL, DN 25MM X 1/2,INSTALADO EM PRUMADA DE ÁGUA FORNECIMENTO E INSTALAÇÃO. AF_12/2014_P</v>
          </cell>
          <cell r="C3159" t="str">
            <v>UN</v>
          </cell>
          <cell r="D3159">
            <v>10.48</v>
          </cell>
        </row>
        <row r="3160">
          <cell r="A3160" t="str">
            <v xml:space="preserve">    89619</v>
          </cell>
          <cell r="B3160" t="str">
            <v>TÊ DE REDUÇÃO, PVC, SOLDÁVEL, DN 25MM X 20MM, INSTALADO EM PRUMADA DE ÁGUA FORNECIMENTO E INSTALAÇÃO. AF_12/2014_P</v>
          </cell>
          <cell r="C3160" t="str">
            <v>UN</v>
          </cell>
          <cell r="D3160">
            <v>5.45</v>
          </cell>
        </row>
        <row r="3161">
          <cell r="A3161" t="str">
            <v xml:space="preserve">    89620</v>
          </cell>
          <cell r="B3161" t="str">
            <v>TE, PVC, SOLDÁVEL, DN 32MM, INSTALADO EM PRUMADA DE ÁGUA FORNECIMENTO E INSTALAÇÃO. AF_12/2014_P</v>
          </cell>
          <cell r="C3161" t="str">
            <v>UN</v>
          </cell>
          <cell r="D3161">
            <v>6.37</v>
          </cell>
        </row>
        <row r="3162">
          <cell r="A3162" t="str">
            <v xml:space="preserve">    89621</v>
          </cell>
          <cell r="B3162" t="str">
            <v>TÊ COM BUCHA DE LATÃO NA BOLSA CENTRAL, PVC, SOLDÁVEL, DN 32MM X 3/4,INSTALADO EM PRUMADA DE ÁGUA FORNECIMENTO E INSTALAÇÃO. AF_12/2014_P</v>
          </cell>
          <cell r="C3162" t="str">
            <v>UN</v>
          </cell>
          <cell r="D3162">
            <v>16.579999999999998</v>
          </cell>
        </row>
        <row r="3163">
          <cell r="A3163" t="str">
            <v xml:space="preserve">    89622</v>
          </cell>
          <cell r="B3163" t="str">
            <v>TÊ DE REDUÇÃO, PVC, SOLDÁVEL, DN 32MM X 25MM, INSTALADO EM PRUMADA DE ÁGUA FORNECIMENTO E INSTALAÇÃO. AF_12/2014_P</v>
          </cell>
          <cell r="C3163" t="str">
            <v>UN</v>
          </cell>
          <cell r="D3163">
            <v>8.4600000000000009</v>
          </cell>
        </row>
        <row r="3164">
          <cell r="A3164" t="str">
            <v xml:space="preserve">    89623</v>
          </cell>
          <cell r="B3164" t="str">
            <v>TE, PVC, SOLDÁVEL, DN 40MM, INSTALADO EM PRUMADA DE ÁGUA FORNECIMENTO E INSTALAÇÃO. AF_12/2014_P</v>
          </cell>
          <cell r="C3164" t="str">
            <v>UN</v>
          </cell>
          <cell r="D3164">
            <v>11.11</v>
          </cell>
        </row>
        <row r="3165">
          <cell r="A3165" t="str">
            <v xml:space="preserve">    89624</v>
          </cell>
          <cell r="B3165" t="str">
            <v>TÊ DE REDUÇÃO, PVC, SOLDÁVEL, DN 40MM X 32MM, INSTALADO EM PRUMADA DE ÁGUA FORNECIMENTO E INSTALAÇÃO. AF_12/2014_P</v>
          </cell>
          <cell r="C3165" t="str">
            <v>UN</v>
          </cell>
          <cell r="D3165">
            <v>11</v>
          </cell>
        </row>
        <row r="3166">
          <cell r="A3166" t="str">
            <v xml:space="preserve">    89625</v>
          </cell>
          <cell r="B3166" t="str">
            <v>TE, PVC, SOLDÁVEL, DN 50MM, INSTALADO EM PRUMADA DE ÁGUA FORNECIMENTO E INSTALAÇÃO. AF_12/2014_P</v>
          </cell>
          <cell r="C3166" t="str">
            <v>UN</v>
          </cell>
          <cell r="D3166">
            <v>13.41</v>
          </cell>
        </row>
        <row r="3167">
          <cell r="A3167" t="str">
            <v xml:space="preserve">    89626</v>
          </cell>
          <cell r="B3167" t="str">
            <v>TÊ DE REDUÇÃO, PVC, SOLDÁVEL, DN 50MM X 40MM, INSTALADO EM PRUMADA DE ÁGUA FORNECIMENTO E INSTALAÇÃO. AF_12/2014_P</v>
          </cell>
          <cell r="C3167" t="str">
            <v>UN</v>
          </cell>
          <cell r="D3167">
            <v>16.989999999999998</v>
          </cell>
        </row>
        <row r="3168">
          <cell r="A3168" t="str">
            <v xml:space="preserve">    89627</v>
          </cell>
          <cell r="B3168" t="str">
            <v>TÊ DE REDUÇÃO, PVC, SOLDÁVEL, DN 50MM X 25MM, INSTALADO EM PRUMADA DE ÁGUA FORNECIMENTO E INSTALAÇÃO. AF_12/2014_P</v>
          </cell>
          <cell r="C3168" t="str">
            <v>UN</v>
          </cell>
          <cell r="D3168">
            <v>13.18</v>
          </cell>
        </row>
        <row r="3169">
          <cell r="A3169" t="str">
            <v xml:space="preserve">    89628</v>
          </cell>
          <cell r="B3169" t="str">
            <v>TE, PVC, SOLDÁVEL, DN 60MM, INSTALADO EM PRUMADA DE ÁGUA FORNECIMENTO E INSTALAÇÃO. AF_12/2014_P</v>
          </cell>
          <cell r="C3169" t="str">
            <v>UN</v>
          </cell>
          <cell r="D3169">
            <v>28.19</v>
          </cell>
        </row>
        <row r="3170">
          <cell r="A3170" t="str">
            <v xml:space="preserve">    89629</v>
          </cell>
          <cell r="B3170" t="str">
            <v>TE, PVC, SOLDÁVEL, DN 75MM, INSTALADO EM PRUMADA DE ÁGUA FORNECIMENTO E INSTALAÇÃO. AF_12/2014_P</v>
          </cell>
          <cell r="C3170" t="str">
            <v>UN</v>
          </cell>
          <cell r="D3170">
            <v>50.19</v>
          </cell>
        </row>
        <row r="3171">
          <cell r="A3171" t="str">
            <v xml:space="preserve">    89630</v>
          </cell>
          <cell r="B3171" t="str">
            <v>TE DE REDUÇÃO, PVC, SOLDÁVEL, DN 75MM X 50MM, INSTALADO EM PRUMADA DE ÁGUA FORNECIMENTO E INSTALAÇÃO. AF_12/2014_P</v>
          </cell>
          <cell r="C3171" t="str">
            <v>UN</v>
          </cell>
          <cell r="D3171">
            <v>43.04</v>
          </cell>
        </row>
        <row r="3172">
          <cell r="A3172" t="str">
            <v xml:space="preserve">    89631</v>
          </cell>
          <cell r="B3172" t="str">
            <v>TE, PVC, SOLDÁVEL, DN 85MM, INSTALADO EM PRUMADA DE ÁGUA FORNECIMENTO E INSTALAÇÃO. AF_12/2014_P</v>
          </cell>
          <cell r="C3172" t="str">
            <v>UN</v>
          </cell>
          <cell r="D3172">
            <v>73.95</v>
          </cell>
        </row>
        <row r="3173">
          <cell r="A3173" t="str">
            <v xml:space="preserve">    89632</v>
          </cell>
          <cell r="B3173" t="str">
            <v>TE DE REDUÇÃO, PVC, SOLDÁVEL, DN 85MM X 60MM, INSTALADO EM PRUMADA DE ÁGUA FORNECIMENTO E INSTALAÇÃO. AF_12/2014_P</v>
          </cell>
          <cell r="C3173" t="str">
            <v>UN</v>
          </cell>
          <cell r="D3173">
            <v>63.33</v>
          </cell>
        </row>
        <row r="3174">
          <cell r="A3174" t="str">
            <v xml:space="preserve">    89637</v>
          </cell>
          <cell r="B3174" t="str">
            <v>JOELHO 90 GRAUS, CPVC, SOLDÁVEL, DN 15MM, INSTALADO EM RAMAL OU SUB-RAMAL DE ÁGUA FORNECIMENTO E INSTALAÇÃO. AF_12/2014</v>
          </cell>
          <cell r="C3174" t="str">
            <v>UN</v>
          </cell>
          <cell r="D3174">
            <v>4.97</v>
          </cell>
        </row>
        <row r="3175">
          <cell r="A3175" t="str">
            <v xml:space="preserve">    89641</v>
          </cell>
          <cell r="B3175" t="str">
            <v>JOELHO 90 GRAUS, CPVC, SOLDÁVEL, DN 22MM, INSTALADO EM RAMAL OU SUB-RAMAL DE ÁGUA - FORNECIMENTO E INSTALAÇÃO. AF_12/2014</v>
          </cell>
          <cell r="C3175" t="str">
            <v>UN</v>
          </cell>
          <cell r="D3175">
            <v>7.68</v>
          </cell>
        </row>
        <row r="3176">
          <cell r="A3176" t="str">
            <v xml:space="preserve">    89645</v>
          </cell>
          <cell r="B3176" t="str">
            <v>JOELHO DE TRANSIÇÃO, 90 GRAUS, CPVC, SOLDÁVEL, DN 22MM X 3/4", INSTALADO EM RAMAL OU SUB-RAMAL DE ÁGUA - FORNECIMENTO E INSTALAÇÃO. AF_12/2014</v>
          </cell>
          <cell r="C3176" t="str">
            <v>UN</v>
          </cell>
          <cell r="D3176">
            <v>14.01</v>
          </cell>
        </row>
        <row r="3177">
          <cell r="A3177" t="str">
            <v xml:space="preserve">    89651</v>
          </cell>
          <cell r="B3177" t="str">
            <v>LUVA, CPVC, SOLDÁVEL, DN 15MM, INSTALADO EM RAMAL OU SUB-RAMAL DE ÁGUAFORNECIMENTO E INSTALAÇÃO. AF_12/2014</v>
          </cell>
          <cell r="C3177" t="str">
            <v>UN</v>
          </cell>
          <cell r="D3177">
            <v>3.73</v>
          </cell>
        </row>
        <row r="3178">
          <cell r="A3178" t="str">
            <v xml:space="preserve">    89653</v>
          </cell>
          <cell r="B3178" t="str">
            <v>LUVA DE TRANSIÇÃO, CPVC, SOLDÁVEL, DN15MM X 1/2, INSTALADO EM RAMAL OU SUB-RAMAL DE ÁGUA FORNECIMENTO E INSTALAÇÃO. AF_12/2014</v>
          </cell>
          <cell r="C3178" t="str">
            <v>UN</v>
          </cell>
          <cell r="D3178">
            <v>12.76</v>
          </cell>
        </row>
        <row r="3179">
          <cell r="A3179" t="str">
            <v xml:space="preserve">    89660</v>
          </cell>
          <cell r="B3179" t="str">
            <v>LUVA DE TRANSIÇÃO, CPVC, SOLDÁVEL, DN22MM X 25MM, INSTALADO EM RAMAL OU SUB-RAMAL DE ÁGUA FORNECIMENTO E INSTALAÇÃO. AF_12/2014</v>
          </cell>
          <cell r="C3179" t="str">
            <v>UN</v>
          </cell>
          <cell r="D3179">
            <v>4.57</v>
          </cell>
        </row>
        <row r="3180">
          <cell r="A3180" t="str">
            <v xml:space="preserve">    89665</v>
          </cell>
          <cell r="B3180" t="str">
            <v>REDUÇÃO EXCÊNTRICA, PVC, SERIE R, ÁGUA PLUVIAL, DN 75 X 50 MM, JUNTA ELÁSTICA, FORNECIDO E INSTALADO EM CONDUTORES VERTICAIS DE ÁGUAS PLUVIAIS. AF_12/2014</v>
          </cell>
          <cell r="C3180" t="str">
            <v>UN</v>
          </cell>
          <cell r="D3180">
            <v>5.35</v>
          </cell>
        </row>
        <row r="3181">
          <cell r="A3181" t="str">
            <v xml:space="preserve">    89667</v>
          </cell>
          <cell r="B3181" t="str">
            <v>TÊ DE INSPEÇÃO, PVC, SERIE R, ÁGUA PLUVIAL, DN 75 MM, JUNTA ELÁSTICA, FORNECIDO E INSTALADO EM CONDUTORES VERTICAIS DE ÁGUAS PLUVIAIS. AF_12/2014</v>
          </cell>
          <cell r="C3181" t="str">
            <v>UN</v>
          </cell>
          <cell r="D3181">
            <v>33.89</v>
          </cell>
        </row>
        <row r="3182">
          <cell r="A3182" t="str">
            <v xml:space="preserve">    89668</v>
          </cell>
          <cell r="B3182" t="str">
            <v>CONECTOR, CPVC, SOLDÁVEL, DN22MM X 3/4, INSTALADO EM RAMAL OU SUB-RAMAL DE ÁGUA FORNECIMENTO E INSTALAÇÃO. AF_12/2014</v>
          </cell>
          <cell r="C3182" t="str">
            <v>UN</v>
          </cell>
          <cell r="D3182">
            <v>16.88</v>
          </cell>
        </row>
        <row r="3183">
          <cell r="A3183" t="str">
            <v xml:space="preserve">    89669</v>
          </cell>
          <cell r="B3183" t="str">
            <v>LUVA SIMPLES, PVC, SERIE R, ÁGUA PLUVIAL, DN 100 MM, JUNTA ELÁSTICA, FORNECIDO E INSTALADO EM CONDUTORES VERTICAIS DE ÁGUAS PLUVIAIS. AF_12/2014</v>
          </cell>
          <cell r="C3183" t="str">
            <v>UN</v>
          </cell>
          <cell r="D3183">
            <v>14.76</v>
          </cell>
        </row>
        <row r="3184">
          <cell r="A3184" t="str">
            <v xml:space="preserve">    89671</v>
          </cell>
          <cell r="B3184" t="str">
            <v>LUVA DE CORRER, PVC, SERIE R, ÁGUA PLUVIAL, DN 100 MM, JUNTA ELÁSTICA,FORNECIDO E INSTALADO EM CONDUTORES VERTICAIS DE ÁGUAS PLUVIAIS. AF_12/2014</v>
          </cell>
          <cell r="C3184" t="str">
            <v>UN</v>
          </cell>
          <cell r="D3184">
            <v>14.31</v>
          </cell>
        </row>
        <row r="3185">
          <cell r="A3185" t="str">
            <v xml:space="preserve">    89673</v>
          </cell>
          <cell r="B3185" t="str">
            <v>REDUÇÃO EXCÊNTRICA, PVC, SERIE R, ÁGUA PLUVIAL, DN 100 X 75 MM, JUNTA ELÁSTICA, FORNECIDO E INSTALADO EM CONDUTORES VERTICAIS DE ÁGUAS PLUVIAIS. AF_12/2014</v>
          </cell>
          <cell r="C3185" t="str">
            <v>UN</v>
          </cell>
          <cell r="D3185">
            <v>8.75</v>
          </cell>
        </row>
        <row r="3186">
          <cell r="A3186" t="str">
            <v xml:space="preserve">    89675</v>
          </cell>
          <cell r="B3186" t="str">
            <v>TÊ DE INSPEÇÃO, PVC, SERIE R, ÁGUA PLUVIAL, DN 100 MM, JUNTA ELÁSTICA,FORNECIDO E INSTALADO EM CONDUTORES VERTICAIS DE ÁGUAS PLUVIAIS. AF_12/2014</v>
          </cell>
          <cell r="C3186" t="str">
            <v>UN</v>
          </cell>
          <cell r="D3186">
            <v>42.31</v>
          </cell>
        </row>
        <row r="3187">
          <cell r="A3187" t="str">
            <v xml:space="preserve">    89677</v>
          </cell>
          <cell r="B3187" t="str">
            <v>LUVA SIMPLES, PVC, SERIE R, ÁGUA PLUVIAL, DN 150 MM, JUNTA ELÁSTICA, FORNECIDO E INSTALADO EM CONDUTORES VERTICAIS DE ÁGUAS PLUVIAIS. AF_12/2014</v>
          </cell>
          <cell r="C3187" t="str">
            <v>UN</v>
          </cell>
          <cell r="D3187">
            <v>36.53</v>
          </cell>
        </row>
        <row r="3188">
          <cell r="A3188" t="str">
            <v xml:space="preserve">    89679</v>
          </cell>
          <cell r="B3188" t="str">
            <v>LUVA DE CORRER, PVC, SERIE R, ÁGUA PLUVIAL, DN 150 MM, JUNTA ELÁSTICA,FORNECIDO E INSTALADO EM CONDUTORES VERTICAIS DE ÁGUAS PLUVIAIS. AF_12/2014</v>
          </cell>
          <cell r="C3188" t="str">
            <v>UN</v>
          </cell>
          <cell r="D3188">
            <v>76.2</v>
          </cell>
        </row>
        <row r="3189">
          <cell r="A3189" t="str">
            <v xml:space="preserve">    89681</v>
          </cell>
          <cell r="B3189" t="str">
            <v>REDUÇÃO EXCÊNTRICA, PVC, SERIE R, ÁGUA PLUVIAL, DN 150 X 100 MM, JUNTAELÁSTICA, FORNECIDO E INSTALADO EM CONDUTORES VERTICAIS DE ÁGUAS PLUVIAIS. AF_12/2014</v>
          </cell>
          <cell r="C3189" t="str">
            <v>UN</v>
          </cell>
          <cell r="D3189">
            <v>23.85</v>
          </cell>
        </row>
        <row r="3190">
          <cell r="A3190" t="str">
            <v xml:space="preserve">    89685</v>
          </cell>
          <cell r="B3190" t="str">
            <v>JUNÇÃO SIMPLES, PVC, SERIE R, ÁGUA PLUVIAL, DN 75 X 75 MM, JUNTA ELÁSTICA, FORNECIDO E INSTALADO EM CONDUTORES VERTICAIS DE ÁGUAS PLUVIAIS.AF_12/2014</v>
          </cell>
          <cell r="C3190" t="str">
            <v>UN</v>
          </cell>
          <cell r="D3190">
            <v>26.81</v>
          </cell>
        </row>
        <row r="3191">
          <cell r="A3191" t="str">
            <v xml:space="preserve">    89687</v>
          </cell>
          <cell r="B3191" t="str">
            <v>TÊ, PVC, SERIE R, ÁGUA PLUVIAL, DN 75 X 75 MM, JUNTA ELÁSTICA, FORNECIDO E INSTALADO EM CONDUTORES VERTICAIS DE ÁGUAS PLUVIAIS. AF_12/2014</v>
          </cell>
          <cell r="C3191" t="str">
            <v>UN</v>
          </cell>
          <cell r="D3191">
            <v>28.51</v>
          </cell>
        </row>
        <row r="3192">
          <cell r="A3192" t="str">
            <v xml:space="preserve">    89690</v>
          </cell>
          <cell r="B3192" t="str">
            <v>JUNÇÃO SIMPLES, PVC, SERIE R, ÁGUA PLUVIAL, DN 100 X 100 MM, JUNTA ELÁSTICA, FORNECIDO E INSTALADO EM CONDUTORES VERTICAIS DE ÁGUAS PLUVIAIS. AF_12/2014</v>
          </cell>
          <cell r="C3192" t="str">
            <v>UN</v>
          </cell>
          <cell r="D3192">
            <v>39.83</v>
          </cell>
        </row>
        <row r="3193">
          <cell r="A3193" t="str">
            <v xml:space="preserve">    89691</v>
          </cell>
          <cell r="B3193" t="str">
            <v>TE, CPVC, SOLDÁVEL, DN 15MM, INSTALADO EM RAMAL OU SUB-RAMAL DE ÁGUA FORNECIMENTO E INSTALAÇÃO. AF_12/2014</v>
          </cell>
          <cell r="C3193" t="str">
            <v>UN</v>
          </cell>
          <cell r="D3193">
            <v>7.02</v>
          </cell>
        </row>
        <row r="3194">
          <cell r="A3194" t="str">
            <v xml:space="preserve">    89692</v>
          </cell>
          <cell r="B3194" t="str">
            <v>JUNÇÃO SIMPLES, PVC, SERIE R, ÁGUA PLUVIAL, DN 100 X 75 MM, JUNTA ELÁSTICA, FORNECIDO E INSTALADO EM CONDUTORES VERTICAIS DE ÁGUAS PLUVIAIS.AF_12/2014</v>
          </cell>
          <cell r="C3194" t="str">
            <v>UN</v>
          </cell>
          <cell r="D3194">
            <v>41.23</v>
          </cell>
        </row>
        <row r="3195">
          <cell r="A3195" t="str">
            <v xml:space="preserve">    89693</v>
          </cell>
          <cell r="B3195" t="str">
            <v>TÊ, PVC, SERIE R, ÁGUA PLUVIAL, DN 100 X 100 MM, JUNTA ELÁSTICA, FORNECIDO E INSTALADO EM CONDUTORES VERTICAIS DE ÁGUAS PLUVIAIS. AF_12/2014</v>
          </cell>
          <cell r="C3195" t="str">
            <v>UN</v>
          </cell>
          <cell r="D3195">
            <v>47.38</v>
          </cell>
        </row>
        <row r="3196">
          <cell r="A3196" t="str">
            <v xml:space="preserve">    89696</v>
          </cell>
          <cell r="B3196" t="str">
            <v>TÊ, PVC, SERIE R, ÁGUA PLUVIAL, DN 100 X 75 MM, JUNTA ELÁSTICA, FORNECIDO E INSTALADO EM CONDUTORES VERTICAIS DE ÁGUAS PLUVIAIS. AF_12/2014</v>
          </cell>
          <cell r="C3196" t="str">
            <v>UN</v>
          </cell>
          <cell r="D3196">
            <v>36.92</v>
          </cell>
        </row>
        <row r="3197">
          <cell r="A3197" t="str">
            <v xml:space="preserve">    89697</v>
          </cell>
          <cell r="B3197" t="str">
            <v>TE, CPVC, SOLDÁVEL, DN 22MM, INSTALADO EM RAMAL OU SUB-RAMAL DE ÁGUA FORNECIMENTO E INSTALAÇÃO. AF_12/2014</v>
          </cell>
          <cell r="C3197" t="str">
            <v>UN</v>
          </cell>
          <cell r="D3197">
            <v>8.5500000000000007</v>
          </cell>
        </row>
        <row r="3198">
          <cell r="A3198" t="str">
            <v xml:space="preserve">    89698</v>
          </cell>
          <cell r="B3198" t="str">
            <v>JUNÇÃO SIMPLES, PVC, SERIE R, ÁGUA PLUVIAL, DN 150 X 150 MM, JUNTA ELÁSTICA, FORNECIDO E INSTALADO EM CONDUTORES VERTICAIS DE ÁGUAS PLUVIAIS. AF_12/2014</v>
          </cell>
          <cell r="C3198" t="str">
            <v>UN</v>
          </cell>
          <cell r="D3198">
            <v>106.55</v>
          </cell>
        </row>
        <row r="3199">
          <cell r="A3199" t="str">
            <v xml:space="preserve">    89699</v>
          </cell>
          <cell r="B3199" t="str">
            <v>JUNÇÃO SIMPLES, PVC, SERIE R, ÁGUA PLUVIAL, DN 150 X 100 MM, JUNTA ELÁSTICA, FORNECIDO E INSTALADO EM CONDUTORES VERTICAIS DE ÁGUAS PLUVIAIS. AF_12/2014</v>
          </cell>
          <cell r="C3199" t="str">
            <v>UN</v>
          </cell>
          <cell r="D3199">
            <v>98.59</v>
          </cell>
        </row>
        <row r="3200">
          <cell r="A3200" t="str">
            <v xml:space="preserve">    89701</v>
          </cell>
          <cell r="B3200" t="str">
            <v>TÊ, PVC, SERIE R, ÁGUA PLUVIAL, DN 150 X 150 MM, JUNTA ELÁSTICA, FORNECIDO E INSTALADO EM CONDUTORES VERTICAIS DE ÁGUAS PLUVIAIS. AF_12/2014</v>
          </cell>
          <cell r="C3200" t="str">
            <v>UN</v>
          </cell>
          <cell r="D3200">
            <v>99.87</v>
          </cell>
        </row>
        <row r="3201">
          <cell r="A3201" t="str">
            <v xml:space="preserve">    89703</v>
          </cell>
          <cell r="B3201" t="str">
            <v>TE MISTURADOR DE TRANSIÇÃO, CPVC, SOLDÁVEL, DN 22MM X 3/4 , INSTALADO EM RAMAL OU SUB-RAMAL DE ÁGUA FORNECIMENTO E INSTALAÇÃO. AF_12/2014</v>
          </cell>
          <cell r="C3201" t="str">
            <v>UN</v>
          </cell>
          <cell r="D3201">
            <v>26.67</v>
          </cell>
        </row>
        <row r="3202">
          <cell r="A3202" t="str">
            <v xml:space="preserve">    89704</v>
          </cell>
          <cell r="B3202" t="str">
            <v>TÊ, PVC, SERIE R, ÁGUA PLUVIAL, DN 150 X 100 MM, JUNTA ELÁSTICA, FORNECIDO E INSTALADO EM CONDUTORES VERTICAIS DE ÁGUAS PLUVIAIS. AF_12/2014</v>
          </cell>
          <cell r="C3202" t="str">
            <v>UN</v>
          </cell>
          <cell r="D3202">
            <v>86.54</v>
          </cell>
        </row>
        <row r="3203">
          <cell r="A3203" t="str">
            <v xml:space="preserve">    89724</v>
          </cell>
          <cell r="B3203" t="str">
            <v>JOELHO 90 GRAUS, PVC, SERIE NORMAL, ESGOTO PREDIAL, DN 40 MM, JUNTA SOLDÁVEL, FORNECIDO E INSTALADO EM RAMAL DE DESCARGA OU RAMAL DE ESGOTOSANITÁRIO. AF_12/2014_P</v>
          </cell>
          <cell r="C3203" t="str">
            <v>UN</v>
          </cell>
          <cell r="D3203">
            <v>4.68</v>
          </cell>
        </row>
        <row r="3204">
          <cell r="A3204" t="str">
            <v xml:space="preserve">    89726</v>
          </cell>
          <cell r="B3204" t="str">
            <v>JOELHO 45 GRAUS, PVC, SERIE NORMAL, ESGOTO PREDIAL, DN 40 MM, JUNTA SOLDÁVEL, FORNECIDO E INSTALADO EM RAMAL DE DESCARGA OU RAMAL DE ESGOTOSANITÁRIO. AF_12/2014_P</v>
          </cell>
          <cell r="C3204" t="str">
            <v>UN</v>
          </cell>
          <cell r="D3204">
            <v>4.84</v>
          </cell>
        </row>
        <row r="3205">
          <cell r="A3205" t="str">
            <v xml:space="preserve">    89728</v>
          </cell>
          <cell r="B3205" t="str">
            <v>CURVA CURTA 90 GRAUS, PVC, SERIE NORMAL, ESGOTO PREDIAL, DN 40 MM, JUNTA SOLDÁVEL, FORNECIDO E INSTALADO EM RAMAL DE DESCARGA OU RAMAL DE ESGOTO SANITÁRIO. AF_12/2014_P</v>
          </cell>
          <cell r="C3205" t="str">
            <v>UN</v>
          </cell>
          <cell r="D3205">
            <v>5.8</v>
          </cell>
        </row>
        <row r="3206">
          <cell r="A3206" t="str">
            <v xml:space="preserve">    89730</v>
          </cell>
          <cell r="B3206" t="str">
            <v>CURVA LONGA 90 GRAUS, PVC, SERIE NORMAL, ESGOTO PREDIAL, DN 40 MM, JUNTA SOLDÁVEL, FORNECIDO E INSTALADO EM RAMAL DE DESCARGA OU RAMAL DE ESGOTO SANITÁRIO. AF_12/2014_P</v>
          </cell>
          <cell r="C3206" t="str">
            <v>UN</v>
          </cell>
          <cell r="D3206">
            <v>5.86</v>
          </cell>
        </row>
        <row r="3207">
          <cell r="A3207" t="str">
            <v xml:space="preserve">    89731</v>
          </cell>
          <cell r="B3207" t="str">
            <v>JOELHO 90 GRAUS, PVC, SERIE NORMAL, ESGOTO PREDIAL, DN 50 MM, JUNTA ELÁSTICA, FORNECIDO E INSTALADO EM RAMAL DE DESCARGA OU RAMAL DE ESGOTOSANITÁRIO. AF_12/2014</v>
          </cell>
          <cell r="C3207" t="str">
            <v>UN</v>
          </cell>
          <cell r="D3207">
            <v>6.21</v>
          </cell>
        </row>
        <row r="3208">
          <cell r="A3208" t="str">
            <v xml:space="preserve">    89732</v>
          </cell>
          <cell r="B3208" t="str">
            <v>JOELHO 45 GRAUS, PVC, SERIE NORMAL, ESGOTO PREDIAL, DN 50 MM, JUNTA ELÁSTICA, FORNECIDO E INSTALADO EM RAMAL DE DESCARGA OU RAMAL DE ESGOTOSANITÁRIO. AF_12/2014</v>
          </cell>
          <cell r="C3208" t="str">
            <v>UN</v>
          </cell>
          <cell r="D3208">
            <v>6.62</v>
          </cell>
        </row>
        <row r="3209">
          <cell r="A3209" t="str">
            <v xml:space="preserve">    89733</v>
          </cell>
          <cell r="B3209" t="str">
            <v>CURVA CURTA 90 GRAUS, PVC, SERIE NORMAL, ESGOTO PREDIAL, DN 50 MM, JUNTA ELÁSTICA, FORNECIDO E INSTALADO EM RAMAL DE DESCARGA OU RAMAL DE ESGOTO SANITÁRIO. AF_12/2014</v>
          </cell>
          <cell r="C3209" t="str">
            <v>UN</v>
          </cell>
          <cell r="D3209">
            <v>9.4499999999999993</v>
          </cell>
        </row>
        <row r="3210">
          <cell r="A3210" t="str">
            <v xml:space="preserve">    89735</v>
          </cell>
          <cell r="B3210" t="str">
            <v>CURVA LONGA 90 GRAUS, PVC, SERIE NORMAL, ESGOTO PREDIAL, DN 50 MM, JUNTA ELÁSTICA, FORNECIDO E INSTALADO EM RAMAL DE DESCARGA OU RAMAL DE ESGOTO SANITÁRIO. AF_12/2014</v>
          </cell>
          <cell r="C3210" t="str">
            <v>UN</v>
          </cell>
          <cell r="D3210">
            <v>9.3800000000000008</v>
          </cell>
        </row>
        <row r="3211">
          <cell r="A3211" t="str">
            <v xml:space="preserve">    89737</v>
          </cell>
          <cell r="B3211" t="str">
            <v>JOELHO 90 GRAUS, PVC, SERIE NORMAL, ESGOTO PREDIAL, DN 75 MM, JUNTA ELÁSTICA, FORNECIDO E INSTALADO EM RAMAL DE DESCARGA OU RAMAL DE ESGOTOSANITÁRIO. AF_12/2014</v>
          </cell>
          <cell r="C3211" t="str">
            <v>UN</v>
          </cell>
          <cell r="D3211">
            <v>10.42</v>
          </cell>
        </row>
        <row r="3212">
          <cell r="A3212" t="str">
            <v xml:space="preserve">    89739</v>
          </cell>
          <cell r="B3212" t="str">
            <v>JOELHO 45 GRAUS, PVC, SERIE NORMAL, ESGOTO PREDIAL, DN 75 MM, JUNTA ELÁSTICA, FORNECIDO E INSTALADO EM RAMAL DE DESCARGA OU RAMAL DE ESGOTOSANITÁRIO. AF_12/2014</v>
          </cell>
          <cell r="C3212" t="str">
            <v>UN</v>
          </cell>
          <cell r="D3212">
            <v>10.94</v>
          </cell>
        </row>
        <row r="3213">
          <cell r="A3213" t="str">
            <v xml:space="preserve">    89742</v>
          </cell>
          <cell r="B3213" t="str">
            <v>CURVA CURTA 90 GRAUS, PVC, SERIE NORMAL, ESGOTO PREDIAL, DN 75 MM, JUNTA ELÁSTICA, FORNECIDO E INSTALADO EM RAMAL DE DESCARGA OU RAMAL DE ESGOTO SANITÁRIO. AF_12/2014</v>
          </cell>
          <cell r="C3213" t="str">
            <v>UN</v>
          </cell>
          <cell r="D3213">
            <v>16.36</v>
          </cell>
        </row>
        <row r="3214">
          <cell r="A3214" t="str">
            <v xml:space="preserve">    89743</v>
          </cell>
          <cell r="B3214" t="str">
            <v>CURVA LONGA 90 GRAUS, PVC, SERIE NORMAL, ESGOTO PREDIAL, DN 75 MM, JUNTA ELÁSTICA, FORNECIDO E INSTALADO EM RAMAL DE DESCARGA OU RAMAL DE ESGOTO SANITÁRIO. AF_12/2014</v>
          </cell>
          <cell r="C3214" t="str">
            <v>UN</v>
          </cell>
          <cell r="D3214">
            <v>21.29</v>
          </cell>
        </row>
        <row r="3215">
          <cell r="A3215" t="str">
            <v xml:space="preserve">    89744</v>
          </cell>
          <cell r="B3215" t="str">
            <v>JOELHO 90 GRAUS, PVC, SERIE NORMAL, ESGOTO PREDIAL, DN 100 MM, JUNTA ELÁSTICA, FORNECIDO E INSTALADO EM RAMAL DE DESCARGA OU RAMAL DE ESGOTOSANITÁRIO. AF_12/2014</v>
          </cell>
          <cell r="C3215" t="str">
            <v>UN</v>
          </cell>
          <cell r="D3215">
            <v>13.9</v>
          </cell>
        </row>
        <row r="3216">
          <cell r="A3216" t="str">
            <v xml:space="preserve">    89746</v>
          </cell>
          <cell r="B3216" t="str">
            <v>JOELHO 45 GRAUS, PVC, SERIE NORMAL, ESGOTO PREDIAL, DN 100 MM, JUNTA ELÁSTICA, FORNECIDO E INSTALADO EM RAMAL DE DESCARGA OU RAMAL DE ESGOTOSANITÁRIO. AF_12/2014</v>
          </cell>
          <cell r="C3216" t="str">
            <v>UN</v>
          </cell>
          <cell r="D3216">
            <v>13.53</v>
          </cell>
        </row>
        <row r="3217">
          <cell r="A3217" t="str">
            <v xml:space="preserve">    89748</v>
          </cell>
          <cell r="B3217" t="str">
            <v>CURVA CURTA 90 GRAUS, PVC, SERIE NORMAL, ESGOTO PREDIAL, DN 100 MM, JUNTA ELÁSTICA, FORNECIDO E INSTALADO EM RAMAL DE DESCARGA OU RAMAL DE ESGOTO SANITÁRIO. AF_12/2014</v>
          </cell>
          <cell r="C3217" t="str">
            <v>UN</v>
          </cell>
          <cell r="D3217">
            <v>19.16</v>
          </cell>
        </row>
        <row r="3218">
          <cell r="A3218" t="str">
            <v xml:space="preserve">    89750</v>
          </cell>
          <cell r="B3218" t="str">
            <v>CURVA LONGA 90 GRAUS, PVC, SERIE NORMAL, ESGOTO PREDIAL, DN 100 MM, JUNTA ELÁSTICA, FORNECIDO E INSTALADO EM RAMAL DE DESCARGA OU RAMAL DE ESGOTO SANITÁRIO. AF_12/2014</v>
          </cell>
          <cell r="C3218" t="str">
            <v>UN</v>
          </cell>
          <cell r="D3218">
            <v>32.090000000000003</v>
          </cell>
        </row>
        <row r="3219">
          <cell r="A3219" t="str">
            <v xml:space="preserve">    89752</v>
          </cell>
          <cell r="B3219" t="str">
            <v>LUVA SIMPLES, PVC, SERIE NORMAL, ESGOTO PREDIAL, DN 40 MM, JUNTA SOLDÁVEL, FORNECIDO E INSTALADO EM RAMAL DE DESCARGA OU RAMAL DE ESGOTO SANITÁRIO. AF_12/2014_P</v>
          </cell>
          <cell r="C3219" t="str">
            <v>UN</v>
          </cell>
          <cell r="D3219">
            <v>3.7</v>
          </cell>
        </row>
        <row r="3220">
          <cell r="A3220" t="str">
            <v xml:space="preserve">    89753</v>
          </cell>
          <cell r="B3220" t="str">
            <v>LUVA SIMPLES, PVC, SERIE NORMAL, ESGOTO PREDIAL, DN 50 MM, JUNTA ELÁSTICA, FORNECIDO E INSTALADO EM RAMAL DE DESCARGA OU RAMAL DE ESGOTO SANITÁRIO. AF_12/2014</v>
          </cell>
          <cell r="C3220" t="str">
            <v>UN</v>
          </cell>
          <cell r="D3220">
            <v>5.21</v>
          </cell>
        </row>
        <row r="3221">
          <cell r="A3221" t="str">
            <v xml:space="preserve">    89754</v>
          </cell>
          <cell r="B3221" t="str">
            <v>LUVA DE CORRER, PVC, SERIE NORMAL, ESGOTO PREDIAL, DN 50 MM, JUNTA ELÁSTICA, FORNECIDO E INSTALADO EM RAMAL DE DESCARGA OU RAMAL DE ESGOTO SANITÁRIO. AF_12/2014</v>
          </cell>
          <cell r="C3221" t="str">
            <v>UN</v>
          </cell>
          <cell r="D3221">
            <v>9.0500000000000007</v>
          </cell>
        </row>
        <row r="3222">
          <cell r="A3222" t="str">
            <v xml:space="preserve">    89774</v>
          </cell>
          <cell r="B3222" t="str">
            <v>LUVA SIMPLES, PVC, SERIE NORMAL, ESGOTO PREDIAL, DN 75 MM, JUNTA ELÁSTICA, FORNECIDO E INSTALADO EM RAMAL DE DESCARGA OU RAMAL DE ESGOTO SANITÁRIO. AF_12/2014</v>
          </cell>
          <cell r="C3222" t="str">
            <v>UN</v>
          </cell>
          <cell r="D3222">
            <v>8.65</v>
          </cell>
        </row>
        <row r="3223">
          <cell r="A3223" t="str">
            <v xml:space="preserve">    89776</v>
          </cell>
          <cell r="B3223" t="str">
            <v>LUVA DE CORRER, PVC, SERIE NORMAL, ESGOTO PREDIAL, DN 75 MM, JUNTA ELÁSTICA, FORNECIDO E INSTALADO EM RAMAL DE DESCARGA OU RAMAL DE ESGOTO SANITÁRIO. AF_12/2014</v>
          </cell>
          <cell r="C3223" t="str">
            <v>UN</v>
          </cell>
          <cell r="D3223">
            <v>11.35</v>
          </cell>
        </row>
        <row r="3224">
          <cell r="A3224" t="str">
            <v xml:space="preserve">    89778</v>
          </cell>
          <cell r="B3224" t="str">
            <v>LUVA SIMPLES, PVC, SERIE NORMAL, ESGOTO PREDIAL, DN 100 MM, JUNTA ELÁSTICA, FORNECIDO E INSTALADO EM RAMAL DE DESCARGA OU RAMAL DE ESGOTO SANITÁRIO. AF_12/2014</v>
          </cell>
          <cell r="C3224" t="str">
            <v>UN</v>
          </cell>
          <cell r="D3224">
            <v>10.87</v>
          </cell>
        </row>
        <row r="3225">
          <cell r="A3225" t="str">
            <v xml:space="preserve">    89779</v>
          </cell>
          <cell r="B3225" t="str">
            <v>LUVA DE CORRER, PVC, SERIE NORMAL, ESGOTO PREDIAL, DN 100 MM, JUNTA ELÁSTICA, FORNECIDO E INSTALADO EM RAMAL DE DESCARGA OU RAMAL DE ESGOTOSANITÁRIO. AF_12/2014</v>
          </cell>
          <cell r="C3225" t="str">
            <v>UN</v>
          </cell>
          <cell r="D3225">
            <v>16.260000000000002</v>
          </cell>
        </row>
        <row r="3226">
          <cell r="A3226" t="str">
            <v xml:space="preserve">    89782</v>
          </cell>
          <cell r="B3226" t="str">
            <v>TE, PVC, SERIE NORMAL, ESGOTO PREDIAL, DN 40 X 40 MM, JUNTA SOLDÁVEL, FORNECIDO E INSTALADO EM RAMAL DE DESCARGA OU RAMAL DE ESGOTO SANITÁRIO. AF_12/2014_P</v>
          </cell>
          <cell r="C3226" t="str">
            <v>UN</v>
          </cell>
          <cell r="D3226">
            <v>7.18</v>
          </cell>
        </row>
        <row r="3227">
          <cell r="A3227" t="str">
            <v xml:space="preserve">    89783</v>
          </cell>
          <cell r="B3227" t="str">
            <v>JUNÇÃO SIMPLES, PVC, SERIE NORMAL, ESGOTO PREDIAL, DN 40 MM, JUNTA SOLDÁVEL, FORNECIDO E INSTALADO EM RAMAL DE DESCARGA OU RAMAL DE ESGOTO SANITÁRIO. AF_12/2014_P</v>
          </cell>
          <cell r="C3227" t="str">
            <v>UN</v>
          </cell>
          <cell r="D3227">
            <v>7.06</v>
          </cell>
        </row>
        <row r="3228">
          <cell r="A3228" t="str">
            <v xml:space="preserve">    89784</v>
          </cell>
          <cell r="B3228" t="str">
            <v>TE, PVC, SERIE NORMAL, ESGOTO PREDIAL, DN 50 X 50 MM, JUNTA ELÁSTICA, FORNECIDO E INSTALADO EM RAMAL DE DESCARGA OU RAMAL DE ESGOTO SANITÁRIO. AF_12/2014</v>
          </cell>
          <cell r="C3228" t="str">
            <v>UN</v>
          </cell>
          <cell r="D3228">
            <v>12.18</v>
          </cell>
        </row>
        <row r="3229">
          <cell r="A3229" t="str">
            <v xml:space="preserve">    89785</v>
          </cell>
          <cell r="B3229" t="str">
            <v>JUNÇÃO SIMPLES, PVC, SERIE NORMAL, ESGOTO PREDIAL, DN 50 X 50 MM, JUNTA ELÁSTICA, FORNECIDO E INSTALADO EM RAMAL DE DESCARGA OU RAMAL DE ESGOTO SANITÁRIO. AF_12/2014</v>
          </cell>
          <cell r="C3229" t="str">
            <v>UN</v>
          </cell>
          <cell r="D3229">
            <v>11.49</v>
          </cell>
        </row>
        <row r="3230">
          <cell r="A3230" t="str">
            <v xml:space="preserve">    89786</v>
          </cell>
          <cell r="B3230" t="str">
            <v>TE, PVC, SERIE NORMAL, ESGOTO PREDIAL, DN 75 X 75 MM, JUNTA ELÁSTICA, FORNECIDO E INSTALADO EM RAMAL DE DESCARGA OU RAMAL DE ESGOTO SANITÁRIO. AF_12/2014</v>
          </cell>
          <cell r="C3230" t="str">
            <v>UN</v>
          </cell>
          <cell r="D3230">
            <v>20.37</v>
          </cell>
        </row>
        <row r="3231">
          <cell r="A3231" t="str">
            <v xml:space="preserve">    89795</v>
          </cell>
          <cell r="B3231" t="str">
            <v>JUNÇÃO SIMPLES, PVC, SERIE NORMAL, ESGOTO PREDIAL, DN 75 X 75 MM, JUNTA ELÁSTICA, FORNECIDO E INSTALADO EM RAMAL DE DESCARGA OU RAMAL DE ESGOTO SANITÁRIO. AF_12/2014</v>
          </cell>
          <cell r="C3231" t="str">
            <v>UN</v>
          </cell>
          <cell r="D3231">
            <v>19.079999999999998</v>
          </cell>
        </row>
        <row r="3232">
          <cell r="A3232" t="str">
            <v xml:space="preserve">    89796</v>
          </cell>
          <cell r="B3232" t="str">
            <v>TE, PVC, SERIE NORMAL, ESGOTO PREDIAL, DN 100 X 100 MM, JUNTA ELÁSTICA, FORNECIDO E INSTALADO EM RAMAL DE DESCARGA OU RAMAL DE ESGOTO SANITÁRIO. AF_12/2014</v>
          </cell>
          <cell r="C3232" t="str">
            <v>UN</v>
          </cell>
          <cell r="D3232">
            <v>25.11</v>
          </cell>
        </row>
        <row r="3233">
          <cell r="A3233" t="str">
            <v xml:space="preserve">    89797</v>
          </cell>
          <cell r="B3233" t="str">
            <v>JUNÇÃO SIMPLES, PVC, SERIE NORMAL, ESGOTO PREDIAL, DN 100 X 100 MM, JUNTA ELÁSTICA, FORNECIDO E INSTALADO EM RAMAL DE DESCARGA OU RAMAL DE ESGOTO SANITÁRIO. AF_12/2014</v>
          </cell>
          <cell r="C3233" t="str">
            <v>UN</v>
          </cell>
          <cell r="D3233">
            <v>25.23</v>
          </cell>
        </row>
        <row r="3234">
          <cell r="A3234" t="str">
            <v xml:space="preserve">    89801</v>
          </cell>
          <cell r="B3234" t="str">
            <v>JOELHO 90 GRAUS, PVC, SERIE NORMAL, ESGOTO PREDIAL, DN 50 MM, JUNTA ELÁSTICA, FORNECIDO E INSTALADO EM PRUMADA DE ESGOTO SANITÁRIO OU VENTILAÇÃO. AF_12/2014</v>
          </cell>
          <cell r="C3234" t="str">
            <v>UN</v>
          </cell>
          <cell r="D3234">
            <v>3.73</v>
          </cell>
        </row>
        <row r="3235">
          <cell r="A3235" t="str">
            <v xml:space="preserve">    89802</v>
          </cell>
          <cell r="B3235" t="str">
            <v>JOELHO 45 GRAUS, PVC, SERIE NORMAL, ESGOTO PREDIAL, DN 50 MM, JUNTA ELÁSTICA, FORNECIDO E INSTALADO EM PRUMADA DE ESGOTO SANITÁRIO OU VENTILAÇÃO. AF_12/2014</v>
          </cell>
          <cell r="C3235" t="str">
            <v>UN</v>
          </cell>
          <cell r="D3235">
            <v>4.1399999999999997</v>
          </cell>
        </row>
        <row r="3236">
          <cell r="A3236" t="str">
            <v xml:space="preserve">    89803</v>
          </cell>
          <cell r="B3236" t="str">
            <v>CURVA CURTA 90 GRAUS, PVC, SERIE NORMAL, ESGOTO PREDIAL, DN 50 MM, JUNTA ELÁSTICA, FORNECIDO E INSTALADO EM PRUMADA DE ESGOTO SANITÁRIO OU VENTILAÇÃO. AF_12/2014</v>
          </cell>
          <cell r="C3236" t="str">
            <v>UN</v>
          </cell>
          <cell r="D3236">
            <v>6.97</v>
          </cell>
        </row>
        <row r="3237">
          <cell r="A3237" t="str">
            <v xml:space="preserve">    89804</v>
          </cell>
          <cell r="B3237" t="str">
            <v>CURVA LONGA 90 GRAUS, PVC, SERIE NORMAL, ESGOTO PREDIAL, DN 50 MM, JUNTA ELÁSTICA, FORNECIDO E INSTALADO EM PRUMADA DE ESGOTO SANITÁRIO OU VENTILAÇÃO. AF_12/2014</v>
          </cell>
          <cell r="C3237" t="str">
            <v>UN</v>
          </cell>
          <cell r="D3237">
            <v>6.9</v>
          </cell>
        </row>
        <row r="3238">
          <cell r="A3238" t="str">
            <v xml:space="preserve">    89805</v>
          </cell>
          <cell r="B3238" t="str">
            <v>JOELHO 90 GRAUS, PVC, SERIE NORMAL, ESGOTO PREDIAL, DN 75 MM, JUNTA ELÁSTICA, FORNECIDO E INSTALADO EM PRUMADA DE ESGOTO SANITÁRIO OU VENTILAÇÃO. AF_12/2014</v>
          </cell>
          <cell r="C3238" t="str">
            <v>UN</v>
          </cell>
          <cell r="D3238">
            <v>7.39</v>
          </cell>
        </row>
        <row r="3239">
          <cell r="A3239" t="str">
            <v xml:space="preserve">    89806</v>
          </cell>
          <cell r="B3239" t="str">
            <v>JOELHO 45 GRAUS, PVC, SERIE NORMAL, ESGOTO PREDIAL, DN 75 MM, JUNTA ELÁSTICA, FORNECIDO E INSTALADO EM PRUMADA DE ESGOTO SANITÁRIO OU VENTILAÇÃO. AF_12/2014</v>
          </cell>
          <cell r="C3239" t="str">
            <v>UN</v>
          </cell>
          <cell r="D3239">
            <v>7.92</v>
          </cell>
        </row>
        <row r="3240">
          <cell r="A3240" t="str">
            <v xml:space="preserve">    89807</v>
          </cell>
          <cell r="B3240" t="str">
            <v>CURVA CURTA 90 GRAUS, PVC, SERIE NORMAL, ESGOTO PREDIAL, DN 75 MM, JUNTA ELÁSTICA, FORNECIDO E INSTALADO EM PRUMADA DE ESGOTO SANITÁRIO OU VENTILAÇÃO. AF_12/2014</v>
          </cell>
          <cell r="C3240" t="str">
            <v>UN</v>
          </cell>
          <cell r="D3240">
            <v>13.34</v>
          </cell>
        </row>
        <row r="3241">
          <cell r="A3241" t="str">
            <v xml:space="preserve">    89808</v>
          </cell>
          <cell r="B3241" t="str">
            <v>CURVA LONGA 90 GRAUS, PVC, SERIE NORMAL, ESGOTO PREDIAL, DN 75 MM, JUNTA ELÁSTICA, FORNECIDO E INSTALADO EM PRUMADA DE ESGOTO SANITÁRIO OU VENTILAÇÃO. AF_12/2014</v>
          </cell>
          <cell r="C3241" t="str">
            <v>UN</v>
          </cell>
          <cell r="D3241">
            <v>18.27</v>
          </cell>
        </row>
        <row r="3242">
          <cell r="A3242" t="str">
            <v xml:space="preserve">    89809</v>
          </cell>
          <cell r="B3242" t="str">
            <v>JOELHO 90 GRAUS, PVC, SERIE NORMAL, ESGOTO PREDIAL, DN 100 MM, JUNTA ELÁSTICA, FORNECIDO E INSTALADO EM PRUMADA DE ESGOTO SANITÁRIO OU VENTILAÇÃO. AF_12/2014</v>
          </cell>
          <cell r="C3242" t="str">
            <v>UN</v>
          </cell>
          <cell r="D3242">
            <v>10.32</v>
          </cell>
        </row>
        <row r="3243">
          <cell r="A3243" t="str">
            <v xml:space="preserve">    89810</v>
          </cell>
          <cell r="B3243" t="str">
            <v>JOELHO 45 GRAUS, PVC, SERIE NORMAL, ESGOTO PREDIAL, DN 100 MM, JUNTA ELÁSTICA, FORNECIDO E INSTALADO EM PRUMADA DE ESGOTO SANITÁRIO OU VENTILAÇÃO. AF_12/2014</v>
          </cell>
          <cell r="C3243" t="str">
            <v>UN</v>
          </cell>
          <cell r="D3243">
            <v>9.9600000000000009</v>
          </cell>
        </row>
        <row r="3244">
          <cell r="A3244" t="str">
            <v xml:space="preserve">    89811</v>
          </cell>
          <cell r="B3244" t="str">
            <v>CURVA CURTA 90 GRAUS, PVC, SERIE NORMAL, ESGOTO PREDIAL, DN 100 MM, JUNTA ELÁSTICA, FORNECIDO E INSTALADO EM PRUMADA DE ESGOTO SANITÁRIO OUVENTILAÇÃO. AF_12/2014</v>
          </cell>
          <cell r="C3244" t="str">
            <v>UN</v>
          </cell>
          <cell r="D3244">
            <v>15.58</v>
          </cell>
        </row>
        <row r="3245">
          <cell r="A3245" t="str">
            <v xml:space="preserve">    89812</v>
          </cell>
          <cell r="B3245" t="str">
            <v>CURVA LONGA 90 GRAUS, PVC, SERIE NORMAL, ESGOTO PREDIAL, DN 100 MM, JUNTA ELÁSTICA, FORNECIDO E INSTALADO EM PRUMADA DE ESGOTO SANITÁRIO OUVENTILAÇÃO. AF_12/2014</v>
          </cell>
          <cell r="C3245" t="str">
            <v>UN</v>
          </cell>
          <cell r="D3245">
            <v>28.51</v>
          </cell>
        </row>
        <row r="3246">
          <cell r="A3246" t="str">
            <v xml:space="preserve">    89813</v>
          </cell>
          <cell r="B3246" t="str">
            <v>LUVA SIMPLES, PVC, SERIE NORMAL, ESGOTO PREDIAL, DN 50 MM, JUNTA ELÁSTICA, FORNECIDO E INSTALADO EM PRUMADA DE ESGOTO SANITÁRIO OU VENTILAÇÃO. AF_12/2014</v>
          </cell>
          <cell r="C3246" t="str">
            <v>UN</v>
          </cell>
          <cell r="D3246">
            <v>3.84</v>
          </cell>
        </row>
        <row r="3247">
          <cell r="A3247" t="str">
            <v xml:space="preserve">    89814</v>
          </cell>
          <cell r="B3247" t="str">
            <v>LUVA DE CORRER, PVC, SERIE NORMAL, ESGOTO PREDIAL, DN 50 MM, JUNTA ELÁSTICA, FORNECIDO E INSTALADO EM PRUMADA DE ESGOTO SANITÁRIO OU VENTILAÇÃO. AF_12/2014</v>
          </cell>
          <cell r="C3247" t="str">
            <v>UN</v>
          </cell>
          <cell r="D3247">
            <v>7.67</v>
          </cell>
        </row>
        <row r="3248">
          <cell r="A3248" t="str">
            <v xml:space="preserve">    89817</v>
          </cell>
          <cell r="B3248" t="str">
            <v>LUVA SIMPLES, PVC, SERIE NORMAL, ESGOTO PREDIAL, DN 75 MM, JUNTA ELÁSTICA, FORNECIDO E INSTALADO EM PRUMADA DE ESGOTO SANITÁRIO OU VENTILAÇÃO. AF_12/2014</v>
          </cell>
          <cell r="C3248" t="str">
            <v>UN</v>
          </cell>
          <cell r="D3248">
            <v>6.72</v>
          </cell>
        </row>
        <row r="3249">
          <cell r="A3249" t="str">
            <v xml:space="preserve">    89819</v>
          </cell>
          <cell r="B3249" t="str">
            <v>LUVA DE CORRER, PVC, SERIE NORMAL, ESGOTO PREDIAL, DN 75 MM, JUNTA ELÁSTICA, FORNECIDO E INSTALADO EM PRUMADA DE ESGOTO SANITÁRIO OU VENTILAÇÃO. AF_12/2014</v>
          </cell>
          <cell r="C3249" t="str">
            <v>UN</v>
          </cell>
          <cell r="D3249">
            <v>9.42</v>
          </cell>
        </row>
        <row r="3250">
          <cell r="A3250" t="str">
            <v xml:space="preserve">    89821</v>
          </cell>
          <cell r="B3250" t="str">
            <v>LUVA SIMPLES, PVC, SERIE NORMAL, ESGOTO PREDIAL, DN 100 MM, JUNTA ELÁSTICA, FORNECIDO E INSTALADO EM PRUMADA DE ESGOTO SANITÁRIO OU VENTILAÇÃO. AF_12/2014</v>
          </cell>
          <cell r="C3250" t="str">
            <v>UN</v>
          </cell>
          <cell r="D3250">
            <v>8.39</v>
          </cell>
        </row>
        <row r="3251">
          <cell r="A3251" t="str">
            <v xml:space="preserve">    89823</v>
          </cell>
          <cell r="B3251" t="str">
            <v>LUVA DE CORRER, PVC, SERIE NORMAL, ESGOTO PREDIAL, DN 100 MM, JUNTA ELÁSTICA, FORNECIDO E INSTALADO EM PRUMADA DE ESGOTO SANITÁRIO OU VENTILAÇÃO. AF_12/2014</v>
          </cell>
          <cell r="C3251" t="str">
            <v>UN</v>
          </cell>
          <cell r="D3251">
            <v>13.78</v>
          </cell>
        </row>
        <row r="3252">
          <cell r="A3252" t="str">
            <v xml:space="preserve">    89825</v>
          </cell>
          <cell r="B3252" t="str">
            <v>TE, PVC, SERIE NORMAL, ESGOTO PREDIAL, DN 50 X 50 MM, JUNTA ELÁSTICA, FORNECIDO E INSTALADO EM PRUMADA DE ESGOTO SANITÁRIO OU VENTILAÇÃO. AF_12/2014</v>
          </cell>
          <cell r="C3252" t="str">
            <v>UN</v>
          </cell>
          <cell r="D3252">
            <v>9.15</v>
          </cell>
        </row>
        <row r="3253">
          <cell r="A3253" t="str">
            <v xml:space="preserve">    89827</v>
          </cell>
          <cell r="B3253" t="str">
            <v>JUNÇÃO SIMPLES, PVC, SERIE NORMAL, ESGOTO PREDIAL, DN 50 X 50 MM, JUNTA ELÁSTICA, FORNECIDO E INSTALADO EM PRUMADA DE ESGOTO SANITÁRIO OU VENTILAÇÃO. AF_12/2014</v>
          </cell>
          <cell r="C3253" t="str">
            <v>UN</v>
          </cell>
          <cell r="D3253">
            <v>8.4600000000000009</v>
          </cell>
        </row>
        <row r="3254">
          <cell r="A3254" t="str">
            <v xml:space="preserve">    89829</v>
          </cell>
          <cell r="B3254" t="str">
            <v>TE, PVC, SERIE NORMAL, ESGOTO PREDIAL, DN 75 X 75 MM, JUNTA ELÁSTICA, FORNECIDO E INSTALADO EM PRUMADA DE ESGOTO SANITÁRIO OU VENTILAÇÃO. AF_12/2014</v>
          </cell>
          <cell r="C3254" t="str">
            <v>UN</v>
          </cell>
          <cell r="D3254">
            <v>16.52</v>
          </cell>
        </row>
        <row r="3255">
          <cell r="A3255" t="str">
            <v xml:space="preserve">    89830</v>
          </cell>
          <cell r="B3255" t="str">
            <v>JUNÇÃO SIMPLES, PVC, SERIE NORMAL, ESGOTO PREDIAL, DN 75 X 75 MM, JUNTA ELÁSTICA, FORNECIDO E INSTALADO EM PRUMADA DE ESGOTO SANITÁRIO OU VENTILAÇÃO. AF_12/2014</v>
          </cell>
          <cell r="C3255" t="str">
            <v>UN</v>
          </cell>
          <cell r="D3255">
            <v>15.23</v>
          </cell>
        </row>
        <row r="3256">
          <cell r="A3256" t="str">
            <v xml:space="preserve">    89833</v>
          </cell>
          <cell r="B3256" t="str">
            <v>TE, PVC, SERIE NORMAL, ESGOTO PREDIAL, DN 100 X 100 MM, JUNTA ELÁSTICA, FORNECIDO E INSTALADO EM PRUMADA DE ESGOTO SANITÁRIO OU VENTILAÇÃO.AF_12/2014</v>
          </cell>
          <cell r="C3256" t="str">
            <v>UN</v>
          </cell>
          <cell r="D3256">
            <v>20.43</v>
          </cell>
        </row>
        <row r="3257">
          <cell r="A3257" t="str">
            <v xml:space="preserve">    89834</v>
          </cell>
          <cell r="B3257" t="str">
            <v>JUNÇÃO SIMPLES, PVC, SERIE NORMAL, ESGOTO PREDIAL, DN 100 X 100 MM, JUNTA ELÁSTICA, FORNECIDO E INSTALADO EM PRUMADA DE ESGOTO SANITÁRIO OUVENTILAÇÃO. AF_12/2014</v>
          </cell>
          <cell r="C3257" t="str">
            <v>UN</v>
          </cell>
          <cell r="D3257">
            <v>20.55</v>
          </cell>
        </row>
        <row r="3258">
          <cell r="A3258" t="str">
            <v xml:space="preserve">    89850</v>
          </cell>
          <cell r="B3258" t="str">
            <v>JOELHO 90 GRAUS, PVC, SERIE NORMAL, ESGOTO PREDIAL, DN 100 MM, JUNTA ELÁSTICA, FORNECIDO E INSTALADO EM SUBCOLETOR AÉREO DE ESGOTO SANITÁRIO. AF_12/2014</v>
          </cell>
          <cell r="C3258" t="str">
            <v>UN</v>
          </cell>
          <cell r="D3258">
            <v>13.62</v>
          </cell>
        </row>
        <row r="3259">
          <cell r="A3259" t="str">
            <v xml:space="preserve">    89851</v>
          </cell>
          <cell r="B3259" t="str">
            <v>JOELHO 45 GRAUS, PVC, SERIE NORMAL, ESGOTO PREDIAL, DN 100 MM, JUNTA ELÁSTICA, FORNECIDO E INSTALADO EM SUBCOLETOR AÉREO DE ESGOTO SANITÁRIO. AF_12/2014</v>
          </cell>
          <cell r="C3259" t="str">
            <v>UN</v>
          </cell>
          <cell r="D3259">
            <v>13.26</v>
          </cell>
        </row>
        <row r="3260">
          <cell r="A3260" t="str">
            <v xml:space="preserve">    89852</v>
          </cell>
          <cell r="B3260" t="str">
            <v>CURVA CURTA 90 GRAUS, PVC, SERIE NORMAL, ESGOTO PREDIAL, DN 100 MM, JUNTA ELÁSTICA, FORNECIDO E INSTALADO EM SUBCOLETOR AÉREO DE ESGOTO SANITÁRIO. AF_12/2014</v>
          </cell>
          <cell r="C3260" t="str">
            <v>UN</v>
          </cell>
          <cell r="D3260">
            <v>18.88</v>
          </cell>
        </row>
        <row r="3261">
          <cell r="A3261" t="str">
            <v xml:space="preserve">    89853</v>
          </cell>
          <cell r="B3261" t="str">
            <v>CURVA LONGA 90 GRAUS, PVC, SERIE NORMAL, ESGOTO PREDIAL, DN 100 MM, JUNTA ELÁSTICA, FORNECIDO E INSTALADO EM SUBCOLETOR AÉREO DE ESGOTO SANITÁRIO. AF_12/2014</v>
          </cell>
          <cell r="C3261" t="str">
            <v>UN</v>
          </cell>
          <cell r="D3261">
            <v>31.82</v>
          </cell>
        </row>
        <row r="3262">
          <cell r="A3262" t="str">
            <v xml:space="preserve">    89854</v>
          </cell>
          <cell r="B3262" t="str">
            <v>JOELHO 90 GRAUS, PVC, SERIE NORMAL, ESGOTO PREDIAL, DN 150 MM, JUNTA ELÁSTICA, FORNECIDO E INSTALADO EM SUBCOLETOR AÉREO DE ESGOTO SANITÁRIO. AF_12/2014</v>
          </cell>
          <cell r="C3262" t="str">
            <v>UN</v>
          </cell>
          <cell r="D3262">
            <v>60.97</v>
          </cell>
        </row>
        <row r="3263">
          <cell r="A3263" t="str">
            <v xml:space="preserve">    89855</v>
          </cell>
          <cell r="B3263" t="str">
            <v>JOELHO 45 GRAUS, PVC, SERIE NORMAL, ESGOTO PREDIAL, DN 150 MM, JUNTA ELÁSTICA, FORNECIDO E INSTALADO EM SUBCOLETOR AÉREO DE ESGOTO SANITÁRIO. AF_12/2014</v>
          </cell>
          <cell r="C3263" t="str">
            <v>UN</v>
          </cell>
          <cell r="D3263">
            <v>58.86</v>
          </cell>
        </row>
        <row r="3264">
          <cell r="A3264" t="str">
            <v xml:space="preserve">    89856</v>
          </cell>
          <cell r="B3264" t="str">
            <v>LUVA SIMPLES, PVC, SERIE NORMAL, ESGOTO PREDIAL, DN 100 MM, JUNTA ELÁSTICA, FORNECIDO E INSTALADO EM SUBCOLETOR AÉREO DE ESGOTO SANITÁRIO. AF_12/2014</v>
          </cell>
          <cell r="C3264" t="str">
            <v>UN</v>
          </cell>
          <cell r="D3264">
            <v>10.59</v>
          </cell>
        </row>
        <row r="3265">
          <cell r="A3265" t="str">
            <v xml:space="preserve">    89857</v>
          </cell>
          <cell r="B3265" t="str">
            <v>LUVA DE CORRER, PVC, SERIE NORMAL, ESGOTO PREDIAL, DN 100 MM, JUNTA ELÁSTICA, FORNECIDO E INSTALADO EM SUBCOLETOR AÉREO DE ESGOTO SANITÁRIO.AF_12/2014</v>
          </cell>
          <cell r="C3265" t="str">
            <v>UN</v>
          </cell>
          <cell r="D3265">
            <v>15.98</v>
          </cell>
        </row>
        <row r="3266">
          <cell r="A3266" t="str">
            <v xml:space="preserve">    89859</v>
          </cell>
          <cell r="B3266" t="str">
            <v>LUVA DE CORRER, PVC, SERIE NORMAL, ESGOTO PREDIAL, DN 150 MM, JUNTA ELÁSTICA, FORNECIDO E INSTALADO EM SUBCOLETOR AÉREO DE ESGOTO SANITÁRIO.AF_12/2014</v>
          </cell>
          <cell r="C3266" t="str">
            <v>UN</v>
          </cell>
          <cell r="D3266">
            <v>25.89</v>
          </cell>
        </row>
        <row r="3267">
          <cell r="A3267" t="str">
            <v xml:space="preserve">    89860</v>
          </cell>
          <cell r="B3267" t="str">
            <v>TE, PVC, SERIE NORMAL, ESGOTO PREDIAL, DN 100 X 100 MM, JUNTA ELÁSTICA, FORNECIDO E INSTALADO EM SUBCOLETOR AÉREO DE ESGOTO SANITÁRIO. AF_12/2014</v>
          </cell>
          <cell r="C3267" t="str">
            <v>UN</v>
          </cell>
          <cell r="D3267">
            <v>24.84</v>
          </cell>
        </row>
        <row r="3268">
          <cell r="A3268" t="str">
            <v xml:space="preserve">    89861</v>
          </cell>
          <cell r="B3268" t="str">
            <v>JUNÇÃO SIMPLES, PVC, SERIE NORMAL, ESGOTO PREDIAL, DN 100 X 100 MM, JUNTA ELÁSTICA, FORNECIDO E INSTALADO EM SUBCOLETOR AÉREO DE ESGOTO SANITÁRIO. AF_12/2014</v>
          </cell>
          <cell r="C3268" t="str">
            <v>UN</v>
          </cell>
          <cell r="D3268">
            <v>24.96</v>
          </cell>
        </row>
        <row r="3269">
          <cell r="A3269" t="str">
            <v xml:space="preserve">    89862</v>
          </cell>
          <cell r="B3269" t="str">
            <v>TE, PVC, SERIE NORMAL, ESGOTO PREDIAL, DN 150 X 150 MM, JUNTA ELÁSTICA, FORNECIDO E INSTALADO EM SUBCOLETOR AÉREO DE ESGOTO SANITÁRIO. AF_12/2014</v>
          </cell>
          <cell r="C3269" t="str">
            <v>UN</v>
          </cell>
          <cell r="D3269">
            <v>74.8</v>
          </cell>
        </row>
        <row r="3270">
          <cell r="A3270" t="str">
            <v xml:space="preserve">    89863</v>
          </cell>
          <cell r="B3270" t="str">
            <v>JUNÇÃO SIMPLES, PVC, SERIE NORMAL, ESGOTO PREDIAL, DN 150 X 150 MM, JUNTA ELÁSTICA, FORNECIDO E INSTALADO EM SUBCOLETOR AÉREO DE ESGOTO SANITÁRIO. AF_12/2014</v>
          </cell>
          <cell r="C3270" t="str">
            <v>UN</v>
          </cell>
          <cell r="D3270">
            <v>120.39</v>
          </cell>
        </row>
        <row r="3271">
          <cell r="A3271" t="str">
            <v xml:space="preserve">    89866</v>
          </cell>
          <cell r="B3271" t="str">
            <v>JOELHO 90 GRAUS, PVC, SOLDÁVEL, DN 25MM, INSTALADO EM DRENO DE AR-CONDICIONADO FORNECIMENTO E INSTALAÇÃO. AF_12/2014_P</v>
          </cell>
          <cell r="C3271" t="str">
            <v>UN</v>
          </cell>
          <cell r="D3271">
            <v>2.94</v>
          </cell>
        </row>
        <row r="3272">
          <cell r="A3272" t="str">
            <v xml:space="preserve">    89867</v>
          </cell>
          <cell r="B3272" t="str">
            <v>JOELHO 45 GRAUS, PVC, SOLDÁVEL, DN 25MM, INSTALADO EM DRENO DE AR-CONDICIONADO FORNECIMENTO E INSTALAÇÃO. AF_12/2014_P</v>
          </cell>
          <cell r="C3272" t="str">
            <v>UN</v>
          </cell>
          <cell r="D3272">
            <v>3.39</v>
          </cell>
        </row>
        <row r="3273">
          <cell r="A3273" t="str">
            <v xml:space="preserve">    89868</v>
          </cell>
          <cell r="B3273" t="str">
            <v>LUVA, PVC, SOLDÁVEL, DN 25MM, INSTALADO EM DRENO DE AR-CONDICIONADO FORNECIMENTO E INSTALAÇÃO. AF_12/2014_P</v>
          </cell>
          <cell r="C3273" t="str">
            <v>UN</v>
          </cell>
          <cell r="D3273">
            <v>2.2000000000000002</v>
          </cell>
        </row>
        <row r="3274">
          <cell r="A3274" t="str">
            <v xml:space="preserve">    89869</v>
          </cell>
          <cell r="B3274" t="str">
            <v>TE, PVC, SOLDÁVEL, DN 25MM, INSTALADO EM DRENO DE AR-CONDICIONADO FORNECIMENTO E INSTALAÇÃO. AF_12/2014_P</v>
          </cell>
          <cell r="C3274" t="str">
            <v>UN</v>
          </cell>
          <cell r="D3274">
            <v>4.95</v>
          </cell>
        </row>
        <row r="3275">
          <cell r="A3275" t="str">
            <v xml:space="preserve">    89980</v>
          </cell>
          <cell r="B3275" t="str">
            <v>LUVA COM BUCHA DE LATÃO, PVC, SOLDÁVEL, DN 25MM X 3/4, INSTALADO EM PRUMADA DE ÁGUA FORNECIMENTO E INSTALAÇÃO. AF_12/2014_P</v>
          </cell>
          <cell r="C3275" t="str">
            <v>UN</v>
          </cell>
          <cell r="D3275">
            <v>5.91</v>
          </cell>
        </row>
        <row r="3276">
          <cell r="A3276" t="str">
            <v xml:space="preserve">    90373</v>
          </cell>
          <cell r="B3276" t="str">
            <v>JOELHO 90 GRAUS COM BUCHA DE LATÃO, PVC, SOLDÁVEL, DN 25MM, X 1/2" INSTALADO EM RAMAL OU SUB-RAMAL DE ÁGUA - FORNECIMENTO E INSTALAÇÃO. AF_12/2014_P</v>
          </cell>
          <cell r="C3276" t="str">
            <v>UN</v>
          </cell>
          <cell r="D3276">
            <v>8.24</v>
          </cell>
        </row>
        <row r="3277">
          <cell r="A3277" t="str">
            <v xml:space="preserve">    90374</v>
          </cell>
          <cell r="B3277" t="str">
            <v>TÊ COM BUCHA DE LATÃO NA BOLSA CENTRAL, PVC, SOLDÁVEL, DN 25MM X 3/4 ,INSTALADO EM RAMAL OU SUB-RAMAL DE ÁGUA FORNECIMENTO E INSTALAÇÃO.AF_03/2015_P</v>
          </cell>
          <cell r="C3277" t="str">
            <v>UN</v>
          </cell>
          <cell r="D3277">
            <v>14.04</v>
          </cell>
        </row>
        <row r="3278">
          <cell r="A3278" t="str">
            <v xml:space="preserve">    90375</v>
          </cell>
          <cell r="B3278" t="str">
            <v>BUCHA DE REDUÇÃO, PVC, SOLDÁVEL, DN 40MM X 32MM, INSTALADO EM RAMAL OUSUB-RAMAL DE ÁGUA FORNECIMENTO E INSTALAÇÃO. AF_03/2015_P</v>
          </cell>
          <cell r="C3278" t="str">
            <v>UN</v>
          </cell>
          <cell r="D3278">
            <v>5.42</v>
          </cell>
        </row>
        <row r="3279">
          <cell r="A3279" t="str">
            <v xml:space="preserve">    92287</v>
          </cell>
          <cell r="B3279" t="str">
            <v>COTOVELO DE COBRE, 90 GRAUS, SEM ANEL DE SOLDA, DN 22 MM, INSTALADO EMPRUMADA FORNECIMENTO E INSTALAÇÃO. AF_12/2015_P</v>
          </cell>
          <cell r="C3279" t="str">
            <v>UN</v>
          </cell>
          <cell r="D3279">
            <v>8.75</v>
          </cell>
        </row>
        <row r="3280">
          <cell r="A3280" t="str">
            <v xml:space="preserve">    92288</v>
          </cell>
          <cell r="B3280" t="str">
            <v>COTOVELO DE COBRE, 90 GRAUS, SEM ANEL DE SOLDA, DN 28 MM, INSTALADO EMPRUMADA FORNECIMENTO E INSTALAÇÃO. AF_12/2015_P</v>
          </cell>
          <cell r="C3280" t="str">
            <v>UN</v>
          </cell>
          <cell r="D3280">
            <v>13.17</v>
          </cell>
        </row>
        <row r="3281">
          <cell r="A3281" t="str">
            <v xml:space="preserve">    92289</v>
          </cell>
          <cell r="B3281" t="str">
            <v>COTOVELO DE COBRE, 90 GRAUS, SEM ANEL DE SOLDA, DN 35 MM, INSTALADO EMPRUMADA FORNECIMENTO E INSTALAÇÃO. AF_12/2015_P</v>
          </cell>
          <cell r="C3281" t="str">
            <v>UN</v>
          </cell>
          <cell r="D3281">
            <v>22.49</v>
          </cell>
        </row>
        <row r="3282">
          <cell r="A3282" t="str">
            <v xml:space="preserve">    92290</v>
          </cell>
          <cell r="B3282" t="str">
            <v>COTOVELO DE COBRE, 90 GRAUS, SEM ANEL DE SOLDA, DN 42 MM, INSTALADO EMPRUMADA FORNECIMENTO E INSTALAÇÃO. AF_12/2015_P</v>
          </cell>
          <cell r="C3282" t="str">
            <v>UN</v>
          </cell>
          <cell r="D3282">
            <v>33.11</v>
          </cell>
        </row>
        <row r="3283">
          <cell r="A3283" t="str">
            <v xml:space="preserve">    92291</v>
          </cell>
          <cell r="B3283" t="str">
            <v>COTOVELO DE COBRE, 90 GRAUS, SEM ANEL DE SOLDA, DN 54 MM, INSTALADO EMPRUMADA FORNECIMENTO E INSTALAÇÃO. AF_12/2015_P</v>
          </cell>
          <cell r="C3283" t="str">
            <v>UN</v>
          </cell>
          <cell r="D3283">
            <v>50.35</v>
          </cell>
        </row>
        <row r="3284">
          <cell r="A3284" t="str">
            <v xml:space="preserve">    92292</v>
          </cell>
          <cell r="B3284" t="str">
            <v>COTOVELO DE COBRE, 90 GRAUS, SEM ANEL DE SOLDA, DN 66 MM, INSTALADO EMPRUMADA FORNECIMENTO E INSTALAÇÃO. AF_12/2015_P</v>
          </cell>
          <cell r="C3284" t="str">
            <v>UN</v>
          </cell>
          <cell r="D3284">
            <v>156.47999999999999</v>
          </cell>
        </row>
        <row r="3285">
          <cell r="A3285" t="str">
            <v xml:space="preserve">    92293</v>
          </cell>
          <cell r="B3285" t="str">
            <v>LUVA DE COBRE, SEM ANEL DE SOLDA, DN 22 MM, INSTALADO EM PRUMADA FORNECIMENTO E INSTALAÇÃO. AF_12/2015_P</v>
          </cell>
          <cell r="C3285" t="str">
            <v>UN</v>
          </cell>
          <cell r="D3285">
            <v>4.97</v>
          </cell>
        </row>
        <row r="3286">
          <cell r="A3286" t="str">
            <v xml:space="preserve">    92294</v>
          </cell>
          <cell r="B3286" t="str">
            <v>LUVA DE COBRE, SEM ANEL DE SOLDA, DN 28 MM, INSTALADO EM PRUMADA FORNECIMENTO E INSTALAÇÃO. AF_12/2015_P</v>
          </cell>
          <cell r="C3286" t="str">
            <v>UN</v>
          </cell>
          <cell r="D3286">
            <v>7.93</v>
          </cell>
        </row>
        <row r="3287">
          <cell r="A3287" t="str">
            <v xml:space="preserve">    92295</v>
          </cell>
          <cell r="B3287" t="str">
            <v>LUVA DE COBRE, SEM ANEL DE SOLDA, DN 35 MM, INSTALADO EM PRUMADA FORNECIMENTO E INSTALAÇÃO. AF_12/2015_P</v>
          </cell>
          <cell r="C3287" t="str">
            <v>UN</v>
          </cell>
          <cell r="D3287">
            <v>14.4</v>
          </cell>
        </row>
        <row r="3288">
          <cell r="A3288" t="str">
            <v xml:space="preserve">    92296</v>
          </cell>
          <cell r="B3288" t="str">
            <v>LUVA DE COBRE, SEM ANEL DE SOLDA, DN 42 MM, INSTALADO EM PRUMADA FORNECIMENTO E INSTALAÇÃO. AF_12/2015_P</v>
          </cell>
          <cell r="C3288" t="str">
            <v>UN</v>
          </cell>
          <cell r="D3288">
            <v>18.43</v>
          </cell>
        </row>
        <row r="3289">
          <cell r="A3289" t="str">
            <v xml:space="preserve">    92297</v>
          </cell>
          <cell r="B3289" t="str">
            <v>LUVA DE COBRE, SEM ANEL DE SOLDA, DN 54 MM, INSTALADO EM PRUMADA FORNECIMENTO E INSTALAÇÃO. AF_12/2015_P</v>
          </cell>
          <cell r="C3289" t="str">
            <v>UN</v>
          </cell>
          <cell r="D3289">
            <v>28.33</v>
          </cell>
        </row>
        <row r="3290">
          <cell r="A3290" t="str">
            <v xml:space="preserve">    92298</v>
          </cell>
          <cell r="B3290" t="str">
            <v>LUVA DE COBRE, SEM ANEL DE SOLDA, DN 66 MM, INSTALADO EM PRUMADA FORNECIMENTO E INSTALAÇÃO. AF_12/2015_P</v>
          </cell>
          <cell r="C3290" t="str">
            <v>UN</v>
          </cell>
          <cell r="D3290">
            <v>80.180000000000007</v>
          </cell>
        </row>
        <row r="3291">
          <cell r="A3291" t="str">
            <v xml:space="preserve">    92299</v>
          </cell>
          <cell r="B3291" t="str">
            <v>TE DE COBRE, SEM ANEL DE SOLDA, DN 22 MM, INSTALADO EM PRUMADA FORNECIMENTO E INSTALAÇÃO. AF_12/2015_P</v>
          </cell>
          <cell r="C3291" t="str">
            <v>UN</v>
          </cell>
          <cell r="D3291">
            <v>11.49</v>
          </cell>
        </row>
        <row r="3292">
          <cell r="A3292" t="str">
            <v xml:space="preserve">    92300</v>
          </cell>
          <cell r="B3292" t="str">
            <v>TE DE COBRE, SEM ANEL DE SOLDA, DN 28 MM, INSTALADO EM PRUMADA FORNECIMENTO E INSTALAÇÃO. AF_12/2015_P</v>
          </cell>
          <cell r="C3292" t="str">
            <v>UN</v>
          </cell>
          <cell r="D3292">
            <v>16.72</v>
          </cell>
        </row>
        <row r="3293">
          <cell r="A3293" t="str">
            <v xml:space="preserve">    92301</v>
          </cell>
          <cell r="B3293" t="str">
            <v>TE DE COBRE, SEM ANEL DE SOLDA, DN 35 MM, INSTALADO EM PRUMADA FORNECIMENTO E INSTALAÇÃO. AF_12/2015_P</v>
          </cell>
          <cell r="C3293" t="str">
            <v>UN</v>
          </cell>
          <cell r="D3293">
            <v>31.77</v>
          </cell>
        </row>
        <row r="3294">
          <cell r="A3294" t="str">
            <v xml:space="preserve">    92302</v>
          </cell>
          <cell r="B3294" t="str">
            <v>TE DE COBRE, SEM ANEL DE SOLDA, DN 42 MM, INSTALADO EM PRUMADA FORNECIMENTO E INSTALAÇÃO. AF_12/2015_P</v>
          </cell>
          <cell r="C3294" t="str">
            <v>UN</v>
          </cell>
          <cell r="D3294">
            <v>40.83</v>
          </cell>
        </row>
        <row r="3295">
          <cell r="A3295" t="str">
            <v xml:space="preserve">    92303</v>
          </cell>
          <cell r="B3295" t="str">
            <v>TE DE COBRE, SEM ANEL DE SOLDA, DN 54 MM, INSTALADO EM PRUMADA FORNECIMENTO E INSTALAÇÃO. AF_12/2015_P</v>
          </cell>
          <cell r="C3295" t="str">
            <v>UN</v>
          </cell>
          <cell r="D3295">
            <v>74.239999999999995</v>
          </cell>
        </row>
        <row r="3296">
          <cell r="A3296" t="str">
            <v xml:space="preserve">    92304</v>
          </cell>
          <cell r="B3296" t="str">
            <v>TE DE COBRE, SEM ANEL DE SOLDA, DN 66 MM, INSTALADO EM PRUMADA FORNECIMENTO E INSTALAÇÃO. AF_12/2015_P</v>
          </cell>
          <cell r="C3296" t="str">
            <v>UN</v>
          </cell>
          <cell r="D3296">
            <v>192.71</v>
          </cell>
        </row>
        <row r="3297">
          <cell r="A3297" t="str">
            <v xml:space="preserve">    92311</v>
          </cell>
          <cell r="B3297" t="str">
            <v>COTOVELO DE COBRE, 90 GRAUS, SEM ANEL DE SOLDA, DN 15 MM, INSTALADO EMRAMAL DE DISTRIBUIÇÃO FORNECIMENTO E INSTALAÇÃO. AF_12/2015_P</v>
          </cell>
          <cell r="C3297" t="str">
            <v>UN</v>
          </cell>
          <cell r="D3297">
            <v>7.16</v>
          </cell>
        </row>
        <row r="3298">
          <cell r="A3298" t="str">
            <v xml:space="preserve">    92312</v>
          </cell>
          <cell r="B3298" t="str">
            <v>COTOVELO DE COBRE, 90 GRAUS, SEM ANEL DE SOLDA, DN 22 MM, INSTALADO EMRAMAL DE DISTRIBUIÇÃO FORNECIMENTO E INSTALAÇÃO. AF_12/2015_P</v>
          </cell>
          <cell r="C3298" t="str">
            <v>UN</v>
          </cell>
          <cell r="D3298">
            <v>10.87</v>
          </cell>
        </row>
        <row r="3299">
          <cell r="A3299" t="str">
            <v xml:space="preserve">    92313</v>
          </cell>
          <cell r="B3299" t="str">
            <v>COTOVELO DE COBRE, 90 GRAUS, SEM ANEL DE SOLDA, DN 28 MM, INSTALADO EMRAMAL DE DISTRIBUIÇÃO FORNECIMENTO E INSTALAÇÃO. AF_12/2015_P</v>
          </cell>
          <cell r="C3299" t="str">
            <v>UN</v>
          </cell>
          <cell r="D3299">
            <v>15.27</v>
          </cell>
        </row>
        <row r="3300">
          <cell r="A3300" t="str">
            <v xml:space="preserve">    92314</v>
          </cell>
          <cell r="B3300" t="str">
            <v>LUVA DE COBRE, SEM ANEL DE SOLDA, DN 15 MM, INSTALADO EM RAMAL DE DISTRIBUIÇÃO FORNECIMENTO E INSTALAÇÃO. AF_12/2015_P</v>
          </cell>
          <cell r="C3300" t="str">
            <v>UN</v>
          </cell>
          <cell r="D3300">
            <v>4.59</v>
          </cell>
        </row>
        <row r="3301">
          <cell r="A3301" t="str">
            <v xml:space="preserve">    92315</v>
          </cell>
          <cell r="B3301" t="str">
            <v>LUVA DE COBRE, SEM ANEL DE SOLDA, DN 22 MM, INSTALADO EM RAMAL DE DISTRIBUIÇÃO FORNECIMENTO E INSTALAÇÃO. AF_12/2015_P</v>
          </cell>
          <cell r="C3301" t="str">
            <v>UN</v>
          </cell>
          <cell r="D3301">
            <v>6.41</v>
          </cell>
        </row>
        <row r="3302">
          <cell r="A3302" t="str">
            <v xml:space="preserve">    92316</v>
          </cell>
          <cell r="B3302" t="str">
            <v>LUVA DE COBRE, SEM ANEL DE SOLDA, DN 28 MM, INSTALADO EM RAMAL DE DISTRIBUIÇÃO FORNECIMENTO E INSTALAÇÃO. AF_12/2015_P</v>
          </cell>
          <cell r="C3302" t="str">
            <v>UN</v>
          </cell>
          <cell r="D3302">
            <v>9.3699999999999992</v>
          </cell>
        </row>
        <row r="3303">
          <cell r="A3303" t="str">
            <v xml:space="preserve">    92317</v>
          </cell>
          <cell r="B3303" t="str">
            <v>TE DE COBRE, SEM ANEL DE SOLDA, DN 15 MM, INSTALADO EM RAMAL DE DISTRIBUIÇÃO FORNECIMENTO E INSTALAÇÃO. AF_12/2015_P</v>
          </cell>
          <cell r="C3303" t="str">
            <v>UN</v>
          </cell>
          <cell r="D3303">
            <v>9.66</v>
          </cell>
        </row>
        <row r="3304">
          <cell r="A3304" t="str">
            <v xml:space="preserve">    92318</v>
          </cell>
          <cell r="B3304" t="str">
            <v>TE DE COBRE, SEM ANEL DE SOLDA, DN 22 MM, INSTALADO EM RAMAL DE DISTRIBUIÇÃO FORNECIMENTO E INSTALAÇÃO. AF_12/2015_P</v>
          </cell>
          <cell r="C3304" t="str">
            <v>UN</v>
          </cell>
          <cell r="D3304">
            <v>14.31</v>
          </cell>
        </row>
        <row r="3305">
          <cell r="A3305" t="str">
            <v xml:space="preserve">    92319</v>
          </cell>
          <cell r="B3305" t="str">
            <v>TE DE COBRE, SEM ANEL DE SOLDA, DN 28 MM, INSTALADO EM RAMAL DE DISTRIBUIÇÃO FORNECIMENTO E INSTALAÇÃO. AF_12/2015_P</v>
          </cell>
          <cell r="C3305" t="str">
            <v>UN</v>
          </cell>
          <cell r="D3305">
            <v>19.559999999999999</v>
          </cell>
        </row>
        <row r="3306">
          <cell r="A3306" t="str">
            <v xml:space="preserve">    92326</v>
          </cell>
          <cell r="B3306" t="str">
            <v>COTOVELO DE COBRE, 90 GRAUS, SEM ANEL DE SOLDA, DN 15 MM, INSTALADO EMRAMAL E SUB-RAMAL FORNECIMENTO E INSTALAÇÃO. AF_12/2015_P</v>
          </cell>
          <cell r="C3306" t="str">
            <v>UN</v>
          </cell>
          <cell r="D3306">
            <v>7.32</v>
          </cell>
        </row>
        <row r="3307">
          <cell r="A3307" t="str">
            <v xml:space="preserve">    92327</v>
          </cell>
          <cell r="B3307" t="str">
            <v>COTOVELO DE COBRE, 90 GRAUS, SEM ANEL DE SOLDA, DN 22 MM, INSTALADO EMRAMAL E SUB-RAMAL FORNECIMENTO E INSTALAÇÃO. AF_12/2015_P</v>
          </cell>
          <cell r="C3307" t="str">
            <v>UN</v>
          </cell>
          <cell r="D3307">
            <v>12.83</v>
          </cell>
        </row>
        <row r="3308">
          <cell r="A3308" t="str">
            <v xml:space="preserve">    92328</v>
          </cell>
          <cell r="B3308" t="str">
            <v>COTOVELO DE COBRE, 90 GRAUS, SEM ANEL DE SOLDA, DN 28 MM, INSTALADO EMRAMAL E SUB-RAMAL FORNECIMENTO E INSTALAÇÃO. AF_12/2015_P</v>
          </cell>
          <cell r="C3308" t="str">
            <v>UN</v>
          </cell>
          <cell r="D3308">
            <v>18.73</v>
          </cell>
        </row>
        <row r="3309">
          <cell r="A3309" t="str">
            <v xml:space="preserve">    92329</v>
          </cell>
          <cell r="B3309" t="str">
            <v>LUVA DE COBRE, SEM ANEL DE SOLDA, DN 15 MM, INSTALADO EM RAMAL E SUB-RAMAL FORNECIMENTO E INSTALAÇÃO. AF_12/2015_P</v>
          </cell>
          <cell r="C3309" t="str">
            <v>UN</v>
          </cell>
          <cell r="D3309">
            <v>4.72</v>
          </cell>
        </row>
        <row r="3310">
          <cell r="A3310" t="str">
            <v xml:space="preserve">    92330</v>
          </cell>
          <cell r="B3310" t="str">
            <v>LUVA DE COBRE, SEM ANEL DE SOLDA, DN 22 MM, INSTALADO EM RAMAL E SUB-RAMAL FORNECIMENTO E INSTALAÇÃO. AF_12/2015_P</v>
          </cell>
          <cell r="C3310" t="str">
            <v>UN</v>
          </cell>
          <cell r="D3310">
            <v>7.68</v>
          </cell>
        </row>
        <row r="3311">
          <cell r="A3311" t="str">
            <v xml:space="preserve">    92331</v>
          </cell>
          <cell r="B3311" t="str">
            <v>LUVA DE COBRE, SEM ANEL DE SOLDA, DN 28 MM, INSTALADO EM RAMAL E SUB-RAMAL FORNECIMENTO E INSTALAÇÃO. AF_12/2015_P</v>
          </cell>
          <cell r="C3311" t="str">
            <v>UN</v>
          </cell>
          <cell r="D3311">
            <v>11.67</v>
          </cell>
        </row>
        <row r="3312">
          <cell r="A3312" t="str">
            <v xml:space="preserve">    92332</v>
          </cell>
          <cell r="B3312" t="str">
            <v>TE DE COBRE, SEM ANEL DE SOLDA, DN 15 MM, INSTALADO EM RAMAL E SUB-RAMAL FORNECIMENTO E INSTALAÇÃO. AF_12/2015_P</v>
          </cell>
          <cell r="C3312" t="str">
            <v>UN</v>
          </cell>
          <cell r="D3312">
            <v>9.86</v>
          </cell>
        </row>
        <row r="3313">
          <cell r="A3313" t="str">
            <v xml:space="preserve">    92333</v>
          </cell>
          <cell r="B3313" t="str">
            <v>TE DE COBRE, SEM ANEL DE SOLDA, DN 22 MM, INSTALADO EM RAMAL E SUB-RAMAL FORNECIMENTO E INSTALAÇÃO. AF_12/2015_P</v>
          </cell>
          <cell r="C3313" t="str">
            <v>UN</v>
          </cell>
          <cell r="D3313">
            <v>16.88</v>
          </cell>
        </row>
        <row r="3314">
          <cell r="A3314" t="str">
            <v xml:space="preserve">    92334</v>
          </cell>
          <cell r="B3314" t="str">
            <v>TE DE COBRE, SEM ANEL DE SOLDA, DN 28 MM, INSTALADO EM RAMAL E SUB-RAMAL FORNECIMENTO E INSTALAÇÃO. AF_12/2015_P</v>
          </cell>
          <cell r="C3314" t="str">
            <v>UN</v>
          </cell>
          <cell r="D3314">
            <v>24.14</v>
          </cell>
        </row>
        <row r="3315">
          <cell r="A3315" t="str">
            <v xml:space="preserve">    92344</v>
          </cell>
          <cell r="B3315" t="str">
            <v>NIPLE, EM FERRO GALVANIZADO, DN 50 (2"), CONEXÃO ROSQUEADA, INSTALADO EM PRUMADAS - FORNECIMENTO E INSTALAÇÃO. AF_12/2015</v>
          </cell>
          <cell r="C3315" t="str">
            <v>UN</v>
          </cell>
          <cell r="D3315">
            <v>35.15</v>
          </cell>
        </row>
        <row r="3316">
          <cell r="A3316" t="str">
            <v xml:space="preserve">    92345</v>
          </cell>
          <cell r="B3316" t="str">
            <v>LUVA, EM FERRO GALVANIZADO, DN 50 (2"), CONEXÃO ROSQUEADA, INSTALADO EM PRUMADAS - FORNECIMENTO E INSTALAÇÃO. AF_12/2015</v>
          </cell>
          <cell r="C3316" t="str">
            <v>UN</v>
          </cell>
          <cell r="D3316">
            <v>34.270000000000003</v>
          </cell>
        </row>
        <row r="3317">
          <cell r="A3317" t="str">
            <v xml:space="preserve">    92346</v>
          </cell>
          <cell r="B3317" t="str">
            <v>NIPLE, EM FERRO GALVANIZADO, DN 65 (2 1/2"), CONEXÃO ROSQUEADA, INSTALADO EM PRUMADAS - FORNECIMENTO E INSTALAÇÃO. AF_12/2015</v>
          </cell>
          <cell r="C3317" t="str">
            <v>UN</v>
          </cell>
          <cell r="D3317">
            <v>44.11</v>
          </cell>
        </row>
        <row r="3318">
          <cell r="A3318" t="str">
            <v xml:space="preserve">    92347</v>
          </cell>
          <cell r="B3318" t="str">
            <v>LUVA, EM FERRO GALVANIZADO, DN 65 (2 1/2"), CONEXÃO ROSQUEADA, INSTALADO EM PRUMADAS - FORNECIMENTO E INSTALAÇÃO. AF_12/2015</v>
          </cell>
          <cell r="C3318" t="str">
            <v>UN</v>
          </cell>
          <cell r="D3318">
            <v>50.7</v>
          </cell>
        </row>
        <row r="3319">
          <cell r="A3319" t="str">
            <v xml:space="preserve">    92348</v>
          </cell>
          <cell r="B3319" t="str">
            <v>NIPLE, EM FERRO GALVANIZADO, DN 80 (3"), CONEXÃO ROSQUEADA, INSTALADO EM PRUMADAS - FORNECIMENTO E INSTALAÇÃO. AF_12/2015</v>
          </cell>
          <cell r="C3319" t="str">
            <v>UN</v>
          </cell>
          <cell r="D3319">
            <v>55.97</v>
          </cell>
        </row>
        <row r="3320">
          <cell r="A3320" t="str">
            <v xml:space="preserve">    92349</v>
          </cell>
          <cell r="B3320" t="str">
            <v>LUVA, EM FERRO GALVANIZADO, DN 80 (3"), CONEXÃO ROSQUEADA, INSTALADO EM PRUMADAS - FORNECIMENTO E INSTALAÇÃO. AF_12/2015</v>
          </cell>
          <cell r="C3320" t="str">
            <v>UN</v>
          </cell>
          <cell r="D3320">
            <v>67.040000000000006</v>
          </cell>
        </row>
        <row r="3321">
          <cell r="A3321" t="str">
            <v xml:space="preserve">    92350</v>
          </cell>
          <cell r="B3321" t="str">
            <v>JOELHO 45 GRAUS, EM FERRO GALVANIZADO, DN 50 (2"), CONEXÃO ROSQUEADA, INSTALADO EM PRUMADAS - FORNECIMENTO E INSTALAÇÃO. AF_12/2015</v>
          </cell>
          <cell r="C3321" t="str">
            <v>UN</v>
          </cell>
          <cell r="D3321">
            <v>48.09</v>
          </cell>
        </row>
        <row r="3322">
          <cell r="A3322" t="str">
            <v xml:space="preserve">    92351</v>
          </cell>
          <cell r="B3322" t="str">
            <v>JOELHO 90 GRAUS, EM FERRO GALVANIZADO, DN 50 (2"), CONEXÃO ROSQUEADA, INSTALADO EM PRUMADAS - FORNECIMENTO E INSTALAÇÃO. AF_12/2015</v>
          </cell>
          <cell r="C3322" t="str">
            <v>UN</v>
          </cell>
          <cell r="D3322">
            <v>49.94</v>
          </cell>
        </row>
        <row r="3323">
          <cell r="A3323" t="str">
            <v xml:space="preserve">    92352</v>
          </cell>
          <cell r="B3323" t="str">
            <v>JOELHO 45 GRAUS, EM FERRO GALVANIZADO, DN 65 (2 1/2"), CONEXÃO ROSQUEADA, INSTALADO EM PRUMADAS - FORNECIMENTO E INSTALAÇÃO. AF_12/2015</v>
          </cell>
          <cell r="C3323" t="str">
            <v>UN</v>
          </cell>
          <cell r="D3323">
            <v>69.099999999999994</v>
          </cell>
        </row>
        <row r="3324">
          <cell r="A3324" t="str">
            <v xml:space="preserve">    92353</v>
          </cell>
          <cell r="B3324" t="str">
            <v>JOELHO 90 GRAUS, EM FERRO GALVANIZADO, DN 65 (2 1/2"), CONEXÃO ROSQUEADA, INSTALADO EM PRUMADAS - FORNECIMENTO E INSTALAÇÃO. AF_12/2015</v>
          </cell>
          <cell r="C3324" t="str">
            <v>UN</v>
          </cell>
          <cell r="D3324">
            <v>73.64</v>
          </cell>
        </row>
        <row r="3325">
          <cell r="A3325" t="str">
            <v xml:space="preserve">    92354</v>
          </cell>
          <cell r="B3325" t="str">
            <v>JOELHO 45 GRAUS, EM FERRO GALVANIZADO, DN 80 (3"), CONEXÃO ROSQUEADA, INSTALADO EM PRUMADAS - FORNECIMENTO E INSTALAÇÃO. AF_12/2015</v>
          </cell>
          <cell r="C3325" t="str">
            <v>UN</v>
          </cell>
          <cell r="D3325">
            <v>83.35</v>
          </cell>
        </row>
        <row r="3326">
          <cell r="A3326" t="str">
            <v xml:space="preserve">    92355</v>
          </cell>
          <cell r="B3326" t="str">
            <v>JOELHO 90 GRAUS, EM FERRO GALVANIZADO, DN 80 (3"), CONEXÃO ROSQUEADA, INSTALADO EM PRUMADAS - FORNECIMENTO E INSTALAÇÃO. AF_12/2015</v>
          </cell>
          <cell r="C3326" t="str">
            <v>UN</v>
          </cell>
          <cell r="D3326">
            <v>91.83</v>
          </cell>
        </row>
        <row r="3327">
          <cell r="A3327" t="str">
            <v xml:space="preserve">    92356</v>
          </cell>
          <cell r="B3327" t="str">
            <v>TÊ, EM FERRO GALVANIZADO, DN 50 (2"), CONEXÃO ROSQUEADA, INSTALADO EM PRUMADAS - FORNECIMENTO E INSTALAÇÃO. AF_12/2015</v>
          </cell>
          <cell r="C3327" t="str">
            <v>UN</v>
          </cell>
          <cell r="D3327">
            <v>66.41</v>
          </cell>
        </row>
        <row r="3328">
          <cell r="A3328" t="str">
            <v xml:space="preserve">    92357</v>
          </cell>
          <cell r="B3328" t="str">
            <v>TÊ, EM FERRO GALVANIZADO, DN 65 (2 1/2"), CONEXÃO ROSQUEADA, INSTALADOEM PRUMADAS - FORNECIMENTO E INSTALAÇÃO. AF_12/2015</v>
          </cell>
          <cell r="C3328" t="str">
            <v>UN</v>
          </cell>
          <cell r="D3328">
            <v>92.78</v>
          </cell>
        </row>
        <row r="3329">
          <cell r="A3329" t="str">
            <v xml:space="preserve">    92358</v>
          </cell>
          <cell r="B3329" t="str">
            <v>TÊ, EM FERRO GALVANIZADO, DN 80 (3"), CONEXÃO ROSQUEADA, INSTALADO EM PRUMADAS - FORNECIMENTO E INSTALAÇÃO. AF_12/2015</v>
          </cell>
          <cell r="C3329" t="str">
            <v>UN</v>
          </cell>
          <cell r="D3329">
            <v>111.93</v>
          </cell>
        </row>
        <row r="3330">
          <cell r="A3330" t="str">
            <v xml:space="preserve">    92369</v>
          </cell>
          <cell r="B3330" t="str">
            <v>NIPLE, EM FERRO GALVANIZADO, DN 25 (1"), CONEXÃO ROSQUEADA, INSTALADO EM REDE DE ALIMENTAÇÃO PARA HIDRANTE - FORNECIMENTO E INSTALAÇÃO. AF_12/2015</v>
          </cell>
          <cell r="C3330" t="str">
            <v>UN</v>
          </cell>
          <cell r="D3330">
            <v>18.63</v>
          </cell>
        </row>
        <row r="3331">
          <cell r="A3331" t="str">
            <v xml:space="preserve">    92370</v>
          </cell>
          <cell r="B3331" t="str">
            <v>LUVA, EM FERRO GALVANIZADO, DN 25 (1"), CONEXÃO ROSQUEADA, INSTALADO EM REDE DE ALIMENTAÇÃO PARA HIDRANTE - FORNECIMENTO E INSTALAÇÃO. AF_12/2015</v>
          </cell>
          <cell r="C3331" t="str">
            <v>UN</v>
          </cell>
          <cell r="D3331">
            <v>19.3</v>
          </cell>
        </row>
        <row r="3332">
          <cell r="A3332" t="str">
            <v xml:space="preserve">    92371</v>
          </cell>
          <cell r="B3332" t="str">
            <v>NIPLE, EM FERRO GALVANIZADO, DN 32 (1 1/4"), CONEXÃO ROSQUEADA, INSTALADO EM REDE DE ALIMENTAÇÃO PARA HIDRANTE - FORNECIMENTO E INSTALAÇÃO.AF_12/2015</v>
          </cell>
          <cell r="C3332" t="str">
            <v>UN</v>
          </cell>
          <cell r="D3332">
            <v>21.82</v>
          </cell>
        </row>
        <row r="3333">
          <cell r="A3333" t="str">
            <v xml:space="preserve">    92372</v>
          </cell>
          <cell r="B3333" t="str">
            <v>LUVA, EM FERRO GALVANIZADO, DN 32 (1 1/4"), CONEXÃO ROSQUEADA, INSTALADO EM REDE DE ALIMENTAÇÃO PARA HIDRANTE - FORNECIMENTO E INSTALAÇÃO. AF_12/2015</v>
          </cell>
          <cell r="C3333" t="str">
            <v>UN</v>
          </cell>
          <cell r="D3333">
            <v>22.88</v>
          </cell>
        </row>
        <row r="3334">
          <cell r="A3334" t="str">
            <v xml:space="preserve">    92373</v>
          </cell>
          <cell r="B3334" t="str">
            <v>NIPLE, EM FERRO GALVANIZADO, DN 40 (1 1/2"), CONEXÃO ROSQUEADA, INSTALADO EM REDE DE ALIMENTAÇÃO PARA HIDRANTE - FORNECIMENTO E INSTALAÇÃO.AF_12/2015</v>
          </cell>
          <cell r="C3334" t="str">
            <v>UN</v>
          </cell>
          <cell r="D3334">
            <v>24.13</v>
          </cell>
        </row>
        <row r="3335">
          <cell r="A3335" t="str">
            <v xml:space="preserve">    92374</v>
          </cell>
          <cell r="B3335" t="str">
            <v>LUVA, EM FERRO GALVANIZADO, DN 40 (1 1/2"), CONEXÃO ROSQUEADA, INSTALADO EM REDE DE ALIMENTAÇÃO PARA HIDRANTE - FORNECIMENTO E INSTALAÇÃO. AF_12/2015</v>
          </cell>
          <cell r="C3335" t="str">
            <v>UN</v>
          </cell>
          <cell r="D3335">
            <v>27.04</v>
          </cell>
        </row>
        <row r="3336">
          <cell r="A3336" t="str">
            <v xml:space="preserve">    92375</v>
          </cell>
          <cell r="B3336" t="str">
            <v>NIPLE, EM FERRO GALVANIZADO, DN 50 (2"), CONEXÃO ROSQUEADA, INSTALADO EM REDE DE ALIMENTAÇÃO PARA HIDRANTE - FORNECIMENTO E INSTALAÇÃO. AF_12/2015</v>
          </cell>
          <cell r="C3336" t="str">
            <v>UN</v>
          </cell>
          <cell r="D3336">
            <v>35.130000000000003</v>
          </cell>
        </row>
        <row r="3337">
          <cell r="A3337" t="str">
            <v xml:space="preserve">    92376</v>
          </cell>
          <cell r="B3337" t="str">
            <v>LUVA, EM FERRO GALVANIZADO, DN 50 (2"), CONEXÃO ROSQUEADA, INSTALADO EM REDE DE ALIMENTAÇÃO PARA HIDRANTE - FORNECIMENTO E INSTALAÇÃO. AF_12/2015</v>
          </cell>
          <cell r="C3337" t="str">
            <v>UN</v>
          </cell>
          <cell r="D3337">
            <v>34.24</v>
          </cell>
        </row>
        <row r="3338">
          <cell r="A3338" t="str">
            <v xml:space="preserve">    92377</v>
          </cell>
          <cell r="B3338" t="str">
            <v>NIPLE, EM FERRO GALVANIZADO, DN 65 (2 1/2"), CONEXÃO ROSQUEADA, INSTALADO EM REDE DE ALIMENTAÇÃO PARA HIDRANTE - FORNECIMENTO E INSTALAÇÃO.AF_12/2015</v>
          </cell>
          <cell r="C3338" t="str">
            <v>UN</v>
          </cell>
          <cell r="D3338">
            <v>45.04</v>
          </cell>
        </row>
        <row r="3339">
          <cell r="A3339" t="str">
            <v xml:space="preserve">    92378</v>
          </cell>
          <cell r="B3339" t="str">
            <v>LUVA, EM FERRO GALVANIZADO, DN 65 (2 1/2"), CONEXÃO ROSQUEADA, INSTALADO EM REDE DE ALIMENTAÇÃO PARA HIDRANTE - FORNECIMENTO E INSTALAÇÃO. AF_12/2015</v>
          </cell>
          <cell r="C3339" t="str">
            <v>UN</v>
          </cell>
          <cell r="D3339">
            <v>51.64</v>
          </cell>
        </row>
        <row r="3340">
          <cell r="A3340" t="str">
            <v xml:space="preserve">    92379</v>
          </cell>
          <cell r="B3340" t="str">
            <v>NIPLE, EM FERRO GALVANIZADO, DN 80 (3"), CONEXÃO ROSQUEADA, INSTALADO EM REDE DE ALIMENTAÇÃO PARA HIDRANTE - FORNECIMENTO E INSTALAÇÃO. AF_12/2015</v>
          </cell>
          <cell r="C3340" t="str">
            <v>UN</v>
          </cell>
          <cell r="D3340">
            <v>57.89</v>
          </cell>
        </row>
        <row r="3341">
          <cell r="A3341" t="str">
            <v xml:space="preserve">    92380</v>
          </cell>
          <cell r="B3341" t="str">
            <v>LUVA, EM FERRO GALVANIZADO, DN 80 (3"), CONEXÃO ROSQUEADA, INSTALADO EM REDE DE ALIMENTAÇÃO PARA HIDRANTE - FORNECIMENTO E INSTALAÇÃO. AF_12/2015</v>
          </cell>
          <cell r="C3341" t="str">
            <v>UN</v>
          </cell>
          <cell r="D3341">
            <v>68.959999999999994</v>
          </cell>
        </row>
        <row r="3342">
          <cell r="A3342" t="str">
            <v xml:space="preserve">    92381</v>
          </cell>
          <cell r="B3342" t="str">
            <v>JOELHO 45 GRAUS, EM FERRO GALVANIZADO, DN 25 (1"), CONEXÃO ROSQUEADA, INSTALADO EM REDE DE ALIMENTAÇÃO PARA HIDRANTE - FORNECIMENTO E INSTALAÇÃO. AF_12/2015</v>
          </cell>
          <cell r="C3342" t="str">
            <v>UN</v>
          </cell>
          <cell r="D3342">
            <v>28.99</v>
          </cell>
        </row>
        <row r="3343">
          <cell r="A3343" t="str">
            <v xml:space="preserve">    92382</v>
          </cell>
          <cell r="B3343" t="str">
            <v>JOELHO 90 GRAUS, EM FERRO GALVANIZADO, DN 25 (1"), CONEXÃO ROSQUEADA, INSTALADO EM REDE DE ALIMENTAÇÃO PARA HIDRANTE - FORNECIMENTO E INSTALAÇÃO. AF_12/2015</v>
          </cell>
          <cell r="C3343" t="str">
            <v>UN</v>
          </cell>
          <cell r="D3343">
            <v>27.25</v>
          </cell>
        </row>
        <row r="3344">
          <cell r="A3344" t="str">
            <v xml:space="preserve">    92383</v>
          </cell>
          <cell r="B3344" t="str">
            <v>JOELHO 45 GRAUS, EM FERRO GALVANIZADO, DN 32 (1 1/4"), CONEXÃO ROSQUEADA, INSTALADO EM REDE DE ALIMENTAÇÃO PARA HIDRANTE - FORNECIMENTO E INSTALAÇÃO. AF_12/2015</v>
          </cell>
          <cell r="C3344" t="str">
            <v>UN</v>
          </cell>
          <cell r="D3344">
            <v>36.159999999999997</v>
          </cell>
        </row>
        <row r="3345">
          <cell r="A3345" t="str">
            <v xml:space="preserve">    92384</v>
          </cell>
          <cell r="B3345" t="str">
            <v>JOELHO 90 GRAUS, EM FERRO GALVANIZADO, DN 32 (1 1/4"), CONEXÃO ROSQUEADA, INSTALADO EM REDE DE ALIMENTAÇÃO PARA HIDRANTE - FORNECIMENTO E INSTALAÇÃO. AF_12/2015</v>
          </cell>
          <cell r="C3345" t="str">
            <v>UN</v>
          </cell>
          <cell r="D3345">
            <v>32.72</v>
          </cell>
        </row>
        <row r="3346">
          <cell r="A3346" t="str">
            <v xml:space="preserve">    92385</v>
          </cell>
          <cell r="B3346" t="str">
            <v>JOELHO 45 GRAUS, EM FERRO GALVANIZADO, DN 40 (1 1/2"), CONEXÃO ROSQUEADA, INSTALADO EM REDE DE ALIMENTAÇÃO PARA HIDRANTE - FORNECIMENTO E INSTALAÇÃO. AF_12/2015</v>
          </cell>
          <cell r="C3346" t="str">
            <v>UN</v>
          </cell>
          <cell r="D3346">
            <v>41.07</v>
          </cell>
        </row>
        <row r="3347">
          <cell r="A3347" t="str">
            <v xml:space="preserve">    92386</v>
          </cell>
          <cell r="B3347" t="str">
            <v>JOELHO 90 GRAUS, EM FERRO GALVANIZADO, DN 40 (1 1/2"), CONEXÃO ROSQUEADA, INSTALADO EM REDE DE ALIMENTAÇÃO PARA HIDRANTE - FORNECIMENTO E INSTALAÇÃO. AF_12/2015</v>
          </cell>
          <cell r="C3347" t="str">
            <v>UN</v>
          </cell>
          <cell r="D3347">
            <v>39.26</v>
          </cell>
        </row>
        <row r="3348">
          <cell r="A3348" t="str">
            <v xml:space="preserve">    92387</v>
          </cell>
          <cell r="B3348" t="str">
            <v>JOELHO 45 GRAUS, EM FERRO GALVANIZADO, DN 50 (2"), CONEXÃO ROSQUEADA, INSTALADO EM REDE DE ALIMENTAÇÃO PARA HIDRANTE - FORNECIMENTO E INSTALAÇÃO. AF_12/2015</v>
          </cell>
          <cell r="C3348" t="str">
            <v>UN</v>
          </cell>
          <cell r="D3348">
            <v>48.04</v>
          </cell>
        </row>
        <row r="3349">
          <cell r="A3349" t="str">
            <v xml:space="preserve">    92388</v>
          </cell>
          <cell r="B3349" t="str">
            <v>JOELHO 90 GRAUS, EM FERRO GALVANIZADO, DN 50 (2"), CONEXÃO ROSQUEADA, INSTALADO EM REDE DE ALIMENTAÇÃO PARA HIDRANTE - FORNECIMENTO E INSTALAÇÃO. AF_12/2015</v>
          </cell>
          <cell r="C3349" t="str">
            <v>UN</v>
          </cell>
          <cell r="D3349">
            <v>49.88</v>
          </cell>
        </row>
        <row r="3350">
          <cell r="A3350" t="str">
            <v xml:space="preserve">    92389</v>
          </cell>
          <cell r="B3350" t="str">
            <v>JOELHO 45 GRAUS, EM FERRO GALVANIZADO, DN 65 (2 1/2"), CONEXÃO ROSQUEADA, INSTALADO EM REDE DE ALIMENTAÇÃO PARA HIDRANTE - FORNECIMENTO E INSTALAÇÃO. AF_12/2015</v>
          </cell>
          <cell r="C3350" t="str">
            <v>UN</v>
          </cell>
          <cell r="D3350">
            <v>70.53</v>
          </cell>
        </row>
        <row r="3351">
          <cell r="A3351" t="str">
            <v xml:space="preserve">    92390</v>
          </cell>
          <cell r="B3351" t="str">
            <v>JOELHO 90 GRAUS, EM FERRO GALVANIZADO, DN 65 (2 1/2"), CONEXÃO ROSQUEADA, INSTALADO EM REDE DE ALIMENTAÇÃO PARA HIDRANTE - FORNECIMENTO E INSTALAÇÃO. AF_12/2015</v>
          </cell>
          <cell r="C3351" t="str">
            <v>UN</v>
          </cell>
          <cell r="D3351">
            <v>75.069999999999993</v>
          </cell>
        </row>
        <row r="3352">
          <cell r="A3352" t="str">
            <v xml:space="preserve">    92635</v>
          </cell>
          <cell r="B3352" t="str">
            <v>JOELHO 45 GRAUS, EM FERRO GALVANIZADO, CONEXÃO ROSQUEADA, DN 80 (3"), INSTALADO EM REDE DE ALIMENTAÇÃO PARA HIDRANTE - FORNECIMENTO E INSTALAÇÃO. AF_12/2015</v>
          </cell>
          <cell r="C3352" t="str">
            <v>UN</v>
          </cell>
          <cell r="D3352">
            <v>86.24</v>
          </cell>
        </row>
        <row r="3353">
          <cell r="A3353" t="str">
            <v xml:space="preserve">    92636</v>
          </cell>
          <cell r="B3353" t="str">
            <v>JOELHO 90 GRAUS, EM FERRO GALVANIZADO, CONEXÃO ROSQUEADA, DN 80 (3"), INSTALADO EM REDE DE ALIMENTAÇÃO PARA HIDRANTE - FORNECIMENTO E INSTALAÇÃO. AF_12/2015</v>
          </cell>
          <cell r="C3353" t="str">
            <v>UN</v>
          </cell>
          <cell r="D3353">
            <v>94.72</v>
          </cell>
        </row>
        <row r="3354">
          <cell r="A3354" t="str">
            <v xml:space="preserve">    92637</v>
          </cell>
          <cell r="B3354" t="str">
            <v>TÊ, EM FERRO GALVANIZADO, CONEXÃO ROSQUEADA, DN 25 (1"), INSTALADO EM REDE DE ALIMENTAÇÃO PARA HIDRANTE - FORNECIMENTO E INSTALAÇÃO. AF_12/2015</v>
          </cell>
          <cell r="C3354" t="str">
            <v>UN</v>
          </cell>
          <cell r="D3354">
            <v>36.76</v>
          </cell>
        </row>
        <row r="3355">
          <cell r="A3355" t="str">
            <v xml:space="preserve">    92638</v>
          </cell>
          <cell r="B3355" t="str">
            <v>TÊ, EM FERRO GALVANIZADO, CONEXÃO ROSQUEADA, DN 32 (1 1/4"), INSTALADOEM REDE DE ALIMENTAÇÃO PARA HIDRANTE - FORNECIMENTO E INSTALAÇÃO. AF_12/2015</v>
          </cell>
          <cell r="C3355" t="str">
            <v>UN</v>
          </cell>
          <cell r="D3355">
            <v>44.37</v>
          </cell>
        </row>
        <row r="3356">
          <cell r="A3356" t="str">
            <v xml:space="preserve">    92639</v>
          </cell>
          <cell r="B3356" t="str">
            <v>TÊ, EM FERRO GALVANIZADO, CONEXÃO ROSQUEADA, DN 40 (1 1/2"), INSTALADOEM REDE DE ALIMENTAÇÃO PARA HIDRANTE - FORNECIMENTO E INSTALAÇÃO. AF_12/2015</v>
          </cell>
          <cell r="C3356" t="str">
            <v>UN</v>
          </cell>
          <cell r="D3356">
            <v>49.18</v>
          </cell>
        </row>
        <row r="3357">
          <cell r="A3357" t="str">
            <v xml:space="preserve">    92640</v>
          </cell>
          <cell r="B3357" t="str">
            <v>TÊ, EM FERRO GALVANIZADO, CONEXÃO ROSQUEADA, DN 50 (2"), INSTALADO EM REDE DE ALIMENTAÇÃO PARA HIDRANTE - FORNECIMENTO E INSTALAÇÃO. AF_12/2015</v>
          </cell>
          <cell r="C3357" t="str">
            <v>UN</v>
          </cell>
          <cell r="D3357">
            <v>66.33</v>
          </cell>
        </row>
        <row r="3358">
          <cell r="A3358" t="str">
            <v xml:space="preserve">    92642</v>
          </cell>
          <cell r="B3358" t="str">
            <v>TÊ, EM FERRO GALVANIZADO, CONEXÃO ROSQUEADA, DN 65 (2 1/2"), INSTALADOEM REDE DE ALIMENTAÇÃO PARA HIDRANTE - FORNECIMENTO E INSTALAÇÃO. AF_12/2015</v>
          </cell>
          <cell r="C3358" t="str">
            <v>UN</v>
          </cell>
          <cell r="D3358">
            <v>94.65</v>
          </cell>
        </row>
        <row r="3359">
          <cell r="A3359" t="str">
            <v xml:space="preserve">    92644</v>
          </cell>
          <cell r="B3359" t="str">
            <v>TÊ, EM FERRO GALVANIZADO, CONEXÃO ROSQUEADA, DN 80 (3"), INSTALADO EM REDE DE ALIMENTAÇÃO PARA HIDRANTE - FORNECIMENTO E INSTALAÇÃO. AF_12/2015</v>
          </cell>
          <cell r="C3359" t="str">
            <v>UN</v>
          </cell>
          <cell r="D3359">
            <v>115.78</v>
          </cell>
        </row>
        <row r="3360">
          <cell r="A3360" t="str">
            <v xml:space="preserve">    92657</v>
          </cell>
          <cell r="B3360" t="str">
            <v>NIPLE, EM FERRO GALVANIZADO, CONEXÃO ROSQUEADA, DN 25 (1"), INSTALADO EM REDE DE ALIMENTAÇÃO PARA SPRINKLER - FORNECIMENTO E INSTALAÇÃO. AF_12/2015</v>
          </cell>
          <cell r="C3360" t="str">
            <v>UN</v>
          </cell>
          <cell r="D3360">
            <v>13.43</v>
          </cell>
        </row>
        <row r="3361">
          <cell r="A3361" t="str">
            <v xml:space="preserve">    92658</v>
          </cell>
          <cell r="B3361" t="str">
            <v>LUVA, EM FERRO GALVANIZADO, CONEXÃO ROSQUEADA, DN 25 (1"), INSTALADO EM REDE DE ALIMENTAÇÃO PARA SPRINKLER - FORNECIMENTO E INSTALAÇÃO. AF_12/2015</v>
          </cell>
          <cell r="C3361" t="str">
            <v>UN</v>
          </cell>
          <cell r="D3361">
            <v>14.1</v>
          </cell>
        </row>
        <row r="3362">
          <cell r="A3362" t="str">
            <v xml:space="preserve">    92659</v>
          </cell>
          <cell r="B3362" t="str">
            <v>NIPLE, EM FERRO GALVANIZADO, CONEXÃO ROSQUEADA, DN 32 (1 1/4"), INSTALADO EM REDE DE ALIMENTAÇÃO PARA SPRINKLER - FORNECIMENTO E INSTALAÇÃO.AF_12/2015</v>
          </cell>
          <cell r="C3362" t="str">
            <v>UN</v>
          </cell>
          <cell r="D3362">
            <v>15.9</v>
          </cell>
        </row>
        <row r="3363">
          <cell r="A3363" t="str">
            <v xml:space="preserve">    92660</v>
          </cell>
          <cell r="B3363" t="str">
            <v>LUVA, EM FERRO GALVANIZADO, CONEXÃO ROSQUEADA, DN 32 (1 1/4"), INSTALADO EM REDE DE ALIMENTAÇÃO PARA SPRINKLER - FORNECIMENTO E INSTALAÇÃO.AF_12/2015</v>
          </cell>
          <cell r="C3363" t="str">
            <v>UN</v>
          </cell>
          <cell r="D3363">
            <v>16.97</v>
          </cell>
        </row>
        <row r="3364">
          <cell r="A3364" t="str">
            <v xml:space="preserve">    92661</v>
          </cell>
          <cell r="B3364" t="str">
            <v>NIPLE, EM FERRO GALVANIZADO, CONEXÃO ROSQUEADA, DN 40 (1 1/2"), INSTALADO EM REDE DE ALIMENTAÇÃO PARA SPRINKLER - FORNECIMENTO E INSTALAÇÃO.AF_12/2015</v>
          </cell>
          <cell r="C3364" t="str">
            <v>UN</v>
          </cell>
          <cell r="D3364">
            <v>17.39</v>
          </cell>
        </row>
        <row r="3365">
          <cell r="A3365" t="str">
            <v xml:space="preserve">    92662</v>
          </cell>
          <cell r="B3365" t="str">
            <v>LUVA, EM FERRO GALVANIZADO, CONEXÃO ROSQUEADA, DN 40 (1 1/2"), INSTALADO EM REDE DE ALIMENTAÇÃO PARA SPRINKLER - FORNECIMENTO E INSTALAÇÃO.AF_12/2015</v>
          </cell>
          <cell r="C3365" t="str">
            <v>UN</v>
          </cell>
          <cell r="D3365">
            <v>20.3</v>
          </cell>
        </row>
        <row r="3366">
          <cell r="A3366" t="str">
            <v xml:space="preserve">    92663</v>
          </cell>
          <cell r="B3366" t="str">
            <v>NIPLE, EM FERRO GALVANIZADO, CONEXÃO ROSQUEADA, DN 50 (2"), INSTALADO EM REDE DE ALIMENTAÇÃO PARA SPRINKLER - FORNECIMENTO E INSTALAÇÃO. AF_12/2015</v>
          </cell>
          <cell r="C3366" t="str">
            <v>UN</v>
          </cell>
          <cell r="D3366">
            <v>27.37</v>
          </cell>
        </row>
        <row r="3367">
          <cell r="A3367" t="str">
            <v xml:space="preserve">    92664</v>
          </cell>
          <cell r="B3367" t="str">
            <v>LUVA, EM FERRO GALVANIZADO, CONEXÃO ROSQUEADA, DN 50 (2"), INSTALADO EM REDE DE ALIMENTAÇÃO PARA SPRINKLER - FORNECIMENTO E INSTALAÇÃO. AF_12/2015</v>
          </cell>
          <cell r="C3367" t="str">
            <v>UN</v>
          </cell>
          <cell r="D3367">
            <v>26.48</v>
          </cell>
        </row>
        <row r="3368">
          <cell r="A3368" t="str">
            <v xml:space="preserve">    92665</v>
          </cell>
          <cell r="B3368" t="str">
            <v>NIPLE, EM FERRO GALVANIZADO, CONEXÃO ROSQUEADA, DN 65 (2 1/2"), INSTALADO EM REDE DE ALIMENTAÇÃO PARA SPRINKLER - FORNECIMENTO E INSTALAÇÃO.AF_12/2015</v>
          </cell>
          <cell r="C3368" t="str">
            <v>UN</v>
          </cell>
          <cell r="D3368">
            <v>35.74</v>
          </cell>
        </row>
        <row r="3369">
          <cell r="A3369" t="str">
            <v xml:space="preserve">    92666</v>
          </cell>
          <cell r="B3369" t="str">
            <v>LUVA, EM FERRO GALVANIZADO, CONEXÃO ROSQUEADA, DN 65 (2 1/2"), INSTALADO EM REDE DE ALIMENTAÇÃO PARA SPRINKLER - FORNECIMENTO E INSTALAÇÃO.AF_12/2015</v>
          </cell>
          <cell r="C3369" t="str">
            <v>UN</v>
          </cell>
          <cell r="D3369">
            <v>42.34</v>
          </cell>
        </row>
        <row r="3370">
          <cell r="A3370" t="str">
            <v xml:space="preserve">    92667</v>
          </cell>
          <cell r="B3370" t="str">
            <v>NIPLE, EM FERRO GALVANIZADO, CONEXÃO ROSQUEADA, DN 80 (3"), INSTALADO EM REDE DE ALIMENTAÇÃO PARA SPRINKLER - FORNECIMENTO E INSTALAÇÃO. AF_12/2015</v>
          </cell>
          <cell r="C3370" t="str">
            <v>UN</v>
          </cell>
          <cell r="D3370">
            <v>47.08</v>
          </cell>
        </row>
        <row r="3371">
          <cell r="A3371" t="str">
            <v xml:space="preserve">    92668</v>
          </cell>
          <cell r="B3371" t="str">
            <v>LUVA, EM FERRO GALVANIZADO, CONEXÃO ROSQUEADA, DN 80 (3"), INSTALADO EM REDE DE ALIMENTAÇÃO PARA SPRINKLER - FORNECIMENTO E INSTALAÇÃO. AF_12/2015</v>
          </cell>
          <cell r="C3371" t="str">
            <v>UN</v>
          </cell>
          <cell r="D3371">
            <v>58.15</v>
          </cell>
        </row>
        <row r="3372">
          <cell r="A3372" t="str">
            <v xml:space="preserve">    92669</v>
          </cell>
          <cell r="B3372" t="str">
            <v>JOELHO 45 GRAUS, EM FERRO GALVANIZADO, CONEXÃO ROSQUEADA, DN 25 (1"), INSTALADO EM REDE DE ALIMENTAÇÃO PARA SPRINKLER - FORNECIMENTO E INSTALAÇÃO. AF_12/2015</v>
          </cell>
          <cell r="C3372" t="str">
            <v>UN</v>
          </cell>
          <cell r="D3372">
            <v>21.17</v>
          </cell>
        </row>
        <row r="3373">
          <cell r="A3373" t="str">
            <v xml:space="preserve">    92670</v>
          </cell>
          <cell r="B3373" t="str">
            <v>JOELHO 90 GRAUS, EM FERRO GALVANIZADO, CONEXÃO ROSQUEADA, DN 25 (1"), INSTALADO EM REDE DE ALIMENTAÇÃO PARA SPRINKLER - FORNECIMENTO E INSTALAÇÃO. AF_12/2015</v>
          </cell>
          <cell r="C3373" t="str">
            <v>UN</v>
          </cell>
          <cell r="D3373">
            <v>19.43</v>
          </cell>
        </row>
        <row r="3374">
          <cell r="A3374" t="str">
            <v xml:space="preserve">    92671</v>
          </cell>
          <cell r="B3374" t="str">
            <v>JOELHO 45 GRAUS, EM FERRO GALVANIZADO, CONEXÃO ROSQUEADA, DN 32 (1 1/4"), INSTALADO EM REDE DE ALIMENTAÇÃO PARA SPRINKLER - FORNECIMENTO E INSTALAÇÃO. AF_12/2015</v>
          </cell>
          <cell r="C3374" t="str">
            <v>UN</v>
          </cell>
          <cell r="D3374">
            <v>27.3</v>
          </cell>
        </row>
        <row r="3375">
          <cell r="A3375" t="str">
            <v xml:space="preserve">    92672</v>
          </cell>
          <cell r="B3375" t="str">
            <v>JOELHO 90 GRAUS, EM FERRO GALVANIZADO, CONEXÃO ROSQUEADA, DN 32 (1 1/4"), INSTALADO EM REDE DE ALIMENTAÇÃO PARA SPRINKLER - FORNECIMENTO E INSTALAÇÃO. AF_12/2015</v>
          </cell>
          <cell r="C3375" t="str">
            <v>UN</v>
          </cell>
          <cell r="D3375">
            <v>23.86</v>
          </cell>
        </row>
        <row r="3376">
          <cell r="A3376" t="str">
            <v xml:space="preserve">    92673</v>
          </cell>
          <cell r="B3376" t="str">
            <v>JOELHO 45 GRAUS, EM FERRO GALVANIZADO, CONEXÃO ROSQUEADA, DN 40 (1 1/2"), INSTALADO EM REDE DE ALIMENTAÇÃO PARA SPRINKLER - FORNECIMENTO E INSTALAÇÃO. AF_12/2015</v>
          </cell>
          <cell r="C3376" t="str">
            <v>UN</v>
          </cell>
          <cell r="D3376">
            <v>30.97</v>
          </cell>
        </row>
        <row r="3377">
          <cell r="A3377" t="str">
            <v xml:space="preserve">    92674</v>
          </cell>
          <cell r="B3377" t="str">
            <v>JOELHO 90 GRAUS, EM FERRO GALVANIZADO, CONEXÃO ROSQUEADA, DN 40 (1 1/2"), INSTALADO EM REDE DE ALIMENTAÇÃO PARA SPRINKLER - FORNECIMENTO E INSTALAÇÃO. AF_12/2015</v>
          </cell>
          <cell r="C3377" t="str">
            <v>UN</v>
          </cell>
          <cell r="D3377">
            <v>29.16</v>
          </cell>
        </row>
        <row r="3378">
          <cell r="A3378" t="str">
            <v xml:space="preserve">    92675</v>
          </cell>
          <cell r="B3378" t="str">
            <v>JOELHO 45 GRAUS, EM FERRO GALVANIZADO, CONEXÃO ROSQUEADA, DN 50 (2"), INSTALADO EM REDE DE ALIMENTAÇÃO PARA SPRINKLER - FORNECIMENTO E INSTALAÇÃO. AF_12/2015</v>
          </cell>
          <cell r="C3378" t="str">
            <v>UN</v>
          </cell>
          <cell r="D3378">
            <v>36.43</v>
          </cell>
        </row>
        <row r="3379">
          <cell r="A3379" t="str">
            <v xml:space="preserve">    92676</v>
          </cell>
          <cell r="B3379" t="str">
            <v>JOELHO 90 GRAUS, EM FERRO GALVANIZADO, CONEXÃO ROSQUEADA, DN 50 (2"), INSTALADO EM REDE DE ALIMENTAÇÃO PARA SPRINKLER - FORNECIMENTO E INSTALAÇÃO. AF_12/2015</v>
          </cell>
          <cell r="C3379" t="str">
            <v>UN</v>
          </cell>
          <cell r="D3379">
            <v>38.270000000000003</v>
          </cell>
        </row>
        <row r="3380">
          <cell r="A3380" t="str">
            <v xml:space="preserve">    92677</v>
          </cell>
          <cell r="B3380" t="str">
            <v>JOELHO 45 GRAUS, EM FERRO GALVANIZADO, CONEXÃO ROSQUEADA, DN 65 (2 1/2"), INSTALADO EM REDE DE ALIMENTAÇÃO PARA SPRINKLER - FORNECIMENTO E INSTALAÇÃO. AF_12/2015</v>
          </cell>
          <cell r="C3380" t="str">
            <v>UN</v>
          </cell>
          <cell r="D3380">
            <v>56.61</v>
          </cell>
        </row>
        <row r="3381">
          <cell r="A3381" t="str">
            <v xml:space="preserve">    92678</v>
          </cell>
          <cell r="B3381" t="str">
            <v>JOELHO 90 GRAUS, EM FERRO GALVANIZADO, CONEXÃO ROSQUEADA, DN 65 (2 1/2"), INSTALADO EM REDE DE ALIMENTAÇÃO PARA SPRINKLER - FORNECIMENTO E INSTALAÇÃO. AF_12/2015</v>
          </cell>
          <cell r="C3381" t="str">
            <v>UN</v>
          </cell>
          <cell r="D3381">
            <v>61.15</v>
          </cell>
        </row>
        <row r="3382">
          <cell r="A3382" t="str">
            <v xml:space="preserve">    92679</v>
          </cell>
          <cell r="B3382" t="str">
            <v>JOELHO 45 GRAUS, EM FERRO GALVANIZADO, CONEXÃO ROSQUEADA, DN 80 (3"), INSTALADO EM REDE DE ALIMENTAÇÃO PARA SPRINKLER - FORNECIMENTO E INSTALAÇÃO. AF_12/2015</v>
          </cell>
          <cell r="C3382" t="str">
            <v>UN</v>
          </cell>
          <cell r="D3382">
            <v>70.040000000000006</v>
          </cell>
        </row>
        <row r="3383">
          <cell r="A3383" t="str">
            <v xml:space="preserve">    92680</v>
          </cell>
          <cell r="B3383" t="str">
            <v>JOELHO 90 GRAUS, EM FERRO GALVANIZADO, CONEXÃO ROSQUEADA, DN 80 (3"), INSTALADO EM REDE DE ALIMENTAÇÃO PARA SPRINKLER - FORNECIMENTO E INSTALAÇÃO. AF_12/2015</v>
          </cell>
          <cell r="C3383" t="str">
            <v>UN</v>
          </cell>
          <cell r="D3383">
            <v>78.510000000000005</v>
          </cell>
        </row>
        <row r="3384">
          <cell r="A3384" t="str">
            <v xml:space="preserve">    92681</v>
          </cell>
          <cell r="B3384" t="str">
            <v>TÊ, EM FERRO GALVANIZADO, CONEXÃO ROSQUEADA, DN 25 (1"), INSTALADO EM REDE DE ALIMENTAÇÃO PARA SPRINKLER - FORNECIMENTO E INSTALAÇÃO. AF_12/2015</v>
          </cell>
          <cell r="C3384" t="str">
            <v>UN</v>
          </cell>
          <cell r="D3384">
            <v>26.33</v>
          </cell>
        </row>
        <row r="3385">
          <cell r="A3385" t="str">
            <v xml:space="preserve">    92682</v>
          </cell>
          <cell r="B3385" t="str">
            <v>TÊ, EM FERRO GALVANIZADO, CONEXÃO ROSQUEADA, DN 32 (1 1/4"), INSTALADOEM REDE DE ALIMENTAÇÃO PARA SPRINKLER - FORNECIMENTO E INSTALAÇÃO. AF_12/2015</v>
          </cell>
          <cell r="C3385" t="str">
            <v>UN</v>
          </cell>
          <cell r="D3385">
            <v>32.51</v>
          </cell>
        </row>
        <row r="3386">
          <cell r="A3386" t="str">
            <v xml:space="preserve">    92683</v>
          </cell>
          <cell r="B3386" t="str">
            <v>TÊ, EM FERRO GALVANIZADO, CONEXÃO ROSQUEADA, DN 40 (1 1/2"), INSTALADOEM REDE DE ALIMENTAÇÃO PARA SPRINKLER - FORNECIMENTO E INSTALAÇÃO. AF_12/2015</v>
          </cell>
          <cell r="C3386" t="str">
            <v>UN</v>
          </cell>
          <cell r="D3386">
            <v>35.729999999999997</v>
          </cell>
        </row>
        <row r="3387">
          <cell r="A3387" t="str">
            <v xml:space="preserve">    92684</v>
          </cell>
          <cell r="B3387" t="str">
            <v>TÊ, EM FERRO GALVANIZADO, CONEXÃO ROSQUEADA, DN 50 (2"), INSTALADO EM REDE DE ALIMENTAÇÃO PARA SPRINKLER - FORNECIMENTO E INSTALAÇÃO. AF_12/2015</v>
          </cell>
          <cell r="C3387" t="str">
            <v>UN</v>
          </cell>
          <cell r="D3387">
            <v>50.84</v>
          </cell>
        </row>
        <row r="3388">
          <cell r="A3388" t="str">
            <v xml:space="preserve">    92685</v>
          </cell>
          <cell r="B3388" t="str">
            <v>TÊ, EM FERRO GALVANIZADO, CONEXÃO ROSQUEADA, DN 65 (2 1/2"), INSTALADOEM REDE DE ALIMENTAÇÃO PARA SPRINKLER - FORNECIMENTO E INSTALAÇÃO. AF_12/2015</v>
          </cell>
          <cell r="C3388" t="str">
            <v>UN</v>
          </cell>
          <cell r="D3388">
            <v>76.099999999999994</v>
          </cell>
        </row>
        <row r="3389">
          <cell r="A3389" t="str">
            <v xml:space="preserve">    92686</v>
          </cell>
          <cell r="B3389" t="str">
            <v>TÊ, EM FERRO GALVANIZADO, CONEXÃO ROSQUEADA, DN 80 (3"), INSTALADO EM REDE DE ALIMENTAÇÃO PARA SPRINKLER - FORNECIMENTO E INSTALAÇÃO. AF_12/2015</v>
          </cell>
          <cell r="C3389" t="str">
            <v>UN</v>
          </cell>
          <cell r="D3389">
            <v>94.16</v>
          </cell>
        </row>
        <row r="3390">
          <cell r="A3390" t="str">
            <v xml:space="preserve">    92692</v>
          </cell>
          <cell r="B3390" t="str">
            <v>NIPLE, EM FERRO GALVANIZADO, CONEXÃO ROSQUEADA, DN 15 (1/2"), INSTALADO EM RAMAIS E SUB-RAMAIS DE GÁS - FORNECIMENTO E INSTALAÇÃO. AF_12/2015</v>
          </cell>
          <cell r="C3390" t="str">
            <v>UN</v>
          </cell>
          <cell r="D3390">
            <v>6.93</v>
          </cell>
        </row>
        <row r="3391">
          <cell r="A3391" t="str">
            <v xml:space="preserve">    92693</v>
          </cell>
          <cell r="B3391" t="str">
            <v>LUVA, EM FERRO GALVANIZADO, CONEXÃO ROSQUEADA, DN 15 (1/2"), INSTALADOEM RAMAIS E SUB-RAMAIS DE GÁS - FORNECIMENTO E INSTALAÇÃO. AF_12/2015</v>
          </cell>
          <cell r="C3391" t="str">
            <v>UN</v>
          </cell>
          <cell r="D3391">
            <v>7.5</v>
          </cell>
        </row>
        <row r="3392">
          <cell r="A3392" t="str">
            <v xml:space="preserve">    92694</v>
          </cell>
          <cell r="B3392" t="str">
            <v>NIPLE, EM FERRO GALVANIZADO, CONEXÃO ROSQUEADA, DN 20 (3/4"), INSTALADO EM RAMAIS E SUB-RAMAIS DE GÁS - FORNECIMENTO E INSTALAÇÃO. AF_12/2015</v>
          </cell>
          <cell r="C3392" t="str">
            <v>UN</v>
          </cell>
          <cell r="D3392">
            <v>11.28</v>
          </cell>
        </row>
        <row r="3393">
          <cell r="A3393" t="str">
            <v xml:space="preserve">    92695</v>
          </cell>
          <cell r="B3393" t="str">
            <v>LUVA, EM FERRO GALVANIZADO, CONEXÃO ROSQUEADA, DN 20 (3/4"), INSTALADOEM RAMAIS E SUB-RAMAIS DE GÁS - FORNECIMENTO E INSTALAÇÃO. AF_12/2015</v>
          </cell>
          <cell r="C3393" t="str">
            <v>UN</v>
          </cell>
          <cell r="D3393">
            <v>12.16</v>
          </cell>
        </row>
        <row r="3394">
          <cell r="A3394" t="str">
            <v xml:space="preserve">    92696</v>
          </cell>
          <cell r="B3394" t="str">
            <v>NIPLE, EM FERRO GALVANIZADO, CONEXÃO ROSQUEADA, DN 25 (1"), INSTALADO EM RAMAIS E SUB-RAMAIS DE GÁS - FORNECIMENTO E INSTALAÇÃO. AF_12/2015</v>
          </cell>
          <cell r="C3394" t="str">
            <v>UN</v>
          </cell>
          <cell r="D3394">
            <v>18.41</v>
          </cell>
        </row>
        <row r="3395">
          <cell r="A3395" t="str">
            <v xml:space="preserve">    92697</v>
          </cell>
          <cell r="B3395" t="str">
            <v>LUVA, EM FERRO GALVANIZADO, CONEXÃO ROSQUEADA, DN 25 (1"), INSTALADO EM RAMAIS E SUB-RAMAIS DE GÁS - FORNECIMENTO E INSTALAÇÃO. AF_12/2015</v>
          </cell>
          <cell r="C3395" t="str">
            <v>UN</v>
          </cell>
          <cell r="D3395">
            <v>19.079999999999998</v>
          </cell>
        </row>
        <row r="3396">
          <cell r="A3396" t="str">
            <v xml:space="preserve">    92698</v>
          </cell>
          <cell r="B3396" t="str">
            <v>JOELHO 45 GRAUS, EM FERRO GALVANIZADO, CONEXÃO ROSQUEADA, DN 15 (1/2"), INSTALADO EM RAMAIS E SUB-RAMAIS DE GÁS - FORNECIMENTO E INSTALAÇÃO.AF_12/2015</v>
          </cell>
          <cell r="C3396" t="str">
            <v>UN</v>
          </cell>
          <cell r="D3396">
            <v>11.25</v>
          </cell>
        </row>
        <row r="3397">
          <cell r="A3397" t="str">
            <v xml:space="preserve">    92699</v>
          </cell>
          <cell r="B3397" t="str">
            <v>JOELHO 90 GRAUS, EM FERRO GALVANIZADO, CONEXÃO ROSQUEADA, DN 15 (1/2"), INSTALADO EM RAMAIS E SUB-RAMAIS DE GÁS - FORNECIMENTO E INSTALAÇÃO.AF_12/2015</v>
          </cell>
          <cell r="C3397" t="str">
            <v>UN</v>
          </cell>
          <cell r="D3397">
            <v>10.07</v>
          </cell>
        </row>
        <row r="3398">
          <cell r="A3398" t="str">
            <v xml:space="preserve">    92700</v>
          </cell>
          <cell r="B3398" t="str">
            <v>JOELHO 45 GRAUS, EM FERRO GALVANIZADO, CONEXÃO ROSQUEADA, DN 20 (3/4"), INSTALADO EM RAMAIS E SUB-RAMAIS DE GÁS - FORNECIMENTO E INSTALAÇÃO.AF_12/2015</v>
          </cell>
          <cell r="C3398" t="str">
            <v>UN</v>
          </cell>
          <cell r="D3398">
            <v>18.43</v>
          </cell>
        </row>
        <row r="3399">
          <cell r="A3399" t="str">
            <v xml:space="preserve">    92701</v>
          </cell>
          <cell r="B3399" t="str">
            <v>JOELHO 90 GRAUS, EM FERRO GALVANIZADO, CONEXÃO ROSQUEADA, DN 20 (3/4"), INSTALADO EM RAMAIS E SUB-RAMAIS DE GÁS - FORNECIMENTO E INSTALAÇÃO.AF_12/2015</v>
          </cell>
          <cell r="C3399" t="str">
            <v>UN</v>
          </cell>
          <cell r="D3399">
            <v>17.440000000000001</v>
          </cell>
        </row>
        <row r="3400">
          <cell r="A3400" t="str">
            <v xml:space="preserve">    92702</v>
          </cell>
          <cell r="B3400" t="str">
            <v>JOELHO 45 GRAUS, EM FERRO GALVANIZADO, CONEXÃO ROSQUEADA, DN 25 (1"), INSTALADO EM RAMAIS E SUB-RAMAIS DE GÁS - FORNECIMENTO E INSTALAÇÃO. AF_12/2015</v>
          </cell>
          <cell r="C3400" t="str">
            <v>UN</v>
          </cell>
          <cell r="D3400">
            <v>28.68</v>
          </cell>
        </row>
        <row r="3401">
          <cell r="A3401" t="str">
            <v xml:space="preserve">    92703</v>
          </cell>
          <cell r="B3401" t="str">
            <v>JOELHO 90 GRAUS, EM FERRO GALVANIZADO, CONEXÃO ROSQUEADA, DN 25 (1"), INSTALADO EM RAMAIS E SUB-RAMAIS DE GÁS - FORNECIMENTO E INSTALAÇÃO. AF_12/2015</v>
          </cell>
          <cell r="C3401" t="str">
            <v>UN</v>
          </cell>
          <cell r="D3401">
            <v>26.95</v>
          </cell>
        </row>
        <row r="3402">
          <cell r="A3402" t="str">
            <v xml:space="preserve">    92704</v>
          </cell>
          <cell r="B3402" t="str">
            <v>TÊ, EM FERRO GALVANIZADO, CONEXÃO ROSQUEADA, DN 15 (1/2"), INSTALADO EM RAMAIS E SUB-RAMAIS DE GÁS - FORNECIMENTO E INSTALAÇÃO. AF_12/2015</v>
          </cell>
          <cell r="C3402" t="str">
            <v>UN</v>
          </cell>
          <cell r="D3402">
            <v>13.42</v>
          </cell>
        </row>
        <row r="3403">
          <cell r="A3403" t="str">
            <v xml:space="preserve">    92705</v>
          </cell>
          <cell r="B3403" t="str">
            <v>TÊ, EM FERRO GALVANIZADO, CONEXÃO ROSQUEADA, DN 20 (3/4"), INSTALADO EM RAMAIS E SUB-RAMAIS DE GÁS - FORNECIMENTO E INSTALAÇÃO. AF_12/2015</v>
          </cell>
          <cell r="C3403" t="str">
            <v>UN</v>
          </cell>
          <cell r="D3403">
            <v>22.18</v>
          </cell>
        </row>
        <row r="3404">
          <cell r="A3404" t="str">
            <v xml:space="preserve">    92706</v>
          </cell>
          <cell r="B3404" t="str">
            <v>TÊ, EM FERRO GALVANIZADO, CONEXÃO ROSQUEADA, DN 25 (1"), INSTALADO EM RAMAIS E SUB-RAMAIS DE GÁS - FORNECIMENTO E INSTALAÇÃO. AF_12/2015</v>
          </cell>
          <cell r="C3404" t="str">
            <v>UN</v>
          </cell>
          <cell r="D3404">
            <v>36.340000000000003</v>
          </cell>
        </row>
        <row r="3405">
          <cell r="A3405" t="str">
            <v xml:space="preserve">    92889</v>
          </cell>
          <cell r="B3405" t="str">
            <v>UNIÃO, EM FERRO GALVANIZADO, DN 50 (2"), CONEXÃO ROSQUEADA, INSTALADO EM PRUMADAS - FORNECIMENTO E INSTALAÇÃO. AF_12/2015</v>
          </cell>
          <cell r="C3405" t="str">
            <v>UN</v>
          </cell>
          <cell r="D3405">
            <v>67.97</v>
          </cell>
        </row>
        <row r="3406">
          <cell r="A3406" t="str">
            <v xml:space="preserve">    92890</v>
          </cell>
          <cell r="B3406" t="str">
            <v>UNIÃO, EM FERRO GALVANIZADO, DN 65 (2 1/2"), CONEXÃO ROSQUEADA, INSTALADO EM PRUMADAS - FORNECIMENTO E INSTALAÇÃO. AF_12/2015</v>
          </cell>
          <cell r="C3406" t="str">
            <v>UN</v>
          </cell>
          <cell r="D3406">
            <v>96.9</v>
          </cell>
        </row>
        <row r="3407">
          <cell r="A3407" t="str">
            <v xml:space="preserve">    92891</v>
          </cell>
          <cell r="B3407" t="str">
            <v>UNIÃO, EM FERRO GALVANIZADO, DN 80 (3"), CONEXÃO ROSQUEADA, INSTALADO EM PRUMADAS - FORNECIMENTO E INSTALAÇÃO. AF_12/2015</v>
          </cell>
          <cell r="C3407" t="str">
            <v>UN</v>
          </cell>
          <cell r="D3407">
            <v>135.05000000000001</v>
          </cell>
        </row>
        <row r="3408">
          <cell r="A3408" t="str">
            <v xml:space="preserve">    92892</v>
          </cell>
          <cell r="B3408" t="str">
            <v>UNIÃO, EM FERRO GALVANIZADO, DN 25 (1"), CONEXÃO ROSQUEADA, INSTALADO EM REDE DE ALIMENTAÇÃO PARA HIDRANTE - FORNECIMENTO E INSTALAÇÃO. AF_12/2015</v>
          </cell>
          <cell r="C3408" t="str">
            <v>UN</v>
          </cell>
          <cell r="D3408">
            <v>31.93</v>
          </cell>
        </row>
        <row r="3409">
          <cell r="A3409" t="str">
            <v xml:space="preserve">    92893</v>
          </cell>
          <cell r="B3409" t="str">
            <v>UNIÃO, EM FERRO GALVANIZADO, DN 32 (1 1/4"), CONEXÃO ROSQUEADA, INSTALADO EM REDE DE ALIMENTAÇÃO PARA HIDRANTE - FORNECIMENTO E INSTALAÇÃO.AF_12/2015</v>
          </cell>
          <cell r="C3409" t="str">
            <v>UN</v>
          </cell>
          <cell r="D3409">
            <v>42.96</v>
          </cell>
        </row>
        <row r="3410">
          <cell r="A3410" t="str">
            <v xml:space="preserve">    92894</v>
          </cell>
          <cell r="B3410" t="str">
            <v>UNIÃO, EM FERRO GALVANIZADO, DN 40 (1 1/2"), CONEXÃO ROSQUEADA, INSTALADO EM REDE DE ALIMENTAÇÃO PARA HIDRANTE - FORNECIMENTO E INSTALAÇÃO.AF_12/2015</v>
          </cell>
          <cell r="C3410" t="str">
            <v>UN</v>
          </cell>
          <cell r="D3410">
            <v>48.93</v>
          </cell>
        </row>
        <row r="3411">
          <cell r="A3411" t="str">
            <v xml:space="preserve">    92895</v>
          </cell>
          <cell r="B3411" t="str">
            <v>UNIÃO, EM FERRO GALVANIZADO, DN 50 (2"), CONEXÃO ROSQUEADA, INSTALADO EM REDE DE ALIMENTAÇÃO PARA HIDRANTE - FORNECIMENTO E INSTALAÇÃO. AF_12/2015</v>
          </cell>
          <cell r="C3411" t="str">
            <v>UN</v>
          </cell>
          <cell r="D3411">
            <v>67.94</v>
          </cell>
        </row>
        <row r="3412">
          <cell r="A3412" t="str">
            <v xml:space="preserve">    92896</v>
          </cell>
          <cell r="B3412" t="str">
            <v>UNIÃO, EM FERRO GALVANIZADO, DN 65 (2 1/2"), CONEXÃO ROSQUEADA, INSTALADO EM REDE DE ALIMENTAÇÃO PARA HIDRANTE - FORNECIMENTO E INSTALAÇÃO.AF_12/2015</v>
          </cell>
          <cell r="C3412" t="str">
            <v>UN</v>
          </cell>
          <cell r="D3412">
            <v>97.83</v>
          </cell>
        </row>
        <row r="3413">
          <cell r="A3413" t="str">
            <v xml:space="preserve">    92897</v>
          </cell>
          <cell r="B3413" t="str">
            <v>UNIÃO, EM FERRO GALVANIZADO, DN 80 (3"), CONEXÃO ROSQUEADA, INSTALADO EM REDE DE ALIMENTAÇÃO PARA HIDRANTE - FORNECIMENTO E INSTALAÇÃO. AF_12/2015</v>
          </cell>
          <cell r="C3413" t="str">
            <v>UN</v>
          </cell>
          <cell r="D3413">
            <v>136.97</v>
          </cell>
        </row>
        <row r="3414">
          <cell r="A3414" t="str">
            <v xml:space="preserve">    92898</v>
          </cell>
          <cell r="B3414" t="str">
            <v>UNIÃO, EM FERRO GALVANIZADO, CONEXÃO ROSQUEADA, DN 25 (1"), INSTALADO EM REDE DE ALIMENTAÇÃO PARA SPRINKLER - FORNECIMENTO E INSTALAÇÃO. AF_12/2015</v>
          </cell>
          <cell r="C3414" t="str">
            <v>UN</v>
          </cell>
          <cell r="D3414">
            <v>26.73</v>
          </cell>
        </row>
        <row r="3415">
          <cell r="A3415" t="str">
            <v xml:space="preserve">    92899</v>
          </cell>
          <cell r="B3415" t="str">
            <v>UNIÃO, EM FERRO GALVANIZADO, CONEXÃO ROSQUEADA, DN 32 (1 1/4"), INSTALADO EM REDE DE ALIMENTAÇÃO PARA SPRINKLER - FORNECIMENTO E INSTALAÇÃO.AF_12/2015</v>
          </cell>
          <cell r="C3415" t="str">
            <v>UN</v>
          </cell>
          <cell r="D3415">
            <v>37.049999999999997</v>
          </cell>
        </row>
        <row r="3416">
          <cell r="A3416" t="str">
            <v xml:space="preserve">    92900</v>
          </cell>
          <cell r="B3416" t="str">
            <v>UNIÃO, EM FERRO GALVANIZADO, CONEXÃO ROSQUEADA, DN 40 (1 1/2"), INSTALADO EM REDE DE ALIMENTAÇÃO PARA SPRINKLER - FORNECIMENTO E INSTALAÇÃO.AF_12/2015</v>
          </cell>
          <cell r="C3416" t="str">
            <v>UN</v>
          </cell>
          <cell r="D3416">
            <v>42.19</v>
          </cell>
        </row>
        <row r="3417">
          <cell r="A3417" t="str">
            <v xml:space="preserve">    92901</v>
          </cell>
          <cell r="B3417" t="str">
            <v>UNIÃO, EM FERRO GALVANIZADO, CONEXÃO ROSQUEADA, DN 50 (2"), INSTALADO EM REDE DE ALIMENTAÇÃO PARA SPRINKLER - FORNECIMENTO E INSTALAÇÃO. AF_12/2015</v>
          </cell>
          <cell r="C3417" t="str">
            <v>UN</v>
          </cell>
          <cell r="D3417">
            <v>60.18</v>
          </cell>
        </row>
        <row r="3418">
          <cell r="A3418" t="str">
            <v xml:space="preserve">    92902</v>
          </cell>
          <cell r="B3418" t="str">
            <v>UNIÃO, EM FERRO GALVANIZADO, CONEXÃO ROSQUEADA, DN 65 (2 1/2"), INSTALADO EM REDE DE ALIMENTAÇÃO PARA SPRINKLER - FORNECIMENTO E INSTALAÇÃO.AF_12/2015</v>
          </cell>
          <cell r="C3418" t="str">
            <v>UN</v>
          </cell>
          <cell r="D3418">
            <v>88.53</v>
          </cell>
        </row>
        <row r="3419">
          <cell r="A3419" t="str">
            <v xml:space="preserve">    92903</v>
          </cell>
          <cell r="B3419" t="str">
            <v>UNIÃO, EM FERRO GALVANIZADO, CONEXÃO ROSQUEADA, DN 80 (3"), INSTALADO EM REDE DE ALIMENTAÇÃO PARA SPRINKLER - FORNECIMENTO E INSTALAÇÃO. AF_12/2015</v>
          </cell>
          <cell r="C3419" t="str">
            <v>UN</v>
          </cell>
          <cell r="D3419">
            <v>126.16</v>
          </cell>
        </row>
        <row r="3420">
          <cell r="A3420" t="str">
            <v xml:space="preserve">    92904</v>
          </cell>
          <cell r="B3420" t="str">
            <v>UNIÃO, EM FERRO GALVANIZADO, CONEXÃO ROSQUEADA, DN 15 (1/2"), INSTALADO EM RAMAIS E SUB-RAMAIS DE GÁS - FORNECIMENTO E INSTALAÇÃO. AF_12/2015</v>
          </cell>
          <cell r="C3420" t="str">
            <v>UN</v>
          </cell>
          <cell r="D3420">
            <v>16.54</v>
          </cell>
        </row>
        <row r="3421">
          <cell r="A3421" t="str">
            <v xml:space="preserve">    92905</v>
          </cell>
          <cell r="B3421" t="str">
            <v>UNIÃO, EM FERRO GALVANIZADO, CONEXÃO ROSQUEADA, DN 20 (3/4"), INSTALADO EM RAMAIS E SUB-RAMAIS DE GÁS - FORNECIMENTO E INSTALAÇÃO. AF_12/2015</v>
          </cell>
          <cell r="C3421" t="str">
            <v>UN</v>
          </cell>
          <cell r="D3421">
            <v>24.61</v>
          </cell>
        </row>
        <row r="3422">
          <cell r="A3422" t="str">
            <v xml:space="preserve">    92906</v>
          </cell>
          <cell r="B3422" t="str">
            <v>UNIÃO, EM FERRO GALVANIZADO, CONEXÃO ROSQUEADA, DN 25 (1"), INSTALADO EM RAMAIS E SUB-RAMAIS DE GÁS - FORNECIMENTO E INSTALAÇÃO. AF_12/2015</v>
          </cell>
          <cell r="C3422" t="str">
            <v>UN</v>
          </cell>
          <cell r="D3422">
            <v>31.71</v>
          </cell>
        </row>
        <row r="3423">
          <cell r="A3423" t="str">
            <v xml:space="preserve">    92907</v>
          </cell>
          <cell r="B3423" t="str">
            <v>LUVA DE REDUÇÃO, EM FERRO GALVANIZADO, 2" X 1.1/2", CONEXÃO ROSQUEADA,INSTALADO EM PRUMADAS - FORNECIMENTO E INSTALAÇÃO. AF_12/2015</v>
          </cell>
          <cell r="C3423" t="str">
            <v>UN</v>
          </cell>
          <cell r="D3423">
            <v>34.369999999999997</v>
          </cell>
        </row>
        <row r="3424">
          <cell r="A3424" t="str">
            <v xml:space="preserve">    92908</v>
          </cell>
          <cell r="B3424" t="str">
            <v>LUVA DE REDUÇÃO, EM FERRO GALVANIZADO, 2" X 1.1/4", CONEXÃO ROSQUEADA,INSTALADO EM PRUMADAS - FORNECIMENTO E INSTALAÇÃO. AF_12/2015</v>
          </cell>
          <cell r="C3424" t="str">
            <v>UN</v>
          </cell>
          <cell r="D3424">
            <v>34.340000000000003</v>
          </cell>
        </row>
        <row r="3425">
          <cell r="A3425" t="str">
            <v xml:space="preserve">    92909</v>
          </cell>
          <cell r="B3425" t="str">
            <v>LUVA DE REDUÇÃO, EM FERRO GALVANIZADO, 2" X 1", CONEXÃO ROSQUEADA, INSTALADO EM PRUMADAS - FORNECIMENTO E INSTALAÇÃO. AF_12/2015</v>
          </cell>
          <cell r="C3425" t="str">
            <v>UN</v>
          </cell>
          <cell r="D3425">
            <v>34.19</v>
          </cell>
        </row>
        <row r="3426">
          <cell r="A3426" t="str">
            <v xml:space="preserve">    92910</v>
          </cell>
          <cell r="B3426" t="str">
            <v>LUVA DE REDUÇÃO, EM FERRO GALVANIZADO, 2.1/2" X 1.1/2", CONEXÃO ROSQUEADA, INSTALADO EM PRUMADAS - FORNECIMENTO E INSTALAÇÃO. AF_12/2015</v>
          </cell>
          <cell r="C3426" t="str">
            <v>UN</v>
          </cell>
          <cell r="D3426">
            <v>50.07</v>
          </cell>
        </row>
        <row r="3427">
          <cell r="A3427" t="str">
            <v xml:space="preserve">    92911</v>
          </cell>
          <cell r="B3427" t="str">
            <v>LUVA DE REDUÇÃO, EM FERRO GALVANIZADO, 2.1/2" X 2", CONEXÃO ROSQUEADA,INSTALADO EM PRUMADAS - FORNECIMENTO E INSTALAÇÃO. AF_12/2015</v>
          </cell>
          <cell r="C3427" t="str">
            <v>UN</v>
          </cell>
          <cell r="D3427">
            <v>50.07</v>
          </cell>
        </row>
        <row r="3428">
          <cell r="A3428" t="str">
            <v xml:space="preserve">    92912</v>
          </cell>
          <cell r="B3428" t="str">
            <v>LUVA DE REDUÇÃO, EM FERRO GALVANIZADO, 3" X 1.1/2", CONEXÃO ROSQUEADA,INSTALADO EM PRUMADAS - FORNECIMENTO E INSTALAÇÃO. AF_12/2015</v>
          </cell>
          <cell r="C3428" t="str">
            <v>UN</v>
          </cell>
          <cell r="D3428">
            <v>63.94</v>
          </cell>
        </row>
        <row r="3429">
          <cell r="A3429" t="str">
            <v xml:space="preserve">    92913</v>
          </cell>
          <cell r="B3429" t="str">
            <v>LUVA DE REDUÇÃO, EM FERRO GALVANIZADO, 3" X 2.1/2", CONEXÃO ROSQUEADA,INSTALADO EM PRUMADAS - FORNECIMENTO E INSTALAÇÃO. AF_12/2015</v>
          </cell>
          <cell r="C3429" t="str">
            <v>UN</v>
          </cell>
          <cell r="D3429">
            <v>65.55</v>
          </cell>
        </row>
        <row r="3430">
          <cell r="A3430" t="str">
            <v xml:space="preserve">    92914</v>
          </cell>
          <cell r="B3430" t="str">
            <v>LUVA DE REDUÇÃO, EM FERRO GALVANIZADO, 3" X 2", CONEXÃO ROSQUEADA, INSTALADO EM PRUMADAS - FORNECIMENTO E INSTALAÇÃO. AF_12/2015</v>
          </cell>
          <cell r="C3430" t="str">
            <v>UN</v>
          </cell>
          <cell r="D3430">
            <v>65.55</v>
          </cell>
        </row>
        <row r="3431">
          <cell r="A3431" t="str">
            <v xml:space="preserve">    92918</v>
          </cell>
          <cell r="B3431" t="str">
            <v>LUVA DE REDUÇÃO, EM FERRO GALVANIZADO, 1" X 1/2", CONEXÃO ROSQUEADA, INSTALADO EM REDE DE ALIMENTAÇÃO PARA HIDRANTE - FORNECIMENTO E INSTALAÇÃO. AF_12/2015</v>
          </cell>
          <cell r="C3431" t="str">
            <v>UN</v>
          </cell>
          <cell r="D3431">
            <v>19.34</v>
          </cell>
        </row>
        <row r="3432">
          <cell r="A3432" t="str">
            <v xml:space="preserve">    92920</v>
          </cell>
          <cell r="B3432" t="str">
            <v>LUVA DE REDUÇÃO, EM FERRO GALVANIZADO, 1" X 3/4", CONEXÃO ROSQUEADA, INSTALADO EM REDE DE ALIMENTAÇÃO PARA HIDRANTE - FORNECIMENTO E INSTALAÇÃO. AF_12/2015</v>
          </cell>
          <cell r="C3432" t="str">
            <v>UN</v>
          </cell>
          <cell r="D3432">
            <v>19.41</v>
          </cell>
        </row>
        <row r="3433">
          <cell r="A3433" t="str">
            <v xml:space="preserve">    92925</v>
          </cell>
          <cell r="B3433" t="str">
            <v>LUVA DE REDUÇÃO, EM FERRO GALVANIZADO, 1 1/4" X 1", CONEXÃO ROSQUEADA,INSTALADO EM REDE DE ALIMENTAÇÃO PARA HIDRANTE - FORNECIMENTO E INSTALAÇÃO. AF_12/2015</v>
          </cell>
          <cell r="C3433" t="str">
            <v>UN</v>
          </cell>
          <cell r="D3433">
            <v>22.81</v>
          </cell>
        </row>
        <row r="3434">
          <cell r="A3434" t="str">
            <v xml:space="preserve">    92926</v>
          </cell>
          <cell r="B3434" t="str">
            <v>LUVA DE REDUÇÃO, EM FERRO GALVANIZADO, 1 1/4" X 1/2", CONEXÃO ROSQUEADA, INSTALADO EM REDE DE ALIMENTAÇÃO PARA HIDRANTE - FORNECIMENTO E INSTALAÇÃO. AF_12/2015</v>
          </cell>
          <cell r="C3434" t="str">
            <v>UN</v>
          </cell>
          <cell r="D3434">
            <v>22.67</v>
          </cell>
        </row>
        <row r="3435">
          <cell r="A3435" t="str">
            <v xml:space="preserve">    92927</v>
          </cell>
          <cell r="B3435" t="str">
            <v>LUVA DE REDUÇÃO, EM FERRO GALVANIZADO, 1 1/4" X 3/4", CONEXÃO ROSQUEADA, INSTALADO EM REDE DE ALIMENTAÇÃO PARA HIDRANTE - FORNECIMENTO E INSTALAÇÃO. AF_12/2015</v>
          </cell>
          <cell r="C3435" t="str">
            <v>UN</v>
          </cell>
          <cell r="D3435">
            <v>22.67</v>
          </cell>
        </row>
        <row r="3436">
          <cell r="A3436" t="str">
            <v xml:space="preserve">    92928</v>
          </cell>
          <cell r="B3436" t="str">
            <v>LUVA DE REDUÇÃO, EM FERRO GALVANIZADO, 1.1/2" X 1.1/4", CONEXÃO ROSQUEADA, INSTALADO EM REDE DE ALIMENTAÇÃO PARA HIDRANTE - FORNECIMENTO E INSTALAÇÃO. AF_12/2015</v>
          </cell>
          <cell r="C3436" t="str">
            <v>UN</v>
          </cell>
          <cell r="D3436">
            <v>26.86</v>
          </cell>
        </row>
        <row r="3437">
          <cell r="A3437" t="str">
            <v xml:space="preserve">    92929</v>
          </cell>
          <cell r="B3437" t="str">
            <v>LUVA DE REDUÇÃO, EM FERRO GALVANIZADO, 1.1/2" X 1", CONEXÃO ROSQUEADA,INSTALADO EM REDE DE ALIMENTAÇÃO PARA HIDRANTE - FORNECIMENTO E INSTALAÇÃO. AF_12/2015</v>
          </cell>
          <cell r="C3437" t="str">
            <v>UN</v>
          </cell>
          <cell r="D3437">
            <v>27</v>
          </cell>
        </row>
        <row r="3438">
          <cell r="A3438" t="str">
            <v xml:space="preserve">    92930</v>
          </cell>
          <cell r="B3438" t="str">
            <v>LUVA DE REDUÇÃO, EM FERRO GALVANIZADO, 1.1/2" X 3/4", CONEXÃO ROSQUEADA, INSTALADO EM REDE DE ALIMENTAÇÃO PARA HIDRANTE - FORNECIMENTO E INSTALAÇÃO. AF_12/2015</v>
          </cell>
          <cell r="C3438" t="str">
            <v>UN</v>
          </cell>
          <cell r="D3438">
            <v>26.68</v>
          </cell>
        </row>
        <row r="3439">
          <cell r="A3439" t="str">
            <v xml:space="preserve">    92931</v>
          </cell>
          <cell r="B3439" t="str">
            <v>LUVA DE REDUÇÃO, EM FERRO GALVANIZADO, 2" X 1.1/2", CONEXÃO ROSQUEADA,INSTALADO EM REDE DE ALIMENTAÇÃO PARA HIDRANTE - FORNECIMENTO E INSTALAÇÃO. AF_12/2015</v>
          </cell>
          <cell r="C3439" t="str">
            <v>UN</v>
          </cell>
          <cell r="D3439">
            <v>34.340000000000003</v>
          </cell>
        </row>
        <row r="3440">
          <cell r="A3440" t="str">
            <v xml:space="preserve">    92932</v>
          </cell>
          <cell r="B3440" t="str">
            <v>LUVA DE REDUÇÃO, EM FERRO GALVANIZADO, 2" X 1.1/4", CONEXÃO ROSQUEADA,INSTALADO EM REDE DE ALIMENTAÇÃO PARA HIDRANTE - FORNECIMENTO E INSTALAÇÃO. AF_12/2015</v>
          </cell>
          <cell r="C3440" t="str">
            <v>UN</v>
          </cell>
          <cell r="D3440">
            <v>34.31</v>
          </cell>
        </row>
        <row r="3441">
          <cell r="A3441" t="str">
            <v xml:space="preserve">    92933</v>
          </cell>
          <cell r="B3441" t="str">
            <v>LUVA DE REDUÇÃO, EM FERRO GALVANIZADO, 2" X 1", CONEXÃO ROSQUEADA, INSTALADO EM REDE DE ALIMENTAÇÃO PARA HIDRANTE - FORNECIMENTO E INSTALAÇÃO. AF_12/2015</v>
          </cell>
          <cell r="C3441" t="str">
            <v>UN</v>
          </cell>
          <cell r="D3441">
            <v>34.17</v>
          </cell>
        </row>
        <row r="3442">
          <cell r="A3442" t="str">
            <v xml:space="preserve">    92934</v>
          </cell>
          <cell r="B3442" t="str">
            <v>LUVA DE REDUÇÃO, EM FERRO GALVANIZADO, 2.1/2" X 1.1/2", CONEXÃO ROSQUEADA, INSTALADO EM REDE DE ALIMENTAÇÃO PARA HIDRANTE - FORNECIMENTO E INSTALAÇÃO. AF_12/2015</v>
          </cell>
          <cell r="C3442" t="str">
            <v>UN</v>
          </cell>
          <cell r="D3442">
            <v>51</v>
          </cell>
        </row>
        <row r="3443">
          <cell r="A3443" t="str">
            <v xml:space="preserve">    92935</v>
          </cell>
          <cell r="B3443" t="str">
            <v>LUVA DE REDUÇÃO, EM FERRO GALVANIZADO, 2.1/2" X 2", CONEXÃO ROSQUEADA,INSTALADO EM REDE DE ALIMENTAÇÃO PARA HIDRANTE - FORNECIMENTO E INSTALAÇÃO. AF_12/2015</v>
          </cell>
          <cell r="C3443" t="str">
            <v>UN</v>
          </cell>
          <cell r="D3443">
            <v>51</v>
          </cell>
        </row>
        <row r="3444">
          <cell r="A3444" t="str">
            <v xml:space="preserve">    92936</v>
          </cell>
          <cell r="B3444" t="str">
            <v>LUVA DE REDUÇÃO, EM FERRO GALVANIZADO, 3" X 2.1/2", CONEXÃO ROSQUEADA,INSTALADO EM REDE DE ALIMENTAÇÃO PARA HIDRANTE - FORNECIMENTO E INSTALAÇÃO. AF_12/2015</v>
          </cell>
          <cell r="C3444" t="str">
            <v>UN</v>
          </cell>
          <cell r="D3444">
            <v>67.47</v>
          </cell>
        </row>
        <row r="3445">
          <cell r="A3445" t="str">
            <v xml:space="preserve">    92937</v>
          </cell>
          <cell r="B3445" t="str">
            <v>LUVA DE REDUÇÃO, EM FERRO GALVANIZADO, 3" X 2", CONEXÃO ROSQUEADA, INSTALADO EM REDE DE ALIMENTAÇÃO PARA HIDRANTE - FORNECIMENTO E INSTALAÇÃO. AF_12/2015</v>
          </cell>
          <cell r="C3445" t="str">
            <v>UN</v>
          </cell>
          <cell r="D3445">
            <v>67.47</v>
          </cell>
        </row>
        <row r="3446">
          <cell r="A3446" t="str">
            <v xml:space="preserve">    92938</v>
          </cell>
          <cell r="B3446" t="str">
            <v>LUVA DE REDUÇÃO, EM FERRO GALVANIZADO, 1" X 1/2", CONEXÃO ROSQUEADA, INSTALADO EM REDE DE ALIMENTAÇÃO PARA SPRINKLER - FORNECIMENTO E INSTALAÇÃO. AF_12/2015</v>
          </cell>
          <cell r="C3446" t="str">
            <v>UN</v>
          </cell>
          <cell r="D3446">
            <v>14.14</v>
          </cell>
        </row>
        <row r="3447">
          <cell r="A3447" t="str">
            <v xml:space="preserve">    92939</v>
          </cell>
          <cell r="B3447" t="str">
            <v>LUVA DE REDUÇÃO, EM FERRO GALVANIZADO, 1" X 3/4", CONEXÃO ROSQUEADA, INSTALADO EM REDE DE ALIMENTAÇÃO PARA SPRINKLER - FORNECIMENTO E INSTALAÇÃO. AF_12/2015</v>
          </cell>
          <cell r="C3447" t="str">
            <v>UN</v>
          </cell>
          <cell r="D3447">
            <v>14.21</v>
          </cell>
        </row>
        <row r="3448">
          <cell r="A3448" t="str">
            <v xml:space="preserve">    92940</v>
          </cell>
          <cell r="B3448" t="str">
            <v>LUVA DE REDUÇÃO, EM FERRO GALVANIZADO, 1.1/4" X 1", CONEXÃO ROSQUEADA,INSTALADO EM REDE DE ALIMENTAÇÃO PARA SPRINKLER - FORNECIMENTO E INSTALAÇÃO. AF_12/2015</v>
          </cell>
          <cell r="C3448" t="str">
            <v>UN</v>
          </cell>
          <cell r="D3448">
            <v>16.899999999999999</v>
          </cell>
        </row>
        <row r="3449">
          <cell r="A3449" t="str">
            <v xml:space="preserve">    92941</v>
          </cell>
          <cell r="B3449" t="str">
            <v>LUVA DE REDUÇÃO, EM FERRO GALVANIZADO, 1.1/4" X 1/2", CONEXÃO ROSQUEADA, INSTALADO EM REDE DE ALIMENTAÇÃO PARA SPRINKLER - FORNECIMENTO E INSTALAÇÃO. AF_12/2015</v>
          </cell>
          <cell r="C3449" t="str">
            <v>UN</v>
          </cell>
          <cell r="D3449">
            <v>16.75</v>
          </cell>
        </row>
        <row r="3450">
          <cell r="A3450" t="str">
            <v xml:space="preserve">    92942</v>
          </cell>
          <cell r="B3450" t="str">
            <v>LUVA DE REDUÇÃO, EM FERRO GALVANIZADO, 1.1/4" X 3/4", CONEXÃO ROSQUEADA, INSTALADO EM REDE DE ALIMENTAÇÃO PARA SPRINKLER - FORNECIMENTO E INSTALAÇÃO. AF_12/2015</v>
          </cell>
          <cell r="C3450" t="str">
            <v>UN</v>
          </cell>
          <cell r="D3450">
            <v>16.75</v>
          </cell>
        </row>
        <row r="3451">
          <cell r="A3451" t="str">
            <v xml:space="preserve">    92943</v>
          </cell>
          <cell r="B3451" t="str">
            <v>LUVA DE REDUÇÃO, EM FERRO GALVANIZADO, 1.1/2" X 1.1/4", CONEXÃO ROSQUEADA, INSTALADO EM REDE DE ALIMENTAÇÃO PARA SPRINKLER - FORNECIMENTO EINSTALAÇÃO. AF_12/2015</v>
          </cell>
          <cell r="C3451" t="str">
            <v>UN</v>
          </cell>
          <cell r="D3451">
            <v>20.12</v>
          </cell>
        </row>
        <row r="3452">
          <cell r="A3452" t="str">
            <v xml:space="preserve">    92944</v>
          </cell>
          <cell r="B3452" t="str">
            <v>LUVA DE REDUÇÃO, EM FERRO GALVANIZADO, 1.1/2" X 1", CONEXÃO ROSQUEADA,INSTALADO EM REDE DE ALIMENTAÇÃO PARA SPRINKLER - FORNECIMENTO E INSTALAÇÃO. AF_12/2015</v>
          </cell>
          <cell r="C3452" t="str">
            <v>UN</v>
          </cell>
          <cell r="D3452">
            <v>20.260000000000002</v>
          </cell>
        </row>
        <row r="3453">
          <cell r="A3453" t="str">
            <v xml:space="preserve">    92945</v>
          </cell>
          <cell r="B3453" t="str">
            <v>LUVA DE REDUÇÃO, EM FERRO GALVANIZADO, 1.1/2" X 3/4", CONEXÃO ROSQUEADA, INSTALADO EM REDE DE ALIMENTAÇÃO PARA SPRINKLER - FORNECIMENTO E INSTALAÇÃO. AF_12/2015</v>
          </cell>
          <cell r="C3453" t="str">
            <v>UN</v>
          </cell>
          <cell r="D3453">
            <v>19.940000000000001</v>
          </cell>
        </row>
        <row r="3454">
          <cell r="A3454" t="str">
            <v xml:space="preserve">    92946</v>
          </cell>
          <cell r="B3454" t="str">
            <v>LUVA DE REDUÇÃO, EM FERRO GALVANIZADO, 2" X 1.1/2", CONEXÃO ROSQUEADA,INSTALADO EM REDE DE ALIMENTAÇÃO PARA SPRINKLER - FORNECIMENTO E INSTALAÇÃO. AF_12/2015</v>
          </cell>
          <cell r="C3454" t="str">
            <v>UN</v>
          </cell>
          <cell r="D3454">
            <v>26.58</v>
          </cell>
        </row>
        <row r="3455">
          <cell r="A3455" t="str">
            <v xml:space="preserve">    92947</v>
          </cell>
          <cell r="B3455" t="str">
            <v>LUVA DE REDUÇÃO, EM FERRO GALVANIZADO, 2" X 1.1/4", CONEXÃO ROSQUEADA,INSTALADO EM REDE DE ALIMENTAÇÃO PARA SPRINKLER - FORNECIMENTO E INSTALAÇÃO. AF_12/2015</v>
          </cell>
          <cell r="C3455" t="str">
            <v>UN</v>
          </cell>
          <cell r="D3455">
            <v>26.55</v>
          </cell>
        </row>
        <row r="3456">
          <cell r="A3456" t="str">
            <v xml:space="preserve">    92948</v>
          </cell>
          <cell r="B3456" t="str">
            <v>LUVA DE REDUÇÃO, EM FERRO GALVANIZADO, 2" X 1.1/4", CONEXÃO ROSQUEADA,INSTALADO EM REDE DE ALIMENTAÇÃO PARA SPRINKLER - FORNECIMENTO E INSTALAÇÃO. AF_12/2015</v>
          </cell>
          <cell r="C3456" t="str">
            <v>UN</v>
          </cell>
          <cell r="D3456">
            <v>26.41</v>
          </cell>
        </row>
        <row r="3457">
          <cell r="A3457" t="str">
            <v xml:space="preserve">    92949</v>
          </cell>
          <cell r="B3457" t="str">
            <v>LUVA DE REDUÇÃO, EM FERRO GALVANIZADO, 2 1/2" X 1.1/2", CONEXÃO ROSQUEADA, INSTALADO EM REDE DE ALIMENTAÇÃO PARA SPRINKLER - FORNECIMENTO EINSTALAÇÃO. AF_12/2015</v>
          </cell>
          <cell r="C3457" t="str">
            <v>UN</v>
          </cell>
          <cell r="D3457">
            <v>41.7</v>
          </cell>
        </row>
        <row r="3458">
          <cell r="A3458" t="str">
            <v xml:space="preserve">    92950</v>
          </cell>
          <cell r="B3458" t="str">
            <v>LUVA DE REDUÇÃO, EM FERRO GALVANIZADO, 2 1/2" X 2", CONEXÃO ROSQUEADA,INSTALADO EM REDE DE ALIMENTAÇÃO PARA SPRINKLER - FORNECIMENTO E INSTALAÇÃO. AF_12/2015</v>
          </cell>
          <cell r="C3458" t="str">
            <v>UN</v>
          </cell>
          <cell r="D3458">
            <v>41.7</v>
          </cell>
        </row>
        <row r="3459">
          <cell r="A3459" t="str">
            <v xml:space="preserve">    92951</v>
          </cell>
          <cell r="B3459" t="str">
            <v>LUVA DE REDUÇÃO, EM FERRO GALVANIZADO, 3" X 2.1/2", CONEXÃO ROSQUEADA,INSTALADO EM REDE DE ALIMENTAÇÃO PARA SPRINKLER - FORNECIMENTO E INSTALAÇÃO. AF_12/2015</v>
          </cell>
          <cell r="C3459" t="str">
            <v>UN</v>
          </cell>
          <cell r="D3459">
            <v>56.66</v>
          </cell>
        </row>
        <row r="3460">
          <cell r="A3460" t="str">
            <v xml:space="preserve">    92952</v>
          </cell>
          <cell r="B3460" t="str">
            <v>LUVA DE REDUÇÃO, EM FERRO GALVANIZADO, 3" X 2", CONEXÃO ROSQUEADA, INSTALADO EM REDE DE ALIMENTAÇÃO PARA SPRINKLER - FORNECIMENTO E INSTALAÇÃO. AF_12/2015</v>
          </cell>
          <cell r="C3460" t="str">
            <v>UN</v>
          </cell>
          <cell r="D3460">
            <v>56.66</v>
          </cell>
        </row>
        <row r="3461">
          <cell r="A3461" t="str">
            <v xml:space="preserve">    92953</v>
          </cell>
          <cell r="B3461" t="str">
            <v>LUVA DE REDUÇÃO, EM FERRO GALVANIZADO, 3/4" X 1/2", CONEXÃO ROSQUEADA,INSTALADO EM RAMAIS E SUB-RAMAIS DE GÁS - FORNECIMENTO E INSTALAÇÃO.AF_12/2015</v>
          </cell>
          <cell r="C3461" t="str">
            <v>UN</v>
          </cell>
          <cell r="D3461">
            <v>12.16</v>
          </cell>
        </row>
        <row r="3462">
          <cell r="A3462" t="str">
            <v xml:space="preserve">  0181</v>
          </cell>
          <cell r="B3462" t="str">
            <v>CAIXAS D'DAGUA, DE INSPECAO E DE GORDURA</v>
          </cell>
        </row>
        <row r="3463">
          <cell r="A3463" t="str">
            <v xml:space="preserve">    6171</v>
          </cell>
          <cell r="B3463" t="str">
            <v xml:space="preserve">TAMPA DE CONCRETO ARMADO 60X60X5CM PARA CAIXA </v>
          </cell>
          <cell r="C3463" t="str">
            <v>UN</v>
          </cell>
          <cell r="D3463">
            <v>22.64</v>
          </cell>
        </row>
        <row r="3464">
          <cell r="A3464" t="str">
            <v xml:space="preserve">    72289</v>
          </cell>
          <cell r="B3464" t="str">
            <v xml:space="preserve">CAIXA DE INSPEÇÃO 80X80X80CM EM ALVENARIA - EXECUÇÃO </v>
          </cell>
          <cell r="C3464" t="str">
            <v>UN</v>
          </cell>
          <cell r="D3464">
            <v>277.75</v>
          </cell>
        </row>
        <row r="3465">
          <cell r="A3465" t="str">
            <v xml:space="preserve">    72290</v>
          </cell>
          <cell r="B3465" t="str">
            <v xml:space="preserve">CAIXA DE INSPEÇÃO 90X90X80CM EM ALVENARIA - EXECUÇÃO </v>
          </cell>
          <cell r="C3465" t="str">
            <v>UN</v>
          </cell>
          <cell r="D3465">
            <v>314.77</v>
          </cell>
        </row>
        <row r="3466">
          <cell r="A3466" t="str">
            <v xml:space="preserve">    74051</v>
          </cell>
          <cell r="B3466" t="str">
            <v>CAIXA GORDURA CONCRETO PRE-MOLDADO</v>
          </cell>
        </row>
        <row r="3467">
          <cell r="A3467" t="str">
            <v xml:space="preserve">    74051/001</v>
          </cell>
          <cell r="B3467" t="str">
            <v>CAIXA DE GORDURA DUPLA EM CONCRETO PRE-MOLDADO DN 60MM COM TAMPA - FORNECIMENTO E INSTALACAO</v>
          </cell>
          <cell r="C3467" t="str">
            <v>UN</v>
          </cell>
          <cell r="D3467">
            <v>112.91</v>
          </cell>
        </row>
        <row r="3468">
          <cell r="A3468" t="str">
            <v xml:space="preserve">    74051/002</v>
          </cell>
          <cell r="B3468" t="str">
            <v>CAIXA DE GORDURA SIMPLES EM CONCRETO PRE-MOLDADO DN 40MM COM TAMPA - FORNECIMENTO E INSTALACAO</v>
          </cell>
          <cell r="C3468" t="str">
            <v>UN</v>
          </cell>
          <cell r="D3468">
            <v>79.67</v>
          </cell>
        </row>
        <row r="3469">
          <cell r="A3469" t="str">
            <v xml:space="preserve">    74058</v>
          </cell>
          <cell r="B3469" t="str">
            <v>TORNEIRA BOIA BRUTO 1"</v>
          </cell>
        </row>
        <row r="3470">
          <cell r="A3470" t="str">
            <v xml:space="preserve">    74058/001</v>
          </cell>
          <cell r="B3470" t="str">
            <v>TORNEIRA DE BOIA REAL 1/2 COM BALAO METALICO - FORNECIMENTO E INSTALACAO</v>
          </cell>
          <cell r="C3470" t="str">
            <v>UN</v>
          </cell>
          <cell r="D3470">
            <v>40.090000000000003</v>
          </cell>
        </row>
        <row r="3471">
          <cell r="A3471" t="str">
            <v xml:space="preserve">    74058/002</v>
          </cell>
          <cell r="B3471" t="str">
            <v>TORNEIRA DE BOIA VAZAO TOTAL 3/4 COM BALAO PLASTICO - FORNECIMENTO E INSTALACAO</v>
          </cell>
          <cell r="C3471" t="str">
            <v>UN</v>
          </cell>
          <cell r="D3471">
            <v>55.8</v>
          </cell>
        </row>
        <row r="3472">
          <cell r="A3472" t="str">
            <v xml:space="preserve">    74058/003</v>
          </cell>
          <cell r="B3472" t="str">
            <v>TORNEIRA DE BOIA REAL 1 COM BALAO PLASTICO - FORNECIMENTO E INSTALACAO</v>
          </cell>
          <cell r="C3472" t="str">
            <v>UN</v>
          </cell>
          <cell r="D3472">
            <v>55.95</v>
          </cell>
        </row>
        <row r="3473">
          <cell r="A3473" t="str">
            <v xml:space="preserve">    74058/004</v>
          </cell>
          <cell r="B3473" t="str">
            <v>TORNEIRA DE BÓIA REAL 2" COM BALAO PLASTICO - FORNECIMENTO E INSTALACAO</v>
          </cell>
          <cell r="C3473" t="str">
            <v>UN</v>
          </cell>
          <cell r="D3473">
            <v>116.96</v>
          </cell>
        </row>
        <row r="3474">
          <cell r="A3474" t="str">
            <v xml:space="preserve">    74104</v>
          </cell>
          <cell r="B3474" t="str">
            <v>CAIXA DE INSPECAO OU PASSAGEM 60X60CM TAMPA DE CONCRETO</v>
          </cell>
        </row>
        <row r="3475">
          <cell r="A3475" t="str">
            <v xml:space="preserve">    74104/001</v>
          </cell>
          <cell r="B3475" t="str">
            <v>CAIXA DE INSPEÇÃO EM ALVENARIA DE TIJOLO MACIÇO 60X60X60CM, REVESTIDA INTERNAMENTO COM BARRA LISA (CIMENTO E AREIA, TRAÇO 1:4) E=2,0CM, COMTAMPA PRÉ-MOLDADA DE CONCRETO E FUNDO DE CONCRETO 15MPA TIPO C - ESCAVAÇÃO E CONFECÇÃO</v>
          </cell>
          <cell r="C3475" t="str">
            <v>UN</v>
          </cell>
          <cell r="D3475">
            <v>117.37</v>
          </cell>
        </row>
        <row r="3476">
          <cell r="A3476" t="str">
            <v xml:space="preserve">    74166</v>
          </cell>
          <cell r="B3476" t="str">
            <v>CAIXA DE PASSAGEM (INSPECAO) PRE-MOLDADA DN 60 CM</v>
          </cell>
        </row>
        <row r="3477">
          <cell r="A3477" t="str">
            <v xml:space="preserve">    74166/001</v>
          </cell>
          <cell r="B3477" t="str">
            <v>CAIXA DE INSPEÇÃO EM CONCRETO PRÉ-MOLDADO DN 60MM COM TAMPA H= 60CM FORNECIMENTO E INSTALACAO</v>
          </cell>
          <cell r="C3477" t="str">
            <v>UN</v>
          </cell>
          <cell r="D3477">
            <v>118.25</v>
          </cell>
        </row>
        <row r="3478">
          <cell r="A3478" t="str">
            <v xml:space="preserve">    74166/002</v>
          </cell>
          <cell r="B3478" t="str">
            <v>CAIXA DE INSPECAO EM ANEL DE CONCRETO PRE MOLDADO, COM 950MM DE ALTURATOTAL. ANEIS COM ESP=50MM, DIAM.=600MM. EXCLUSIVE TAMPAO E ESCAVACAO- FORNECIMENTO E INSTALACAO</v>
          </cell>
          <cell r="C3478" t="str">
            <v>UN</v>
          </cell>
          <cell r="D3478">
            <v>210.17</v>
          </cell>
        </row>
        <row r="3479">
          <cell r="A3479" t="str">
            <v xml:space="preserve">    83703</v>
          </cell>
          <cell r="B3479" t="str">
            <v xml:space="preserve">TORNEIRA BOIA METALICA D=32MM (1 1/4") </v>
          </cell>
          <cell r="C3479" t="str">
            <v>UN</v>
          </cell>
          <cell r="D3479">
            <v>84.06</v>
          </cell>
        </row>
        <row r="3480">
          <cell r="A3480" t="str">
            <v xml:space="preserve">    83704</v>
          </cell>
          <cell r="B3480" t="str">
            <v xml:space="preserve">TORNEIRA BOIA METALICA D=40MM (1 1/2") </v>
          </cell>
          <cell r="C3480" t="str">
            <v>UN</v>
          </cell>
          <cell r="D3480">
            <v>98.15</v>
          </cell>
        </row>
        <row r="3481">
          <cell r="A3481" t="str">
            <v xml:space="preserve">    88503</v>
          </cell>
          <cell r="B3481" t="str">
            <v xml:space="preserve">CAIXA D´ÁGUA EM POLIETILENO, 1000 LITROS, COM ACESSÓRIOS </v>
          </cell>
          <cell r="C3481" t="str">
            <v>UN</v>
          </cell>
          <cell r="D3481">
            <v>704.22</v>
          </cell>
        </row>
        <row r="3482">
          <cell r="A3482" t="str">
            <v xml:space="preserve">    88504</v>
          </cell>
          <cell r="B3482" t="str">
            <v xml:space="preserve">CAIXA D´AGUA EM POLIETILENO, 500 LITROS, COM ACESSÓRIOS </v>
          </cell>
          <cell r="C3482" t="str">
            <v>UN</v>
          </cell>
          <cell r="D3482">
            <v>541.16</v>
          </cell>
        </row>
        <row r="3483">
          <cell r="A3483" t="str">
            <v xml:space="preserve">  0182</v>
          </cell>
          <cell r="B3483" t="str">
            <v>RALOS/CAIXA SIFONADA</v>
          </cell>
        </row>
        <row r="3484">
          <cell r="A3484" t="str">
            <v xml:space="preserve">    89482</v>
          </cell>
          <cell r="B3484" t="str">
            <v>CAIXA SIFONADA, PVC, DN 100 X 100 X 50 MM, FORNECIDA E INSTALADA EM RAMAIS DE ENCAMINHAMENTO DE ÁGUA PLUVIAL. AF_12/2014_P</v>
          </cell>
          <cell r="C3484" t="str">
            <v>UN</v>
          </cell>
          <cell r="D3484">
            <v>16.73</v>
          </cell>
        </row>
        <row r="3485">
          <cell r="A3485" t="str">
            <v xml:space="preserve">    89491</v>
          </cell>
          <cell r="B3485" t="str">
            <v>CAIXA SIFONADA, PVC, DN 150 X 185 X 75 MM, FORNECIDA E INSTALADA EM RAMAIS DE ENCAMINHAMENTO DE ÁGUA PLUVIAL. AF_12/2014_P</v>
          </cell>
          <cell r="C3485" t="str">
            <v>UN</v>
          </cell>
          <cell r="D3485">
            <v>41.93</v>
          </cell>
        </row>
        <row r="3486">
          <cell r="A3486" t="str">
            <v xml:space="preserve">    89495</v>
          </cell>
          <cell r="B3486" t="str">
            <v>RALO SIFONADO, PVC, DN 100 X 40 MM, JUNTA SOLDÁVEL, FORNECIDO E INSTALADO EM RAMAIS DE ENCAMINHAMENTO DE ÁGUA PLUVIAL. AF_12/2014_P</v>
          </cell>
          <cell r="C3486" t="str">
            <v>UN</v>
          </cell>
          <cell r="D3486">
            <v>6.81</v>
          </cell>
        </row>
        <row r="3487">
          <cell r="A3487" t="str">
            <v xml:space="preserve">    89707</v>
          </cell>
          <cell r="B3487" t="str">
            <v>CAIXA SIFONADA, PVC, DN 100 X 100 X 50 MM, JUNTA ELÁSTICA, FORNECIDA EINSTALADA EM RAMAL DE DESCARGA OU EM RAMAL DE ESGOTO SANITÁRIO. AF_12/2014_P</v>
          </cell>
          <cell r="C3487" t="str">
            <v>UN</v>
          </cell>
          <cell r="D3487">
            <v>20.010000000000002</v>
          </cell>
        </row>
        <row r="3488">
          <cell r="A3488" t="str">
            <v xml:space="preserve">    89708</v>
          </cell>
          <cell r="B3488" t="str">
            <v>CAIXA SIFONADA, PVC, DN 150 X 185 X 75 MM, JUNTA ELÁSTICA, FORNECIDA EINSTALADA EM RAMAL DE DESCARGA OU EM RAMAL DE ESGOTO SANITÁRIO. AF_12/2014_P</v>
          </cell>
          <cell r="C3488" t="str">
            <v>UN</v>
          </cell>
          <cell r="D3488">
            <v>46.43</v>
          </cell>
        </row>
        <row r="3489">
          <cell r="A3489" t="str">
            <v xml:space="preserve">    89709</v>
          </cell>
          <cell r="B3489" t="str">
            <v>RALO SIFONADO, PVC, DN 100 X 40 MM, JUNTA SOLDÁVEL, FORNECIDO E INSTALADO EM RAMAL DE DESCARGA OU EM RAMAL DE ESGOTO SANITÁRIO. AF_12/2014_P</v>
          </cell>
          <cell r="C3489" t="str">
            <v>UN</v>
          </cell>
          <cell r="D3489">
            <v>7.78</v>
          </cell>
        </row>
        <row r="3490">
          <cell r="A3490" t="str">
            <v xml:space="preserve">    89710</v>
          </cell>
          <cell r="B3490" t="str">
            <v>RALO SECO, PVC, DN 100 X 40 MM, JUNTA SOLDÁVEL, FORNECIDO E INSTALADO EM RAMAL DE DESCARGA OU EM RAMAL DE ESGOTO SANITÁRIO. AF_12/2014_P</v>
          </cell>
          <cell r="C3490" t="str">
            <v>UN</v>
          </cell>
          <cell r="D3490">
            <v>7.62</v>
          </cell>
        </row>
        <row r="3491">
          <cell r="A3491" t="str">
            <v xml:space="preserve">  0183</v>
          </cell>
          <cell r="B3491" t="str">
            <v>APARELHOS SANITARIOS, LOUCAS, METAIS E OUTROS</v>
          </cell>
        </row>
        <row r="3492">
          <cell r="A3492" t="str">
            <v xml:space="preserve">    6021</v>
          </cell>
          <cell r="B3492" t="str">
            <v>VASO SANITARIO SIFONADO LOUÇA BRANCA PADRAO POPULAR, COM CONJUNTO PARAFIXAÇAO PARA VASO SANITÁRIO COM PARAFUSO, ARRUELA E BUCHA - FORNECIMENTO E INSTALACAO</v>
          </cell>
          <cell r="C3492" t="str">
            <v>UN</v>
          </cell>
          <cell r="D3492">
            <v>179.9</v>
          </cell>
        </row>
        <row r="3493">
          <cell r="A3493" t="str">
            <v xml:space="preserve">    72739</v>
          </cell>
          <cell r="B3493" t="str">
            <v>VASO SANITARIO INFANTIL SIFONADO, PARA VALVULA DE DESCARGA, EM LOUCA BRANCA, COM ACESSORIOS, INCLUSIVE ASSENTO PLASTICO, BOLSA DE BORRACHA PARA LIGACAO, TUBO PVC LIGACAO - FORNECIMENTO E INSTALACAO</v>
          </cell>
          <cell r="C3493" t="str">
            <v>UN</v>
          </cell>
          <cell r="D3493">
            <v>362.33</v>
          </cell>
        </row>
        <row r="3494">
          <cell r="A3494" t="str">
            <v xml:space="preserve">    74234</v>
          </cell>
          <cell r="B3494" t="str">
            <v>MICTORIO LOUCA S/INSTALACAO HIDRAULICA/SANITARIA</v>
          </cell>
        </row>
        <row r="3495">
          <cell r="A3495" t="str">
            <v xml:space="preserve">    74234/001</v>
          </cell>
          <cell r="B3495" t="str">
            <v>MICTORIO SIFONADO DE LOUCA BRANCA COM PERTENCES, COM REGISTRO DE PRESSAO 1/2" COM CANOPLA CROMADA ACABAMENTO SIMPLES E CONJUNTO PARA FIXACAO- FORNECIMENTO E INSTALACAO</v>
          </cell>
          <cell r="C3495" t="str">
            <v>UN</v>
          </cell>
          <cell r="D3495">
            <v>385.79</v>
          </cell>
        </row>
        <row r="3496">
          <cell r="A3496" t="str">
            <v xml:space="preserve">    86872</v>
          </cell>
          <cell r="B3496" t="str">
            <v>TANQUE DE LOUÇA BRANCA COM COLUNA, 22L OU EQUIVALENTE - FORNECIMENTO EINSTALAÇÃO. AF_12/2013_P</v>
          </cell>
          <cell r="C3496" t="str">
            <v>UN</v>
          </cell>
          <cell r="D3496">
            <v>227.07</v>
          </cell>
        </row>
        <row r="3497">
          <cell r="A3497" t="str">
            <v xml:space="preserve">    86874</v>
          </cell>
          <cell r="B3497" t="str">
            <v>TANQUE DE LOUÇA BRANCA SUSPENSO, 18L OU EQUIVALENTE - FORNECIMENTO E INSTALAÇÃO. AF_12/2013_P</v>
          </cell>
          <cell r="C3497" t="str">
            <v>UN</v>
          </cell>
          <cell r="D3497">
            <v>293.66000000000003</v>
          </cell>
        </row>
        <row r="3498">
          <cell r="A3498" t="str">
            <v xml:space="preserve">    86876</v>
          </cell>
          <cell r="B3498" t="str">
            <v>TANQUE DE MÁRMORE SINTÉTICO SUSPENSO, 22L OU EQUIVALENTE - FORNECIMENTO E INSTALAÇÃO. AF_12/2013_P</v>
          </cell>
          <cell r="C3498" t="str">
            <v>UN</v>
          </cell>
          <cell r="D3498">
            <v>130.68</v>
          </cell>
        </row>
        <row r="3499">
          <cell r="A3499" t="str">
            <v xml:space="preserve">    86877</v>
          </cell>
          <cell r="B3499" t="str">
            <v>VÁLVULA EM METAL CROMADO 1.1/2" X 1.1/2" PARA TANQUE OU LAVATÓRIO, COMOU SEM LADRÃO - FORNECIMENTO E INSTALAÇÃO. AF_12/2013</v>
          </cell>
          <cell r="C3499" t="str">
            <v>UN</v>
          </cell>
          <cell r="D3499">
            <v>17.649999999999999</v>
          </cell>
        </row>
        <row r="3500">
          <cell r="A3500" t="str">
            <v xml:space="preserve">    86878</v>
          </cell>
          <cell r="B3500" t="str">
            <v>VÁLVULA EM METAL CROMADO TIPO AMERICANA 3.1/2" X 1.1/2" PARA PIA - FORNECIMENTO E INSTALAÇÃO. AF_12/2013</v>
          </cell>
          <cell r="C3500" t="str">
            <v>UN</v>
          </cell>
          <cell r="D3500">
            <v>33.409999999999997</v>
          </cell>
        </row>
        <row r="3501">
          <cell r="A3501" t="str">
            <v xml:space="preserve">    86879</v>
          </cell>
          <cell r="B3501" t="str">
            <v>VÁLVULA EM PLÁSTICO 1" PARA PIA, TANQUE OU LAVATÓRIO, COM OU SEM LADRÃO - FORNECIMENTO E INSTALAÇÃO. AF_12/2013</v>
          </cell>
          <cell r="C3501" t="str">
            <v>UN</v>
          </cell>
          <cell r="D3501">
            <v>4.4400000000000004</v>
          </cell>
        </row>
        <row r="3502">
          <cell r="A3502" t="str">
            <v xml:space="preserve">    86880</v>
          </cell>
          <cell r="B3502" t="str">
            <v>VÁLVULA EM PLÁSTICO CROMADO TIPO AMERICANA 3.1/2" X 1.1/2" SEM ADAPTADOR PARA PIA - FORNECIMENTO E INSTALAÇÃO. AF_12/2013</v>
          </cell>
          <cell r="C3502" t="str">
            <v>UN</v>
          </cell>
          <cell r="D3502">
            <v>12.72</v>
          </cell>
        </row>
        <row r="3503">
          <cell r="A3503" t="str">
            <v xml:space="preserve">    86881</v>
          </cell>
          <cell r="B3503" t="str">
            <v>SIFÃO DO TIPO GARRAFA EM METAL CROMADO 1 X 1.1/2" - FORNECIMENTO E INSTALAÇÃO. AF_12/2013</v>
          </cell>
          <cell r="C3503" t="str">
            <v>UN</v>
          </cell>
          <cell r="D3503">
            <v>92.62</v>
          </cell>
        </row>
        <row r="3504">
          <cell r="A3504" t="str">
            <v xml:space="preserve">    86882</v>
          </cell>
          <cell r="B3504" t="str">
            <v>SIFÃO DO TIPO GARRAFA EM PVC 1.1/4" - FORNECIMENTO E INSTALAÇÃO. AF_12/2013</v>
          </cell>
          <cell r="C3504" t="str">
            <v>UN</v>
          </cell>
          <cell r="D3504">
            <v>13.16</v>
          </cell>
        </row>
        <row r="3505">
          <cell r="A3505" t="str">
            <v xml:space="preserve">    86883</v>
          </cell>
          <cell r="B3505" t="str">
            <v>SIFÃO DO TIPO FLEXÍVEL EM PVC 3/4" X 1.1/2" - FORNECIMENTO E INSTALAÇÃO. AF_12/2013</v>
          </cell>
          <cell r="C3505" t="str">
            <v>UN</v>
          </cell>
          <cell r="D3505">
            <v>15.8</v>
          </cell>
        </row>
        <row r="3506">
          <cell r="A3506" t="str">
            <v xml:space="preserve">    86884</v>
          </cell>
          <cell r="B3506" t="str">
            <v>ENGATE FLEXÍVEL EM PLÁSTICO BRANCO, 1/2" X 30CM - FORNECIMENTO E INSTALAÇÃO. AF_12/2013</v>
          </cell>
          <cell r="C3506" t="str">
            <v>UN</v>
          </cell>
          <cell r="D3506">
            <v>5.46</v>
          </cell>
        </row>
        <row r="3507">
          <cell r="A3507" t="str">
            <v xml:space="preserve">    86885</v>
          </cell>
          <cell r="B3507" t="str">
            <v>ENGATE FLEXÍVEL EM PLÁSTICO BRANCO, 1/2" X 40CM - FORNECIMENTO E INSTALAÇÃO. AF_12/2013</v>
          </cell>
          <cell r="C3507" t="str">
            <v>UN</v>
          </cell>
          <cell r="D3507">
            <v>6.67</v>
          </cell>
        </row>
        <row r="3508">
          <cell r="A3508" t="str">
            <v xml:space="preserve">    86886</v>
          </cell>
          <cell r="B3508" t="str">
            <v>ENGATE FLEXÍVEL EM METAL CROMADO, 1/2" X 30CM - FORNECIMENTO E INSTALAÇÃO. AF_12/2013</v>
          </cell>
          <cell r="C3508" t="str">
            <v>UN</v>
          </cell>
          <cell r="D3508">
            <v>23.12</v>
          </cell>
        </row>
        <row r="3509">
          <cell r="A3509" t="str">
            <v xml:space="preserve">    86887</v>
          </cell>
          <cell r="B3509" t="str">
            <v>ENGATE FLEXÍVEL EM METAL CROMADO, 1/2" X 40CM - FORNECIMENTO E INSTALAÇÃO. AF_12/2013</v>
          </cell>
          <cell r="C3509" t="str">
            <v>UN</v>
          </cell>
          <cell r="D3509">
            <v>25.04</v>
          </cell>
        </row>
        <row r="3510">
          <cell r="A3510" t="str">
            <v xml:space="preserve">    86888</v>
          </cell>
          <cell r="B3510" t="str">
            <v>VASO SANITÁRIO SIFONADO COM CAIXA ACOPLADA LOUÇA BRANCA - PADRÃO MÉDIO- FORNECIMENTO E INSTALAÇÃO. AF_12/2013_P</v>
          </cell>
          <cell r="C3510" t="str">
            <v>UN</v>
          </cell>
          <cell r="D3510">
            <v>303.29000000000002</v>
          </cell>
        </row>
        <row r="3511">
          <cell r="A3511" t="str">
            <v xml:space="preserve">    86889</v>
          </cell>
          <cell r="B3511" t="str">
            <v>BANCADA DE GRANITO CINZA POLIDO PARA PIA DE COZINHA 1,50 X 0,60 M - FORNECIMENTO E INSTALAÇÃO. AF_12/2013_P</v>
          </cell>
          <cell r="C3511" t="str">
            <v>UN</v>
          </cell>
          <cell r="D3511">
            <v>229.9</v>
          </cell>
        </row>
        <row r="3512">
          <cell r="A3512" t="str">
            <v xml:space="preserve">    86890</v>
          </cell>
          <cell r="B3512" t="str">
            <v>BANCADA DE GRANITO AMÊNDOA POLIDO PARA PIA DE COZINHA 1,50 X 0,60 M FORNECIMENTO E INSTALAÇÃO. AF_12/2013_P</v>
          </cell>
          <cell r="C3512" t="str">
            <v>UN</v>
          </cell>
          <cell r="D3512">
            <v>260.92</v>
          </cell>
        </row>
        <row r="3513">
          <cell r="A3513" t="str">
            <v xml:space="preserve">    86891</v>
          </cell>
          <cell r="B3513" t="str">
            <v>BANCADA DE GRANITO PRETO TIJUCA POLIDO PARA PIA DE COZINHA 1,50 X 0,60M - FORNECIMENTO E INSTALAÇÃO. AF_12/2013_P</v>
          </cell>
          <cell r="C3513" t="str">
            <v>UN</v>
          </cell>
          <cell r="D3513">
            <v>295.87</v>
          </cell>
        </row>
        <row r="3514">
          <cell r="A3514" t="str">
            <v xml:space="preserve">    86892</v>
          </cell>
          <cell r="B3514" t="str">
            <v>BANCADA DE MÁRMORE ACINZENTADO POLIDO PARA PIA DE COZINHA 1,50 X 0,60 M - FORNECIMENTO E INSTALAÇÃO. AF_12/2013_P</v>
          </cell>
          <cell r="C3514" t="str">
            <v>UN</v>
          </cell>
          <cell r="D3514">
            <v>392.13</v>
          </cell>
        </row>
        <row r="3515">
          <cell r="A3515" t="str">
            <v xml:space="preserve">    86893</v>
          </cell>
          <cell r="B3515" t="str">
            <v>BANCADA DE MÁRMORE BRANCO POLIDO PARA PIA DE COZINHA 1,50 X 0,60 M - FORNECIMENTO E INSTALAÇÃO. AF_12/2013_P</v>
          </cell>
          <cell r="C3515" t="str">
            <v>UN</v>
          </cell>
          <cell r="D3515">
            <v>282.36</v>
          </cell>
        </row>
        <row r="3516">
          <cell r="A3516" t="str">
            <v xml:space="preserve">    86894</v>
          </cell>
          <cell r="B3516" t="str">
            <v>BANCADA DE MÁRMORE SINTÉTICO 120 X 60CM, COM CUBA INTEGRADA - FORNECIMENTO E INSTALAÇÃO. AF_12/2013_P</v>
          </cell>
          <cell r="C3516" t="str">
            <v>UN</v>
          </cell>
          <cell r="D3516">
            <v>192.98</v>
          </cell>
        </row>
        <row r="3517">
          <cell r="A3517" t="str">
            <v xml:space="preserve">    86895</v>
          </cell>
          <cell r="B3517" t="str">
            <v>BANCADA DE GRANITO CINZA POLIDO PARA LAVATÓRIO 0,50 X 0,60 M - FORNECIMENTO E INSTALAÇÃO. AF_12/2013_P</v>
          </cell>
          <cell r="C3517" t="str">
            <v>UN</v>
          </cell>
          <cell r="D3517">
            <v>136.09</v>
          </cell>
        </row>
        <row r="3518">
          <cell r="A3518" t="str">
            <v xml:space="preserve">    86896</v>
          </cell>
          <cell r="B3518" t="str">
            <v>BANCADA DE GRANITO AMÊNDOA POLIDO PARA LAVATÓRIO 0,50 X 0,60 M - FORNECIMENTO E INSTALAÇÃO. AF_12/2013_P</v>
          </cell>
          <cell r="C3518" t="str">
            <v>UN</v>
          </cell>
          <cell r="D3518">
            <v>147.72</v>
          </cell>
        </row>
        <row r="3519">
          <cell r="A3519" t="str">
            <v xml:space="preserve">    86897</v>
          </cell>
          <cell r="B3519" t="str">
            <v>BANCADA DE GRANITO PRETO TIJUCA POLIDO PARA LAVATÓRIO 0,50 X 0,60 M FORNECIMENTO E INSTALAÇÃO. AF_12/2013_P</v>
          </cell>
          <cell r="C3519" t="str">
            <v>UN</v>
          </cell>
          <cell r="D3519">
            <v>160.83000000000001</v>
          </cell>
        </row>
        <row r="3520">
          <cell r="A3520" t="str">
            <v xml:space="preserve">    86898</v>
          </cell>
          <cell r="B3520" t="str">
            <v>BANCADA DE MÁRMORE ACINZENTADO POLIDO PARA LAVATÓRIO 0,50 X 0,60 M - FORNECIMENTO E INSTALAÇÃO. AF_12/2013_P</v>
          </cell>
          <cell r="C3520" t="str">
            <v>UN</v>
          </cell>
          <cell r="D3520">
            <v>196.94</v>
          </cell>
        </row>
        <row r="3521">
          <cell r="A3521" t="str">
            <v xml:space="preserve">    86899</v>
          </cell>
          <cell r="B3521" t="str">
            <v>BANCADA DE MÁRMORE BRANCO POLIDO PARA LAVATÓRIO 0,50 X 0,60 M - FORNECIMENTO E INSTALAÇÃO. AF_12/2013_P</v>
          </cell>
          <cell r="C3521" t="str">
            <v>UN</v>
          </cell>
          <cell r="D3521">
            <v>155.76</v>
          </cell>
        </row>
        <row r="3522">
          <cell r="A3522" t="str">
            <v xml:space="preserve">    86900</v>
          </cell>
          <cell r="B3522" t="str">
            <v>CUBA DE EMBUTIR DE AÇO INOXIDÁVEL MÉDIA - FORNECIMENTO E INSTALAÇÃO. AF_12/2013</v>
          </cell>
          <cell r="C3522" t="str">
            <v>UN</v>
          </cell>
          <cell r="D3522">
            <v>121.6</v>
          </cell>
        </row>
        <row r="3523">
          <cell r="A3523" t="str">
            <v xml:space="preserve">    86901</v>
          </cell>
          <cell r="B3523" t="str">
            <v>CUBA DE EMBUTIR OVAL EM LOUÇA BRANCA, 35 X 50CM OU EQUIVALENTE - FORNECIMENTO E INSTALAÇÃO. AF_12/2013</v>
          </cell>
          <cell r="C3523" t="str">
            <v>UN</v>
          </cell>
          <cell r="D3523">
            <v>87.93</v>
          </cell>
        </row>
        <row r="3524">
          <cell r="A3524" t="str">
            <v xml:space="preserve">    86902</v>
          </cell>
          <cell r="B3524" t="str">
            <v>LAVATÓRIO LOUÇA BRANCA COM COLUNA, *44 X 35,5* CM, PADRÃO POPULAR - FORNECIMENTO E INSTALAÇÃO. AF_12/2013_P</v>
          </cell>
          <cell r="C3524" t="str">
            <v>UN</v>
          </cell>
          <cell r="D3524">
            <v>131.6</v>
          </cell>
        </row>
        <row r="3525">
          <cell r="A3525" t="str">
            <v xml:space="preserve">    86903</v>
          </cell>
          <cell r="B3525" t="str">
            <v>LAVATÓRIO LOUÇA BRANCA COM COLUNA, 45 X 55CM OU EQUIVALENTE, PADRÃO MÉDIO - FORNECIMENTO E INSTALAÇÃO. AF_12/2013_P</v>
          </cell>
          <cell r="C3525" t="str">
            <v>UN</v>
          </cell>
          <cell r="D3525">
            <v>187.47</v>
          </cell>
        </row>
        <row r="3526">
          <cell r="A3526" t="str">
            <v xml:space="preserve">    86904</v>
          </cell>
          <cell r="B3526" t="str">
            <v>LAVATÓRIO LOUÇA BRANCA SUSPENSO, 29,5 X 39CM OU EQUIVALENTE, PADRÃO POPULAR - FORNECIMENTO E INSTALAÇÃO. AF_12/2013_P</v>
          </cell>
          <cell r="C3526" t="str">
            <v>UN</v>
          </cell>
          <cell r="D3526">
            <v>76.64</v>
          </cell>
        </row>
        <row r="3527">
          <cell r="A3527" t="str">
            <v xml:space="preserve">    86905</v>
          </cell>
          <cell r="B3527" t="str">
            <v>APARELHO MISTURADOR DE MESA PARA LAVATÓRIO, PADRÃO MÉDIO - FORNECIMENTO E INSTALAÇÃO. AF_12/2013</v>
          </cell>
          <cell r="C3527" t="str">
            <v>UN</v>
          </cell>
          <cell r="D3527">
            <v>144.96</v>
          </cell>
        </row>
        <row r="3528">
          <cell r="A3528" t="str">
            <v xml:space="preserve">    86906</v>
          </cell>
          <cell r="B3528" t="str">
            <v>TORNEIRA CROMADA DE MESA, 1/2" OU 3/4", PARA LAVATÓRIO, PADRÃO POPULAR- FORNECIMENTO E INSTALAÇÃO. AF_12/2013</v>
          </cell>
          <cell r="C3528" t="str">
            <v>UN</v>
          </cell>
          <cell r="D3528">
            <v>33.89</v>
          </cell>
        </row>
        <row r="3529">
          <cell r="A3529" t="str">
            <v xml:space="preserve">    86908</v>
          </cell>
          <cell r="B3529" t="str">
            <v>APARELHO MISTURADOR DE MESA PARA PIA DE COZINHA, PADRÃO MÉDIO - FORNECIMENTO E INSTALAÇÃO. AF_12/2013</v>
          </cell>
          <cell r="C3529" t="str">
            <v>UN</v>
          </cell>
          <cell r="D3529">
            <v>173.42</v>
          </cell>
        </row>
        <row r="3530">
          <cell r="A3530" t="str">
            <v xml:space="preserve">    86909</v>
          </cell>
          <cell r="B3530" t="str">
            <v>TORNEIRA CROMADA TUBO MÓVEL, DE MESA, 1/2" OU 3/4", PARA PIA DE COZINHA, PADRÃO ALTO - FORNECIMENTO E INSTALAÇÃO. AF_12/2013</v>
          </cell>
          <cell r="C3530" t="str">
            <v>UN</v>
          </cell>
          <cell r="D3530">
            <v>67.69</v>
          </cell>
        </row>
        <row r="3531">
          <cell r="A3531" t="str">
            <v xml:space="preserve">    86910</v>
          </cell>
          <cell r="B3531" t="str">
            <v>TORNEIRA CROMADA TUBO MÓVEL, DE PAREDE, 1/2" OU 3/4", PARA PIA DE COZINHA, PADRÃO MÉDIO - FORNECIMENTO E INSTALAÇÃO. AF_12/2013</v>
          </cell>
          <cell r="C3531" t="str">
            <v>UN</v>
          </cell>
          <cell r="D3531">
            <v>64.760000000000005</v>
          </cell>
        </row>
        <row r="3532">
          <cell r="A3532" t="str">
            <v xml:space="preserve">    86911</v>
          </cell>
          <cell r="B3532" t="str">
            <v>TORNEIRA CROMADA LONGA, DE PAREDE, 1/2" OU 3/4", PARA PIA DE COZINHA, PADRÃO POPULAR - FORNECIMENTO E INSTALAÇÃO. AF_12/2013</v>
          </cell>
          <cell r="C3532" t="str">
            <v>UN</v>
          </cell>
          <cell r="D3532">
            <v>28.8</v>
          </cell>
        </row>
        <row r="3533">
          <cell r="A3533" t="str">
            <v xml:space="preserve">    86912</v>
          </cell>
          <cell r="B3533" t="str">
            <v>TORNEIRA CROMADA LONGA, DE PAREDE, 1/2 OU 3/4, PARA PIA DE COZINHA, PADRÃO MÉDIO - FORNECIMENTO E INSTALAÇÃO. AF_12/2013</v>
          </cell>
          <cell r="C3533" t="str">
            <v>UN</v>
          </cell>
          <cell r="D3533">
            <v>49.24</v>
          </cell>
        </row>
        <row r="3534">
          <cell r="A3534" t="str">
            <v xml:space="preserve">    86913</v>
          </cell>
          <cell r="B3534" t="str">
            <v>TORNEIRA CROMADA 1/2" OU 3/4" PARA TANQUE, PADRÃO POPULAR - FORNECIMENTO E INSTALAÇÃO. AF_12/2013</v>
          </cell>
          <cell r="C3534" t="str">
            <v>UN</v>
          </cell>
          <cell r="D3534">
            <v>12.98</v>
          </cell>
        </row>
        <row r="3535">
          <cell r="A3535" t="str">
            <v xml:space="preserve">    86914</v>
          </cell>
          <cell r="B3535" t="str">
            <v>TORNEIRA CROMADA 1/2" OU 3/4" PARA TANQUE, PADRÃO MÉDIO - FORNECIMENTOE INSTALAÇÃO. AF_12/2013</v>
          </cell>
          <cell r="C3535" t="str">
            <v>UN</v>
          </cell>
          <cell r="D3535">
            <v>30.93</v>
          </cell>
        </row>
        <row r="3536">
          <cell r="A3536" t="str">
            <v xml:space="preserve">    86916</v>
          </cell>
          <cell r="B3536" t="str">
            <v>TORNEIRA PLÁSTICA 3/4" PARA TANQUE - FORNECIMENTO E INSTALAÇÃO. AF_12/2013</v>
          </cell>
          <cell r="C3536" t="str">
            <v>UN</v>
          </cell>
          <cell r="D3536">
            <v>19.88</v>
          </cell>
        </row>
        <row r="3537">
          <cell r="A3537" t="str">
            <v xml:space="preserve">    86919</v>
          </cell>
          <cell r="B3537" t="str">
            <v>TANQUE DE LOUÇA BRANCA COM COLUNA, 22L OU EQUIVALENTE, INCLUSO SIFÃO FLEXÍVEL EM PVC, VÁLVULA METÁLICA E TORNEIRA DE METAL CROMADO PADRÃO MÉDIO - FORNECIMENTO E INSTALAÇÃO. AF_12/2013</v>
          </cell>
          <cell r="C3537" t="str">
            <v>UN</v>
          </cell>
          <cell r="D3537">
            <v>291.45999999999998</v>
          </cell>
        </row>
        <row r="3538">
          <cell r="A3538" t="str">
            <v xml:space="preserve">    86920</v>
          </cell>
          <cell r="B3538" t="str">
            <v>TANQUE DE LOUÇA BRANCA COM COLUNA, 22L OU EQUIVALENTE, INCLUSO SIFÃO FLEXÍVEL EM PVC, VÁLVULA PLÁSTICA E TORNEIRA DE METAL CROMADO PADRÃO POPULAR - FORNECIMENTO E INSTALAÇÃO. AF_12/2013_P</v>
          </cell>
          <cell r="C3538" t="str">
            <v>UN</v>
          </cell>
          <cell r="D3538">
            <v>260.3</v>
          </cell>
        </row>
        <row r="3539">
          <cell r="A3539" t="str">
            <v xml:space="preserve">    86921</v>
          </cell>
          <cell r="B3539" t="str">
            <v>TANQUE DE LOUÇA BRANCA COM COLUNA, 22L OU EQUIVALENTE, INCLUSO SIFÃO FLEXÍVEL EM PVC, VÁLVULA PLÁSTICA E TORNEIRA DE PLÁSTICO - FORNECIMENTOE INSTALAÇÃO. AF_12/2013_P</v>
          </cell>
          <cell r="C3539" t="str">
            <v>UN</v>
          </cell>
          <cell r="D3539">
            <v>267.2</v>
          </cell>
        </row>
        <row r="3540">
          <cell r="A3540" t="str">
            <v xml:space="preserve">    86922</v>
          </cell>
          <cell r="B3540" t="str">
            <v>TANQUE DE LOUÇA BRANCA SUSPENSO, 18L OU EQUIVALENTE, INCLUSO SIFÃO TIPO GARRAFA EM METAL CROMADO, VÁLVULA METÁLICA E TORNEIRA DE METAL CROMADO PADRÃO MÉDIO - FORNECIMENTO E INSTALAÇÃO. AF_12/2013</v>
          </cell>
          <cell r="C3540" t="str">
            <v>UN</v>
          </cell>
          <cell r="D3540">
            <v>434.88</v>
          </cell>
        </row>
        <row r="3541">
          <cell r="A3541" t="str">
            <v xml:space="preserve">    86923</v>
          </cell>
          <cell r="B3541" t="str">
            <v>TANQUE DE LOUÇA BRANCA SUSPENSO, 18L OU EQUIVALENTE, INCLUSO SIFÃO TIPO GARRAFA EM PVC, VÁLVULA PLÁSTICA E TORNEIRA DE METAL CROMADO PADRÃOPOPULAR - FORNECIMENTO E INSTALAÇÃO. AF_12/2013_P</v>
          </cell>
          <cell r="C3541" t="str">
            <v>UN</v>
          </cell>
          <cell r="D3541">
            <v>324.25</v>
          </cell>
        </row>
        <row r="3542">
          <cell r="A3542" t="str">
            <v xml:space="preserve">    86924</v>
          </cell>
          <cell r="B3542" t="str">
            <v>TANQUE DE LOUÇA BRANCA SUSPENSO, 18L OU EQUIVALENTE, INCLUSO SIFÃO TIPO GARRAFA EM PVC, VÁLVULA PLÁSTICA E TORNEIRA DE PLÁSTICO - FORNECIMENTO E INSTALAÇÃO. AF_12/2013_P</v>
          </cell>
          <cell r="C3542" t="str">
            <v>UN</v>
          </cell>
          <cell r="D3542">
            <v>331.15</v>
          </cell>
        </row>
        <row r="3543">
          <cell r="A3543" t="str">
            <v xml:space="preserve">    86927</v>
          </cell>
          <cell r="B3543" t="str">
            <v>TANQUE DE MÁRMORE SINTÉTICO SUSPENSO, 22L OU EQUIVALENTE, INCLUSO SIFÃO TIPO GARRAFA EM PVC, VÁLVULA PLÁSTICA E TORNEIRA DE METAL CROMADO PADRÃO POPULAR - FORNECIMENTO E INSTALAÇÃO. AF_12/2013_P</v>
          </cell>
          <cell r="C3543" t="str">
            <v>UN</v>
          </cell>
          <cell r="D3543">
            <v>161.27000000000001</v>
          </cell>
        </row>
        <row r="3544">
          <cell r="A3544" t="str">
            <v xml:space="preserve">    86928</v>
          </cell>
          <cell r="B3544" t="str">
            <v>TANQUE DE MÁRMORE SINTÉTICO SUSPENSO, 22L OU EQUIVALENTE, INCLUSO SIFÃO TIPO GARRAFA EM PVC, VÁLVULA PLÁSTICA E TORNEIRA DE PLÁSTICO - FORNECIMENTO E INSTALAÇÃO. AF_12/2013_P</v>
          </cell>
          <cell r="C3544" t="str">
            <v>UN</v>
          </cell>
          <cell r="D3544">
            <v>168.17</v>
          </cell>
        </row>
        <row r="3545">
          <cell r="A3545" t="str">
            <v xml:space="preserve">    86929</v>
          </cell>
          <cell r="B3545" t="str">
            <v>TANQUE DE MÁRMORE SINTÉTICO SUSPENSO, 22L OU EQUIVALENTE, INCLUSO SIFÃO FLEXÍVEL EM PVC, VÁLVULA PLÁSTICA E TORNEIRA DE METAL CROMADO PADRÃOPOPULAR - FORNECIMENTO E INSTALAÇÃO. AF_12/2013_P</v>
          </cell>
          <cell r="C3545" t="str">
            <v>UN</v>
          </cell>
          <cell r="D3545">
            <v>163.91</v>
          </cell>
        </row>
        <row r="3546">
          <cell r="A3546" t="str">
            <v xml:space="preserve">    86930</v>
          </cell>
          <cell r="B3546" t="str">
            <v>TANQUE DE MÁRMORE SINTÉTICO SUSPENSO, 22L OU EQUIVALENTE, INCLUSO SIFÃO FLEXÍVEL EM PVC, VÁLVULA PLÁSTICA E TORNEIRA DE PLÁSTICO - FORNECIMENTO E INSTALAÇÃO. AF_12/2013_P</v>
          </cell>
          <cell r="C3546" t="str">
            <v>UN</v>
          </cell>
          <cell r="D3546">
            <v>170.81</v>
          </cell>
        </row>
        <row r="3547">
          <cell r="A3547" t="str">
            <v xml:space="preserve">    86931</v>
          </cell>
          <cell r="B3547" t="str">
            <v>VASO SANITÁRIO SIFONADO COM CAIXA ACOPLADA LOUÇA BRANCA - PADRÃO MÉDIO, INCLUSO ENGATE FLEXÍVEL EM PLÁSTICO BRANCO, 1/2" X 40CM - FORNECIMENTO E INSTALAÇÃO. AF_12/2013_P</v>
          </cell>
          <cell r="C3547" t="str">
            <v>UN</v>
          </cell>
          <cell r="D3547">
            <v>309.97000000000003</v>
          </cell>
        </row>
        <row r="3548">
          <cell r="A3548" t="str">
            <v xml:space="preserve">    86932</v>
          </cell>
          <cell r="B3548" t="str">
            <v>VASO SANITÁRIO SIFONADO COM CAIXA ACOPLADA LOUÇA BRANCA - PADRÃO MÉDIO, INCLUSO ENGATE FLEXÍVEL EM METAL CROMADO, 1/2" X 40CM - FORNECIMENTOE INSTALAÇÃO. AF_12/2013_P</v>
          </cell>
          <cell r="C3548" t="str">
            <v>UN</v>
          </cell>
          <cell r="D3548">
            <v>328.33</v>
          </cell>
        </row>
        <row r="3549">
          <cell r="A3549" t="str">
            <v xml:space="preserve">    86933</v>
          </cell>
          <cell r="B3549" t="str">
            <v>BANCADA DE MÁRMORE SINTÉTICO 120 X 60CM, COM CUBA INTEGRADA, INCLUSO SIFÃO TIPO GARRAFA EM PVC, VÁLVULA EM PLÁSTICO CROMADO TIPO AMERICANA ETORNEIRA CROMADA LONGA, DE PAREDE, PADRÃO POPULAR - FORNECIMENTO E INSTALAÇÃO. AF_12/2013_P</v>
          </cell>
          <cell r="C3549" t="str">
            <v>UN</v>
          </cell>
          <cell r="D3549">
            <v>247.68</v>
          </cell>
        </row>
        <row r="3550">
          <cell r="A3550" t="str">
            <v xml:space="preserve">    86934</v>
          </cell>
          <cell r="B3550" t="str">
            <v>BANCADA DE MÁRMORE SINTÉTICO 120 X 60CM, COM CUBA INTEGRADA, INCLUSO SIFÃO TIPO FLEXÍVEL EM PVC, VÁLVULA EM PLÁSTICO CROMADO TIPO AMERICANAE TORNEIRA CROMADA LONGA, DE PAREDE, PADRÃO POPULAR - FORNECIMENTO E INSTALAÇÃO. AF_12/2013_P</v>
          </cell>
          <cell r="C3550" t="str">
            <v>UN</v>
          </cell>
          <cell r="D3550">
            <v>250.32</v>
          </cell>
        </row>
        <row r="3551">
          <cell r="A3551" t="str">
            <v xml:space="preserve">    86935</v>
          </cell>
          <cell r="B3551" t="str">
            <v>CUBA DE EMBUTIR DE AÇO INOXIDÁVEL MÉDIA, INCLUSO VÁLVULA TIPO AMERICANA EM METAL CROMADO E SIFÃO FLEXÍVEL EM PVC - FORNECIMENTO E INSTALAÇÃO. AF_12/2013</v>
          </cell>
          <cell r="C3551" t="str">
            <v>UN</v>
          </cell>
          <cell r="D3551">
            <v>170.82</v>
          </cell>
        </row>
        <row r="3552">
          <cell r="A3552" t="str">
            <v xml:space="preserve">    86936</v>
          </cell>
          <cell r="B3552" t="str">
            <v>CUBA DE EMBUTIR DE AÇO INOXIDÁVEL MÉDIA, INCLUSO VÁLVULA TIPO AMERICANA E SIFÃO TIPO GARRAFA EM METAL CROMADO - FORNECIMENTO E INSTALAÇÃO. AF_12/2013</v>
          </cell>
          <cell r="C3552" t="str">
            <v>UN</v>
          </cell>
          <cell r="D3552">
            <v>247.64</v>
          </cell>
        </row>
        <row r="3553">
          <cell r="A3553" t="str">
            <v xml:space="preserve">    86937</v>
          </cell>
          <cell r="B3553" t="str">
            <v>CUBA DE EMBUTIR OVAL EM LOUÇA BRANCA, 35 X 50CM OU EQUIVALENTE, INCLUSO VÁLVULA EM METAL CROMADO E SIFÃO FLEXÍVEL EM PVC - FORNECIMENTO E INSTALAÇÃO. AF_12/2013</v>
          </cell>
          <cell r="C3553" t="str">
            <v>UN</v>
          </cell>
          <cell r="D3553">
            <v>121.38</v>
          </cell>
        </row>
        <row r="3554">
          <cell r="A3554" t="str">
            <v xml:space="preserve">    86938</v>
          </cell>
          <cell r="B3554" t="str">
            <v>CUBA DE EMBUTIR OVAL EM LOUÇA BRANCA, 35 X 50CM OU EQUIVALENTE, INCLUSO VÁLVULA E SIFÃO TIPO GARRAFA EM METAL CROMADO - FORNECIMENTO E INSTALAÇÃO. AF_12/2013</v>
          </cell>
          <cell r="C3554" t="str">
            <v>UN</v>
          </cell>
          <cell r="D3554">
            <v>198.21</v>
          </cell>
        </row>
        <row r="3555">
          <cell r="A3555" t="str">
            <v xml:space="preserve">    86939</v>
          </cell>
          <cell r="B3555" t="str">
            <v>LAVATÓRIO LOUÇA BRANCA COM COLUNA, *44 X 35,5* CM, PADRÃO POPULAR, INCLUSO SIFÃO FLEXÍVEL EM PVC, VÁLVULA E ENGATE FLEXÍVEL 30CM EM PLÁSTICOE COM TORNEIRA CROMADA PADRÃO POPULAR - FORNECIMENTO E INSTALAÇÃO. AF_12/2013_P</v>
          </cell>
          <cell r="C3555" t="str">
            <v>UN</v>
          </cell>
          <cell r="D3555">
            <v>191.21</v>
          </cell>
        </row>
        <row r="3556">
          <cell r="A3556" t="str">
            <v xml:space="preserve">    86940</v>
          </cell>
          <cell r="B3556" t="str">
            <v>LAVATÓRIO LOUÇA BRANCA COM COLUNA, 45 X 55CM OU EQUIVALENTE, PADRÃO MÉDIO, INCLUSO SIFÃO TIPO GARRAFA, VÁLVULA E ENGATE FLEXÍVEL DE 40CM EMMETAL CROMADO, COM APARELHO MISTURADOR PADRÃO MÉDIO - FORNECIMENTO E INSTALAÇÃO. AF_12/2013</v>
          </cell>
          <cell r="C3556" t="str">
            <v>UN</v>
          </cell>
          <cell r="D3556">
            <v>492.81</v>
          </cell>
        </row>
        <row r="3557">
          <cell r="A3557" t="str">
            <v xml:space="preserve">    86942</v>
          </cell>
          <cell r="B3557" t="str">
            <v>LAVATÓRIO LOUÇA BRANCA SUSPENSO, 29,5 X 39CM OU EQUIVALENTE, PADRÃO POPULAR, INCLUSO SIFÃO TIPO GARRAFA EM PVC, VÁLVULA E ENGATE FLEXÍVEL 30CM EM PLÁSTICO E TORNEIRA CROMADA DE MESA, PADRÃO POPULAR - FORNECIMENTO E INSTALAÇÃO. AF_12/2013_P</v>
          </cell>
          <cell r="C3557" t="str">
            <v>UN</v>
          </cell>
          <cell r="D3557">
            <v>133.61000000000001</v>
          </cell>
        </row>
        <row r="3558">
          <cell r="A3558" t="str">
            <v xml:space="preserve">    86943</v>
          </cell>
          <cell r="B3558" t="str">
            <v>LAVATÓRIO LOUÇA BRANCA SUSPENSO, 29,5 X 39CM OU EQUIVALENTE, PADRÃO POPULAR, INCLUSO SIFÃO FLEXÍVEL EM PVC, VÁLVULA E ENGATE FLEXÍVEL 30CM EM PLÁSTICO E TORNEIRA CROMADA DE MESA, PADRÃO POPULAR - FORNECIMENTO EINSTALAÇÃO. AF_12/2013_P</v>
          </cell>
          <cell r="C3558" t="str">
            <v>UN</v>
          </cell>
          <cell r="D3558">
            <v>136.25</v>
          </cell>
        </row>
        <row r="3559">
          <cell r="A3559" t="str">
            <v xml:space="preserve">    86944</v>
          </cell>
          <cell r="B3559" t="str">
            <v>BANCADA GRANITO CINZA POLIDO 150 X 60 CM, COM CUBA DE EMBUTIR DE AÇO INOXIDÁVEL MÉDIA, VÁLVULA AMERICANA EM METAL CROMADO, SIFÃO FLEXÍVEL EMPVC, ENGATE FLEXÍVEL 30 CM, TORNEIRA DE MESA CROMADA TUBO MÓVEL PADRÃO ALTO - FORNEC. E INSTAL. AF_12/2013_P</v>
          </cell>
          <cell r="C3559" t="str">
            <v>UN</v>
          </cell>
          <cell r="D3559">
            <v>473.88</v>
          </cell>
        </row>
        <row r="3560">
          <cell r="A3560" t="str">
            <v xml:space="preserve">    86945</v>
          </cell>
          <cell r="B3560" t="str">
            <v>BANCADA GRANITO PRETO TIJUCA POLIDO 150 X 60 CM, COM CUBA DE EMBUTIR AÇO INOXIDÁVEL MÉDIA, VÁLVULA AMERICANA, SIFÃO GARRAFA, ENGATE FLEXÍVEL40 CM EM METAL CROMADO, APARELHO MISTURADOR DE MESA PADRÃO MÉDIO - FORNECIMENTO E INSTALAÇÃO. AF_12/2013_P</v>
          </cell>
          <cell r="C3560" t="str">
            <v>UN</v>
          </cell>
          <cell r="D3560">
            <v>767.03</v>
          </cell>
        </row>
        <row r="3561">
          <cell r="A3561" t="str">
            <v xml:space="preserve">    86946</v>
          </cell>
          <cell r="B3561" t="str">
            <v>BANCADA GRANITO PRETO TIJUCA POLIDO 0,50 X 0,60M, INCL. CUBA DE EMBUTIR OVAL LOUÇA BRANCA 35 X 50CM, VÁLVULA METAL CROMADO, SIFÃO FLEXÍVEL PVC, ENGATE 30CM FLEXÍVEL PLÁSTICO E TORNEIRA CROMADA DE MESA, PADRÃO POPULAR - FORNEC. E INSTALAÇÃO. AF_12/2013</v>
          </cell>
          <cell r="C3561" t="str">
            <v>UN</v>
          </cell>
          <cell r="D3561">
            <v>321.58999999999997</v>
          </cell>
        </row>
        <row r="3562">
          <cell r="A3562" t="str">
            <v xml:space="preserve">    86947</v>
          </cell>
          <cell r="B3562" t="str">
            <v>BANCADA MÁRMORE BRANCO POLIDO 0,50 X 0,60M, INCLUSO CUBA DE EMBUTIR OVAL EM LOUÇA BRANCA 35 X 50CM, VÁLVULA, SIFÃO TIPO GARRAFA E ENGATE FLEXÍVEL 40CM EM METAL CROMADO E APARELHO MISTURADOR DE MESA, PADRÃO MÉDIO - FORNECIMENTO E INSTALAÇÃO. AF_12/2013</v>
          </cell>
          <cell r="C3562" t="str">
            <v>UN</v>
          </cell>
          <cell r="D3562">
            <v>549.03</v>
          </cell>
        </row>
        <row r="3563">
          <cell r="A3563" t="str">
            <v xml:space="preserve">    88571</v>
          </cell>
          <cell r="B3563" t="str">
            <v>SABONETEIRA DE SOBREPOR (FIXADA NA PAREDE), TIPO CONCHA, EM ACO INOXIDAVEL - FORNECIMENTO E INSTALACAO</v>
          </cell>
          <cell r="C3563" t="str">
            <v>UN</v>
          </cell>
          <cell r="D3563">
            <v>32.69</v>
          </cell>
        </row>
        <row r="3564">
          <cell r="A3564" t="str">
            <v xml:space="preserve">  0184</v>
          </cell>
          <cell r="B3564" t="str">
            <v>FOSSAS/SUMIDOUROS</v>
          </cell>
        </row>
        <row r="3565">
          <cell r="A3565" t="str">
            <v xml:space="preserve">    6087</v>
          </cell>
          <cell r="B3565" t="str">
            <v xml:space="preserve">TAMPA EM CONCRETO ARMADO 60X60X5CM P/CX INSPECAO/FOSSA SEPTICA </v>
          </cell>
          <cell r="C3565" t="str">
            <v>UN</v>
          </cell>
          <cell r="D3565">
            <v>22.38</v>
          </cell>
        </row>
        <row r="3566">
          <cell r="A3566" t="str">
            <v xml:space="preserve">    74197</v>
          </cell>
          <cell r="B3566" t="str">
            <v>FOSSA SEPTICA 1500L / ALVENARIA TIJOLO MACICO 1/2VEZ</v>
          </cell>
        </row>
        <row r="3567">
          <cell r="A3567" t="str">
            <v xml:space="preserve">    74197/001</v>
          </cell>
          <cell r="B3567" t="str">
            <v>FOSSA SEPTICA EM ALVENARIA DE TIJOLO CERAMICO MACICO DIMENSOES EXTERNAS 1,90X1,10X1,40M, 1.500 LITROS, REVESTIDA INTERNAMENTE COM BARRA LISA, COM TAMPA EM CONCRETO ARMADO COM ESPESSURA 8CM</v>
          </cell>
          <cell r="C3567" t="str">
            <v>UN</v>
          </cell>
          <cell r="D3567">
            <v>1145.76</v>
          </cell>
        </row>
        <row r="3568">
          <cell r="A3568" t="str">
            <v xml:space="preserve">    74198</v>
          </cell>
          <cell r="B3568" t="str">
            <v>SUMIDOURO H=5,0M COM TIJOLOS MACICOS A CRIVO ARGAMASSADOS</v>
          </cell>
        </row>
        <row r="3569">
          <cell r="A3569" t="str">
            <v xml:space="preserve">    74198/001</v>
          </cell>
          <cell r="B3569" t="str">
            <v>SUMIDOURO EM ALVENARIA DE TIJOLO CERAMICO MACICO DIAMETRO 1,20M E ALTURA 5,00M, COM TAMPA EM CONCRETO ARMADO DIAMETRO 1,40M E ESPESSURA 10CM</v>
          </cell>
          <cell r="C3569" t="str">
            <v>UN</v>
          </cell>
          <cell r="D3569">
            <v>1036.3399999999999</v>
          </cell>
        </row>
        <row r="3570">
          <cell r="A3570" t="str">
            <v xml:space="preserve">    74198/002</v>
          </cell>
          <cell r="B3570" t="str">
            <v>SUMIDOURO EM ALVENARIA DE TIJOLO CERAMICO MACIÇO DIAMETRO 1,40M E ALTURA 5,00M, COM TAMPA EM CONCRETO ARMADO DIAMETRO 1,60M E ESPESSURA 10CM</v>
          </cell>
          <cell r="C3570" t="str">
            <v>UN</v>
          </cell>
          <cell r="D3570">
            <v>1285.93</v>
          </cell>
        </row>
        <row r="3571">
          <cell r="A3571" t="str">
            <v xml:space="preserve">  0185</v>
          </cell>
          <cell r="B3571" t="str">
            <v>PONTOS DE AGUA/ESGOTO</v>
          </cell>
        </row>
        <row r="3572">
          <cell r="A3572" t="str">
            <v xml:space="preserve">    89957</v>
          </cell>
          <cell r="B3572" t="str">
            <v>PONTO DE CONSUMO TERMINAL DE ÁGUA FRIA (SUBRAMAL) COM TUBULAÇÃO DE PVC, DN 25 MM, INSTALADO EM RAMAL DE ÁGUA, INCLUSOS RASGO E CHUMBAMENTO EM ALVENARIA. AF_12/2014</v>
          </cell>
          <cell r="C3572" t="str">
            <v>UN</v>
          </cell>
          <cell r="D3572">
            <v>81.010000000000005</v>
          </cell>
        </row>
        <row r="3573">
          <cell r="A3573" t="str">
            <v xml:space="preserve">    89959</v>
          </cell>
          <cell r="B3573" t="str">
            <v>PONTO DE CONSUMO TERMINAL DE ÁGUA QUENTE (SUBRAMAL) COM TUBULAÇÃO DE CPVC, DN 22 MM, INSTALADO EM RAMAL DE ÁGUA, INCLUSOS RASGO E CHUMBAMENTO EM ALVENARIA. AF_12/2014</v>
          </cell>
          <cell r="C3573" t="str">
            <v>UN</v>
          </cell>
          <cell r="D3573">
            <v>125.94</v>
          </cell>
        </row>
        <row r="3574">
          <cell r="A3574" t="str">
            <v xml:space="preserve">  0271</v>
          </cell>
          <cell r="B3574" t="str">
            <v>REGISTROS/VALVULAS</v>
          </cell>
        </row>
        <row r="3575">
          <cell r="A3575" t="str">
            <v xml:space="preserve">    40729</v>
          </cell>
          <cell r="B3575" t="str">
            <v>VALVULA DESCARGA 1.1/2" COM REGISTRO, ACABAMENTO EM METAL CROMADO - FORNECIMENTO E INSTALACAO</v>
          </cell>
          <cell r="C3575" t="str">
            <v>UN</v>
          </cell>
          <cell r="D3575">
            <v>157.94</v>
          </cell>
        </row>
        <row r="3576">
          <cell r="A3576" t="str">
            <v xml:space="preserve">    73663</v>
          </cell>
          <cell r="B3576" t="str">
            <v>REGISTRO DE GAVETA COM CANOPLA Ø 25MM (1) - FORNECIMENTO E INSTALAÇÃO</v>
          </cell>
          <cell r="C3576" t="str">
            <v>UN</v>
          </cell>
          <cell r="D3576">
            <v>81.91</v>
          </cell>
        </row>
        <row r="3577">
          <cell r="A3577" t="str">
            <v xml:space="preserve">    73795</v>
          </cell>
          <cell r="B3577" t="str">
            <v>FORNECIMENTO E COLOCACAO DE VALVULAS DE RETENCAO</v>
          </cell>
        </row>
        <row r="3578">
          <cell r="A3578" t="str">
            <v xml:space="preserve">    73795/001</v>
          </cell>
          <cell r="B3578" t="str">
            <v>VÁLVULA DE RETENÇÃO VERTICAL Ø 20MM (3/4") - FORNECIMENTO E INSTALAÇÃO</v>
          </cell>
          <cell r="C3578" t="str">
            <v>UN</v>
          </cell>
          <cell r="D3578">
            <v>53.21</v>
          </cell>
        </row>
        <row r="3579">
          <cell r="A3579" t="str">
            <v xml:space="preserve">    73795/002</v>
          </cell>
          <cell r="B3579" t="str">
            <v xml:space="preserve">VÁLVULA DE RETENÇÃO VERTICAL Ø 25MM (1") - FORNECIMENTO E INSTALAÇÃO </v>
          </cell>
          <cell r="C3579" t="str">
            <v>UN</v>
          </cell>
          <cell r="D3579">
            <v>56.77</v>
          </cell>
        </row>
        <row r="3580">
          <cell r="A3580" t="str">
            <v xml:space="preserve">    73795/003</v>
          </cell>
          <cell r="B3580" t="str">
            <v>VÁLVULA DE RETENÇÃO VERTICAL Ø 32MM (1.1/4") - FORNECIMENTO E INSTALAÇÃO</v>
          </cell>
          <cell r="C3580" t="str">
            <v>UN</v>
          </cell>
          <cell r="D3580">
            <v>77.63</v>
          </cell>
        </row>
        <row r="3581">
          <cell r="A3581" t="str">
            <v xml:space="preserve">    73795/004</v>
          </cell>
          <cell r="B3581" t="str">
            <v>VÁLVULA DE RETENÇÃO VERTICAL Ø 40MM (1.1/2") - FORNECIMENTO E INSTALAÇÃO</v>
          </cell>
          <cell r="C3581" t="str">
            <v>UN</v>
          </cell>
          <cell r="D3581">
            <v>89.71</v>
          </cell>
        </row>
        <row r="3582">
          <cell r="A3582" t="str">
            <v xml:space="preserve">    73795/005</v>
          </cell>
          <cell r="B3582" t="str">
            <v xml:space="preserve">VÁLVULA DE RETENÇÃO VERTICAL Ø 50MM (2") - FORNECIMENTO E INSTALAÇÃO </v>
          </cell>
          <cell r="C3582" t="str">
            <v>UN</v>
          </cell>
          <cell r="D3582">
            <v>122.59</v>
          </cell>
        </row>
        <row r="3583">
          <cell r="A3583" t="str">
            <v xml:space="preserve">    73795/006</v>
          </cell>
          <cell r="B3583" t="str">
            <v xml:space="preserve">VÁLVULA DE RETENÇÃO VERTICAL Ø 80MM (3") - FORNECIMENTO E INSTALAÇÃO </v>
          </cell>
          <cell r="C3583" t="str">
            <v>UN</v>
          </cell>
          <cell r="D3583">
            <v>249.57</v>
          </cell>
        </row>
        <row r="3584">
          <cell r="A3584" t="str">
            <v xml:space="preserve">    73795/007</v>
          </cell>
          <cell r="B3584" t="str">
            <v xml:space="preserve">VÁLVULA DE RETENÇÃO VERTICAL Ø 100MM (4") - FORNECIMENTO E INSTALAÇÃO </v>
          </cell>
          <cell r="C3584" t="str">
            <v>UN</v>
          </cell>
          <cell r="D3584">
            <v>423</v>
          </cell>
        </row>
        <row r="3585">
          <cell r="A3585" t="str">
            <v xml:space="preserve">    73795/008</v>
          </cell>
          <cell r="B3585" t="str">
            <v>VÁLVULA DE RETENÇÃO HORIZONTAL Ø 20MM (3/4") - FORNECIMENTO E INSTALAÇÃO</v>
          </cell>
          <cell r="C3585" t="str">
            <v>UN</v>
          </cell>
          <cell r="D3585">
            <v>74.47</v>
          </cell>
        </row>
        <row r="3586">
          <cell r="A3586" t="str">
            <v xml:space="preserve">    73795/009</v>
          </cell>
          <cell r="B3586" t="str">
            <v>VALVULA DE RETENCAO HORIZONTAL Ø 25MM (1) - FORNECIMENTO E INSTALACAO</v>
          </cell>
          <cell r="C3586" t="str">
            <v>UN</v>
          </cell>
          <cell r="D3586">
            <v>95.91</v>
          </cell>
        </row>
        <row r="3587">
          <cell r="A3587" t="str">
            <v xml:space="preserve">    73795/010</v>
          </cell>
          <cell r="B3587" t="str">
            <v>VÁLVULA DE RETENÇÃO HORIZONTAL Ø 32MM (1.1/4") - FORNECIMENTO E INSTALAÇÃO</v>
          </cell>
          <cell r="C3587" t="str">
            <v>UN</v>
          </cell>
          <cell r="D3587">
            <v>135.93</v>
          </cell>
        </row>
        <row r="3588">
          <cell r="A3588" t="str">
            <v xml:space="preserve">    73795/011</v>
          </cell>
          <cell r="B3588" t="str">
            <v>VÁLVULA DE RETENÇÃO HORIZONTAL Ø 40MM (1.1/2") - FORNECIMENTO E INSTALAÇÃO</v>
          </cell>
          <cell r="C3588" t="str">
            <v>UN</v>
          </cell>
          <cell r="D3588">
            <v>152.71</v>
          </cell>
        </row>
        <row r="3589">
          <cell r="A3589" t="str">
            <v xml:space="preserve">    73795/012</v>
          </cell>
          <cell r="B3589" t="str">
            <v>VÁLVULA DE RETENÇÃO HORIZONTAL Ø 50MM (2") - FORNECIMENTO E INSTALAÇÃO</v>
          </cell>
          <cell r="C3589" t="str">
            <v>UN</v>
          </cell>
          <cell r="D3589">
            <v>206.83</v>
          </cell>
        </row>
        <row r="3590">
          <cell r="A3590" t="str">
            <v xml:space="preserve">    73795/013</v>
          </cell>
          <cell r="B3590" t="str">
            <v>VÁLVULA DE RETENÇÃO HORIZONTAL Ø 65MM (2.1/2") - FORNECIMENTO E INSTALAÇÃO</v>
          </cell>
          <cell r="C3590" t="str">
            <v>UN</v>
          </cell>
          <cell r="D3590">
            <v>296.31</v>
          </cell>
        </row>
        <row r="3591">
          <cell r="A3591" t="str">
            <v xml:space="preserve">    73795/014</v>
          </cell>
          <cell r="B3591" t="str">
            <v>VÁLVULA DE RETENÇÃO HORIZONTAL Ø 80MM (3") - FORNECIMENTO E INSTALAÇÃO</v>
          </cell>
          <cell r="C3591" t="str">
            <v>UN</v>
          </cell>
          <cell r="D3591">
            <v>393.71</v>
          </cell>
        </row>
        <row r="3592">
          <cell r="A3592" t="str">
            <v xml:space="preserve">    73795/015</v>
          </cell>
          <cell r="B3592" t="str">
            <v>VÁLVULA DE RETENÇÃO HORIZONTAL Ø 100MM (4") - FORNECIMENTO E INSTALAÇÃO</v>
          </cell>
          <cell r="C3592" t="str">
            <v>UN</v>
          </cell>
          <cell r="D3592">
            <v>604.36</v>
          </cell>
        </row>
        <row r="3593">
          <cell r="A3593" t="str">
            <v xml:space="preserve">    73796</v>
          </cell>
          <cell r="B3593" t="str">
            <v>FORNECIMENTO E COLOCACAO DE VALVULAS DE PE</v>
          </cell>
        </row>
        <row r="3594">
          <cell r="A3594" t="str">
            <v xml:space="preserve">    73796/001</v>
          </cell>
          <cell r="B3594" t="str">
            <v xml:space="preserve">VÁLVULA DE PÉ COM CRIVO Ø 20MM (3/4") - FORNECIMENTO E INSTALAÇÃO </v>
          </cell>
          <cell r="C3594" t="str">
            <v>UN</v>
          </cell>
          <cell r="D3594">
            <v>52.29</v>
          </cell>
        </row>
        <row r="3595">
          <cell r="A3595" t="str">
            <v xml:space="preserve">    73796/002</v>
          </cell>
          <cell r="B3595" t="str">
            <v xml:space="preserve">VÁLVULA DE PÉ COM CRIVO Ø 25MM (1") - FORNECIMENTO E INSTALAÇÃO </v>
          </cell>
          <cell r="C3595" t="str">
            <v>UN</v>
          </cell>
          <cell r="D3595">
            <v>56.26</v>
          </cell>
        </row>
        <row r="3596">
          <cell r="A3596" t="str">
            <v xml:space="preserve">    73796/003</v>
          </cell>
          <cell r="B3596" t="str">
            <v xml:space="preserve">VÁLVULA DE PÉ COM CRIVO Ø 40MM (1.1/2") - FORNECIMENTO E INSTALAÇÃO </v>
          </cell>
          <cell r="C3596" t="str">
            <v>UN</v>
          </cell>
          <cell r="D3596">
            <v>87.42</v>
          </cell>
        </row>
        <row r="3597">
          <cell r="A3597" t="str">
            <v xml:space="preserve">    73796/004</v>
          </cell>
          <cell r="B3597" t="str">
            <v xml:space="preserve">VÁLVULA DE PÉ COM CRIVO Ø 50MM (2") - FORNECIMENTO E INSTALAÇÃO </v>
          </cell>
          <cell r="C3597" t="str">
            <v>UN</v>
          </cell>
          <cell r="D3597">
            <v>123.26</v>
          </cell>
        </row>
        <row r="3598">
          <cell r="A3598" t="str">
            <v xml:space="preserve">    73796/005</v>
          </cell>
          <cell r="B3598" t="str">
            <v xml:space="preserve">VÁLVULA DE PÉ COM CRIVO Ø 65MM (2.1/2") - FORNECIMENTO E INSTALAÇÃO </v>
          </cell>
          <cell r="C3598" t="str">
            <v>UN</v>
          </cell>
          <cell r="D3598">
            <v>214.35</v>
          </cell>
        </row>
        <row r="3599">
          <cell r="A3599" t="str">
            <v xml:space="preserve">    73796/006</v>
          </cell>
          <cell r="B3599" t="str">
            <v xml:space="preserve">VÁLVULA DE PÉ COM CRIVO Ø 80MM (3") - FORNECIMENTO E INSTALAÇÃO </v>
          </cell>
          <cell r="C3599" t="str">
            <v>UN</v>
          </cell>
          <cell r="D3599">
            <v>278.57</v>
          </cell>
        </row>
        <row r="3600">
          <cell r="A3600" t="str">
            <v xml:space="preserve">    73796/007</v>
          </cell>
          <cell r="B3600" t="str">
            <v xml:space="preserve">VÁLVULA DE PÉ COM CRIVO Ø 100MM (4") - FORNECIMENTO E INSTALAÇÃO </v>
          </cell>
          <cell r="C3600" t="str">
            <v>UN</v>
          </cell>
          <cell r="D3600">
            <v>479.6</v>
          </cell>
        </row>
        <row r="3601">
          <cell r="A3601" t="str">
            <v xml:space="preserve">    73797</v>
          </cell>
          <cell r="B3601" t="str">
            <v>REGISTROS DE GAVETA - FORNECIMENTO E COLOCACAO</v>
          </cell>
        </row>
        <row r="3602">
          <cell r="A3602" t="str">
            <v xml:space="preserve">    73797/001</v>
          </cell>
          <cell r="B3602" t="str">
            <v>REGISTRO DE GAVETA COM CANOPLA Ø 32MM (1.1/4") - FORNECIMENTO E INSTALAÇÃO</v>
          </cell>
          <cell r="C3602" t="str">
            <v>UN</v>
          </cell>
          <cell r="D3602">
            <v>102.17</v>
          </cell>
        </row>
        <row r="3603">
          <cell r="A3603" t="str">
            <v xml:space="preserve">    73870</v>
          </cell>
          <cell r="B3603" t="str">
            <v>FORNECIMENTO E COLOCACAO DE REGISTROS DE ESFERA</v>
          </cell>
        </row>
        <row r="3604">
          <cell r="A3604" t="str">
            <v xml:space="preserve">    73870/001</v>
          </cell>
          <cell r="B3604" t="str">
            <v xml:space="preserve">VÁLVULA DE ESFERA EM BRONZE Ø 1/2" - FORNECIMENTO E INSTALAÇÃO </v>
          </cell>
          <cell r="C3604" t="str">
            <v>UN</v>
          </cell>
          <cell r="D3604">
            <v>44.88</v>
          </cell>
        </row>
        <row r="3605">
          <cell r="A3605" t="str">
            <v xml:space="preserve">    73870/002</v>
          </cell>
          <cell r="B3605" t="str">
            <v xml:space="preserve">VÁLVULA DE ESFERA EM BRONZE Ø 3/4" - FORNECIMENTO E INSTALAÇÃO </v>
          </cell>
          <cell r="C3605" t="str">
            <v>UN</v>
          </cell>
          <cell r="D3605">
            <v>49.51</v>
          </cell>
        </row>
        <row r="3606">
          <cell r="A3606" t="str">
            <v xml:space="preserve">    73870/003</v>
          </cell>
          <cell r="B3606" t="str">
            <v xml:space="preserve">VÁLVULA DE ESFERA EM BRONZE Ø 1" - FORNECIMENTO E INSTALAÇÃO </v>
          </cell>
          <cell r="C3606" t="str">
            <v>UN</v>
          </cell>
          <cell r="D3606">
            <v>61.57</v>
          </cell>
        </row>
        <row r="3607">
          <cell r="A3607" t="str">
            <v xml:space="preserve">    73870/004</v>
          </cell>
          <cell r="B3607" t="str">
            <v xml:space="preserve">REGISTRO DE ESFERA EM BRONZE D= 1.1/4" FORNEC E COLOCACAO </v>
          </cell>
          <cell r="C3607" t="str">
            <v>UN</v>
          </cell>
          <cell r="D3607">
            <v>84.37</v>
          </cell>
        </row>
        <row r="3608">
          <cell r="A3608" t="str">
            <v xml:space="preserve">    73870/005</v>
          </cell>
          <cell r="B3608" t="str">
            <v xml:space="preserve">VÁLVULA DE ESFERA EM BRONZE Ø 1.1/2" - FORNECIMENTO E INSTALAÇÃO </v>
          </cell>
          <cell r="C3608" t="str">
            <v>UN</v>
          </cell>
          <cell r="D3608">
            <v>101.13</v>
          </cell>
        </row>
        <row r="3609">
          <cell r="A3609" t="str">
            <v xml:space="preserve">    73870/006</v>
          </cell>
          <cell r="B3609" t="str">
            <v xml:space="preserve">VÁLVULA DE ESFERA EM BRONZE Ø 2" - FORNECIMENTO E INSTALAÇÃO </v>
          </cell>
          <cell r="C3609" t="str">
            <v>UN</v>
          </cell>
          <cell r="D3609">
            <v>146.30000000000001</v>
          </cell>
        </row>
        <row r="3610">
          <cell r="A3610" t="str">
            <v xml:space="preserve">    74091</v>
          </cell>
          <cell r="B3610" t="str">
            <v>VALVULA DE RETENCAO VERTICAL DE 2 1/2" ASSENTE C/FIO BAHIA E PASTA</v>
          </cell>
        </row>
        <row r="3611">
          <cell r="A3611" t="str">
            <v xml:space="preserve">    74091/001</v>
          </cell>
          <cell r="B3611" t="str">
            <v>VALVULA RETENCAO VERTICAL BRONZE (PN-16) 2.1/2" 200PSI - EXTREMIDADES COM ROSCA - FORNECIMENTO E INSTALACAO</v>
          </cell>
          <cell r="C3611" t="str">
            <v>UN</v>
          </cell>
          <cell r="D3611">
            <v>191.85</v>
          </cell>
        </row>
        <row r="3612">
          <cell r="A3612" t="str">
            <v xml:space="preserve">    74093</v>
          </cell>
          <cell r="B3612" t="str">
            <v>VALVULA DE RETENCAO DE PE COM CRIVO 1 1/4"</v>
          </cell>
        </row>
        <row r="3613">
          <cell r="A3613" t="str">
            <v xml:space="preserve">    74093/001</v>
          </cell>
          <cell r="B3613" t="str">
            <v xml:space="preserve">VALVULA PE COM CRIVO BRONZE 1.1/4" - FORNECIMENTO E INSTALACAO </v>
          </cell>
          <cell r="C3613" t="str">
            <v>UN</v>
          </cell>
          <cell r="D3613">
            <v>81.8</v>
          </cell>
        </row>
        <row r="3614">
          <cell r="A3614" t="str">
            <v xml:space="preserve">    74169</v>
          </cell>
          <cell r="B3614" t="str">
            <v>FORN/ASSENT VALVULA GLOBO 2 1/2 POL</v>
          </cell>
        </row>
        <row r="3615">
          <cell r="A3615" t="str">
            <v xml:space="preserve">    74169/001</v>
          </cell>
          <cell r="B3615" t="str">
            <v>REGISTRO/VALVULA GLOBO ANGULAR 45 GRAUS EM LATAO PARA HIDRANTES DE INCÊNDIO PREDIAL DN 2.1/2" - FORNECIMENTO E INSTALACAO</v>
          </cell>
          <cell r="C3615" t="str">
            <v>UN</v>
          </cell>
          <cell r="D3615">
            <v>150.85</v>
          </cell>
        </row>
        <row r="3616">
          <cell r="A3616" t="str">
            <v xml:space="preserve">    74174</v>
          </cell>
          <cell r="B3616" t="str">
            <v>FORN/ASSENT REGISTRO GAVETA CANOPLA CROMADA 1 1/2</v>
          </cell>
        </row>
        <row r="3617">
          <cell r="A3617" t="str">
            <v xml:space="preserve">    74174/001</v>
          </cell>
          <cell r="B3617" t="str">
            <v>REGISTRO GAVETA 1.1/2" COM CANOPLA ACABAMENTO CROMADO SIMPLES - FORNECIMENTO E INSTALACAO</v>
          </cell>
          <cell r="C3617" t="str">
            <v>UN</v>
          </cell>
          <cell r="D3617">
            <v>117.4</v>
          </cell>
        </row>
        <row r="3618">
          <cell r="A3618" t="str">
            <v xml:space="preserve">    74175</v>
          </cell>
          <cell r="B3618" t="str">
            <v>FORN/ASSENT REGISTRO GAVETA CANOPLA CROMADA 1 POL</v>
          </cell>
        </row>
        <row r="3619">
          <cell r="A3619" t="str">
            <v xml:space="preserve">    74175/001</v>
          </cell>
          <cell r="B3619" t="str">
            <v>REGISTRO GAVETA 1" COM CANOPLA ACABAMENTO CROMADO SIMPLES - FORNECIMENTO E INSTALACAO</v>
          </cell>
          <cell r="C3619" t="str">
            <v>UN</v>
          </cell>
          <cell r="D3619">
            <v>79.510000000000005</v>
          </cell>
        </row>
        <row r="3620">
          <cell r="A3620" t="str">
            <v xml:space="preserve">    74178</v>
          </cell>
          <cell r="B3620" t="str">
            <v>FORN/ASSENT REGISTRO GAVERTA BRUTO 4 POL</v>
          </cell>
        </row>
        <row r="3621">
          <cell r="A3621" t="str">
            <v xml:space="preserve">    74178/001</v>
          </cell>
          <cell r="B3621" t="str">
            <v xml:space="preserve">REGISTRO GAVETA 4" BRUTO LATAO - FORNECIMENTO E INSTALACAO </v>
          </cell>
          <cell r="C3621" t="str">
            <v>UN</v>
          </cell>
          <cell r="D3621">
            <v>558.54999999999995</v>
          </cell>
        </row>
        <row r="3622">
          <cell r="A3622" t="str">
            <v xml:space="preserve">    74179</v>
          </cell>
          <cell r="B3622" t="str">
            <v>FORN/ASSENT REGISTRO GAVETA BRUTO 3 POL</v>
          </cell>
        </row>
        <row r="3623">
          <cell r="A3623" t="str">
            <v xml:space="preserve">    74179/001</v>
          </cell>
          <cell r="B3623" t="str">
            <v xml:space="preserve">REGISTRO GAVETA 3" BRUTO LATAO - FORNECIMENTO E INSTALACAO </v>
          </cell>
          <cell r="C3623" t="str">
            <v>UN</v>
          </cell>
          <cell r="D3623">
            <v>335.7</v>
          </cell>
        </row>
        <row r="3624">
          <cell r="A3624" t="str">
            <v xml:space="preserve">    74180</v>
          </cell>
          <cell r="B3624" t="str">
            <v>FORN/ASSENT REGISTRO GAVETA BRUTO 2 1/2 POL</v>
          </cell>
        </row>
        <row r="3625">
          <cell r="A3625" t="str">
            <v xml:space="preserve">    74180/001</v>
          </cell>
          <cell r="B3625" t="str">
            <v xml:space="preserve">REGISTRO GAVETA 2.1/2" BRUTO LATAO - FORNECIMENTO E INSTALACAO </v>
          </cell>
          <cell r="C3625" t="str">
            <v>UN</v>
          </cell>
          <cell r="D3625">
            <v>196.35</v>
          </cell>
        </row>
        <row r="3626">
          <cell r="A3626" t="str">
            <v xml:space="preserve">    74181</v>
          </cell>
          <cell r="B3626" t="str">
            <v>FORN/ASSENT REGISTRO GAVETA BRUTO 2 POL</v>
          </cell>
        </row>
        <row r="3627">
          <cell r="A3627" t="str">
            <v xml:space="preserve">    74181/001</v>
          </cell>
          <cell r="B3627" t="str">
            <v xml:space="preserve">REGISTRO GAVETA 2" BRUTO LATAO - FORNECIMENTO E INSTALACAO </v>
          </cell>
          <cell r="C3627" t="str">
            <v>UN</v>
          </cell>
          <cell r="D3627">
            <v>103.03</v>
          </cell>
        </row>
        <row r="3628">
          <cell r="A3628" t="str">
            <v xml:space="preserve">    74182</v>
          </cell>
          <cell r="B3628" t="str">
            <v>FORN/ASSENT REGISTRO GAVETA BRUTO 1 1/2 POL</v>
          </cell>
        </row>
        <row r="3629">
          <cell r="A3629" t="str">
            <v xml:space="preserve">    74182/001</v>
          </cell>
          <cell r="B3629" t="str">
            <v xml:space="preserve">REGISTRO GAVETA 1.1/2" BRUTO LATAO - FORNECIMENTO E INSTALACAO </v>
          </cell>
          <cell r="C3629" t="str">
            <v>UN</v>
          </cell>
          <cell r="D3629">
            <v>80.62</v>
          </cell>
        </row>
        <row r="3630">
          <cell r="A3630" t="str">
            <v xml:space="preserve">    74183</v>
          </cell>
          <cell r="B3630" t="str">
            <v>FORN/ASSENT REGISTRO GAVETA BRUTO 1 1/4 POL</v>
          </cell>
        </row>
        <row r="3631">
          <cell r="A3631" t="str">
            <v xml:space="preserve">    74183/001</v>
          </cell>
          <cell r="B3631" t="str">
            <v xml:space="preserve">REGISTRO GAVETA 1.1/4" BRUTO LATAO - FORNECIMENTO E INSTALACAO </v>
          </cell>
          <cell r="C3631" t="str">
            <v>UN</v>
          </cell>
          <cell r="D3631">
            <v>68.73</v>
          </cell>
        </row>
        <row r="3632">
          <cell r="A3632" t="str">
            <v xml:space="preserve">    74184</v>
          </cell>
          <cell r="B3632" t="str">
            <v>FORN/ASSENT REGISTRO GAVETA BRUTO 1 POL</v>
          </cell>
        </row>
        <row r="3633">
          <cell r="A3633" t="str">
            <v xml:space="preserve">    74184/001</v>
          </cell>
          <cell r="B3633" t="str">
            <v xml:space="preserve">REGISTRO GAVETA 1" BRUTO LATAO - FORNECIMENTO E INSTALACAO </v>
          </cell>
          <cell r="C3633" t="str">
            <v>UN</v>
          </cell>
          <cell r="D3633">
            <v>48.15</v>
          </cell>
        </row>
        <row r="3634">
          <cell r="A3634" t="str">
            <v xml:space="preserve">    85117</v>
          </cell>
          <cell r="B3634" t="str">
            <v>VALVULA DE RETENCAO VERTICAL BRONZE (PN-16) 1/2" 200 PSI - EXTREMIDADECOM ROSCA - FORNECIMENTO E INSTALACAO</v>
          </cell>
          <cell r="C3634" t="str">
            <v>UN</v>
          </cell>
          <cell r="D3634">
            <v>40.47</v>
          </cell>
        </row>
        <row r="3635">
          <cell r="A3635" t="str">
            <v xml:space="preserve">    89349</v>
          </cell>
          <cell r="B3635" t="str">
            <v>REGISTRO DE PRESSÃO BRUTO, LATÃO, ROSCÁVEL, 1/2, FORNECIDO E INSTALADO EM RAMAL DE ÁGUA. AF_12/2014</v>
          </cell>
          <cell r="C3635" t="str">
            <v>UN</v>
          </cell>
          <cell r="D3635">
            <v>19.670000000000002</v>
          </cell>
        </row>
        <row r="3636">
          <cell r="A3636" t="str">
            <v xml:space="preserve">    89351</v>
          </cell>
          <cell r="B3636" t="str">
            <v>REGISTRO DE PRESSÃO BRUTO, ROSCÁVEL, 3/4, FORNECIDO E INSTALADO EM RAMAL DE ÁGUA. AF_12/2014</v>
          </cell>
          <cell r="C3636" t="str">
            <v>UN</v>
          </cell>
          <cell r="D3636">
            <v>22.39</v>
          </cell>
        </row>
        <row r="3637">
          <cell r="A3637" t="str">
            <v xml:space="preserve">    89352</v>
          </cell>
          <cell r="B3637" t="str">
            <v>REGISTRO DE GAVETA BRUTO, LATÃO, ROSCÁVEL, 1/2, FORNECIDO E INSTALADOEM RAMAL DE ÁGUA. AF_12/2014</v>
          </cell>
          <cell r="C3637" t="str">
            <v>UN</v>
          </cell>
          <cell r="D3637">
            <v>25.44</v>
          </cell>
        </row>
        <row r="3638">
          <cell r="A3638" t="str">
            <v xml:space="preserve">    89353</v>
          </cell>
          <cell r="B3638" t="str">
            <v>REGISTRO DE GAVETA BRUTO, LATÃO, ROSCÁVEL, 3/4, FORNECIDO E INSTALADOEM RAMAL DE ÁGUA. AF_12/2014</v>
          </cell>
          <cell r="C3638" t="str">
            <v>UN</v>
          </cell>
          <cell r="D3638">
            <v>26.53</v>
          </cell>
        </row>
        <row r="3639">
          <cell r="A3639" t="str">
            <v xml:space="preserve">    89354</v>
          </cell>
          <cell r="B3639" t="str">
            <v>MISTURADOR MONOCOMANDO PARA CHUVEIRO, BASE BRUTA E ACABAMENTO CROMOADO, FORNECIDO E INSTALADO EM RAMAL DE ÁGUA. AF_12/2014</v>
          </cell>
          <cell r="C3639" t="str">
            <v>UN</v>
          </cell>
          <cell r="D3639">
            <v>66.81</v>
          </cell>
        </row>
        <row r="3640">
          <cell r="A3640" t="str">
            <v xml:space="preserve">    89969</v>
          </cell>
          <cell r="B3640" t="str">
            <v>KIT DE REGISTRO DE PRESSÃO BRUTO DE LATÃO ½, INCLUSIVE CONEXÕES, ROSCÁVEL, INSTALADO EM RAMAL DE ÁGUA FRIA FORNECIMENTO E INSTALAÇÃO. AF_12/2014</v>
          </cell>
          <cell r="C3640" t="str">
            <v>UN</v>
          </cell>
          <cell r="D3640">
            <v>28.22</v>
          </cell>
        </row>
        <row r="3641">
          <cell r="A3641" t="str">
            <v xml:space="preserve">    89970</v>
          </cell>
          <cell r="B3641" t="str">
            <v>KIT DE REGISTRO DE PRESSÃO BRUTO DE LATÃO ¾, INCLUSIVE CONEXÕES, ROSCÁVEL, INSTALADO EM RAMAL DE ÁGUA FRIA - FORNECIMENTO E INSTALAÇÃO. AF_12/2014</v>
          </cell>
          <cell r="C3641" t="str">
            <v>UN</v>
          </cell>
          <cell r="D3641">
            <v>30.72</v>
          </cell>
        </row>
        <row r="3642">
          <cell r="A3642" t="str">
            <v xml:space="preserve">    89971</v>
          </cell>
          <cell r="B3642" t="str">
            <v>KIT DE REGISTRO DE GAVETA BRUTO DE LATÃO ½, INCLUSIVE CONEXÕES, ROSCÁVEL, INSTALADO EM RAMAL DE ÁGUA FRIA FORNECIMENTO E INSTALAÇÃO. AF_12/2014</v>
          </cell>
          <cell r="C3642" t="str">
            <v>UN</v>
          </cell>
          <cell r="D3642">
            <v>32.39</v>
          </cell>
        </row>
        <row r="3643">
          <cell r="A3643" t="str">
            <v xml:space="preserve">    89972</v>
          </cell>
          <cell r="B3643" t="str">
            <v>KIT DE REGISTRO DE GAVETA BRUTO DE LATÃO ¾, INCLUSIVE CONEXÕES, ROSCÁVEL, INSTALADO EM RAMAL DE ÁGUA FRIA - FORNECIMENTO E INSTALAÇÃO. AF_12/2014</v>
          </cell>
          <cell r="C3643" t="str">
            <v>UN</v>
          </cell>
          <cell r="D3643">
            <v>34.64</v>
          </cell>
        </row>
        <row r="3644">
          <cell r="A3644" t="str">
            <v xml:space="preserve">    89973</v>
          </cell>
          <cell r="B3644" t="str">
            <v>KIT DE MISTURADOR BASE BRUTA DE LATÃO ¾ MONOCOMANDO PARA CHUVEIRO, INCLUSIVE CONEXÕES, INSTALADO EM RAMAL DE ÁGUA FORNECIMENTO E INSTALAÇÃO. AF_12/2014</v>
          </cell>
          <cell r="C3644" t="str">
            <v>UN</v>
          </cell>
          <cell r="D3644">
            <v>179.31</v>
          </cell>
        </row>
        <row r="3645">
          <cell r="A3645" t="str">
            <v xml:space="preserve">    89974</v>
          </cell>
          <cell r="B3645" t="str">
            <v>KIT DE TÊ MISTURADOR EM CPVC ¾ COM DUPLO COMANDO PARA CHUVEIRO, INCLUSIVE CONEXÕES, INSTALADO EM RAMAL DE ÁGUA FORNECIMENTO E INSTALAÇÃO.AF_12/2014</v>
          </cell>
          <cell r="C3645" t="str">
            <v>UN</v>
          </cell>
          <cell r="D3645">
            <v>167.08</v>
          </cell>
        </row>
        <row r="3646">
          <cell r="A3646" t="str">
            <v xml:space="preserve">    89984</v>
          </cell>
          <cell r="B3646" t="str">
            <v>REGISTRO DE PRESSÃO BRUTO, LATÃO, ROSCÁVEL, 1/2, COM ACABAMENTO E CANOPLA CROMADOS. FORNECIDO E INSTALADO EM RAMAL DE ÁGUA. AF_12/2014</v>
          </cell>
          <cell r="C3646" t="str">
            <v>UN</v>
          </cell>
          <cell r="D3646">
            <v>54.05</v>
          </cell>
        </row>
        <row r="3647">
          <cell r="A3647" t="str">
            <v xml:space="preserve">    89985</v>
          </cell>
          <cell r="B3647" t="str">
            <v>REGISTRO DE PRESSÃO BRUTO, LATÃO, ROSCÁVEL, 3/4, COM ACABAMENTO E CANOPLA CROMADOS. FORNECIDO E INSTALADO EM RAMAL DE ÁGUA. AF_12/2014</v>
          </cell>
          <cell r="C3647" t="str">
            <v>UN</v>
          </cell>
          <cell r="D3647">
            <v>55.62</v>
          </cell>
        </row>
        <row r="3648">
          <cell r="A3648" t="str">
            <v xml:space="preserve">    89986</v>
          </cell>
          <cell r="B3648" t="str">
            <v>REGISTRO DE GAVETA BRUTO, LATÃO, ROSCÁVEL, 1/2, COM ACABAMENTO E CANOPLA CROMADOS. FORNECIDO E INSTALADO EM RAMAL DE ÁGUA. AF_12/2014</v>
          </cell>
          <cell r="C3648" t="str">
            <v>UN</v>
          </cell>
          <cell r="D3648">
            <v>52.73</v>
          </cell>
        </row>
        <row r="3649">
          <cell r="A3649" t="str">
            <v xml:space="preserve">    89987</v>
          </cell>
          <cell r="B3649" t="str">
            <v>REGISTRO DE GAVETA BRUTO, LATÃO, ROSCÁVEL, 3/4, COM ACABAMENTO E CANOPLA CROMADOS. FORNECIDO E INSTALADO EM RAMAL DE ÁGUA. AF_12/2014</v>
          </cell>
          <cell r="C3649" t="str">
            <v>UN</v>
          </cell>
          <cell r="D3649">
            <v>58.51</v>
          </cell>
        </row>
        <row r="3650">
          <cell r="A3650" t="str">
            <v xml:space="preserve">    90371</v>
          </cell>
          <cell r="B3650" t="str">
            <v>REGISTRO DE ESFERA, PVC, ROSCÁVEL, 3/4 , FORNECIDO E INSTALADO EM RAMAL DE ÁGUA. AF_03/2015</v>
          </cell>
          <cell r="C3650" t="str">
            <v>UN</v>
          </cell>
          <cell r="D3650">
            <v>21.56</v>
          </cell>
        </row>
        <row r="3651">
          <cell r="A3651" t="str">
            <v xml:space="preserve">  0297</v>
          </cell>
          <cell r="B3651" t="str">
            <v>SERVICOS DIVERSOS</v>
          </cell>
        </row>
        <row r="3652">
          <cell r="A3652" t="str">
            <v xml:space="preserve">    72285</v>
          </cell>
          <cell r="B3652" t="str">
            <v xml:space="preserve">CAIXA DE AREIA 40X40X40CM EM ALVENARIA - EXECUÇÃO </v>
          </cell>
          <cell r="C3652" t="str">
            <v>UN</v>
          </cell>
          <cell r="D3652">
            <v>65.02</v>
          </cell>
        </row>
        <row r="3653">
          <cell r="A3653" t="str">
            <v xml:space="preserve">    72286</v>
          </cell>
          <cell r="B3653" t="str">
            <v xml:space="preserve">CAIXA DE AREIA 60X60X60CM EM ALVENARIA - EXECUÇÃO </v>
          </cell>
          <cell r="C3653" t="str">
            <v>UN</v>
          </cell>
          <cell r="D3653">
            <v>127.18</v>
          </cell>
        </row>
        <row r="3654">
          <cell r="A3654" t="str">
            <v xml:space="preserve">    90436</v>
          </cell>
          <cell r="B3654" t="str">
            <v>FURO EM ALVENARIA PARA DIÂMETROS MENORES OU IGUAIS A 40 MM. AF_05/2015</v>
          </cell>
          <cell r="C3654" t="str">
            <v>UN</v>
          </cell>
          <cell r="D3654">
            <v>8.49</v>
          </cell>
        </row>
        <row r="3655">
          <cell r="A3655" t="str">
            <v xml:space="preserve">    90437</v>
          </cell>
          <cell r="B3655" t="str">
            <v>FURO EM ALVENARIA PARA DIÂMETROS MAIORES QUE 40 MM E MENORES OU IGUAISA 75 MM. AF_05/2015</v>
          </cell>
          <cell r="C3655" t="str">
            <v>UN</v>
          </cell>
          <cell r="D3655">
            <v>20.63</v>
          </cell>
        </row>
        <row r="3656">
          <cell r="A3656" t="str">
            <v xml:space="preserve">    90438</v>
          </cell>
          <cell r="B3656" t="str">
            <v xml:space="preserve">FURO EM ALVENARIA PARA DIÂMETROS MAIORES QUE 75 MM. AF_05/2015 </v>
          </cell>
          <cell r="C3656" t="str">
            <v>UN</v>
          </cell>
          <cell r="D3656">
            <v>29.56</v>
          </cell>
        </row>
        <row r="3657">
          <cell r="A3657" t="str">
            <v xml:space="preserve">    90439</v>
          </cell>
          <cell r="B3657" t="str">
            <v xml:space="preserve">FURO EM CONCRETO PARA DIÂMETROS MENORES OU IGUAIS A 40 MM. AF_05/2015 </v>
          </cell>
          <cell r="C3657" t="str">
            <v>UN</v>
          </cell>
          <cell r="D3657">
            <v>32.4</v>
          </cell>
        </row>
        <row r="3658">
          <cell r="A3658" t="str">
            <v xml:space="preserve">    90440</v>
          </cell>
          <cell r="B3658" t="str">
            <v>FURO EM CONCRETO PARA DIÂMETROS MAIORES QUE 40 MM E MENORES OU IGUAIS A 75 MM. AF_05/2015</v>
          </cell>
          <cell r="C3658" t="str">
            <v>UN</v>
          </cell>
          <cell r="D3658">
            <v>51.88</v>
          </cell>
        </row>
        <row r="3659">
          <cell r="A3659" t="str">
            <v xml:space="preserve">    90441</v>
          </cell>
          <cell r="B3659" t="str">
            <v xml:space="preserve">FURO EM CONCRETO PARA DIÂMETROS MAIORES QUE 75 MM. AF_05/2015 </v>
          </cell>
          <cell r="C3659" t="str">
            <v>UN</v>
          </cell>
          <cell r="D3659">
            <v>66.27</v>
          </cell>
        </row>
        <row r="3660">
          <cell r="A3660" t="str">
            <v xml:space="preserve">    90443</v>
          </cell>
          <cell r="B3660" t="str">
            <v>RASGO EM ALVENARIA PARA RAMAIS/ DISTRIBUIÇÃO COM DIAMETROS MENORES OU IGUAIS A 40 MM. AF_05/2015</v>
          </cell>
          <cell r="C3660" t="str">
            <v>M</v>
          </cell>
          <cell r="D3660">
            <v>7.71</v>
          </cell>
        </row>
        <row r="3661">
          <cell r="A3661" t="str">
            <v xml:space="preserve">    90444</v>
          </cell>
          <cell r="B3661" t="str">
            <v>RASGO EM CONTRAPISO PARA RAMAIS/ DISTRIBUIÇÃO COM DIÂMETROS MENORES OUIGUAIS A 40 MM. AF_05/2015</v>
          </cell>
          <cell r="C3661" t="str">
            <v>M</v>
          </cell>
          <cell r="D3661">
            <v>13.91</v>
          </cell>
        </row>
        <row r="3662">
          <cell r="A3662" t="str">
            <v xml:space="preserve">    90445</v>
          </cell>
          <cell r="B3662" t="str">
            <v>RASGO EM CONTRAPISO PARA RAMAIS/ DISTRIBUIÇÃO COM DIÂMETROS MAIORES QUE 40 MM E MENORES OU IGUAIS A 75 MM. AF_05/2015</v>
          </cell>
          <cell r="C3662" t="str">
            <v>M</v>
          </cell>
          <cell r="D3662">
            <v>14.84</v>
          </cell>
        </row>
        <row r="3663">
          <cell r="A3663" t="str">
            <v xml:space="preserve">    90446</v>
          </cell>
          <cell r="B3663" t="str">
            <v>RASGO EM CONTRAPISO PARA RAMAIS/ DISTRIBUIÇÃO COM DIÂMETROS MAIORES QUE 75 MM. AF_05/2015</v>
          </cell>
          <cell r="C3663" t="str">
            <v>M</v>
          </cell>
          <cell r="D3663">
            <v>16.12</v>
          </cell>
        </row>
        <row r="3664">
          <cell r="A3664" t="str">
            <v xml:space="preserve">    90447</v>
          </cell>
          <cell r="B3664" t="str">
            <v>RASGO EM ALVENARIA PARA ELETRODUTOS COM DIAMETROS MENORES OU IGUAIS A 40 MM. AF_05/2015</v>
          </cell>
          <cell r="C3664" t="str">
            <v>M</v>
          </cell>
          <cell r="D3664">
            <v>3.74</v>
          </cell>
        </row>
        <row r="3665">
          <cell r="A3665" t="str">
            <v xml:space="preserve">    90453</v>
          </cell>
          <cell r="B3665" t="str">
            <v>PASSANTE TIPO TUBO DE DIÂMETRO MENOR OU IGUAL A 40 MM, FIXADO EM LAJE.AF_05/2015</v>
          </cell>
          <cell r="C3665" t="str">
            <v>UN</v>
          </cell>
          <cell r="D3665">
            <v>1.76</v>
          </cell>
        </row>
        <row r="3666">
          <cell r="A3666" t="str">
            <v xml:space="preserve">    90454</v>
          </cell>
          <cell r="B3666" t="str">
            <v>PASSANTE TIPO TUBO DE DIÂMETRO MAIORES QUE 40 MM E MENORES OU IGUAIS A75 MM, FIXADO EM LAJE. AF_05/2015</v>
          </cell>
          <cell r="C3666" t="str">
            <v>UN</v>
          </cell>
          <cell r="D3666">
            <v>3.14</v>
          </cell>
        </row>
        <row r="3667">
          <cell r="A3667" t="str">
            <v xml:space="preserve">    90455</v>
          </cell>
          <cell r="B3667" t="str">
            <v>PASSANTE TIPO TUBO DE DIÂMETRO MAIOR QUE 75 MM, FIXADO EM LAJE. AF_05/2015</v>
          </cell>
          <cell r="C3667" t="str">
            <v>UN</v>
          </cell>
          <cell r="D3667">
            <v>4.12</v>
          </cell>
        </row>
        <row r="3668">
          <cell r="A3668" t="str">
            <v xml:space="preserve">    90456</v>
          </cell>
          <cell r="B3668" t="str">
            <v>QUEBRA EM ALVENARIA PARA INSTALAÇÃO DE CAIXA DE TOMADA (4X4 OU 4X2). AF_05/2015</v>
          </cell>
          <cell r="C3668" t="str">
            <v>UN</v>
          </cell>
          <cell r="D3668">
            <v>2.48</v>
          </cell>
        </row>
        <row r="3669">
          <cell r="A3669" t="str">
            <v xml:space="preserve">    90457</v>
          </cell>
          <cell r="B3669" t="str">
            <v>QUEBRA EM ALVENARIA PARA INSTALAÇÃO DE QUADRO DISTRIBUIÇÃO PEQUENO (19X25 CM). AF_05/2015</v>
          </cell>
          <cell r="C3669" t="str">
            <v>UN</v>
          </cell>
          <cell r="D3669">
            <v>5.65</v>
          </cell>
        </row>
        <row r="3670">
          <cell r="A3670" t="str">
            <v xml:space="preserve">    90458</v>
          </cell>
          <cell r="B3670" t="str">
            <v>QUEBRA EM ALVENARIA PARA INSTALAÇÃO DE QUADRO DISTRIBUIÇÃO GRANDE (76X40 CM). AF_05/2015</v>
          </cell>
          <cell r="C3670" t="str">
            <v>UN</v>
          </cell>
          <cell r="D3670">
            <v>16.03</v>
          </cell>
        </row>
        <row r="3671">
          <cell r="A3671" t="str">
            <v xml:space="preserve">    90459</v>
          </cell>
          <cell r="B3671" t="str">
            <v>QUEBRA EM ALVENARIA PARA INSTALAÇÃO DE ABRIGO PARA MANGUEIRAS (90X60 CM). AF_05/2015</v>
          </cell>
          <cell r="C3671" t="str">
            <v>UN</v>
          </cell>
          <cell r="D3671">
            <v>22.6</v>
          </cell>
        </row>
        <row r="3672">
          <cell r="A3672" t="str">
            <v xml:space="preserve">    90466</v>
          </cell>
          <cell r="B3672" t="str">
            <v>CHUMBAMENTO LINEAR EM ALVENARIA PARA RAMAIS/DISTRIBUIÇÃO COM DIÂMETROSMENORES OU IGUAIS A 40 MM. AF_05/2015</v>
          </cell>
          <cell r="C3672" t="str">
            <v>M</v>
          </cell>
          <cell r="D3672">
            <v>7.87</v>
          </cell>
        </row>
        <row r="3673">
          <cell r="A3673" t="str">
            <v xml:space="preserve">    90467</v>
          </cell>
          <cell r="B3673" t="str">
            <v>CHUMBAMENTO LINEAR EM ALVENARIA PARA RAMAIS/DISTRIBUIÇÃO COM DIÂMETROSMAIORES QUE 40 MM E MENORES OU IGUAIS A 75 MM. AF_05/2015</v>
          </cell>
          <cell r="C3673" t="str">
            <v>M</v>
          </cell>
          <cell r="D3673">
            <v>12.45</v>
          </cell>
        </row>
        <row r="3674">
          <cell r="A3674" t="str">
            <v xml:space="preserve">    90468</v>
          </cell>
          <cell r="B3674" t="str">
            <v>CHUMBAMENTO LINEAR EM CONTRAPISO PARA RAMAIS/DISTRIBUIÇÃO COM DIÂMETROS MENORES OU IGUAIS A 40 MM. AF_05/2015</v>
          </cell>
          <cell r="C3674" t="str">
            <v>M</v>
          </cell>
          <cell r="D3674">
            <v>3.54</v>
          </cell>
        </row>
        <row r="3675">
          <cell r="A3675" t="str">
            <v xml:space="preserve">    90469</v>
          </cell>
          <cell r="B3675" t="str">
            <v>CHUMBAMENTO LINEAR EM CONTRAPISO PARA RAMAIS/DISTRIBUIÇÃO COM DIÂMETROS MAIORES QUE 40 MM E MENORES OU IGUAIS A 75 MM. AF_05/2015</v>
          </cell>
          <cell r="C3675" t="str">
            <v>M</v>
          </cell>
          <cell r="D3675">
            <v>5.68</v>
          </cell>
        </row>
        <row r="3676">
          <cell r="A3676" t="str">
            <v xml:space="preserve">    90470</v>
          </cell>
          <cell r="B3676" t="str">
            <v>CHUMBAMENTO LINEAR EM CONTRAPISO PARA RAMAIS/DISTRIBUIÇÃO COM DIÂMETROS MAIORES QUE 75 MM. AF_05/2015</v>
          </cell>
          <cell r="C3676" t="str">
            <v>M</v>
          </cell>
          <cell r="D3676">
            <v>7.87</v>
          </cell>
        </row>
        <row r="3677">
          <cell r="A3677" t="str">
            <v xml:space="preserve">    91166</v>
          </cell>
          <cell r="B3677" t="str">
            <v>FIXAÇÃO DE TUBOS HORIZONTAIS DE PEX DIAMETROS IGUAIS OU INFERIORES A 40 MM COM ABRAÇADEIRA PLÁSTICA 390 MM, FIXADA EM LAJE. AF_05/2015</v>
          </cell>
          <cell r="C3677" t="str">
            <v>M</v>
          </cell>
          <cell r="D3677">
            <v>2.57</v>
          </cell>
        </row>
        <row r="3678">
          <cell r="A3678" t="str">
            <v xml:space="preserve">    91167</v>
          </cell>
          <cell r="B3678" t="str">
            <v>FIXAÇÃO DE TUBOS HORIZONTAIS DE PPR DIÂMETROS MENORES OU IGUAIS A 40 MM COM ABRAÇADEIRA METÁLICA RÍGIDA TIPO D 1/2" , FIXADA EM PERFILADOEM LAJE. AF_05/2015</v>
          </cell>
          <cell r="C3678" t="str">
            <v>M</v>
          </cell>
          <cell r="D3678">
            <v>6.35</v>
          </cell>
        </row>
        <row r="3679">
          <cell r="A3679" t="str">
            <v xml:space="preserve">    91168</v>
          </cell>
          <cell r="B3679" t="str">
            <v>FIXAÇÃO DE TUBOS HORIZONTAIS DE PPR DIÂMETROS MAIORES QUE 40 MM E MENORES OU IGUAIS A 75 MM COM ABRAÇADEIRA METÁLICA RÍGIDA TIPO D 1 1/2" ,FIXADA EM PERFILADO EM LAJE. AF_05/2015</v>
          </cell>
          <cell r="C3679" t="str">
            <v>M</v>
          </cell>
          <cell r="D3679">
            <v>4.78</v>
          </cell>
        </row>
        <row r="3680">
          <cell r="A3680" t="str">
            <v xml:space="preserve">    91169</v>
          </cell>
          <cell r="B3680" t="str">
            <v>FIXAÇÃO DE TUBOS HORIZONTAIS DE PPR DIÂMETROS MAIORES QUE 75 MM COM ABRAÇADEIRA METÁLICA RÍGIDA TIPO D 3" , FIXADA EM PERFILADO EM LAJE. AF_05/2015</v>
          </cell>
          <cell r="C3680" t="str">
            <v>M</v>
          </cell>
          <cell r="D3680">
            <v>5.68</v>
          </cell>
        </row>
        <row r="3681">
          <cell r="A3681" t="str">
            <v xml:space="preserve">    91170</v>
          </cell>
          <cell r="B3681" t="str">
            <v>FIXAÇÃO DE TUBOS HORIZONTAIS DE PVC, CPVC OU COBRE DIÂMETROS MENORES OU IGUAIS A 40 MM COM ABRAÇADEIRA METÁLICA RÍGIDA TIPO D 1/2" , FIXADA EM PERFILADO EM LAJE. AF_05/2015</v>
          </cell>
          <cell r="C3681" t="str">
            <v>M</v>
          </cell>
          <cell r="D3681">
            <v>1.64</v>
          </cell>
        </row>
        <row r="3682">
          <cell r="A3682" t="str">
            <v xml:space="preserve">    91171</v>
          </cell>
          <cell r="B3682" t="str">
            <v>FIXAÇÃO DE TUBOS HORIZONTAIS DE PVC, CPVC OU COBRE DIÂMETROS MAIORES QUE 40 MM E MENORES OU IGUAIS A 75 MM COM ABRAÇADEIRA METÁLICA RÍGIDA TIPO D 1 1/2" , FIXADA EM PERFILADO EM LAJE. AF_05/2015</v>
          </cell>
          <cell r="C3682" t="str">
            <v>M</v>
          </cell>
          <cell r="D3682">
            <v>2.04</v>
          </cell>
        </row>
        <row r="3683">
          <cell r="A3683" t="str">
            <v xml:space="preserve">    91172</v>
          </cell>
          <cell r="B3683" t="str">
            <v>FIXAÇÃO DE TUBOS HORIZONTAIS DE PVC, CPVC OU COBRE DIÂMETROS MAIORES QUE 75 MM COM ABRAÇADEIRA METÁLICA RÍGIDA TIPO D 3" , FIXADA EM PERFILADO EM LAJE. AF_05/2015</v>
          </cell>
          <cell r="C3683" t="str">
            <v>M</v>
          </cell>
          <cell r="D3683">
            <v>3</v>
          </cell>
        </row>
        <row r="3684">
          <cell r="A3684" t="str">
            <v xml:space="preserve">    91173</v>
          </cell>
          <cell r="B3684" t="str">
            <v>FIXAÇÃO DE TUBOS VERTICAIS DE PPR DIÂMETROS MENORES OU IGUAIS A 40 MM COM ABRAÇADEIRA METÁLICA RÍGIDA TIPO D 1/2" , FIXADA EM PERFILADO EMALVENARIA. AF_05/2015</v>
          </cell>
          <cell r="C3684" t="str">
            <v>M</v>
          </cell>
          <cell r="D3684">
            <v>0.83</v>
          </cell>
        </row>
        <row r="3685">
          <cell r="A3685" t="str">
            <v xml:space="preserve">    91174</v>
          </cell>
          <cell r="B3685" t="str">
            <v>FIXAÇÃO DE TUBOS VERTICAIS DE PPR DIÂMETROS MAIORES QUE 40 MM E MENORES OU IGUAIS A 75 MM COM ABRAÇADEIRA METÁLICA RÍGIDA TIPO D 1 1/2" ,FIXADA EM PERFILADO EM ALVENARIA. AF_05/2015</v>
          </cell>
          <cell r="C3685" t="str">
            <v>M</v>
          </cell>
          <cell r="D3685">
            <v>1.62</v>
          </cell>
        </row>
        <row r="3686">
          <cell r="A3686" t="str">
            <v xml:space="preserve">    91175</v>
          </cell>
          <cell r="B3686" t="str">
            <v>FIXAÇÃO DE TUBOS VERTICAIS DE PPR DIÂMETROS MAIORES QUE 75 MM COM ABRAÇADEIRA METÁLICA RÍGIDA TIPO D 3" , FIXADA EM PERFILADO EM ALVENARIA. AF_05/2015</v>
          </cell>
          <cell r="C3686" t="str">
            <v>M</v>
          </cell>
          <cell r="D3686">
            <v>2.64</v>
          </cell>
        </row>
        <row r="3687">
          <cell r="A3687" t="str">
            <v xml:space="preserve">    91182</v>
          </cell>
          <cell r="B3687" t="str">
            <v>FIXAÇÃO DE TUBOS HORIZONTAIS DE PPR DIÂMETROS MENORES OU IGUAIS A 40 MM COM ABRAÇADEIRA METÁLICA FLEXÍVEL 18 MM, FIXADA DIRETAMENTE NA LAJE.AF_05/2015</v>
          </cell>
          <cell r="C3687" t="str">
            <v>M</v>
          </cell>
          <cell r="D3687">
            <v>16.5</v>
          </cell>
        </row>
        <row r="3688">
          <cell r="A3688" t="str">
            <v xml:space="preserve">    91183</v>
          </cell>
          <cell r="B3688" t="str">
            <v>FIXAÇÃO DE TUBOS HORIZONTAIS DE PPR DIÂMETROS MAIORES QUE 40 MM E MENORES OU IGUAIS A 75 MM COM ABRAÇADEIRA METÁLICA FLEXÍVEL 18 MM, FIXADADIRETAMENTE NA LAJE. AF_05/2015</v>
          </cell>
          <cell r="C3688" t="str">
            <v>M</v>
          </cell>
          <cell r="D3688">
            <v>8.2200000000000006</v>
          </cell>
        </row>
        <row r="3689">
          <cell r="A3689" t="str">
            <v xml:space="preserve">    91184</v>
          </cell>
          <cell r="B3689" t="str">
            <v>FIXAÇÃO DE TUBOS HORIZONTAIS DE PPR DIÂMETROS MAIORES QUE 75 MM COM ABRAÇADEIRA METÁLICA FLEXÍVEL 18 MM, FIXADA DIRETAMENTE NA LAJE. AF_05/2015</v>
          </cell>
          <cell r="C3689" t="str">
            <v>M</v>
          </cell>
          <cell r="D3689">
            <v>7.69</v>
          </cell>
        </row>
        <row r="3690">
          <cell r="A3690" t="str">
            <v xml:space="preserve">    91185</v>
          </cell>
          <cell r="B3690" t="str">
            <v>FIXAÇÃO DE TUBOS HORIZONTAIS DE PVC, CPVC OU COBRE DIÂMETROS MENORES OU IGUAIS A 40 MM COM ABRAÇADEIRA METÁLICA FLEXÍVEL 18 MM, FIXADA DIRETAMENTE NA LAJE. AF_05/2015</v>
          </cell>
          <cell r="C3690" t="str">
            <v>M</v>
          </cell>
          <cell r="D3690">
            <v>4.24</v>
          </cell>
        </row>
        <row r="3691">
          <cell r="A3691" t="str">
            <v xml:space="preserve">    91186</v>
          </cell>
          <cell r="B3691" t="str">
            <v>FIXAÇÃO DE TUBOS HORIZONTAIS DE PVC, CPVC OU COBRE DIÂMETROS MAIORES QUE 40 MM E MENORES OU IGUAIS A 75 MM COM ABRAÇADEIRA METÁLICA FLEXÍVEL18 MM, FIXADA DIRETAMENTE NA LAJE. AF_05/2015</v>
          </cell>
          <cell r="C3691" t="str">
            <v>M</v>
          </cell>
          <cell r="D3691">
            <v>3.52</v>
          </cell>
        </row>
        <row r="3692">
          <cell r="A3692" t="str">
            <v xml:space="preserve">    91187</v>
          </cell>
          <cell r="B3692" t="str">
            <v>FIXAÇÃO DE TUBOS HORIZONTAIS DE PVC, CPVC OU COBRE DIÂMETROS MAIORES QUE 75 MM COM ABRAÇADEIRA METÁLICA FLEXÍVEL 18 MM, FIXADA DIRETAMENTE NA LAJE. AF_05/2015</v>
          </cell>
          <cell r="C3692" t="str">
            <v>M</v>
          </cell>
          <cell r="D3692">
            <v>4.0599999999999996</v>
          </cell>
        </row>
        <row r="3693">
          <cell r="A3693" t="str">
            <v xml:space="preserve">    91188</v>
          </cell>
          <cell r="B3693" t="str">
            <v>CHUMBAMENTO PONTUAL DE ABERTURA EM LAJE COM PASSAGEM DE 1 TUBO DE DIAMETRO EQUIVALENTE IGUAL À 50 MM. AF_05/2015</v>
          </cell>
          <cell r="C3693" t="str">
            <v>UN</v>
          </cell>
          <cell r="D3693">
            <v>4.3099999999999996</v>
          </cell>
        </row>
        <row r="3694">
          <cell r="A3694" t="str">
            <v xml:space="preserve">    91189</v>
          </cell>
          <cell r="B3694" t="str">
            <v>CHUMBAMENTO PONTUAL DE ABERTURA EM LAJE COM PASSAGEM DE MAIS DE 1 TUBODE DIAMETRO EQUIVALENTE IGUAL À 50 MM. AF_05/2015</v>
          </cell>
          <cell r="C3694" t="str">
            <v>UN</v>
          </cell>
          <cell r="D3694">
            <v>30.51</v>
          </cell>
        </row>
        <row r="3695">
          <cell r="A3695" t="str">
            <v xml:space="preserve">    91190</v>
          </cell>
          <cell r="B3695" t="str">
            <v>CHUMBAMENTO PONTUAL EM PASSAGEM DE TUBO COM DIÂMETRO MENOR OU IGUAL A 40 MM. AF_05/2015</v>
          </cell>
          <cell r="C3695" t="str">
            <v>UN</v>
          </cell>
          <cell r="D3695">
            <v>3.04</v>
          </cell>
        </row>
        <row r="3696">
          <cell r="A3696" t="str">
            <v xml:space="preserve">    91191</v>
          </cell>
          <cell r="B3696" t="str">
            <v>CHUMBAMENTO PONTUAL EM PASSAGEM DE TUBO COM DIÂMETROS ENTRE 40 MM E 75 MM. AF_05/2015</v>
          </cell>
          <cell r="C3696" t="str">
            <v>UN</v>
          </cell>
          <cell r="D3696">
            <v>3.22</v>
          </cell>
        </row>
        <row r="3697">
          <cell r="A3697" t="str">
            <v xml:space="preserve">    91192</v>
          </cell>
          <cell r="B3697" t="str">
            <v>CHUMBAMENTO PONTUAL EM PASSAGEM DE TUBO COM DIÂMETRO MAIOR QUE 75 MM. AF_05/2015</v>
          </cell>
          <cell r="C3697" t="str">
            <v>UN</v>
          </cell>
          <cell r="D3697">
            <v>3.56</v>
          </cell>
        </row>
        <row r="3698">
          <cell r="A3698" t="str">
            <v xml:space="preserve">    91222</v>
          </cell>
          <cell r="B3698" t="str">
            <v>RASGO EM ALVENARIA PARA RAMAIS/ DISTRIBUIÇÃO COM DIÂMETROS MAIORES QUE40 MM E MENORES OU IGUAIS A 75 MM. AF_05/2015</v>
          </cell>
          <cell r="C3698" t="str">
            <v>M</v>
          </cell>
          <cell r="D3698">
            <v>8.31</v>
          </cell>
        </row>
        <row r="3699">
          <cell r="A3699" t="str">
            <v>INPR</v>
          </cell>
          <cell r="B3699" t="str">
            <v>INSTALACOES DE PRODUCAO</v>
          </cell>
        </row>
        <row r="3700">
          <cell r="A3700" t="str">
            <v xml:space="preserve">  0232</v>
          </cell>
          <cell r="B3700" t="str">
            <v>INSTALACAO DE BOMBAS EM GERAL</v>
          </cell>
        </row>
        <row r="3701">
          <cell r="A3701" t="str">
            <v xml:space="preserve">    73826</v>
          </cell>
          <cell r="B3701" t="str">
            <v>INSTALACAO DE COMPRESSOR DE AR OU SOPRADOR</v>
          </cell>
        </row>
        <row r="3702">
          <cell r="A3702" t="str">
            <v xml:space="preserve">    73826/001</v>
          </cell>
          <cell r="B3702" t="str">
            <v xml:space="preserve">INSTALACAO DE COMPRESSOR DE AR, POTENCIA &lt;= 5 CV </v>
          </cell>
          <cell r="C3702" t="str">
            <v>UN</v>
          </cell>
          <cell r="D3702">
            <v>409.68</v>
          </cell>
        </row>
        <row r="3703">
          <cell r="A3703" t="str">
            <v xml:space="preserve">    73826/002</v>
          </cell>
          <cell r="B3703" t="str">
            <v xml:space="preserve">INSTALACAO DE COMPRESSOR DE AR, POTENCIA &gt; 5 E &lt;= 10 CV </v>
          </cell>
          <cell r="C3703" t="str">
            <v>UN</v>
          </cell>
          <cell r="D3703">
            <v>532.59</v>
          </cell>
        </row>
        <row r="3704">
          <cell r="A3704" t="str">
            <v xml:space="preserve">    73834</v>
          </cell>
          <cell r="B3704" t="str">
            <v>INSTALACAO DE CONJUNTO MOTO BOMBA SUBMERSIVEL</v>
          </cell>
        </row>
        <row r="3705">
          <cell r="A3705" t="str">
            <v xml:space="preserve">    73834/001</v>
          </cell>
          <cell r="B3705" t="str">
            <v xml:space="preserve">INSTALACAO DE CONJ.MOTO BOMBA SUBMERSIVEL ATE 10 CV </v>
          </cell>
          <cell r="C3705" t="str">
            <v>UN</v>
          </cell>
          <cell r="D3705">
            <v>139.91999999999999</v>
          </cell>
        </row>
        <row r="3706">
          <cell r="A3706" t="str">
            <v xml:space="preserve">    73834/002</v>
          </cell>
          <cell r="B3706" t="str">
            <v xml:space="preserve">INSTALACAO DE CONJ.MOTO BOMBA SUBMERSIVEL DE 11 A 25 CV </v>
          </cell>
          <cell r="C3706" t="str">
            <v>UN</v>
          </cell>
          <cell r="D3706">
            <v>223.88</v>
          </cell>
        </row>
        <row r="3707">
          <cell r="A3707" t="str">
            <v xml:space="preserve">    73834/003</v>
          </cell>
          <cell r="B3707" t="str">
            <v xml:space="preserve">INSTALACAO DE CONJ.MOTO BOMBA SUBMERSIVEL DE 26 A 50 CV </v>
          </cell>
          <cell r="C3707" t="str">
            <v>UN</v>
          </cell>
          <cell r="D3707">
            <v>447.77</v>
          </cell>
        </row>
        <row r="3708">
          <cell r="A3708" t="str">
            <v xml:space="preserve">    73834/004</v>
          </cell>
          <cell r="B3708" t="str">
            <v xml:space="preserve">INSTALACAO DE CONJ.MOTO BOMBA SUBMERSIVEL DE 51 A 100 CV </v>
          </cell>
          <cell r="C3708" t="str">
            <v>UN</v>
          </cell>
          <cell r="D3708">
            <v>671.66</v>
          </cell>
        </row>
        <row r="3709">
          <cell r="A3709" t="str">
            <v xml:space="preserve">    73835</v>
          </cell>
          <cell r="B3709" t="str">
            <v>INSTALACAO DE CONJUNTO MOTO BOMBA VERTICAL</v>
          </cell>
        </row>
        <row r="3710">
          <cell r="A3710" t="str">
            <v xml:space="preserve">    73835/001</v>
          </cell>
          <cell r="B3710" t="str">
            <v xml:space="preserve">INSTALACAO DE CONJ.MOTO BOMBA VERTICAL POT &lt;= 100 CV </v>
          </cell>
          <cell r="C3710" t="str">
            <v>UN</v>
          </cell>
          <cell r="D3710">
            <v>957.47</v>
          </cell>
        </row>
        <row r="3711">
          <cell r="A3711" t="str">
            <v xml:space="preserve">    73835/002</v>
          </cell>
          <cell r="B3711" t="str">
            <v xml:space="preserve">INSTALACAO DE CONJ.MOTO BOMBA VERTICAL 100 &lt; POT &lt;= 200 CV </v>
          </cell>
          <cell r="C3711" t="str">
            <v>UN</v>
          </cell>
          <cell r="D3711">
            <v>1302.1600000000001</v>
          </cell>
        </row>
        <row r="3712">
          <cell r="A3712" t="str">
            <v xml:space="preserve">    73835/003</v>
          </cell>
          <cell r="B3712" t="str">
            <v xml:space="preserve">INSTALACAO DE CONJ.MOTO BOMBA VERTICAL 200 &lt; POT &lt;= 300 CV </v>
          </cell>
          <cell r="C3712" t="str">
            <v>UN</v>
          </cell>
          <cell r="D3712">
            <v>1455.35</v>
          </cell>
        </row>
        <row r="3713">
          <cell r="A3713" t="str">
            <v xml:space="preserve">    73836</v>
          </cell>
          <cell r="B3713" t="str">
            <v>INSTALACAO DE CONJUNTO MOTO BOMBA HORIZONTAL</v>
          </cell>
        </row>
        <row r="3714">
          <cell r="A3714" t="str">
            <v xml:space="preserve">    73836/001</v>
          </cell>
          <cell r="B3714" t="str">
            <v xml:space="preserve">INSTALACAO DE CONJ.MOTO BOMBA HORIZONTAL ATE 10 CV </v>
          </cell>
          <cell r="C3714" t="str">
            <v>UN</v>
          </cell>
          <cell r="D3714">
            <v>382.98</v>
          </cell>
        </row>
        <row r="3715">
          <cell r="A3715" t="str">
            <v xml:space="preserve">    73836/002</v>
          </cell>
          <cell r="B3715" t="str">
            <v xml:space="preserve">INSTALACAO DE CONJ.MOTO BOMBA HORIZONTAL DE 12,5 A 25 CV </v>
          </cell>
          <cell r="C3715" t="str">
            <v>UN</v>
          </cell>
          <cell r="D3715">
            <v>497.88</v>
          </cell>
        </row>
        <row r="3716">
          <cell r="A3716" t="str">
            <v xml:space="preserve">    73836/003</v>
          </cell>
          <cell r="B3716" t="str">
            <v xml:space="preserve">INSTALACAO DE CONJ.MOTO BOMBA HORIZONTAL DE 30 A 75 CV </v>
          </cell>
          <cell r="C3716" t="str">
            <v>UN</v>
          </cell>
          <cell r="D3716">
            <v>765.97</v>
          </cell>
        </row>
        <row r="3717">
          <cell r="A3717" t="str">
            <v xml:space="preserve">    73836/004</v>
          </cell>
          <cell r="B3717" t="str">
            <v xml:space="preserve">INSTALACAO DE CONJ.MOTO BOMBA HORIZONTAL DE 100 A 150 CV </v>
          </cell>
          <cell r="C3717" t="str">
            <v>UN</v>
          </cell>
          <cell r="D3717">
            <v>1225.56</v>
          </cell>
        </row>
        <row r="3718">
          <cell r="A3718" t="str">
            <v xml:space="preserve">    73837</v>
          </cell>
          <cell r="B3718" t="str">
            <v>INSTALACAO DE CONJUNTO MOTO BOMBA SUBMERSO/POSICIONAMENTO</v>
          </cell>
        </row>
        <row r="3719">
          <cell r="A3719" t="str">
            <v xml:space="preserve">    73837/001</v>
          </cell>
          <cell r="B3719" t="str">
            <v xml:space="preserve">INSTALACAO DE CONJ.MOTO BOMBA SUBMERSO ATE 5 CV </v>
          </cell>
          <cell r="C3719" t="str">
            <v>UN</v>
          </cell>
          <cell r="D3719">
            <v>139.91999999999999</v>
          </cell>
        </row>
        <row r="3720">
          <cell r="A3720" t="str">
            <v xml:space="preserve">    73837/002</v>
          </cell>
          <cell r="B3720" t="str">
            <v xml:space="preserve">INSTALACAO DE CONJ.MOTO BOMBA SUBMERSO DE 6 A 25 CV </v>
          </cell>
          <cell r="C3720" t="str">
            <v>UN</v>
          </cell>
          <cell r="D3720">
            <v>279.85000000000002</v>
          </cell>
        </row>
        <row r="3721">
          <cell r="A3721" t="str">
            <v xml:space="preserve">    73837/003</v>
          </cell>
          <cell r="B3721" t="str">
            <v xml:space="preserve">INSTALACAO DE CONJ.MOTO BOMBA SUBMERSO DE 26 A 50 CV </v>
          </cell>
          <cell r="C3721" t="str">
            <v>UN</v>
          </cell>
          <cell r="D3721">
            <v>559.71</v>
          </cell>
        </row>
        <row r="3722">
          <cell r="A3722" t="str">
            <v xml:space="preserve">  0240</v>
          </cell>
          <cell r="B3722" t="str">
            <v>MONTAGENS EM GERAL</v>
          </cell>
        </row>
        <row r="3723">
          <cell r="A3723" t="str">
            <v xml:space="preserve">    73612</v>
          </cell>
          <cell r="B3723" t="str">
            <v xml:space="preserve">INSTALACAO DE CLORADOR </v>
          </cell>
          <cell r="C3723" t="str">
            <v>UN</v>
          </cell>
          <cell r="D3723">
            <v>304.69</v>
          </cell>
        </row>
        <row r="3724">
          <cell r="A3724" t="str">
            <v xml:space="preserve">    73660</v>
          </cell>
          <cell r="B3724" t="str">
            <v xml:space="preserve">LEITO FILTRANTE - ASSENTAMENTO DE BLOCOS LEOPOLD </v>
          </cell>
          <cell r="C3724" t="str">
            <v>M2</v>
          </cell>
          <cell r="D3724">
            <v>54.77</v>
          </cell>
        </row>
        <row r="3725">
          <cell r="A3725" t="str">
            <v xml:space="preserve">    73661</v>
          </cell>
          <cell r="B3725" t="str">
            <v xml:space="preserve">FORNECIMENTO E INSTALACAO DE TALHA E TROLEY MANUAL DE 1 TONELADA </v>
          </cell>
          <cell r="C3725" t="str">
            <v>UN</v>
          </cell>
          <cell r="D3725">
            <v>1726.17</v>
          </cell>
        </row>
        <row r="3726">
          <cell r="A3726" t="str">
            <v xml:space="preserve">    73693</v>
          </cell>
          <cell r="B3726" t="str">
            <v xml:space="preserve">LEITO FILTRANTE - COLOCACAO DE LONA PLASTICA </v>
          </cell>
          <cell r="C3726" t="str">
            <v>M2</v>
          </cell>
          <cell r="D3726">
            <v>15.2</v>
          </cell>
        </row>
        <row r="3727">
          <cell r="A3727" t="str">
            <v xml:space="preserve">    73694</v>
          </cell>
          <cell r="B3727" t="str">
            <v xml:space="preserve">INSTALACAO DE BOMBA DOSADORA </v>
          </cell>
          <cell r="C3727" t="str">
            <v>UN</v>
          </cell>
          <cell r="D3727">
            <v>103.62</v>
          </cell>
        </row>
        <row r="3728">
          <cell r="A3728" t="str">
            <v xml:space="preserve">    73695</v>
          </cell>
          <cell r="B3728" t="str">
            <v xml:space="preserve">INSTALACAO DE AGITADOR </v>
          </cell>
          <cell r="C3728" t="str">
            <v>UN</v>
          </cell>
          <cell r="D3728">
            <v>53.29</v>
          </cell>
        </row>
        <row r="3729">
          <cell r="A3729" t="str">
            <v xml:space="preserve">    73824</v>
          </cell>
          <cell r="B3729" t="str">
            <v>INSTALACAO DE MISTURADOR</v>
          </cell>
        </row>
        <row r="3730">
          <cell r="A3730" t="str">
            <v xml:space="preserve">    73824/001</v>
          </cell>
          <cell r="B3730" t="str">
            <v xml:space="preserve">INSTALACAO DE MISTURADOR VERTICAL </v>
          </cell>
          <cell r="C3730" t="str">
            <v>UN</v>
          </cell>
          <cell r="D3730">
            <v>304.69</v>
          </cell>
        </row>
        <row r="3731">
          <cell r="A3731" t="str">
            <v xml:space="preserve">    73825</v>
          </cell>
          <cell r="B3731" t="str">
            <v>VERTEDORES</v>
          </cell>
        </row>
        <row r="3732">
          <cell r="A3732" t="str">
            <v xml:space="preserve">    73825/002</v>
          </cell>
          <cell r="B3732" t="str">
            <v xml:space="preserve">VERTEDOR TRIANGULAR DE ALUMINIO </v>
          </cell>
          <cell r="C3732" t="str">
            <v>M2</v>
          </cell>
          <cell r="D3732">
            <v>732.92</v>
          </cell>
        </row>
        <row r="3733">
          <cell r="A3733" t="str">
            <v xml:space="preserve">    73873</v>
          </cell>
          <cell r="B3733" t="str">
            <v>LEITO FILTRANTE</v>
          </cell>
        </row>
        <row r="3734">
          <cell r="A3734" t="str">
            <v xml:space="preserve">    73873/001</v>
          </cell>
          <cell r="B3734" t="str">
            <v xml:space="preserve">LEITO FILTRANTE - COLOCACAO E APILOAMENTO DE TERRA NO FILTRO </v>
          </cell>
          <cell r="C3734" t="str">
            <v>M3</v>
          </cell>
          <cell r="D3734">
            <v>49.73</v>
          </cell>
        </row>
        <row r="3735">
          <cell r="A3735" t="str">
            <v xml:space="preserve">    73873/002</v>
          </cell>
          <cell r="B3735" t="str">
            <v xml:space="preserve">LEITO FILTRANTE - FORN.E ENCHIMENTO C/ BRITA NO. 4 </v>
          </cell>
          <cell r="C3735" t="str">
            <v>M3</v>
          </cell>
          <cell r="D3735">
            <v>145.69999999999999</v>
          </cell>
        </row>
        <row r="3736">
          <cell r="A3736" t="str">
            <v xml:space="preserve">    73873/003</v>
          </cell>
          <cell r="B3736" t="str">
            <v xml:space="preserve">LEITO FILTRANTE - COLOCACAO DE AREIA NOS FILTROS </v>
          </cell>
          <cell r="C3736" t="str">
            <v>M3</v>
          </cell>
          <cell r="D3736">
            <v>49.73</v>
          </cell>
        </row>
        <row r="3737">
          <cell r="A3737" t="str">
            <v xml:space="preserve">    73873/004</v>
          </cell>
          <cell r="B3737" t="str">
            <v xml:space="preserve">LEITO FILTRANTE - COLOCACAO DE PEDREGULHOS NOS FILTROS </v>
          </cell>
          <cell r="C3737" t="str">
            <v>M3</v>
          </cell>
          <cell r="D3737">
            <v>54.47</v>
          </cell>
        </row>
        <row r="3738">
          <cell r="A3738" t="str">
            <v xml:space="preserve">    73873/005</v>
          </cell>
          <cell r="B3738" t="str">
            <v xml:space="preserve">LEITO FILTRANTE - COLOCACAO DE ANTRACITO NOS FILTROS </v>
          </cell>
          <cell r="C3738" t="str">
            <v>M3</v>
          </cell>
          <cell r="D3738">
            <v>49.73</v>
          </cell>
        </row>
        <row r="3739">
          <cell r="A3739" t="str">
            <v>LIPR</v>
          </cell>
          <cell r="B3739" t="str">
            <v>LIGACOES PREDIAIS AGUA/ESGOTO/ENERGIA/TELEFONE</v>
          </cell>
        </row>
        <row r="3740">
          <cell r="A3740" t="str">
            <v xml:space="preserve">  0058</v>
          </cell>
          <cell r="B3740" t="str">
            <v>LIGACOES PREDIAIS DE AGUA</v>
          </cell>
        </row>
        <row r="3741">
          <cell r="A3741" t="str">
            <v xml:space="preserve">    73827</v>
          </cell>
          <cell r="B3741" t="str">
            <v>KIT CAVALETE</v>
          </cell>
        </row>
        <row r="3742">
          <cell r="A3742" t="str">
            <v xml:space="preserve">    73827/001</v>
          </cell>
          <cell r="B3742" t="str">
            <v xml:space="preserve">KIT CAVALETE PVC COM REGISTRO 1/2" - FORNECIMENTO E INSTALAÇÃO </v>
          </cell>
          <cell r="C3742" t="str">
            <v>UN</v>
          </cell>
          <cell r="D3742">
            <v>45.78</v>
          </cell>
        </row>
        <row r="3743">
          <cell r="A3743" t="str">
            <v xml:space="preserve">    74102</v>
          </cell>
          <cell r="B3743" t="str">
            <v>CAIXA DE PROTECAO PARA HIDROMETRO</v>
          </cell>
        </row>
        <row r="3744">
          <cell r="A3744" t="str">
            <v xml:space="preserve">    74102/001</v>
          </cell>
          <cell r="B3744" t="str">
            <v>CAIXA PARA HIDROMETRO CONCRETO PRE-MOLDADO - FORNECIMENTO E INSTALACAO</v>
          </cell>
          <cell r="C3744" t="str">
            <v>UN</v>
          </cell>
          <cell r="D3744">
            <v>103.76</v>
          </cell>
        </row>
        <row r="3745">
          <cell r="A3745" t="str">
            <v xml:space="preserve">    74217</v>
          </cell>
          <cell r="B3745" t="str">
            <v>AQUISICAO E INSTALACAO DE HIDROMETRO</v>
          </cell>
        </row>
        <row r="3746">
          <cell r="A3746" t="str">
            <v xml:space="preserve">    74217/001</v>
          </cell>
          <cell r="B3746" t="str">
            <v xml:space="preserve">HIDROMETRO 3,00M3/H, D=1/2" - FORNECIMENTO E INSTALACAO </v>
          </cell>
          <cell r="C3746" t="str">
            <v>UN</v>
          </cell>
          <cell r="D3746">
            <v>84.5</v>
          </cell>
        </row>
        <row r="3747">
          <cell r="A3747" t="str">
            <v xml:space="preserve">    74217/002</v>
          </cell>
          <cell r="B3747" t="str">
            <v xml:space="preserve">HIDROMETRO 5,00M3/H, D=3/4" - FORNECIMENTO E INSTALACAO </v>
          </cell>
          <cell r="C3747" t="str">
            <v>UN</v>
          </cell>
          <cell r="D3747">
            <v>98.32</v>
          </cell>
        </row>
        <row r="3748">
          <cell r="A3748" t="str">
            <v xml:space="preserve">    74217/003</v>
          </cell>
          <cell r="B3748" t="str">
            <v xml:space="preserve">HIDROMETRO 1,50M3/H, D=1/2" - FORNECIMENTO E INSTALACAO </v>
          </cell>
          <cell r="C3748" t="str">
            <v>UN</v>
          </cell>
          <cell r="D3748">
            <v>81.239999999999995</v>
          </cell>
        </row>
        <row r="3749">
          <cell r="A3749" t="str">
            <v xml:space="preserve">    74218</v>
          </cell>
          <cell r="B3749" t="str">
            <v>MONTAGEM E INSTALACAO DE CAVALETE</v>
          </cell>
        </row>
        <row r="3750">
          <cell r="A3750" t="str">
            <v xml:space="preserve">    74218/001</v>
          </cell>
          <cell r="B3750" t="str">
            <v xml:space="preserve">KIT CAVALETE PVC COM REGISTRO 3/4" - FORNECIMENTO E INSTALACAO </v>
          </cell>
          <cell r="C3750" t="str">
            <v>UN</v>
          </cell>
          <cell r="D3750">
            <v>47.25</v>
          </cell>
        </row>
        <row r="3751">
          <cell r="A3751" t="str">
            <v xml:space="preserve">    74253</v>
          </cell>
          <cell r="B3751" t="str">
            <v>RAMAL PREDIAL</v>
          </cell>
        </row>
        <row r="3752">
          <cell r="A3752" t="str">
            <v xml:space="preserve">    74253/001</v>
          </cell>
          <cell r="B3752" t="str">
            <v>RAMAL PREDIAL EM TUBO PEAD 20MM - FORNECIMENTO, INSTALAÇÃO, ESCAVAÇÃO E REATERRO</v>
          </cell>
          <cell r="C3752" t="str">
            <v>M</v>
          </cell>
          <cell r="D3752">
            <v>14.41</v>
          </cell>
        </row>
        <row r="3753">
          <cell r="A3753" t="str">
            <v xml:space="preserve">    83878</v>
          </cell>
          <cell r="B3753" t="str">
            <v xml:space="preserve">LIGACAO DA REDE 50MM AO RAMAL PREDIAL 1/2" </v>
          </cell>
          <cell r="C3753" t="str">
            <v>UN</v>
          </cell>
          <cell r="D3753">
            <v>31.05</v>
          </cell>
        </row>
        <row r="3754">
          <cell r="A3754" t="str">
            <v xml:space="preserve">    83879</v>
          </cell>
          <cell r="B3754" t="str">
            <v xml:space="preserve">LIGACAO DA REDE 75MM AO RAMAL PREDIAL 1/2" </v>
          </cell>
          <cell r="C3754" t="str">
            <v>UN</v>
          </cell>
          <cell r="D3754">
            <v>36.090000000000003</v>
          </cell>
        </row>
        <row r="3755">
          <cell r="A3755" t="str">
            <v xml:space="preserve">  0059</v>
          </cell>
          <cell r="B3755" t="str">
            <v>LIGACOES PREDIAIS DE ESGOTO</v>
          </cell>
        </row>
        <row r="3756">
          <cell r="A3756" t="str">
            <v xml:space="preserve">    73658</v>
          </cell>
          <cell r="B3756" t="str">
            <v>LIGAÇÃO DOMICILIAR DE ESGOTO DN 100MM, DA CASA ATÉ A CAIXA, COMPOSTO POR 10,0M TUBO DE PVC ESGOTO PREDIAL DN 100MM E CAIXA DE ALVENARIA COMTAMPA DE CONCRETO - FORNECIMENTO E INSTALAÇÃO</v>
          </cell>
          <cell r="C3756" t="str">
            <v>UN</v>
          </cell>
          <cell r="D3756">
            <v>421.36</v>
          </cell>
        </row>
        <row r="3757">
          <cell r="A3757" t="str">
            <v xml:space="preserve">    73784</v>
          </cell>
          <cell r="B3757" t="str">
            <v>LIGACOES DE ESGOTOS EM TUBOS DE PVC</v>
          </cell>
        </row>
        <row r="3758">
          <cell r="A3758" t="str">
            <v xml:space="preserve">    73784/001</v>
          </cell>
          <cell r="B3758" t="str">
            <v>LIGAÇÃO DE ESGOTO EM TUBO PVC ESGOTO SÉRIE-R DN 100MM, DA CAIXA ATÉ A REDE, INCLUINDO ESCAVAÇÃO E REATERRO ATÉ 1,00M, COMPOSTO POR 10,50M DETUBO PVC SÉRIE-R ESGOTO DN 100MM, JUNÇÃO SIMPLES PVC PARA ESGOTO PREDIAL DN 100X100MM E CURVA PVC 90GRAUS PARA REDE</v>
          </cell>
          <cell r="C3758" t="str">
            <v>UN</v>
          </cell>
          <cell r="D3758">
            <v>814.39</v>
          </cell>
        </row>
        <row r="3759">
          <cell r="A3759" t="str">
            <v xml:space="preserve">    73784/002</v>
          </cell>
          <cell r="B3759" t="str">
            <v>LIGAÇÃO DE ESGOTO EM TUBO PVC ESGOTO SÉRIE-R DN 150MM, DA CAIXA ATÉ A REDE, INCLUINDO ESCAVAÇÃO E REATERRO ATÉ 1,00M, COMPOSTO POR 13,65M DETUBO PVC SÉRIE-R ESGOTO DN 150MM - FORNECIMENTO E INSTALAÇÃO</v>
          </cell>
          <cell r="C3759" t="str">
            <v>UN</v>
          </cell>
          <cell r="D3759">
            <v>1188.5</v>
          </cell>
        </row>
        <row r="3760">
          <cell r="A3760" t="str">
            <v xml:space="preserve">    74216</v>
          </cell>
          <cell r="B3760" t="str">
            <v>RAMAL PREDIAL DE ESGOTO PARA REDE EM IMPLANTACAO (MAO-DE OBRA EMATERIAL, INCLUINDO ESCAVACAO MANUAL ATE 1,50 METROS E REATERRO)</v>
          </cell>
        </row>
        <row r="3761">
          <cell r="A3761" t="str">
            <v xml:space="preserve">    74216/001</v>
          </cell>
          <cell r="B3761" t="str">
            <v>RAMAL PREDIAL DE ESGOTO EM TUBO PVC ESGOTO DN 100MM - FORNECIMENTO, INSTALACAO, ESCAVACAO E REATERRO</v>
          </cell>
          <cell r="C3761" t="str">
            <v>M</v>
          </cell>
          <cell r="D3761">
            <v>59.13</v>
          </cell>
        </row>
        <row r="3762">
          <cell r="A3762" t="str">
            <v>MOVT</v>
          </cell>
          <cell r="B3762" t="str">
            <v>MOVIMENTO DE TERRA</v>
          </cell>
        </row>
        <row r="3763">
          <cell r="A3763" t="str">
            <v xml:space="preserve">  0017</v>
          </cell>
          <cell r="B3763" t="str">
            <v>DRAGAGEM</v>
          </cell>
        </row>
        <row r="3764">
          <cell r="A3764" t="str">
            <v xml:space="preserve">    76451</v>
          </cell>
          <cell r="B3764" t="str">
            <v>ESCAVACAO SUBMERSA</v>
          </cell>
        </row>
        <row r="3765">
          <cell r="A3765" t="str">
            <v xml:space="preserve">    76451/001</v>
          </cell>
          <cell r="B3765" t="str">
            <v>ESCAVACAO MECANIZADA SUBMERSA (DRAGAGEM E CARGA), UTILIZANDO CAMINHÃO BASCULANTE, ESCAVADEIRA TIPO DRAGA DE ARRASTE E RETROESCAVADEIRA COM CARREGADEIRA</v>
          </cell>
          <cell r="C3765" t="str">
            <v>M3</v>
          </cell>
          <cell r="D3765">
            <v>28.25</v>
          </cell>
        </row>
        <row r="3766">
          <cell r="A3766" t="str">
            <v xml:space="preserve">    83335</v>
          </cell>
          <cell r="B3766" t="str">
            <v xml:space="preserve">ESCAVACAO SUBMERSA COM DRAGA DE MANDIBULA </v>
          </cell>
          <cell r="C3766" t="str">
            <v>M3</v>
          </cell>
          <cell r="D3766">
            <v>38.21</v>
          </cell>
        </row>
        <row r="3767">
          <cell r="A3767" t="str">
            <v xml:space="preserve">    88548</v>
          </cell>
          <cell r="B3767" t="str">
            <v xml:space="preserve">DRAGAGEM (C/ ESCAVADEIRA DRAG LINE DE ARRASTE 140HP) </v>
          </cell>
          <cell r="C3767" t="str">
            <v>M3</v>
          </cell>
          <cell r="D3767">
            <v>25.37</v>
          </cell>
        </row>
        <row r="3768">
          <cell r="A3768" t="str">
            <v xml:space="preserve">  0018</v>
          </cell>
          <cell r="B3768" t="str">
            <v>CORTE/ESCAVACAO EM JAZIDAS OU CAMPO ABERTO</v>
          </cell>
        </row>
        <row r="3769">
          <cell r="A3769" t="str">
            <v xml:space="preserve">    7011</v>
          </cell>
          <cell r="B3769" t="str">
            <v>ESCAVACAO E ACERTO MANUAL NA FAIXA DE 0,45M DE LARGURA P/ EXECUCAO DE MEIO-FIO E SARJETA CONJUGADOS</v>
          </cell>
          <cell r="C3769" t="str">
            <v>M</v>
          </cell>
          <cell r="D3769">
            <v>3.54</v>
          </cell>
        </row>
        <row r="3770">
          <cell r="A3770" t="str">
            <v xml:space="preserve">    73903</v>
          </cell>
          <cell r="B3770" t="str">
            <v>ESCAVAÇÃO MECANIZADA A CEU ABERTO</v>
          </cell>
        </row>
        <row r="3771">
          <cell r="A3771" t="str">
            <v xml:space="preserve">    73903/001</v>
          </cell>
          <cell r="B3771" t="str">
            <v xml:space="preserve">LIMPEZA SUPERFICIAL DA CAMADA VEGETAL EM JAZIDA </v>
          </cell>
          <cell r="C3771" t="str">
            <v>M2</v>
          </cell>
          <cell r="D3771">
            <v>0.41</v>
          </cell>
        </row>
        <row r="3772">
          <cell r="A3772" t="str">
            <v xml:space="preserve">    73903/002</v>
          </cell>
          <cell r="B3772" t="str">
            <v xml:space="preserve">EXPURGO DE JAZIDA (MATERIAL VEGETAL, OU INSERVÍVEL, EXCETO LAMA) </v>
          </cell>
          <cell r="C3772" t="str">
            <v>M3</v>
          </cell>
          <cell r="D3772">
            <v>2.17</v>
          </cell>
        </row>
        <row r="3773">
          <cell r="A3773" t="str">
            <v xml:space="preserve">    74151</v>
          </cell>
          <cell r="B3773" t="str">
            <v>ESCAVACAO E CARGA MATERIAL 1A CATEGORIA</v>
          </cell>
        </row>
        <row r="3774">
          <cell r="A3774" t="str">
            <v xml:space="preserve">    74151/001</v>
          </cell>
          <cell r="B3774" t="str">
            <v>ESCAVACAO E CARGA MATERIAL 1A CATEGORIA, UTILIZANDO TRATOR DE ESTEIRASDE 110 A 160HP COM LAMINA, PESO OPERACIONAL * 13T E PA CARREGADEIRACOM 170 HP.</v>
          </cell>
          <cell r="C3774" t="str">
            <v>M3</v>
          </cell>
          <cell r="D3774">
            <v>3.2</v>
          </cell>
        </row>
        <row r="3775">
          <cell r="A3775" t="str">
            <v xml:space="preserve">    74154</v>
          </cell>
          <cell r="B3775" t="str">
            <v>ESCAVACAO, CARGA E TRANSPORTE DMT 50 A 200M C/ CAMINHAO BASCULANTE</v>
          </cell>
        </row>
        <row r="3776">
          <cell r="A3776" t="str">
            <v xml:space="preserve">    74154/001</v>
          </cell>
          <cell r="B3776" t="str">
            <v>ESCAVACAO, CARGA E TRANSPORTE DE MATERIAL DE 1A CATEGORIA COM TRATOR SOBRE ESTEIRAS 347 HP E CACAMBA 6M3, DMT 50 A 200M</v>
          </cell>
          <cell r="C3776" t="str">
            <v>M3</v>
          </cell>
          <cell r="D3776">
            <v>4.76</v>
          </cell>
        </row>
        <row r="3777">
          <cell r="A3777" t="str">
            <v xml:space="preserve">    74155</v>
          </cell>
          <cell r="B3777" t="str">
            <v>ESCAVACAO E TRANSPORTE DMT 50M C/TRATOR ESTEIRAS CAT D8</v>
          </cell>
        </row>
        <row r="3778">
          <cell r="A3778" t="str">
            <v xml:space="preserve">    74155/001</v>
          </cell>
          <cell r="B3778" t="str">
            <v>ESCAVACAO E TRANSPORTE DE MATERIAL DE 1A CAT DMT 50M COM TRATOR SOBREESTEIRAS 347 HP COM LAMINA E ESCARIFICADOR</v>
          </cell>
          <cell r="C3778" t="str">
            <v>M3</v>
          </cell>
          <cell r="D3778">
            <v>2.0299999999999998</v>
          </cell>
        </row>
        <row r="3779">
          <cell r="A3779" t="str">
            <v xml:space="preserve">    74155/002</v>
          </cell>
          <cell r="B3779" t="str">
            <v>ESCAVACAO E TRANSPORTE DE MATERIAL DE 2A CAT DMT 50M COM TRATOR SOBREESTEIRAS 347 HP COM LAMINA E ESCARIFICADOR</v>
          </cell>
          <cell r="C3779" t="str">
            <v>M3</v>
          </cell>
          <cell r="D3779">
            <v>3.93</v>
          </cell>
        </row>
        <row r="3780">
          <cell r="A3780" t="str">
            <v xml:space="preserve">    74205</v>
          </cell>
          <cell r="B3780" t="str">
            <v>ESCAVACAO DE MATERIAL 1A. CATEGORIA (SUBLEITO)</v>
          </cell>
        </row>
        <row r="3781">
          <cell r="A3781" t="str">
            <v xml:space="preserve">    74205/001</v>
          </cell>
          <cell r="B3781" t="str">
            <v>ESCAVACAO MECANICA DE MATERIAL 1A. CATEGORIA, PROVENIENTE DE CORTE DE SUBLEITO (C/TRATOR ESTEIRAS 160HP)</v>
          </cell>
          <cell r="C3781" t="str">
            <v>M3</v>
          </cell>
          <cell r="D3781">
            <v>1.82</v>
          </cell>
        </row>
        <row r="3782">
          <cell r="A3782" t="str">
            <v xml:space="preserve">    78018</v>
          </cell>
          <cell r="B3782" t="str">
            <v>ESCAVACAO MANUAL A CEU ABERTO EM MATERIAL DE 1A CATEGORIA, EM PROFUNDIDADE ATE 0,50M</v>
          </cell>
          <cell r="C3782" t="str">
            <v>M3</v>
          </cell>
          <cell r="D3782">
            <v>23.62</v>
          </cell>
        </row>
        <row r="3783">
          <cell r="A3783" t="str">
            <v xml:space="preserve">    79472</v>
          </cell>
          <cell r="B3783" t="str">
            <v xml:space="preserve">REGULARIZACAO DE SUPERFICIES EM TERRA COM MOTONIVELADORA </v>
          </cell>
          <cell r="C3783" t="str">
            <v>M2</v>
          </cell>
          <cell r="D3783">
            <v>0.45</v>
          </cell>
        </row>
        <row r="3784">
          <cell r="A3784" t="str">
            <v xml:space="preserve">    79473</v>
          </cell>
          <cell r="B3784" t="str">
            <v xml:space="preserve">CORTE E ATERRO COMPENSADO </v>
          </cell>
          <cell r="C3784" t="str">
            <v>M3</v>
          </cell>
          <cell r="D3784">
            <v>6.73</v>
          </cell>
        </row>
        <row r="3785">
          <cell r="A3785" t="str">
            <v xml:space="preserve">    79474</v>
          </cell>
          <cell r="B3785" t="str">
            <v>ESCAVACAO MANUAL, CAMPO ABERTO, EM SOLO EXCETO ROCHA, DE 4,00 ATE 6,00M DE PROFUNDIDADE.</v>
          </cell>
          <cell r="C3785" t="str">
            <v>M3</v>
          </cell>
          <cell r="D3785">
            <v>39.86</v>
          </cell>
        </row>
        <row r="3786">
          <cell r="A3786" t="str">
            <v xml:space="preserve">    79477</v>
          </cell>
          <cell r="B3786" t="str">
            <v xml:space="preserve">ESCAVACAO EM ROCHA C/PERFURACAO MANUAL E EXPLOSIVO </v>
          </cell>
          <cell r="C3786" t="str">
            <v>M3</v>
          </cell>
          <cell r="D3786">
            <v>249.01</v>
          </cell>
        </row>
        <row r="3787">
          <cell r="A3787" t="str">
            <v xml:space="preserve">    79478</v>
          </cell>
          <cell r="B3787" t="str">
            <v>ESCAVACAO MANUAL CAMPO ABERTO EM SOLO EXCETO ROCHA ATE 2,00M PROFUNDIDADE</v>
          </cell>
          <cell r="C3787" t="str">
            <v>M3</v>
          </cell>
          <cell r="D3787">
            <v>28.84</v>
          </cell>
        </row>
        <row r="3788">
          <cell r="A3788" t="str">
            <v xml:space="preserve">    79479</v>
          </cell>
          <cell r="B3788" t="str">
            <v>ESCAVACAO MANUAL, CAMPO ABERTO, EM SOLO EXCETO ROCHA, DE 2,00 ATE 4,00M DE PROFUNDIDADE.</v>
          </cell>
          <cell r="C3788" t="str">
            <v>M3</v>
          </cell>
          <cell r="D3788">
            <v>34.35</v>
          </cell>
        </row>
        <row r="3789">
          <cell r="A3789" t="str">
            <v xml:space="preserve">    79480</v>
          </cell>
          <cell r="B3789" t="str">
            <v>ESCAVACAO MECANICA CAMPO ABERTO EM SOLO EXCETO ROCHA ATE 2,00M PROFUNDIDADE</v>
          </cell>
          <cell r="C3789" t="str">
            <v>M3</v>
          </cell>
          <cell r="D3789">
            <v>2.78</v>
          </cell>
        </row>
        <row r="3790">
          <cell r="A3790" t="str">
            <v xml:space="preserve">    79505</v>
          </cell>
          <cell r="B3790" t="str">
            <v>ESCAVACAO A FOGO A CEU ABERTO</v>
          </cell>
        </row>
        <row r="3791">
          <cell r="A3791" t="str">
            <v xml:space="preserve">    79505/001</v>
          </cell>
          <cell r="B3791" t="str">
            <v>ESCAVACAO A FOGO EM MATERIAL DE 2A CATEGORIA, MOLEDO OU ROCHA DECOMPOSTA, A CEU ABERTO, FURACAO A BARRA MINA</v>
          </cell>
          <cell r="C3791" t="str">
            <v>M3</v>
          </cell>
          <cell r="D3791">
            <v>51.63</v>
          </cell>
        </row>
        <row r="3792">
          <cell r="A3792" t="str">
            <v xml:space="preserve">    79505/002</v>
          </cell>
          <cell r="B3792" t="str">
            <v>ESCAVACAO A FOGO EM MATERIAL DE 3A CATEGORIA, ROCHA VIVA, A CEU ABERTO, FURACAO A BARRA MINA.</v>
          </cell>
          <cell r="C3792" t="str">
            <v>M3</v>
          </cell>
          <cell r="D3792">
            <v>111.74</v>
          </cell>
        </row>
        <row r="3793">
          <cell r="A3793" t="str">
            <v xml:space="preserve">    79517</v>
          </cell>
          <cell r="B3793" t="str">
            <v>ESCAVACAO MANUAL EM SOLO</v>
          </cell>
        </row>
        <row r="3794">
          <cell r="A3794" t="str">
            <v xml:space="preserve">    79517/001</v>
          </cell>
          <cell r="B3794" t="str">
            <v xml:space="preserve">ESCAVACAO MANUAL EM SOLO-PROF. ATE 1,50 M </v>
          </cell>
          <cell r="C3794" t="str">
            <v>M3</v>
          </cell>
          <cell r="D3794">
            <v>19.68</v>
          </cell>
        </row>
        <row r="3795">
          <cell r="A3795" t="str">
            <v xml:space="preserve">    79517/002</v>
          </cell>
          <cell r="B3795" t="str">
            <v xml:space="preserve">ESCAVACAO MANUAL EM SOLO, PROF. MAIOR QUE 1,5M ATE 4,00 M </v>
          </cell>
          <cell r="C3795" t="str">
            <v>M3</v>
          </cell>
          <cell r="D3795">
            <v>31.5</v>
          </cell>
        </row>
        <row r="3796">
          <cell r="A3796" t="str">
            <v xml:space="preserve">    83336</v>
          </cell>
          <cell r="B3796" t="str">
            <v>ESCAVACAO MECANICA PARA ACERTO DE TALUDES, EM MATERIAL DE 1A CATEGORIA, COM ESCAVADEIRA HIDRAULICA</v>
          </cell>
          <cell r="C3796" t="str">
            <v>M3</v>
          </cell>
          <cell r="D3796">
            <v>3.83</v>
          </cell>
        </row>
        <row r="3797">
          <cell r="A3797" t="str">
            <v xml:space="preserve">    83338</v>
          </cell>
          <cell r="B3797" t="str">
            <v>ESCAVACAO MECANICA, A CEU ABERTO, EM MATERIAL DE 1A CATEGORIA, COM ESCAVADEIRA HIDRAULICA, CAPACIDADE DE 0,78 M3</v>
          </cell>
          <cell r="C3797" t="str">
            <v>M3</v>
          </cell>
          <cell r="D3797">
            <v>2.2200000000000002</v>
          </cell>
        </row>
        <row r="3798">
          <cell r="A3798" t="str">
            <v xml:space="preserve">    89885</v>
          </cell>
          <cell r="B3798" t="str">
            <v>ESCAVAÇÃO VERTICAL A CÉU ABERTO, INCLUINDO CARGA, DESCARGA E TRANSPORTE, EM SOLO DE 1ª CATEGORIA COM ESCAVADEIRA HIDRÁULICA (CAÇAMBA: 0,8 M³/ 111 HP), FROTA DE 3 CAMINHÕES BASCULANTES DE 14 M³, DMT DE 0,2 KM EVELOCIDADE MÉDIA 4 KM/H. AF_12/2013</v>
          </cell>
          <cell r="C3798" t="str">
            <v>M3</v>
          </cell>
          <cell r="D3798">
            <v>6.66</v>
          </cell>
        </row>
        <row r="3799">
          <cell r="A3799" t="str">
            <v xml:space="preserve">    89886</v>
          </cell>
          <cell r="B3799" t="str">
            <v>ESCAVAÇÃO VERTICAL A CÉU ABERTO, INCLUINDO CARGA, DESCARGA E TRANSPORTE, EM SOLO DE 1ª CATEGORIA COM ESCAVADEIRA HIDRÁULICA (CAÇAMBA: 0,8 M³/ 111 HP), FROTA DE 3 CAMINHÕES BASCULANTES DE 14 M³, DMT DE 0,3 KM EVELOCIDADE MÉDIA 5,9 KM/H. AF_12/2013</v>
          </cell>
          <cell r="C3799" t="str">
            <v>M3</v>
          </cell>
          <cell r="D3799">
            <v>6.68</v>
          </cell>
        </row>
        <row r="3800">
          <cell r="A3800" t="str">
            <v xml:space="preserve">    89887</v>
          </cell>
          <cell r="B3800" t="str">
            <v>ESCAVAÇÃO VERTICAL A CÉU ABERTO, INCLUINDO CARGA, DESCARGA E TRANSPORTE, EM SOLO DE 1ª CATEGORIA COM ESCAVADEIRA HIDRÁULICA (CAÇAMBA: 0,8 M³/ 111 HP), FROTA DE 3 CAMINHÕES BASCULANTES DE 14 M³, DMT DE 0,6 KM EVELOCIDADE MÉDIA 10 KM/H. AF_12/2013</v>
          </cell>
          <cell r="C3800" t="str">
            <v>M3</v>
          </cell>
          <cell r="D3800">
            <v>6.89</v>
          </cell>
        </row>
        <row r="3801">
          <cell r="A3801" t="str">
            <v xml:space="preserve">    89888</v>
          </cell>
          <cell r="B3801" t="str">
            <v>ESCAVAÇÃO VERTICAL A CÉU ABERTO, INCLUINDO CARGA, DESCARGA E TRANSPORTE, EM SOLO DE 1ª CATEGORIA COM ESCAVADEIRA HIDRÁULICA (CAÇAMBA: 0,8 M³/ 111 HP), FROTA DE 3 CAMINHÕES BASCULANTES DE 14 M³, DMT DE 0,8 KM EVELOCIDADE MÉDIA 14 KM/H. AF_12/2013</v>
          </cell>
          <cell r="C3801" t="str">
            <v>M3</v>
          </cell>
          <cell r="D3801">
            <v>6.82</v>
          </cell>
        </row>
        <row r="3802">
          <cell r="A3802" t="str">
            <v xml:space="preserve">    89889</v>
          </cell>
          <cell r="B3802" t="str">
            <v>ESCAVAÇÃO VERTICAL A CÉU ABERTO, INCLUINDO CARGA, DESCARGA E TRANSPORTE, EM SOLO DE 1ª CATEGORIA COM ESCAVADEIRA HIDRÁULICA (CAÇAMBA: 0,8 M³/ 111 HP), FROTA DE 3 CAMINHÕES BASCULANTES DE 14 M³, DMT DE 1 KM E VELOCIDADE MÉDIA 15 KM/H. AF_12/2013</v>
          </cell>
          <cell r="C3802" t="str">
            <v>M3</v>
          </cell>
          <cell r="D3802">
            <v>7.04</v>
          </cell>
        </row>
        <row r="3803">
          <cell r="A3803" t="str">
            <v xml:space="preserve">    89890</v>
          </cell>
          <cell r="B3803" t="str">
            <v>ESCAVAÇÃO VERTICAL A CÉU ABERTO, INCLUINDO CARGA, DESCARGA E TRANSPORTE, EM SOLO DE 1ª CATEGORIA COM ESCAVADEIRA HIDRÁULICA (CAÇAMBA: 0,8 M³/ 111 HP), FROTA DE 4 CAMINHÕES BASCULANTES DE 14 M³, DMT DE 1,5 KM EVELOCIDADE MÉDIA 18 KM/H. AF_12/2013</v>
          </cell>
          <cell r="C3803" t="str">
            <v>M3</v>
          </cell>
          <cell r="D3803">
            <v>9.6</v>
          </cell>
        </row>
        <row r="3804">
          <cell r="A3804" t="str">
            <v xml:space="preserve">    89891</v>
          </cell>
          <cell r="B3804" t="str">
            <v>ESCAVAÇÃO VERTICAL A CÉU ABERTO, INCLUINDO CARGA, DESCARGA E TRANSPORTE, EM SOLO DE 1ª CATEGORIA COM ESCAVADEIRA HIDRÁULICA (CAÇAMBA: 0,8 M³/ 111 HP), FROTA DE 4 CAMINHÕES BASCULANTES DE 14 M³, DMT DE 2 KM E VELOCIDADE MÉDIA 22 KM/H. AF_12/2013</v>
          </cell>
          <cell r="C3804" t="str">
            <v>M3</v>
          </cell>
          <cell r="D3804">
            <v>9.7899999999999991</v>
          </cell>
        </row>
        <row r="3805">
          <cell r="A3805" t="str">
            <v xml:space="preserve">    89892</v>
          </cell>
          <cell r="B3805" t="str">
            <v>ESCAVAÇÃO VERTICAL A CÉU ABERTO, INCLUINDO CARGA, DESCARGA E TRANSPORTE, EM SOLO DE 1ª CATEGORIA COM ESCAVADEIRA HIDRÁULICA (CAÇAMBA: 0,8 M³/ 111 HP), FROTA DE 4 CAMINHÕES BASCULANTES DE 14 M³, DMT DE 2 KM E VELOCIDADE MÉDIA 35 KM/H. AF_12/2013</v>
          </cell>
          <cell r="C3805" t="str">
            <v>M3</v>
          </cell>
          <cell r="D3805">
            <v>9.01</v>
          </cell>
        </row>
        <row r="3806">
          <cell r="A3806" t="str">
            <v xml:space="preserve">    89893</v>
          </cell>
          <cell r="B3806" t="str">
            <v>ESCAVAÇÃO VERTICAL A CÉU ABERTO, INCLUINDO CARGA, DESCARGA E TRANSPORTE, EM SOLO DE 1ª CATEGORIA COM ESCAVADEIRA HIDRÁULICA (CAÇAMBA: 0,8 M³/ 111 HP), FROTA DE 5 CAMINHÕES BASCULANTES DE 14 M³, DMT DE 3 KM E VELOCIDADE MÉDIA 20 KM/H. AF_12/2013</v>
          </cell>
          <cell r="C3806" t="str">
            <v>M3</v>
          </cell>
          <cell r="D3806">
            <v>11.74</v>
          </cell>
        </row>
        <row r="3807">
          <cell r="A3807" t="str">
            <v xml:space="preserve">    89894</v>
          </cell>
          <cell r="B3807" t="str">
            <v>ESCAVAÇÃO VERTICAL A CÉU ABERTO, INCLUINDO CARGA, DESCARGA E TRANSPORTE, EM SOLO DE 1ª CATEGORIA COM ESCAVADEIRA HIDRÁULICA (CAÇAMBA: 0,8 M³/ 111 HP), FROTA DE 6 CAMINHÕES BASCULANTES DE 14 M³, DMT DE 4 KM E VELOCIDADE MÉDIA 22 KM/H. AF_12/2013</v>
          </cell>
          <cell r="C3807" t="str">
            <v>M3</v>
          </cell>
          <cell r="D3807">
            <v>13.1</v>
          </cell>
        </row>
        <row r="3808">
          <cell r="A3808" t="str">
            <v xml:space="preserve">    89895</v>
          </cell>
          <cell r="B3808" t="str">
            <v>ESCAVAÇÃO VERTICAL A CÉU ABERTO, INCLUINDO CARGA, DESCARGA E TRANSPORTE, EM SOLO DE 1ª CATEGORIA COM ESCAVADEIRA HIDRÁULICA (CAÇAMBA: 0,8 M³/ 111 HP), FROTA DE 7 CAMINHÕES BASCULANTES DE 14 M³, DMT DE 6 KM E VELOCIDADE MÉDIA 22 KM/H. AF_12/2013</v>
          </cell>
          <cell r="C3808" t="str">
            <v>M3</v>
          </cell>
          <cell r="D3808">
            <v>15.78</v>
          </cell>
        </row>
        <row r="3809">
          <cell r="A3809" t="str">
            <v xml:space="preserve">    89896</v>
          </cell>
          <cell r="B3809" t="str">
            <v>ESCAVAÇÃO VERTICAL A CÉU ABERTO, INCLUINDO CARGA, DESCARGA E TRANSPORTE, EM SOLO DE 1ª CATEGORIA COM ESCAVADEIRA HIDRÁULICA (CAÇAMBA: 0,8 M³/ 111 HP), FROTA DE 6 CAMINHÕES BASCULANTES DE 14 M³, DMT DE 6 KM E VELOCIDADE MÉDIA 35 KM/H. AF_12/2013</v>
          </cell>
          <cell r="C3809" t="str">
            <v>M3</v>
          </cell>
          <cell r="D3809">
            <v>12.87</v>
          </cell>
        </row>
        <row r="3810">
          <cell r="A3810" t="str">
            <v xml:space="preserve">    89897</v>
          </cell>
          <cell r="B3810" t="str">
            <v>ESCAVAÇÃO VERTICAL A CÉU ABERTO, INCLUINDO CARGA, DESCARGA E TRANSPORTE, EM SOLO DE 1ª CATEGORIA COM ESCAVADEIRA HIDRÁULICA (CAÇAMBA: 0,8 M³/ 111 HP), FROTA DE 9 CAMINHÕES BASCULANTES DE 14 M³, DMT DE 8 KM E VELOCIDADE MÉDIA 22 KM/H. AF_12/2013</v>
          </cell>
          <cell r="C3810" t="str">
            <v>M3</v>
          </cell>
          <cell r="D3810">
            <v>19.100000000000001</v>
          </cell>
        </row>
        <row r="3811">
          <cell r="A3811" t="str">
            <v xml:space="preserve">    89898</v>
          </cell>
          <cell r="B3811" t="str">
            <v>ESCAVAÇÃO VERTICAL A CÉU ABERTO, INCLUINDO CARGA, DESCARGA E TRANSPORTE, EM SOLO DE 1ª CATEGORIA COM ESCAVADEIRA HIDRÁULICA (CAÇAMBA: 0,8 M³/ 111 HP), FROTA DE 10 CAMINHÕES BASCULANTES DE 14 M³, DMT DE 10 KM EVELOCIDADE MÉDIA 22 KM/H. AF_12/2013</v>
          </cell>
          <cell r="C3811" t="str">
            <v>M3</v>
          </cell>
          <cell r="D3811">
            <v>21.79</v>
          </cell>
        </row>
        <row r="3812">
          <cell r="A3812" t="str">
            <v xml:space="preserve">    89899</v>
          </cell>
          <cell r="B3812" t="str">
            <v>ESCAVAÇÃO VERTICAL A CÉU ABERTO, INCLUINDO CARGA, DESCARGA E TRANSPORTE, EM SOLO DE 1ª CATEGORIA COM ESCAVADEIRA HIDRÁULICA (CAÇAMBA: 0,8 M³/ 111 HP), FROTA DE 7 CAMINHÕES BASCULANTES DE 14 M³, DMT DE 10 KM EVELOCIDADE MÉDIA 35 KM/H. AF_12/2013</v>
          </cell>
          <cell r="C3812" t="str">
            <v>M3</v>
          </cell>
          <cell r="D3812">
            <v>16.09</v>
          </cell>
        </row>
        <row r="3813">
          <cell r="A3813" t="str">
            <v xml:space="preserve">    89900</v>
          </cell>
          <cell r="B3813" t="str">
            <v>ESCAVAÇÃO VERTICAL A CÉU ABERTO, INCLUINDO CARGA, DESCARGA E TRANSPORTE, EM SOLO DE 1ª CATEGORIA COM ESCAVADEIRA HIDRÁULICA (CAÇAMBA: 0,8 M³/ 111 HP), FROTA DE 13 CAMINHÕES BASCULANTES DE 14 M³, DMT DE 15 KM EVELOCIDADE MÉDIA 24 KM/H. AF_12/2013</v>
          </cell>
          <cell r="C3813" t="str">
            <v>M3</v>
          </cell>
          <cell r="D3813">
            <v>27.53</v>
          </cell>
        </row>
        <row r="3814">
          <cell r="A3814" t="str">
            <v xml:space="preserve">    89901</v>
          </cell>
          <cell r="B3814" t="str">
            <v>ESCAVAÇÃO VERTICAL A CÉU ABERTO, INCLUINDO CARGA, DESCARGA E TRANSPORTE, EM SOLO DE 1ª CATEGORIA COM ESCAVADEIRA HIDRÁULICA (CAÇAMBA: 0,8 M³/ 111 HP), FROTA DE 8 CAMINHÕES BASCULANTES DE 14 M³, DMT DE 15 KM EVELOCIDADE MÉDIA 45 KM/H. AF_12/2013</v>
          </cell>
          <cell r="C3814" t="str">
            <v>M3</v>
          </cell>
          <cell r="D3814">
            <v>17.79</v>
          </cell>
        </row>
        <row r="3815">
          <cell r="A3815" t="str">
            <v xml:space="preserve">    89902</v>
          </cell>
          <cell r="B3815" t="str">
            <v>ESCAVAÇÃO VERTICAL A CÉU ABERTO, INCLUINDO CARGA, DESCARGA E TRANSPORTE, EM SOLO DE 1ª CATEGORIA COM ESCAVADEIRA HIDRÁULICA (CAÇAMBA: 0,8 M³/ 111 HP), FROTA DE 16 CAMINHÕES BASCULANTES DE 14 M³, DMT DE 20 KM EVELOCIDADE MÉDIA 24 KM/H. AF_12/2013</v>
          </cell>
          <cell r="C3815" t="str">
            <v>M3</v>
          </cell>
          <cell r="D3815">
            <v>34.15</v>
          </cell>
        </row>
        <row r="3816">
          <cell r="A3816" t="str">
            <v xml:space="preserve">    89903</v>
          </cell>
          <cell r="B3816" t="str">
            <v>ESCAVAÇÃO VERTICAL A CÉU ABERTO, INCLUINDO CARGA, DESCARGA E TRANSPORTE, EM SOLO DE 1ª CATEGORIA COM ESCAVADEIRA HIDRÁULICA (CAÇAMBA: 0,8 M³/ 111 HP), FROTA DE 2 CAMINHÕES BASCULANTES DE 18 M³, DMT DE 0,2 KM EVELOCIDADE MÉDIA 4 KM/H. AF_12/2013</v>
          </cell>
          <cell r="C3816" t="str">
            <v>M3</v>
          </cell>
          <cell r="D3816">
            <v>5.8</v>
          </cell>
        </row>
        <row r="3817">
          <cell r="A3817" t="str">
            <v xml:space="preserve">    89904</v>
          </cell>
          <cell r="B3817" t="str">
            <v>ESCAVAÇÃO VERTICAL A CÉU ABERTO, INCLUINDO CARGA, DESCARGA E TRANSPORTE, EM SOLO DE 1ª CATEGORIA COM ESCAVADEIRA HIDRÁULICA (CAÇAMBA: 0,8 M³/ 111 HP), FROTA DE 2 CAMINHÕES BASCULANTES DE 18 M³, DMT DE 0,3 KM EVELOCIDADE MÉDIA 5,9KM/H. AF_12/2013</v>
          </cell>
          <cell r="C3817" t="str">
            <v>M3</v>
          </cell>
          <cell r="D3817">
            <v>5.83</v>
          </cell>
        </row>
        <row r="3818">
          <cell r="A3818" t="str">
            <v xml:space="preserve">    89905</v>
          </cell>
          <cell r="B3818" t="str">
            <v>ESCAVAÇÃO VERTICAL A CÉU ABERTO, INCLUINDO CARGA, DESCARGA E TRANSPORTE, EM SOLO DE 1ª CATEGORIA COM ESCAVADEIRA HIDRÁULICA (CAÇAMBA: 0,8 M³/ 111 HP), FROTA DE 2 CAMINHÕES BASCULANTES DE 18 M³, DMT DE 0,6 KM EVELOCIDADE MÉDIA 10 KM/H. AF_12/2013</v>
          </cell>
          <cell r="C3818" t="str">
            <v>M3</v>
          </cell>
          <cell r="D3818">
            <v>6</v>
          </cell>
        </row>
        <row r="3819">
          <cell r="A3819" t="str">
            <v xml:space="preserve">    89906</v>
          </cell>
          <cell r="B3819" t="str">
            <v>ESCAVAÇÃO VERTICAL A CÉU ABERTO, INCLUINDO CARGA, DESCARGA E TRANSPORTE, EM SOLO DE 1ª CATEGORIA COM ESCAVADEIRA HIDRÁULICA (CAÇAMBA: 0,8 M³/ 111 HP), FROTA DE 2 CAMINHÕES BASCULANTES DE 18 M³, DMT DE 0,8 KM EVELOCIDADE MÉDIA 14 KM/H. AF_12/2013</v>
          </cell>
          <cell r="C3819" t="str">
            <v>M3</v>
          </cell>
          <cell r="D3819">
            <v>5.94</v>
          </cell>
        </row>
        <row r="3820">
          <cell r="A3820" t="str">
            <v xml:space="preserve">    89907</v>
          </cell>
          <cell r="B3820" t="str">
            <v>ESCAVAÇÃO VERTICAL A CÉU ABERTO, INCLUINDO CARGA, DESCARGA E TRANSPORTE, EM SOLO DE 1ª CATEGORIA COM ESCAVADEIRA HIDRÁULICA (CAÇAMBA: 0,8 M³/ 111 HP), FROTA DE 3 CAMINHÕES BASCULANTES DE 18 M³, DMT DE 1 KM E VELOCIDADE MÉDIA 15 KM/H. AF_12/2013</v>
          </cell>
          <cell r="C3820" t="str">
            <v>M3</v>
          </cell>
          <cell r="D3820">
            <v>6.76</v>
          </cell>
        </row>
        <row r="3821">
          <cell r="A3821" t="str">
            <v xml:space="preserve">    89908</v>
          </cell>
          <cell r="B3821" t="str">
            <v>ESCAVAÇÃO VERTICAL A CÉU ABERTO, INCLUINDO CARGA, DESCARGA E TRANSPORTE, EM SOLO DE 1ª CATEGORIA COM ESCAVADEIRA HIDRÁULICA (CAÇAMBA: 0,8 M³/ 111 HP), FROTA DE 4 CAMINHÕES BASCULANTES DE 18 M³, DMT DE 1,5 KM EVELOCIDADE MÉDIA 18 KM/H. AF_12/2013</v>
          </cell>
          <cell r="C3821" t="str">
            <v>M3</v>
          </cell>
          <cell r="D3821">
            <v>9.08</v>
          </cell>
        </row>
        <row r="3822">
          <cell r="A3822" t="str">
            <v xml:space="preserve">    89909</v>
          </cell>
          <cell r="B3822" t="str">
            <v>ESCAVAÇÃO VERTICAL A CÉU ABERTO, INCLUINDO CARGA, DESCARGA E TRANSPORTE, EM SOLO DE 1ª CATEGORIA COM ESCAVADEIRA HIDRÁULICA (CAÇAMBA: 0,8 M³/ 111 HP), FROTA DE 4 CAMINHÕES BASCULANTES DE 18 M³, DMT DE 2 KM E VELOCIDADE MÉDIA 22 KM/H. AF_12/2013</v>
          </cell>
          <cell r="C3822" t="str">
            <v>M3</v>
          </cell>
          <cell r="D3822">
            <v>9.23</v>
          </cell>
        </row>
        <row r="3823">
          <cell r="A3823" t="str">
            <v xml:space="preserve">    89910</v>
          </cell>
          <cell r="B3823" t="str">
            <v>ESCAVAÇÃO VERTICAL A CÉU ABERTO, INCLUINDO CARGA, DESCARGA E TRANSPORTE, EM SOLO DE 1ª CATEGORIA COM ESCAVADEIRA HIDRÁULICA (CAÇAMBA: 0,8 M³/ 111 HP), FROTA DE 3 CAMINHÕES BASCULANTES DE 18 M³, DMT DE 2 KM E VELOCIDADE MÉDIA 35 KM/H. AF_12/2013</v>
          </cell>
          <cell r="C3823" t="str">
            <v>M3</v>
          </cell>
          <cell r="D3823">
            <v>7.96</v>
          </cell>
        </row>
        <row r="3824">
          <cell r="A3824" t="str">
            <v xml:space="preserve">    89911</v>
          </cell>
          <cell r="B3824" t="str">
            <v>ESCAVAÇÃO VERTICAL A CÉU ABERTO, INCLUINDO CARGA, DESCARGA E TRANSPORTE, EM SOLO DE 1ª CATEGORIA COM ESCAVADEIRA HIDRÁULICA (CAÇAMBA: 0,8 M³/ 111 HP), FROTA DE 5 CAMINHÕES BASCULANTES DE 18 M³, DMT DE 3 KM E VELOCIDADE MÉDIA 20 KM/H. AF_12/2013</v>
          </cell>
          <cell r="C3824" t="str">
            <v>M3</v>
          </cell>
          <cell r="D3824">
            <v>11.02</v>
          </cell>
        </row>
        <row r="3825">
          <cell r="A3825" t="str">
            <v xml:space="preserve">    89912</v>
          </cell>
          <cell r="B3825" t="str">
            <v>ESCAVAÇÃO VERTICAL A CÉU ABERTO, INCLUINDO CARGA, DESCARGA E TRANSPORTE, EM SOLO DE 1ª CATEGORIA COM ESCAVADEIRA HIDRÁULICA (CAÇAMBA: 0,8 M³/ 111 HP), FROTA DE 5 CAMINHÕES BASCULANTES DE 18 M³, DMT DE 4 KM E VELOCIDADE MÉDIA 22 KM/H. AF_12/2013</v>
          </cell>
          <cell r="C3825" t="str">
            <v>M3</v>
          </cell>
          <cell r="D3825">
            <v>11.67</v>
          </cell>
        </row>
        <row r="3826">
          <cell r="A3826" t="str">
            <v xml:space="preserve">    89913</v>
          </cell>
          <cell r="B3826" t="str">
            <v>ESCAVAÇÃO VERTICAL A CÉU ABERTO, INCLUINDO CARGA, DESCARGA E TRANSPORTE, EM SOLO DE 1ª CATEGORIA COM ESCAVADEIRA HIDRÁULICA (CAÇAMBA: 0,8 M³/ 111 HP), FROTA DE 6 CAMINHÕES BASCULANTES DE 18 M³, DMT DE 6 KM E VELOCIDADE MÉDIA 22 KM/H. AF_12/2013</v>
          </cell>
          <cell r="C3826" t="str">
            <v>M3</v>
          </cell>
          <cell r="D3826">
            <v>14.1</v>
          </cell>
        </row>
        <row r="3827">
          <cell r="A3827" t="str">
            <v xml:space="preserve">    89914</v>
          </cell>
          <cell r="B3827" t="str">
            <v>ESCAVAÇÃO VERTICAL A CÉU ABERTO, INCLUINDO CARGA, DESCARGA E TRANSPORTE, EM SOLO DE 1ª CATEGORIA COM ESCAVADEIRA HIDRÁULICA (CAÇAMBA: 0,8 M³/ 111 HP), FROTA DE 5 CAMINHÕES BASCULANTES DE 18 M³, DMT DE 6 KM E VELOCIDADE MÉDIA 35 KM/H. AF_12/2013</v>
          </cell>
          <cell r="C3827" t="str">
            <v>M3</v>
          </cell>
          <cell r="D3827">
            <v>11.46</v>
          </cell>
        </row>
        <row r="3828">
          <cell r="A3828" t="str">
            <v xml:space="preserve">    89915</v>
          </cell>
          <cell r="B3828" t="str">
            <v>ESCAVAÇÃO VERTICAL A CÉU ABERTO, INCLUINDO CARGA, DESCARGA E TRANSPORTE, EM SOLO DE 1ª CATEGORIA COM ESCAVADEIRA HIDRÁULICA (CAÇAMBA: 0,8 M³/ 111 HP), FROTA DE 7 CAMINHÕES BASCULANTES DE 18 M³, DMT DE 8 KM E VELOCIDADE MÉDIA 22 KM/H. AF_12/2013</v>
          </cell>
          <cell r="C3828" t="str">
            <v>M3</v>
          </cell>
          <cell r="D3828">
            <v>16.53</v>
          </cell>
        </row>
        <row r="3829">
          <cell r="A3829" t="str">
            <v xml:space="preserve">    89916</v>
          </cell>
          <cell r="B3829" t="str">
            <v>ESCAVAÇÃO VERTICAL A CÉU ABERTO, INCLUINDO CARGA, DESCARGA E TRANSPORTE, EM SOLO DE 1ª CATEGORIA COM ESCAVADEIRA HIDRÁULICA (CAÇAMBA: 0,8 M³/ 111 HP), FROTA DE 9 CAMINHÕES BASCULANTES DE 18 M³, DMT DE 10 KM EVELOCIDADE MÉDIA 22 KM/H. AF_12/2013</v>
          </cell>
          <cell r="C3829" t="str">
            <v>M3</v>
          </cell>
          <cell r="D3829">
            <v>19.59</v>
          </cell>
        </row>
        <row r="3830">
          <cell r="A3830" t="str">
            <v xml:space="preserve">    89917</v>
          </cell>
          <cell r="B3830" t="str">
            <v>ESCAVAÇÃO VERTICAL A CÉU ABERTO, INCLUINDO CARGA, DESCARGA E TRANSPORTE, EM SOLO DE 1ª CATEGORIA COM ESCAVADEIRA HIDRÁULICA (CAÇAMBA: 0,8 M³/ 111 HP), FROTA DE 6 CAMINHÕES BASCULANTES DE 18 M³, DMT DE 10 KM EVELOCIDADE MÉDIA 35 KM/H. AF_12/2013</v>
          </cell>
          <cell r="C3830" t="str">
            <v>M3</v>
          </cell>
          <cell r="D3830">
            <v>14.36</v>
          </cell>
        </row>
        <row r="3831">
          <cell r="A3831" t="str">
            <v xml:space="preserve">    89918</v>
          </cell>
          <cell r="B3831" t="str">
            <v>ESCAVAÇÃO VERTICAL A CÉU ABERTO, INCLUINDO CARGA, DESCARGA E TRANSPORTE, EM SOLO DE 1ª CATEGORIA COM ESCAVADEIRA HIDRÁULICA (CAÇAMBA: 0,8 M³/ 111 HP), FROTA DE 11 CAMINHÕES BASCULANTES DE 18 M³, DMT DE 15 KM EVELOCIDADE MÉDIA 24 KM/H. AF_12/2013</v>
          </cell>
          <cell r="C3831" t="str">
            <v>M3</v>
          </cell>
          <cell r="D3831">
            <v>24.21</v>
          </cell>
        </row>
        <row r="3832">
          <cell r="A3832" t="str">
            <v xml:space="preserve">    89919</v>
          </cell>
          <cell r="B3832" t="str">
            <v>ESCAVAÇÃO VERTICAL A CÉU ABERTO, INCLUINDO CARGA, DESCARGA E TRANSPORTE, EM SOLO DE 1ª CATEGORIA COM ESCAVADEIRA HIDRÁULICA (CAÇAMBA: 0,8 M³/ 111 HP), FROTA DE 7 CAMINHÕES BASCULANTES DE 18 M³, DMT DE 15 KM EVELOCIDADE MÉDIA 45 KM/H. AF_12/2013</v>
          </cell>
          <cell r="C3832" t="str">
            <v>M3</v>
          </cell>
          <cell r="D3832">
            <v>15.92</v>
          </cell>
        </row>
        <row r="3833">
          <cell r="A3833" t="str">
            <v xml:space="preserve">    89920</v>
          </cell>
          <cell r="B3833" t="str">
            <v>ESCAVAÇÃO VERTICAL A CÉU ABERTO, INCLUINDO CARGA, DESCARGA E TRANSPORTE, EM SOLO DE 1ª CATEGORIA COM ESCAVADEIRA HIDRÁULICA (CAÇAMBA: 0,8 M³/ 111 HP), FROTA DE 13 CAMINHÕES BASCULANTES DE 18 M³, DMT DE 20 KM EVELOCIDADE MÉDIA 24 KM/H. AF_12/2013</v>
          </cell>
          <cell r="C3833" t="str">
            <v>M3</v>
          </cell>
          <cell r="D3833">
            <v>29.62</v>
          </cell>
        </row>
        <row r="3834">
          <cell r="A3834" t="str">
            <v xml:space="preserve">    89921</v>
          </cell>
          <cell r="B3834" t="str">
            <v>ESCAVAÇÃO VERTICAL A CÉU ABERTO, INCLUINDO CARGA, DESCARGA E TRANSPORTE, EM SOLO DE 1ª CATEGORIA COM ESCAVADEIRA HIDRÁULICA (CAÇAMBA: 1,2 M³/ 155 HP), FROTA DE 3 CAMINHÕES BASCULANTES DE 14 M³, DMT DE 0,2 KM EVELOCIDADE MÉDIA 4 KM/H. AF_12/2013</v>
          </cell>
          <cell r="C3834" t="str">
            <v>M3</v>
          </cell>
          <cell r="D3834">
            <v>5.4</v>
          </cell>
        </row>
        <row r="3835">
          <cell r="A3835" t="str">
            <v xml:space="preserve">    89922</v>
          </cell>
          <cell r="B3835" t="str">
            <v>ESCAVAÇÃO VERTICAL A CÉU ABERTO, INCLUINDO CARGA, DESCARGA E TRANSPORTE, EM SOLO DE 1ª CATEGORIA COM ESCAVADEIRA HIDRÁULICA (CAÇAMBA: 1,2 M³/ 155 HP), FROTA DE 3 CAMINHÕES BASCULANTES DE 14 M³, DMT DE 0,3 KM EVELOCIDADE MÉDIA 5,9 KM/H. AF_12/2013</v>
          </cell>
          <cell r="C3835" t="str">
            <v>M3</v>
          </cell>
          <cell r="D3835">
            <v>5.42</v>
          </cell>
        </row>
        <row r="3836">
          <cell r="A3836" t="str">
            <v xml:space="preserve">    89923</v>
          </cell>
          <cell r="B3836" t="str">
            <v>ESCAVAÇÃO VERTICAL A CÉU ABERTO, INCLUINDO CARGA, DESCARGA E TRANSPORTE, EM SOLO DE 1ª CATEGORIA COM ESCAVADEIRA HIDRÁULICA (CAÇAMBA: 1,2 M³/ 155 HP), FROTA DE 3 CAMINHÕES BASCULANTES DE 14 M³, DMT DE 0,6 KM EVELOCIDADE MÉDIA 10 KM/H. AF_12/2013</v>
          </cell>
          <cell r="C3836" t="str">
            <v>M3</v>
          </cell>
          <cell r="D3836">
            <v>5.63</v>
          </cell>
        </row>
        <row r="3837">
          <cell r="A3837" t="str">
            <v xml:space="preserve">    89924</v>
          </cell>
          <cell r="B3837" t="str">
            <v>ESCAVAÇÃO VERTICAL A CÉU ABERTO, INCLUINDO CARGA, DESCARGA E TRANSPORTE, EM SOLO DE 1ª CATEGORIA COM ESCAVADEIRA HIDRÁULICA (CAÇAMBA: 1,2 M³/ 155 HP), FROTA DE 3 CAMINHÕES BASCULANTES DE 14 M³, DMT DE 0,8 KM EVELOCIDADE MÉDIA 14 KM/H. AF_12/2013</v>
          </cell>
          <cell r="C3837" t="str">
            <v>M3</v>
          </cell>
          <cell r="D3837">
            <v>5.56</v>
          </cell>
        </row>
        <row r="3838">
          <cell r="A3838" t="str">
            <v xml:space="preserve">    89925</v>
          </cell>
          <cell r="B3838" t="str">
            <v>ESCAVAÇÃO VERTICAL A CÉU ABERTO, INCLUINDO CARGA, DESCARGA E TRANSPORTE, EM SOLO DE 1ª CATEGORIA COM ESCAVADEIRA HIDRÁULICA (CAÇAMBA: 1,2 M³/ 155 HP), FROTA DE 3 CAMINHÕES BASCULANTES DE 14 M³, DMT DE 1 KM E VELOCIDADE MÉDIA 15 KM/H. AF_12/2013</v>
          </cell>
          <cell r="C3838" t="str">
            <v>M3</v>
          </cell>
          <cell r="D3838">
            <v>5.78</v>
          </cell>
        </row>
        <row r="3839">
          <cell r="A3839" t="str">
            <v xml:space="preserve">    89926</v>
          </cell>
          <cell r="B3839" t="str">
            <v>ESCAVAÇÃO VERTICAL A CÉU ABERTO, INCLUINDO CARGA, DESCARGA E TRANSPORTE, EM SOLO DE 1ª CATEGORIA COM ESCAVADEIRA HIDRÁULICA (CAÇAMBA: 1,2 M³/ 155 HP), FROTA DE 5 CAMINHÕES BASCULANTES DE 14 M³, DMT DE 1,5 KM EVELOCIDADE MÉDIA 18 KM/H. AF_12/2013</v>
          </cell>
          <cell r="C3839" t="str">
            <v>M3</v>
          </cell>
          <cell r="D3839">
            <v>8.61</v>
          </cell>
        </row>
        <row r="3840">
          <cell r="A3840" t="str">
            <v xml:space="preserve">    89927</v>
          </cell>
          <cell r="B3840" t="str">
            <v>ESCAVAÇÃO VERTICAL A CÉU ABERTO, INCLUINDO CARGA, DESCARGA E TRANSPORTE, EM SOLO DE 1ª CATEGORIA COM ESCAVADEIRA HIDRÁULICA (CAÇAMBA: 1,2 M³/ 155 HP), FROTA DE 5 CAMINHÕES BASCULANTES DE 14 M³, DMT DE 2 KM E VELOCIDADE MÉDIA 22 KM/H. AF_12/2013</v>
          </cell>
          <cell r="C3840" t="str">
            <v>M3</v>
          </cell>
          <cell r="D3840">
            <v>8.7899999999999991</v>
          </cell>
        </row>
        <row r="3841">
          <cell r="A3841" t="str">
            <v xml:space="preserve">    89928</v>
          </cell>
          <cell r="B3841" t="str">
            <v>ESCAVAÇÃO VERTICAL A CÉU ABERTO, INCLUINDO CARGA, DESCARGA E TRANSPORTE, EM SOLO DE 1ª CATEGORIA COM ESCAVADEIRA HIDRÁULICA (CAÇAMBA: 1,2 M³/ 155 HP), FROTA DE 5 CAMINHÕES BASCULANTES DE 14 M³, DMT DE 2 KM E VELOCIDADE MÉDIA 35 KM/H. AF_12/2013</v>
          </cell>
          <cell r="C3841" t="str">
            <v>M3</v>
          </cell>
          <cell r="D3841">
            <v>8.0299999999999994</v>
          </cell>
        </row>
        <row r="3842">
          <cell r="A3842" t="str">
            <v xml:space="preserve">    89929</v>
          </cell>
          <cell r="B3842" t="str">
            <v>ESCAVAÇÃO VERTICAL A CÉU ABERTO, INCLUINDO CARGA, DESCARGA E TRANSPORTE, EM SOLO DE 1ª CATEGORIA COM ESCAVADEIRA HIDRÁULICA (CAÇAMBA: 1,2 M³/ 155 HP), FROTA DE 7 CAMINHÕES BASCULANTES DE 14 M³, DMT DE 3 KM E VELOCIDADE MÉDIA 20 KM/H. AF_12/2013</v>
          </cell>
          <cell r="C3842" t="str">
            <v>M3</v>
          </cell>
          <cell r="D3842">
            <v>11.04</v>
          </cell>
        </row>
        <row r="3843">
          <cell r="A3843" t="str">
            <v xml:space="preserve">    89930</v>
          </cell>
          <cell r="B3843" t="str">
            <v>ESCAVAÇÃO VERTICAL A CÉU ABERTO, INCLUINDO CARGA, DESCARGA E TRANSPORTE, EM SOLO DE 1ª CATEGORIA COM ESCAVADEIRA HIDRÁULICA (CAÇAMBA: 1,2 M³/ 155 HP), FROTA DE 7 CAMINHÕES BASCULANTES DE 14 M³, DMT DE 4 KM E VELOCIDADE MÉDIA 22 KM/H. AF_12/2013</v>
          </cell>
          <cell r="C3843" t="str">
            <v>M3</v>
          </cell>
          <cell r="D3843">
            <v>11.74</v>
          </cell>
        </row>
        <row r="3844">
          <cell r="A3844" t="str">
            <v xml:space="preserve">    89931</v>
          </cell>
          <cell r="B3844" t="str">
            <v>ESCAVAÇÃO VERTICAL A CÉU ABERTO, INCLUINDO CARGA, DESCARGA E TRANSPORTE, EM SOLO DE 1ª CATEGORIA COM ESCAVADEIRA HIDRÁULICA (CAÇAMBA: 1,2 M³/ 155 HP), FROTA DE 9 CAMINHÕES BASCULANTES DE 14 M³, DMT DE 6 KM E VELOCIDADE MÉDIA 22 KM/H. AF_12/2013</v>
          </cell>
          <cell r="C3844" t="str">
            <v>M3</v>
          </cell>
          <cell r="D3844">
            <v>14.71</v>
          </cell>
        </row>
        <row r="3845">
          <cell r="A3845" t="str">
            <v xml:space="preserve">    89932</v>
          </cell>
          <cell r="B3845" t="str">
            <v>ESCAVAÇÃO VERTICAL A CÉU ABERTO, INCLUINDO CARGA, DESCARGA E TRANSPORTE, EM SOLO DE 1ª CATEGORIA COM ESCAVADEIRA HIDRÁULICA (CAÇAMBA: 1,2 M³/ 155 HP), FROTA DE 7 CAMINHÕES BASCULANTES DE 14 M³, DMT DE 6 KM E VELOCIDADE MÉDIA 35 KM/H. AF_12/2013</v>
          </cell>
          <cell r="C3845" t="str">
            <v>M3</v>
          </cell>
          <cell r="D3845">
            <v>11.51</v>
          </cell>
        </row>
        <row r="3846">
          <cell r="A3846" t="str">
            <v xml:space="preserve">    89933</v>
          </cell>
          <cell r="B3846" t="str">
            <v>ESCAVAÇÃO VERTICAL A CÉU ABERTO, INCLUINDO CARGA, DESCARGA E TRANSPORTE, EM SOLO DE 1ª CATEGORIA COM ESCAVADEIRA HIDRÁULICA (CAÇAMBA: 1,2 M³/ 155 HP), FROTA DE 11 CAMINHÕES BASCULANTES DE 14 M³, DMT DE 8 KM EVELOCIDADE MÉDIA 22 KM/H. AF_12/2013</v>
          </cell>
          <cell r="C3846" t="str">
            <v>M3</v>
          </cell>
          <cell r="D3846">
            <v>17.66</v>
          </cell>
        </row>
        <row r="3847">
          <cell r="A3847" t="str">
            <v xml:space="preserve">    89934</v>
          </cell>
          <cell r="B3847" t="str">
            <v>ESCAVAÇÃO VERTICAL A CÉU ABERTO, INCLUINDO CARGA, DESCARGA E TRANSPORTE, EM SOLO DE 1ª CATEGORIA COM ESCAVADEIRA HIDRÁULICA (CAÇAMBA: 1,2 M³/ 155 HP), FROTA DE 13 CAMINHÕES BASCULANTES DE 14 M³, DMT DE 10 KM EVELOCIDADE MÉDIA 22 KM/H. AF_12/2013</v>
          </cell>
          <cell r="C3847" t="str">
            <v>M3</v>
          </cell>
          <cell r="D3847">
            <v>20.61</v>
          </cell>
        </row>
        <row r="3848">
          <cell r="A3848" t="str">
            <v xml:space="preserve">    89935</v>
          </cell>
          <cell r="B3848" t="str">
            <v>ESCAVAÇÃO VERTICAL A CÉU ABERTO, INCLUINDO CARGA, DESCARGA E TRANSPORTE, EM SOLO DE 1ª CATEGORIA COM ESCAVADEIRA HIDRÁULICA (CAÇAMBA: 1,2 M³/ 155 HP), FROTA DE 10 CAMINHÕES BASCULANTES DE 14 M³, DMT DE 10 KM EVELOCIDADE MÉDIA 35 KM/H. AF_12/2013</v>
          </cell>
          <cell r="C3848" t="str">
            <v>M3</v>
          </cell>
          <cell r="D3848">
            <v>15.44</v>
          </cell>
        </row>
        <row r="3849">
          <cell r="A3849" t="str">
            <v xml:space="preserve">    89936</v>
          </cell>
          <cell r="B3849" t="str">
            <v>ESCAVAÇÃO VERTICAL A CÉU ABERTO, INCLUINDO CARGA, DESCARGA E TRANSPORTE, EM SOLO DE 1ª CATEGORIA COM ESCAVADEIRA HIDRÁULICA (CAÇAMBA: 1,2 M³/ 155 HP), FROTA DE 17 CAMINHÕES BASCULANTES DE 14 M³, DMT DE 15 KM EVELOCIDADE MÉDIA 24 KM/H. AF_12/2013</v>
          </cell>
          <cell r="C3849" t="str">
            <v>M3</v>
          </cell>
          <cell r="D3849">
            <v>26.27</v>
          </cell>
        </row>
        <row r="3850">
          <cell r="A3850" t="str">
            <v xml:space="preserve">    89937</v>
          </cell>
          <cell r="B3850" t="str">
            <v>ESCAVAÇÃO VERTICAL A CÉU ABERTO, INCLUINDO CARGA, DESCARGA E TRANSPORTE, EM SOLO DE 1ª CATEGORIA COM ESCAVADEIRA HIDRÁULICA (CAÇAMBA: 1,2 M³/ 155 HP), FROTA DE 11 CAMINHÕES BASCULANTES DE 14 M³, DMT DE 15 KM EVELOCIDADE MÉDIA 45 KM/H. AF_12/2013</v>
          </cell>
          <cell r="C3850" t="str">
            <v>M3</v>
          </cell>
          <cell r="D3850">
            <v>16.97</v>
          </cell>
        </row>
        <row r="3851">
          <cell r="A3851" t="str">
            <v xml:space="preserve">    89938</v>
          </cell>
          <cell r="B3851" t="str">
            <v>ESCAVAÇÃO VERTICAL A CÉU ABERTO, INCLUINDO CARGA, DESCARGA E TRANSPORTE, EM SOLO DE 1ª CATEGORIA COM ESCAVADEIRA HIDRÁULICA (CAÇAMBA: 1,2 M³/ 155 HP), FROTA DE 22 CAMINHÕES BASCULANTES DE 14 M³, DMT DE 20 KM EVELOCIDADE MÉDIA 24 KM/H. AF_12/2013</v>
          </cell>
          <cell r="C3851" t="str">
            <v>M3</v>
          </cell>
          <cell r="D3851">
            <v>33.22</v>
          </cell>
        </row>
        <row r="3852">
          <cell r="A3852" t="str">
            <v xml:space="preserve">    89939</v>
          </cell>
          <cell r="B3852" t="str">
            <v>ESCAVAÇÃO VERTICAL A CÉU ABERTO, INCLUINDO CARGA, DESCARGA E TRANSPORTE, EM SOLO DE 1ª CATEGORIA COM ESCAVADEIRA HIDRÁULICA (CAÇAMBA: 1,2 M³/ 155 HP), FROTA DE 3 CAMINHÕES BASCULANTES DE 18 M³, DMT DE 0,2 KM EVELOCIDADE MÉDIA 4 KM/H. AF_12/2013</v>
          </cell>
          <cell r="C3852" t="str">
            <v>M3</v>
          </cell>
          <cell r="D3852">
            <v>5.07</v>
          </cell>
        </row>
        <row r="3853">
          <cell r="A3853" t="str">
            <v xml:space="preserve">    89940</v>
          </cell>
          <cell r="B3853" t="str">
            <v>ESCAVAÇÃO VERTICAL A CÉU ABERTO, INCLUINDO CARGA, DESCARGA E TRANSPORTE, EM SOLO DE 1ª CATEGORIA COM ESCAVADEIRA HIDRÁULICA (CAÇAMBA: 1,2 M³/ 155 HP), FROTA DE 3 CAMINHÕES BASCULANTES DE 18 M³, DMT DE 0,3 KM EVELOCIDADE MÉDIA 5,9 KM/H. AF_12/2013</v>
          </cell>
          <cell r="C3853" t="str">
            <v>M3</v>
          </cell>
          <cell r="D3853">
            <v>5.09</v>
          </cell>
        </row>
        <row r="3854">
          <cell r="A3854" t="str">
            <v xml:space="preserve">    89941</v>
          </cell>
          <cell r="B3854" t="str">
            <v>ESCAVAÇÃO VERTICAL A CÉU ABERTO, INCLUINDO CARGA, DESCARGA E TRANSPORTE, EM SOLO DE 1ª CATEGORIA COM ESCAVADEIRA HIDRÁULICA (CAÇAMBA: 1,2 M³/ 155 HP), FROTA DE 3 CAMINHÕES BASCULANTES DE 18 M³, DMT DE 0,6 KM EVELOCIDADE MÉDIA 10 KM/H. AF_12/2013</v>
          </cell>
          <cell r="C3854" t="str">
            <v>M3</v>
          </cell>
          <cell r="D3854">
            <v>5.27</v>
          </cell>
        </row>
        <row r="3855">
          <cell r="A3855" t="str">
            <v xml:space="preserve">    89942</v>
          </cell>
          <cell r="B3855" t="str">
            <v>ESCAVAÇÃO VERTICAL A CÉU ABERTO, INCLUINDO CARGA, DESCARGA E TRANSPORTE, EM SOLO DE 1ª CATEGORIA COM ESCAVADEIRA HIDRÁULICA (CAÇAMBA: 1,2 M³/ 155 HP), FROTA DE 3 CAMINHÕES BASCULANTES DE 18 M³, DMT DE 0,8 KM EVELOCIDADE MÉDIA 14 KM/H. AF_12/2013</v>
          </cell>
          <cell r="C3855" t="str">
            <v>M3</v>
          </cell>
          <cell r="D3855">
            <v>5.21</v>
          </cell>
        </row>
        <row r="3856">
          <cell r="A3856" t="str">
            <v xml:space="preserve">    89943</v>
          </cell>
          <cell r="B3856" t="str">
            <v>ESCAVAÇÃO VERTICAL A CÉU ABERTO, INCLUINDO CARGA, DESCARGA E TRANSPORTE, EM SOLO DE 1ª CATEGORIA COM ESCAVADEIRA HIDRÁULICA (CAÇAMBA: 1,2 M³/ 155 HP), FROTA DE 3 CAMINHÕES BASCULANTES DE 18 M³, DMT DE 1 KM E VELOCIDADE MÉDIA 15 KM/H. AF_12/2013</v>
          </cell>
          <cell r="C3856" t="str">
            <v>M3</v>
          </cell>
          <cell r="D3856">
            <v>5.4</v>
          </cell>
        </row>
        <row r="3857">
          <cell r="A3857" t="str">
            <v xml:space="preserve">    89944</v>
          </cell>
          <cell r="B3857" t="str">
            <v>ESCAVAÇÃO VERTICAL A CÉU ABERTO, INCLUINDO CARGA, DESCARGA E TRANSPORTE, EM SOLO DE 1ª CATEGORIA COM ESCAVADEIRA HIDRÁULICA (CAÇAMBA: 1,2 M³/ 155 HP), FROTA DE 5 CAMINHÕES BASCULANTES DE 18 M³, DMT DE 1,5 KM EVELOCIDADE MÉDIA 18 KM/H. AF_12/2013</v>
          </cell>
          <cell r="C3857" t="str">
            <v>M3</v>
          </cell>
          <cell r="D3857">
            <v>7.96</v>
          </cell>
        </row>
        <row r="3858">
          <cell r="A3858" t="str">
            <v xml:space="preserve">    89945</v>
          </cell>
          <cell r="B3858" t="str">
            <v>ESCAVAÇÃO VERTICAL A CÉU ABERTO, INCLUINDO CARGA, DESCARGA E TRANSPORTE, EM SOLO DE 1ª CATEGORIA COM ESCAVADEIRA HIDRÁULICA (CAÇAMBA: 1,2 M³/ 155 HP), FROTA DE 5 CAMINHÕES BASCULANTES DE 18 M³, DMT DE 2 KM E VELOCIDADE MÉDIA 22 KM/H. AF_12/2013</v>
          </cell>
          <cell r="C3858" t="str">
            <v>M3</v>
          </cell>
          <cell r="D3858">
            <v>8.1300000000000008</v>
          </cell>
        </row>
        <row r="3859">
          <cell r="A3859" t="str">
            <v xml:space="preserve">    89946</v>
          </cell>
          <cell r="B3859" t="str">
            <v>ESCAVAÇÃO VERTICAL A CÉU ABERTO, INCLUINDO CARGA, DESCARGA E TRANSPORTE, EM SOLO DE 1ª CATEGORIA COM ESCAVADEIRA HIDRÁULICA (CAÇAMBA: 1,2 M³/ 155 HP), FROTA DE 4 CAMINHÕES BASCULANTES DE 18 M³, DMT DE 2 KM E VELOCIDADE MÉDIA 35 KM/H. AF_12/2013</v>
          </cell>
          <cell r="C3859" t="str">
            <v>M3</v>
          </cell>
          <cell r="D3859">
            <v>7.02</v>
          </cell>
        </row>
        <row r="3860">
          <cell r="A3860" t="str">
            <v xml:space="preserve">    89947</v>
          </cell>
          <cell r="B3860" t="str">
            <v>ESCAVAÇÃO VERTICAL A CÉU ABERTO, INCLUINDO CARGA, DESCARGA E TRANSPORTE, EM SOLO DE 1ª CATEGORIA COM ESCAVADEIRA HIDRÁULICA (CAÇAMBA: 1,2 M³/ 155 HP), FROTA DE 6 CAMINHÕES BASCULANTES DE 18 M³, DMT DE 3 KM E VELOCIDADE MÉDIA 20 KM/H. AF_12/2013</v>
          </cell>
          <cell r="C3860" t="str">
            <v>M3</v>
          </cell>
          <cell r="D3860">
            <v>9.73</v>
          </cell>
        </row>
        <row r="3861">
          <cell r="A3861" t="str">
            <v xml:space="preserve">    89948</v>
          </cell>
          <cell r="B3861" t="str">
            <v>ESCAVAÇÃO VERTICAL A CÉU ABERTO, INCLUINDO CARGA, DESCARGA E TRANSPORTE, EM SOLO DE 1ª CATEGORIA COM ESCAVADEIRA HIDRÁULICA (CAÇAMBA: 1,2 M³/ 155 HP), FROTA DE 7 CAMINHÕES BASCULANTES DE 18 M³, DMT DE 4 KM E VELOCIDADE MÉDIA 22 KM/H. AF_12/2013</v>
          </cell>
          <cell r="C3861" t="str">
            <v>M3</v>
          </cell>
          <cell r="D3861">
            <v>10.79</v>
          </cell>
        </row>
        <row r="3862">
          <cell r="A3862" t="str">
            <v xml:space="preserve">    89949</v>
          </cell>
          <cell r="B3862" t="str">
            <v>ESCAVAÇÃO VERTICAL A CÉU ABERTO, INCLUINDO CARGA, DESCARGA E TRANSPORTE, EM SOLO DE 1ª CATEGORIA COM ESCAVADEIRA HIDRÁULICA (CAÇAMBA: 1,2 M³/ 155 HP), FROTA DE 8 CAMINHÕES BASCULANTES DE 18 M³, DMT DE 6 KM E VELOCIDADE MÉDIA 22 KM/H. AF_12/2013</v>
          </cell>
          <cell r="C3862" t="str">
            <v>M3</v>
          </cell>
          <cell r="D3862">
            <v>13.03</v>
          </cell>
        </row>
        <row r="3863">
          <cell r="A3863" t="str">
            <v xml:space="preserve">    89950</v>
          </cell>
          <cell r="B3863" t="str">
            <v>ESCAVAÇÃO VERTICAL A CÉU ABERTO, INCLUINDO CARGA, DESCARGA E TRANSPORTE, EM SOLO DE 1ª CATEGORIA COM ESCAVADEIRA HIDRÁULICA (CAÇAMBA: 1,2 M³/ 155 HP), FROTA DE 6 CAMINHÕES BASCULANTES DE 18 M³, DMT DE 6 KM E VELOCIDADE MÉDIA 35 KM/H. AF_12/2013</v>
          </cell>
          <cell r="C3863" t="str">
            <v>M3</v>
          </cell>
          <cell r="D3863">
            <v>10.17</v>
          </cell>
        </row>
        <row r="3864">
          <cell r="A3864" t="str">
            <v xml:space="preserve">    89951</v>
          </cell>
          <cell r="B3864" t="str">
            <v>ESCAVAÇÃO VERTICAL A CÉU ABERTO, INCLUINDO CARGA, DESCARGA E TRANSPORTE, EM SOLO DE 1ª CATEGORIA COM ESCAVADEIRA HIDRÁULICA (CAÇAMBA: 1,2 M³/ 155 HP), FROTA DE 10 CAMINHÕES BASCULANTES DE 18 M³, DMT DE 8 KM EVELOCIDADE MÉDIA 22 KM/H. AF_12/2013</v>
          </cell>
          <cell r="C3864" t="str">
            <v>M3</v>
          </cell>
          <cell r="D3864">
            <v>15.7</v>
          </cell>
        </row>
        <row r="3865">
          <cell r="A3865" t="str">
            <v xml:space="preserve">    89952</v>
          </cell>
          <cell r="B3865" t="str">
            <v>ESCAVAÇÃO VERTICAL A CÉU ABERTO, INCLUINDO CARGA, DESCARGA E TRANSPORTE, EM SOLO DE 1ª CATEGORIA COM ESCAVADEIRA HIDRÁULICA (CAÇAMBA: 1,2 M³/ 155 HP), FROTA DE 7 CAMINHÕES BASCULANTES DE 18 M³, DMT DE 8 KM E VELOCIDADE MÉDIA 35 KM/H. AF_12/2013</v>
          </cell>
          <cell r="C3865" t="str">
            <v>M3</v>
          </cell>
          <cell r="D3865">
            <v>11.73</v>
          </cell>
        </row>
        <row r="3866">
          <cell r="A3866" t="str">
            <v xml:space="preserve">    89953</v>
          </cell>
          <cell r="B3866" t="str">
            <v>ESCAVAÇÃO VERTICAL A CÉU ABERTO, INCLUINDO CARGA, DESCARGA E TRANSPORTE, EM SOLO DE 1ª CATEGORIA COM ESCAVADEIRA HIDRÁULICA (CAÇAMBA: 1,2 M³/ 155 HP), FROTA DE 12 CAMINHÕES BASCULANTES DE 18 M³, DMT DE 10 KM EVELOCIDADE MÉDIA 22 KM/H. AF_12/2013</v>
          </cell>
          <cell r="C3866" t="str">
            <v>M3</v>
          </cell>
          <cell r="D3866">
            <v>18.38</v>
          </cell>
        </row>
        <row r="3867">
          <cell r="A3867" t="str">
            <v xml:space="preserve">    89954</v>
          </cell>
          <cell r="B3867" t="str">
            <v>ESCAVAÇÃO VERTICAL A CÉU ABERTO, INCLUINDO CARGA, DESCARGA E TRANSPORTE, EM SOLO DE 1ª CATEGORIA COM ESCAVADEIRA HIDRÁULICA (CAÇAMBA: 1,2 M³/ 155 HP), FROTA DE 8 CAMINHÕES BASCULANTES DE 18 M³, DMT DE 10 KM EVELOCIDADE MÉDIA 35 KM/H. AF_12/2013</v>
          </cell>
          <cell r="C3867" t="str">
            <v>M3</v>
          </cell>
          <cell r="D3867">
            <v>13.29</v>
          </cell>
        </row>
        <row r="3868">
          <cell r="A3868" t="str">
            <v xml:space="preserve">    89955</v>
          </cell>
          <cell r="B3868" t="str">
            <v>ESCAVAÇÃO VERTICAL A CÉU ABERTO, INCLUINDO CARGA, DESCARGA E TRANSPORTE, EM SOLO DE 1ª CATEGORIA COM ESCAVADEIRA HIDRÁULICA (CAÇAMBA: 1,2 M³/ 155 HP), FROTA DE 15 CAMINHÕES BASCULANTES DE 18 M³, DMT DE 15 KM EVELOCIDADE MÉDIA 24 KM/H. AF_12/2013</v>
          </cell>
          <cell r="C3868" t="str">
            <v>M3</v>
          </cell>
          <cell r="D3868">
            <v>23.05</v>
          </cell>
        </row>
        <row r="3869">
          <cell r="A3869" t="str">
            <v xml:space="preserve">    89956</v>
          </cell>
          <cell r="B3869" t="str">
            <v>ESCAVAÇÃO VERTICAL A CÉU ABERTO, INCLUINDO CARGA, DESCARGA E TRANSPORTE, EM SOLO DE 1ª CATEGORIA COM ESCAVADEIRA HIDRÁULICA (CAÇAMBA: 1,2 M³/ 155 HP), FROTA DE 9 CAMINHÕES BASCULANTES DE 18 M³, DMT DE 15 KM EVELOCIDADE MÉDIA 45 KM/H. AF_12/2013</v>
          </cell>
          <cell r="C3869" t="str">
            <v>M3</v>
          </cell>
          <cell r="D3869">
            <v>14.66</v>
          </cell>
        </row>
        <row r="3870">
          <cell r="A3870" t="str">
            <v xml:space="preserve">    89958</v>
          </cell>
          <cell r="B3870" t="str">
            <v>ESCAVAÇÃO VERTICAL A CÉU ABERTO, INCLUINDO CARGA, DESCARGA E TRANSPORTE, EM SOLO DE 1ª CATEGORIA COM ESCAVADEIRA HIDRÁULICA (CAÇAMBA: 1,2 M³/ 155 HP), FROTA DE 19 CAMINHÕES BASCULANTES DE 18 M³, DMT DE 20 KM EVELOCIDADE MÉDIA 24 KM/H. AF_12/2013</v>
          </cell>
          <cell r="C3870" t="str">
            <v>M3</v>
          </cell>
          <cell r="D3870">
            <v>28.94</v>
          </cell>
        </row>
        <row r="3871">
          <cell r="A3871" t="str">
            <v xml:space="preserve">    89960</v>
          </cell>
          <cell r="B3871" t="str">
            <v>ESCAVAÇÃO VERTICAL A CÉU ABERTO, INCLUINDO CARGA, DESCARGA E TRANSPORTE, EM SOLO DE 1ª CATEGORIA COM ESCAVADEIRA HIDRÁULICA (CAÇAMBA: 1,2 M³/ 155 HP), FROTA DE 10 CAMINHÕES BASCULANTES DE 18 M³, DMT DE 25 KM EVELOCIDADE MÉDIA 45 KM/H. AF_11/2014</v>
          </cell>
          <cell r="C3871" t="str">
            <v>M3</v>
          </cell>
          <cell r="D3871">
            <v>20.99</v>
          </cell>
        </row>
        <row r="3872">
          <cell r="A3872" t="str">
            <v xml:space="preserve">    89961</v>
          </cell>
          <cell r="B3872" t="str">
            <v>ESCAVAÇÃO VERTICAL A CÉU ABERTO, INCLUINDO CARGA, DESCARGA E TRANSPORTE, EM SOLO DE 1ª CATEGORIA COM ESCAVADEIRA HIDRÁULICA (CAÇAMBA: 1,2 M³/ 155 HP), FROTA DE 10 CAMINHÕES BASCULANTES DE 18 M³, DMT DE 30 KM EVELOCIDADE MÉDIA 45 KM/H. AF_12/2013</v>
          </cell>
          <cell r="C3872" t="str">
            <v>M3</v>
          </cell>
          <cell r="D3872">
            <v>24.22</v>
          </cell>
        </row>
        <row r="3873">
          <cell r="A3873" t="str">
            <v xml:space="preserve">    89962</v>
          </cell>
          <cell r="B3873" t="str">
            <v>ESCAVAÇÃO VERTICAL A CÉU ABERTO, INCLUINDO CARGA, DESCARGA E TRANSPORTE, EM SOLO DE 1ª CATEGORIA COM ESCAVADEIRA HIDRÁULICA (CAÇAMBA: 1,2 M³/ 155 HP), FROTA DE 15 CAMINHÕES BASCULANTES DE 18 M³, DMT DE 30 KM EVELOCIDADE MÉDIA 45 KM/H. AF_12/2013</v>
          </cell>
          <cell r="C3873" t="str">
            <v>M3</v>
          </cell>
          <cell r="D3873">
            <v>23.93</v>
          </cell>
        </row>
        <row r="3874">
          <cell r="A3874" t="str">
            <v xml:space="preserve">    89963</v>
          </cell>
          <cell r="B3874" t="str">
            <v>ESCAVAÇÃO VERTICAL A CÉU ABERTO, INCLUINDO CARGA, DESCARGA E TRANSPORTE, EM SOLO DE 1ª CATEGORIA COM ESCAVADEIRA HIDRÁULICA (CAÇAMBA: 1,2 M³/ 155 HP), FROTA DE 10 CAMINHÕES BASCULANTES DE 18 M³, DMT DE 35 KM EVELOCIDADE MÉDIA 45 KM/H. AF_11/2014</v>
          </cell>
          <cell r="C3874" t="str">
            <v>M3</v>
          </cell>
          <cell r="D3874">
            <v>27.45</v>
          </cell>
        </row>
        <row r="3875">
          <cell r="A3875" t="str">
            <v xml:space="preserve">    89964</v>
          </cell>
          <cell r="B3875" t="str">
            <v>ESCAVAÇÃO VERTICAL A CÉU ABERTO, INCLUINDO CARGA, DESCARGA E TRANSPORTE, EM SOLO DE 1ª CATEGORIA COM ESCAVADEIRA HIDRÁULICA (CAÇAMBA: 1,2 M³/ 155 HP), FROTA DE 10 CAMINHÕES BASCULANTES DE 18 M³, DMT DE 40 KM EVELOCIDADE MÉDIA 45 KM/H. AF_12/2013</v>
          </cell>
          <cell r="C3875" t="str">
            <v>M3</v>
          </cell>
          <cell r="D3875">
            <v>30.69</v>
          </cell>
        </row>
        <row r="3876">
          <cell r="A3876" t="str">
            <v xml:space="preserve">    89965</v>
          </cell>
          <cell r="B3876" t="str">
            <v>ESCAVAÇÃO VERTICAL A CÉU ABERTO, INCLUINDO CARGA, DESCARGA E TRANSPORTE, EM SOLO DE 1ª CATEGORIA COM ESCAVADEIRA HIDRÁULICA (CAÇAMBA: 1,2 M³/ 155 HP), FROTA DE 15 CAMINHÕES BASCULANTES DE 18 M³, DMT DE 40 KM EVELOCIDADE MÉDIA 45 KM/H. AF_12/2013</v>
          </cell>
          <cell r="C3876" t="str">
            <v>M3</v>
          </cell>
          <cell r="D3876">
            <v>30.32</v>
          </cell>
        </row>
        <row r="3877">
          <cell r="A3877" t="str">
            <v xml:space="preserve">    89966</v>
          </cell>
          <cell r="B3877" t="str">
            <v>ESCAVAÇÃO VERTICAL A CÉU ABERTO, INCLUINDO CARGA, DESCARGA E TRANSPORTE, EM SOLO DE 1ª CATEGORIA COM ESCAVADEIRA HIDRÁULICA (CAÇAMBA: 1,2 M³/ 155 HP), FROTA DE 10 CAMINHÕES BASCULANTES DE 18 M³, DMT DE 45 KM EVELOCIDADE MÉDIA 45 KM/H. AF_11/2014</v>
          </cell>
          <cell r="C3877" t="str">
            <v>M3</v>
          </cell>
          <cell r="D3877">
            <v>33.9</v>
          </cell>
        </row>
        <row r="3878">
          <cell r="A3878" t="str">
            <v xml:space="preserve">    89967</v>
          </cell>
          <cell r="B3878" t="str">
            <v>ESCAVAÇÃO VERTICAL A CÉU ABERTO, INCLUINDO CARGA, DESCARGA E TRANSPORTE, EM SOLO DE 1ª CATEGORIA COM ESCAVADEIRA HIDRÁULICA (CAÇAMBA: 1,2 M³/ 155 HP), FROTA DE 10 CAMINHÕES BASCULANTES DE 18 M³, DMT DE 50 KM EVELOCIDADE MÉDIA 45 KM/H. AF_12/2013</v>
          </cell>
          <cell r="C3878" t="str">
            <v>M3</v>
          </cell>
          <cell r="D3878">
            <v>37.15</v>
          </cell>
        </row>
        <row r="3879">
          <cell r="A3879" t="str">
            <v xml:space="preserve">    89968</v>
          </cell>
          <cell r="B3879" t="str">
            <v>ESCAVAÇÃO VERTICAL A CÉU ABERTO, INCLUINDO CARGA, DESCARGA E TRANSPORTE, EM SOLO DE 1ª CATEGORIA COM ESCAVADEIRA HIDRÁULICA (CAÇAMBA: 1,2 M³/ 155 HP), FROTA DE 15 CAMINHÕES BASCULANTES DE 18 M³, DMT DE 50 KM EVELOCIDADE MÉDIA 45 KM/H. AF_12/2013</v>
          </cell>
          <cell r="C3879" t="str">
            <v>M3</v>
          </cell>
          <cell r="D3879">
            <v>36.700000000000003</v>
          </cell>
        </row>
        <row r="3880">
          <cell r="A3880" t="str">
            <v xml:space="preserve">  0019</v>
          </cell>
          <cell r="B3880" t="str">
            <v>ESCAVACAO DE VALAS</v>
          </cell>
        </row>
        <row r="3881">
          <cell r="A3881" t="str">
            <v xml:space="preserve">    3061</v>
          </cell>
          <cell r="B3881" t="str">
            <v>ESCAVACAO MEC VALA N ESCOR MAT 1A CAT C/RETROESCAV ATE 1,50M EXCL ESGOTAMENTO</v>
          </cell>
          <cell r="C3881" t="str">
            <v>M3</v>
          </cell>
          <cell r="D3881">
            <v>4.71</v>
          </cell>
        </row>
        <row r="3882">
          <cell r="A3882" t="str">
            <v xml:space="preserve">    72915</v>
          </cell>
          <cell r="B3882" t="str">
            <v>ESCAVACAO MECANICA DE VALA EM MATERIAL DE 2A. CATEGORIA ATE 2 M DE PROFUNDIDADE COM UTILIZACAO DE ESCAVADEIRA HIDRAULICA</v>
          </cell>
          <cell r="C3882" t="str">
            <v>M3</v>
          </cell>
          <cell r="D3882">
            <v>9.4499999999999993</v>
          </cell>
        </row>
        <row r="3883">
          <cell r="A3883" t="str">
            <v xml:space="preserve">    72917</v>
          </cell>
          <cell r="B3883" t="str">
            <v>ESCAVACAO MECANICA DE VALA EM MATERIAL 2A. CATEGORIA DE 2,01 ATE 4,00 M DE PROFUNDIDADE COM UTILIZACAO DE ESCAVADEIRA HIDRAULICA</v>
          </cell>
          <cell r="C3883" t="str">
            <v>M3</v>
          </cell>
          <cell r="D3883">
            <v>10.8</v>
          </cell>
        </row>
        <row r="3884">
          <cell r="A3884" t="str">
            <v xml:space="preserve">    72918</v>
          </cell>
          <cell r="B3884" t="str">
            <v>ESCAVACAO MECANICA DE VALA EM MATERIAL 2A. CATEGORIA DE 4,01 ATE 6,00 M DE PROFUNDIDADE COM UTILIZACAO DE ESCAVADEIRA HIDRAULICA</v>
          </cell>
          <cell r="C3884" t="str">
            <v>M3</v>
          </cell>
          <cell r="D3884">
            <v>12.6</v>
          </cell>
        </row>
        <row r="3885">
          <cell r="A3885" t="str">
            <v xml:space="preserve">    73574</v>
          </cell>
          <cell r="B3885" t="str">
            <v>ESCAV.MEC. VALA N ESCOR DE 4,5 A 6M(ESCAV HIDRAUL 0,78M3)MAT1ACAT EXCLESGOTAMENTO.</v>
          </cell>
          <cell r="C3885" t="str">
            <v>M3</v>
          </cell>
          <cell r="D3885">
            <v>6.05</v>
          </cell>
        </row>
        <row r="3886">
          <cell r="A3886" t="str">
            <v xml:space="preserve">    73575</v>
          </cell>
          <cell r="B3886" t="str">
            <v>ESCAV MEC VALA N ESCOR DE 3 A 4,5M(ESCAV HIDRAUL O,78M3)MAT 1A CAT EXCL ESGOTAMENTO.</v>
          </cell>
          <cell r="C3886" t="str">
            <v>M3</v>
          </cell>
          <cell r="D3886">
            <v>4.95</v>
          </cell>
        </row>
        <row r="3887">
          <cell r="A3887" t="str">
            <v xml:space="preserve">    73576</v>
          </cell>
          <cell r="B3887" t="str">
            <v>ESCAV MEC VALA N ESCOR DE1,5 A 3M(ESCAV HIDRAUL 0,78M3)MAT 1A CAT EXCLESGOTAMENTOO.</v>
          </cell>
          <cell r="C3887" t="str">
            <v>M3</v>
          </cell>
          <cell r="D3887">
            <v>3.94</v>
          </cell>
        </row>
        <row r="3888">
          <cell r="A3888" t="str">
            <v xml:space="preserve">    73577</v>
          </cell>
          <cell r="B3888" t="str">
            <v>ESCAV MEC VALA N ESCOR DE 4,5 A 6M PROF (C/ESCAV HIDR 0,78M3) MAT 1A CAT C/REDUTOR(C/PEDRAS/INST PREDIAIS/OUTROS REDUTORES PRODUT OU CAVASFUND) EXCL ESGOTAMENTO</v>
          </cell>
          <cell r="C3888" t="str">
            <v>M3</v>
          </cell>
          <cell r="D3888">
            <v>14.7</v>
          </cell>
        </row>
        <row r="3889">
          <cell r="A3889" t="str">
            <v xml:space="preserve">    73578</v>
          </cell>
          <cell r="B3889" t="str">
            <v>ESCAV MEC VALA N ESCOR DE 3 A 4,5M PROF(C/ESCAV HIDR0,78M3) MAT 1A CATC/ REDUTOR(C/PEDRAS/INST PREDIAIS/OUTROS REDUT PRODUT. OU CAVAS FUND)EXCL ESGOTAMENTO</v>
          </cell>
          <cell r="C3889" t="str">
            <v>M3</v>
          </cell>
          <cell r="D3889">
            <v>11.78</v>
          </cell>
        </row>
        <row r="3890">
          <cell r="A3890" t="str">
            <v xml:space="preserve">    73579</v>
          </cell>
          <cell r="B3890" t="str">
            <v>ESCAV MEC VALA N ESCOR DE 1,5 A 3M PROF(C/ESCAV HIDRAUL 0,78M3) MAT 1ACAT C/REDUTOR(C/PEDRAS/INST PREDIAIS/OUTROS REDUT PRODUT. OU CAVAS FUND) EXCL ESGOTAMENTO.</v>
          </cell>
          <cell r="C3890" t="str">
            <v>M3</v>
          </cell>
          <cell r="D3890">
            <v>10.3</v>
          </cell>
        </row>
        <row r="3891">
          <cell r="A3891" t="str">
            <v xml:space="preserve">    73580</v>
          </cell>
          <cell r="B3891" t="str">
            <v>ESCAV MEC.VALA N ESCORADA(C/ESCAV HIDRAUL 0,78M3) ATE 1,5M PROF MAT 1AC/REDUTOR(C/PEDRAS/INST PREDIAIS/OUTROS REDUT PRODUT OU CAVAS FUND) EXCL ESGOTAM</v>
          </cell>
          <cell r="C3891" t="str">
            <v>M3</v>
          </cell>
          <cell r="D3891">
            <v>8.9700000000000006</v>
          </cell>
        </row>
        <row r="3892">
          <cell r="A3892" t="str">
            <v xml:space="preserve">    73962</v>
          </cell>
          <cell r="B3892" t="str">
            <v>ESCAVACAO MECANICA DE VALAS</v>
          </cell>
        </row>
        <row r="3893">
          <cell r="A3893" t="str">
            <v xml:space="preserve">    73962/004</v>
          </cell>
          <cell r="B3893" t="str">
            <v>ESCAVACAO DE VALA NAO ESCORADA EM MATERIAL DE 1A CATEGORIA COM PROFUNDIDADE DE 1,5 ATE 3M COM RETROESCAVADEIRA 75HP, SEM ESGOTAMENTO</v>
          </cell>
          <cell r="C3893" t="str">
            <v>M3</v>
          </cell>
          <cell r="D3893">
            <v>5.71</v>
          </cell>
        </row>
        <row r="3894">
          <cell r="A3894" t="str">
            <v xml:space="preserve">    73962/013</v>
          </cell>
          <cell r="B3894" t="str">
            <v>ESCAVACAO DE VALA NAO ESCORADA EM MATERIAL 1A CATEGORIA , PROFUNDIDADEATE 1,5 M COM ESCAVADEIRA HIDRAULICA 105 HP(CAPACIDADE DE 0,78M3), SEM ESGOTAMENTO</v>
          </cell>
          <cell r="C3894" t="str">
            <v>M3</v>
          </cell>
          <cell r="D3894">
            <v>3.48</v>
          </cell>
        </row>
        <row r="3895">
          <cell r="A3895" t="str">
            <v xml:space="preserve">    73965</v>
          </cell>
          <cell r="B3895" t="str">
            <v>ESCAVACAO MANUAL DE VALAS</v>
          </cell>
        </row>
        <row r="3896">
          <cell r="A3896" t="str">
            <v xml:space="preserve">    73965/001</v>
          </cell>
          <cell r="B3896" t="str">
            <v>ESCAVAÇÃO MANUAL DE VALA, A FRIO, EM MATERIAL DE 2A CATEGORIA (MOLEDOOU ROCHA DECOMPOSTA) ATÉ 1,50M</v>
          </cell>
          <cell r="C3896" t="str">
            <v>M3</v>
          </cell>
          <cell r="D3896">
            <v>73.819999999999993</v>
          </cell>
        </row>
        <row r="3897">
          <cell r="A3897" t="str">
            <v xml:space="preserve">    73965/002</v>
          </cell>
          <cell r="B3897" t="str">
            <v>ESCAVAÇÃO MANUAL DE VALA, A FRIO, EM MATERIAL DE 2A CATEGORIA (MOLEDO OU ROCHA DECOMPOSTA), DE 3 ATÉ 4,5M, EXCLUINDO ESGOTAMENTO E ESCORAMENTO.</v>
          </cell>
          <cell r="C3897" t="str">
            <v>M3</v>
          </cell>
          <cell r="D3897">
            <v>108.28</v>
          </cell>
        </row>
        <row r="3898">
          <cell r="A3898" t="str">
            <v xml:space="preserve">    73965/003</v>
          </cell>
          <cell r="B3898" t="str">
            <v>ESCAVAÇÃO MANUAL DE VALA, A FRIO, EM MATERIAL DE 2A CATEGORIA (MOLEDO OU ROCHA DECOMPOSTA), DE 4,5 ATÉ 6M, EXCLUINDO ESGOTAMENTO E ESCORAMENTO.</v>
          </cell>
          <cell r="C3898" t="str">
            <v>M3</v>
          </cell>
          <cell r="D3898">
            <v>127.97</v>
          </cell>
        </row>
        <row r="3899">
          <cell r="A3899" t="str">
            <v xml:space="preserve">    73965/004</v>
          </cell>
          <cell r="B3899" t="str">
            <v>ESCAVACAO MANUAL DE VALA EM ARGILA OU PEDRA SOLTA DO TAMANHO MEDIO DE PEDRA DE MAO, ATE 1,5M, EXCLUINDO ESGOTAMENTO/ESCORAMENTO.</v>
          </cell>
          <cell r="C3899" t="str">
            <v>M3</v>
          </cell>
          <cell r="D3899">
            <v>47.25</v>
          </cell>
        </row>
        <row r="3900">
          <cell r="A3900" t="str">
            <v xml:space="preserve">    73965/005</v>
          </cell>
          <cell r="B3900" t="str">
            <v>ESCAVACAO MANUAL DE VALA EM ARGILA OU PEDRA SOLTA DO TAMANHO MEDIO DE PEDRA DE MAO, DE 1,5 ATE 3M, EXCLUINDO ESGOTAMENTO/ESCORAMENTO.</v>
          </cell>
          <cell r="C3900" t="str">
            <v>M3</v>
          </cell>
          <cell r="D3900">
            <v>55.12</v>
          </cell>
        </row>
        <row r="3901">
          <cell r="A3901" t="str">
            <v xml:space="preserve">    73965/006</v>
          </cell>
          <cell r="B3901" t="str">
            <v>ESCAVACAO MANUAL DE VALA EM ARGILA OU PEDRA SOLTA DO TAMANHO MEDIO DE PEDRA DE MAO, DE 3 ATE 4,5M, EXCLUINDO ESGOTAMENTO/ESCORAMENTO</v>
          </cell>
          <cell r="C3901" t="str">
            <v>M3</v>
          </cell>
          <cell r="D3901">
            <v>88.59</v>
          </cell>
        </row>
        <row r="3902">
          <cell r="A3902" t="str">
            <v xml:space="preserve">    73965/007</v>
          </cell>
          <cell r="B3902" t="str">
            <v>ESCAVACAO MANUAL DE VALA EM ARGILA OU PEDRA SOLTA DO TAMANHO MEDIO DE PEDRA DE MAO, DE 4,5 ATE 6M, EXCLUINDO ESGOTAMENTO/ESCORAMENTO.</v>
          </cell>
          <cell r="C3902" t="str">
            <v>M3</v>
          </cell>
          <cell r="D3902">
            <v>108.28</v>
          </cell>
        </row>
        <row r="3903">
          <cell r="A3903" t="str">
            <v xml:space="preserve">    73965/008</v>
          </cell>
          <cell r="B3903" t="str">
            <v>ESCAVACAO MANUAL DE VALA EM LODO, ATE 1,5M, EXCLUINDO ESGOTAMENTO/ESCORAMENTO</v>
          </cell>
          <cell r="C3903" t="str">
            <v>M3</v>
          </cell>
          <cell r="D3903">
            <v>54.14</v>
          </cell>
        </row>
        <row r="3904">
          <cell r="A3904" t="str">
            <v xml:space="preserve">    73965/009</v>
          </cell>
          <cell r="B3904" t="str">
            <v>ESCAVACAO MANUAL DE VALA EM LODO, DE 1,5 ATE 3M, EXCLUINDO ESGOTAMENTO/ESCORAMENTO.</v>
          </cell>
          <cell r="C3904" t="str">
            <v>M3</v>
          </cell>
          <cell r="D3904">
            <v>98.43</v>
          </cell>
        </row>
        <row r="3905">
          <cell r="A3905" t="str">
            <v xml:space="preserve">    73965/010</v>
          </cell>
          <cell r="B3905" t="str">
            <v>ESCAVACAO MANUAL DE VALA EM MATERIAL DE 1A CATEGORIA ATE 1,5M EXCLUINDO ESGOTAMENTO / ESCORAMENTO</v>
          </cell>
          <cell r="C3905" t="str">
            <v>M3</v>
          </cell>
          <cell r="D3905">
            <v>34.450000000000003</v>
          </cell>
        </row>
        <row r="3906">
          <cell r="A3906" t="str">
            <v xml:space="preserve">    73965/011</v>
          </cell>
          <cell r="B3906" t="str">
            <v>ESCAVACAO MANUAL DE VALA EM MATERIAL DE 1A CATEGORIA DE 1,5 ATE 3M EXCLUINDO ESGOTAMENTO / ESCORAMENTO</v>
          </cell>
          <cell r="C3906" t="str">
            <v>M3</v>
          </cell>
          <cell r="D3906">
            <v>44.29</v>
          </cell>
        </row>
        <row r="3907">
          <cell r="A3907" t="str">
            <v xml:space="preserve">    73965/012</v>
          </cell>
          <cell r="B3907" t="str">
            <v>ESCAVACAO MANUAL DE VALA EM MATERIAL DE 1A CATEGORIA DE 3 ATE 4,5M EXCLUINDO ESGOTAMENTO / ESCORAMENTO</v>
          </cell>
          <cell r="C3907" t="str">
            <v>M3</v>
          </cell>
          <cell r="D3907">
            <v>59.06</v>
          </cell>
        </row>
        <row r="3908">
          <cell r="A3908" t="str">
            <v xml:space="preserve">    76443</v>
          </cell>
          <cell r="B3908" t="str">
            <v>ESCAVACAO MANUAL DE VALAS</v>
          </cell>
        </row>
        <row r="3909">
          <cell r="A3909" t="str">
            <v xml:space="preserve">    76443/001</v>
          </cell>
          <cell r="B3909" t="str">
            <v>ESCAVACAO MANUAL VALA/CAVA MAT 1A CAT ATE 1,5M EXCL ESG/ESCOR EM BECO (LARG ATE 2M) IMPOSSIBILITANDO ENTRADA DE CAMINHAO OU EQUIPAMENTO MOTORIZADO P/RETIRADA MATERIAL</v>
          </cell>
          <cell r="C3909" t="str">
            <v>M3</v>
          </cell>
          <cell r="D3909">
            <v>41.34</v>
          </cell>
        </row>
        <row r="3910">
          <cell r="A3910" t="str">
            <v xml:space="preserve">    76443/002</v>
          </cell>
          <cell r="B3910" t="str">
            <v>ESCAVACAO MANUAL VALA/CAVA MAT 1A CAT DE 1,5 A 3M EXCL ESG/ESCOR EM BECO (LARG ATE 2M) IMPOSSIBILITANDO ENTRADA DE CAMINHAO OU EQUIPAMENTO MOTORIZADO P/RETIRADA DO MATERIAL</v>
          </cell>
          <cell r="C3910" t="str">
            <v>M3</v>
          </cell>
          <cell r="D3910">
            <v>53.15</v>
          </cell>
        </row>
        <row r="3911">
          <cell r="A3911" t="str">
            <v xml:space="preserve">    76443/003</v>
          </cell>
          <cell r="B3911" t="str">
            <v>ESCAVACAO MANUAL VALA/CAVA MAT 1A CAT DE 3,0 A 4,5M EXCL ESG/ESCOR EM BECO (LARG ATE 2M) IMPOSSIBILITANDO ENTRADA DE CAMINHAO OU EQUIPAMENTOMOTORIZADO P/RETIRADA DO MATERIAL</v>
          </cell>
          <cell r="C3911" t="str">
            <v>M3</v>
          </cell>
          <cell r="D3911">
            <v>70.87</v>
          </cell>
        </row>
        <row r="3912">
          <cell r="A3912" t="str">
            <v xml:space="preserve">    76443/004</v>
          </cell>
          <cell r="B3912" t="str">
            <v>ESCAVACAO MANUAL VALA/CAVA EM LODO/LAMA ATE 1,5M EXCL ESG/ESCOR EM BECO (LARG ATE 2M) EM FAVELAS</v>
          </cell>
          <cell r="C3912" t="str">
            <v>M3</v>
          </cell>
          <cell r="D3912">
            <v>62.31</v>
          </cell>
        </row>
        <row r="3913">
          <cell r="A3913" t="str">
            <v xml:space="preserve">    76443/005</v>
          </cell>
          <cell r="B3913" t="str">
            <v>ESCAVACAO MANUAL VALA/CAVA EM LODO/LAMA DE 1,5M A 3,0M EXCL ESG/ESCOR EM BECO (LARG ATE 2M) EM FAVELAS</v>
          </cell>
          <cell r="C3913" t="str">
            <v>M3</v>
          </cell>
          <cell r="D3913">
            <v>113.2</v>
          </cell>
        </row>
        <row r="3914">
          <cell r="A3914" t="str">
            <v xml:space="preserve">    79506</v>
          </cell>
          <cell r="B3914" t="str">
            <v>ESCAVACAO MANUAL DE VALAS</v>
          </cell>
        </row>
        <row r="3915">
          <cell r="A3915" t="str">
            <v xml:space="preserve">    79506/001</v>
          </cell>
          <cell r="B3915" t="str">
            <v>ESCAVAÇÃO MANUAL DE VALA/CAVA, A FRIO, EM MATERIAL DE 2A CATEGORIA, MOLEDO OU ROCHA DECOMPOSTA, ENTRE 1,5 E 3M DE PROFUNDIDADE</v>
          </cell>
          <cell r="C3915" t="str">
            <v>M3</v>
          </cell>
          <cell r="D3915">
            <v>93.51</v>
          </cell>
        </row>
        <row r="3916">
          <cell r="A3916" t="str">
            <v xml:space="preserve">    79506/002</v>
          </cell>
          <cell r="B3916" t="str">
            <v xml:space="preserve">ESCAVAÇÃO MANUAL DE VALA/CAVA EM LODO, ENTRE 3 E 4,5M DE PROFUNDIDADE </v>
          </cell>
          <cell r="C3916" t="str">
            <v>M3</v>
          </cell>
          <cell r="D3916">
            <v>147.65</v>
          </cell>
        </row>
        <row r="3917">
          <cell r="A3917" t="str">
            <v xml:space="preserve">    79507</v>
          </cell>
          <cell r="B3917" t="str">
            <v>ESCAVACAO MANUAL DE VALA</v>
          </cell>
        </row>
        <row r="3918">
          <cell r="A3918" t="str">
            <v xml:space="preserve">    79507/005</v>
          </cell>
          <cell r="B3918" t="str">
            <v xml:space="preserve">ESCAVACAO MANUAL VALA ATE 1M SOLO MOLE </v>
          </cell>
          <cell r="C3918" t="str">
            <v>M3</v>
          </cell>
          <cell r="D3918">
            <v>12.79</v>
          </cell>
        </row>
        <row r="3919">
          <cell r="A3919" t="str">
            <v xml:space="preserve">    79507/006</v>
          </cell>
          <cell r="B3919" t="str">
            <v xml:space="preserve">ESCAVACAO MANUAL VALA ATE 2M EM ROCHA C/EXPLOSIVO </v>
          </cell>
          <cell r="C3919" t="str">
            <v>M3</v>
          </cell>
          <cell r="D3919">
            <v>218.8</v>
          </cell>
        </row>
        <row r="3920">
          <cell r="A3920" t="str">
            <v xml:space="preserve">    79518</v>
          </cell>
          <cell r="B3920" t="str">
            <v>MARROAMENTO</v>
          </cell>
        </row>
        <row r="3921">
          <cell r="A3921" t="str">
            <v xml:space="preserve">    79518/001</v>
          </cell>
          <cell r="B3921" t="str">
            <v>MARROAMENTO EM MATERIAL DE 3A CATEGORIA, ROCHA VIVA PARA REDUÇÃO A PEDRA-DE-MÃO</v>
          </cell>
          <cell r="C3921" t="str">
            <v>M3</v>
          </cell>
          <cell r="D3921">
            <v>23.62</v>
          </cell>
        </row>
        <row r="3922">
          <cell r="A3922" t="str">
            <v xml:space="preserve">    79518/002</v>
          </cell>
          <cell r="B3922" t="str">
            <v>MARROAMENTO DE MATERIAL DE 2A CATEGORIA, ROCHA DECOMPOSTA PARA REDUÇÃOA PEDRA-DE-MÃO</v>
          </cell>
          <cell r="C3922" t="str">
            <v>M3</v>
          </cell>
          <cell r="D3922">
            <v>21.26</v>
          </cell>
        </row>
        <row r="3923">
          <cell r="A3923" t="str">
            <v xml:space="preserve">    83339</v>
          </cell>
          <cell r="B3923" t="str">
            <v xml:space="preserve">ESCAVACAO MANUAL DE VALAS (SOLO COM AGUA), PROFUNDIDADE ATE 1,50 M. </v>
          </cell>
          <cell r="C3923" t="str">
            <v>M3</v>
          </cell>
          <cell r="D3923">
            <v>36.909999999999997</v>
          </cell>
        </row>
        <row r="3924">
          <cell r="A3924" t="str">
            <v xml:space="preserve">    83340</v>
          </cell>
          <cell r="B3924" t="str">
            <v>ESCAVACAO MANUAL DE VALAS (SOLO COM AGUA), PROFUNDIDADE MAIOR QUE 1,50M ATE 3,00 M</v>
          </cell>
          <cell r="C3924" t="str">
            <v>M3</v>
          </cell>
          <cell r="D3924">
            <v>49.21</v>
          </cell>
        </row>
        <row r="3925">
          <cell r="A3925" t="str">
            <v xml:space="preserve">    83341</v>
          </cell>
          <cell r="B3925" t="str">
            <v xml:space="preserve">ESCAVACAO MECANICA DE VALAS (SOLO COM AGUA), PROFUNDIDADE ATE 1,50 M </v>
          </cell>
          <cell r="C3925" t="str">
            <v>M3</v>
          </cell>
          <cell r="D3925">
            <v>8.9499999999999993</v>
          </cell>
        </row>
        <row r="3926">
          <cell r="A3926" t="str">
            <v xml:space="preserve">    83342</v>
          </cell>
          <cell r="B3926" t="str">
            <v>ESCAVACAO MECANICA DE VALAS (SOLO COM AGUA), PROFUNDIDADE MAIOR QUE 1,50 M ATE 4,00 M</v>
          </cell>
          <cell r="C3926" t="str">
            <v>M3</v>
          </cell>
          <cell r="D3926">
            <v>7.41</v>
          </cell>
        </row>
        <row r="3927">
          <cell r="A3927" t="str">
            <v xml:space="preserve">    83343</v>
          </cell>
          <cell r="B3927" t="str">
            <v>ESCAVACAO MECANICA DE VALAS (SOLO COM AGUA), PROFUNDIDADE MAIOR QUE 4,00 M ATE 6,00 M.</v>
          </cell>
          <cell r="C3927" t="str">
            <v>M3</v>
          </cell>
          <cell r="D3927">
            <v>11.11</v>
          </cell>
        </row>
        <row r="3928">
          <cell r="A3928" t="str">
            <v xml:space="preserve">    90082</v>
          </cell>
          <cell r="B3928" t="str">
            <v>ESCAVAÇÃO MECANIZADA DE VALA COM PROFUNDIDADE ATÉ 1,5 M, COM ESCAVADEIRA HIDRÁULICA (CAPACIDADE DA CAÇAMBA: 0,8 M3 / POTÊNCIA: 111 HP), LARGURA DE 1,5 M A 2,5 M, EM SOLO DE 1A CATEGORIA, EM VIAS URBANAS. AF_01/2015</v>
          </cell>
          <cell r="C3928" t="str">
            <v>M3</v>
          </cell>
          <cell r="D3928">
            <v>11.53</v>
          </cell>
        </row>
        <row r="3929">
          <cell r="A3929" t="str">
            <v xml:space="preserve">    90084</v>
          </cell>
          <cell r="B3929" t="str">
            <v>ESCAVAÇÃO MECANIZADA DE VALA COM PROFUNDIDADE MAIOR QUE 1,5 M ATÉ 3,0 M, COM ESCAVADEIRA HIDRÁULICA (CAPACIDADE DA CAÇAMBA: 0,8 M3 / POTÊNCIA: 111 HP), LARGURA ATÉ 1,5 M, EM SOLO DE 1A CATEGORIA, EM VIAS URBANAS. AF_01/2015</v>
          </cell>
          <cell r="C3929" t="str">
            <v>M3</v>
          </cell>
          <cell r="D3929">
            <v>10.15</v>
          </cell>
        </row>
        <row r="3930">
          <cell r="A3930" t="str">
            <v xml:space="preserve">    90085</v>
          </cell>
          <cell r="B3930" t="str">
            <v>ESCAVAÇÃO MECANIZADA DE VALA COM PROFUNDIDADE MAIOR QUE 1,5 ATÉ 3,0 M,COM ESCAVADEIRA HIDRÁULICA (CAPACIDADE DA CAÇAMBA: 0,8 M3 / POTÊNCIA:111 HP), LARGURA DE 1,5 M A 2,5 M, EM SOLO DE 1A CATEGORIA, EM VIAS URBANAS. AF_01/2015</v>
          </cell>
          <cell r="C3930" t="str">
            <v>M3</v>
          </cell>
          <cell r="D3930">
            <v>7.29</v>
          </cell>
        </row>
        <row r="3931">
          <cell r="A3931" t="str">
            <v xml:space="preserve">    90086</v>
          </cell>
          <cell r="B3931" t="str">
            <v>ESCAVAÇÃO MECANIZADA DE VALA COM PROFUNDIDADE MAIOR QUE 3,0 ATÉ 4,5 M,COM ESCAVADEIRA HIDRÁULICA (CAPACIDADE DA CAÇAMBA: 0,8 M3 / POTÊNCIA:111 HP), LARGURA MENOR QUE 1,5 M, EM SOLO DE 1A CATEGORIA, EM VIAS URBANAS. AF_01/2015</v>
          </cell>
          <cell r="C3931" t="str">
            <v>M3</v>
          </cell>
          <cell r="D3931">
            <v>7.84</v>
          </cell>
        </row>
        <row r="3932">
          <cell r="A3932" t="str">
            <v xml:space="preserve">    90087</v>
          </cell>
          <cell r="B3932" t="str">
            <v>ESCAVAÇÃO MECANIZADA DE VALA COM PROFUNDIDADE MAIOR QUE 3,0 M ATÉ 4,5 M, COM ESCAVADEIRA HIDRÁULICA (CAPACIDADE DA CAÇAMBA: 1,2 M3 / POTÊNCIA: 155 HP), LARGURA DE 1,5 M A 2,5 M, EM SOLO DE 1A CATEGORIA, EM VIASURBANAS. AF_01/2015</v>
          </cell>
          <cell r="C3932" t="str">
            <v>M3</v>
          </cell>
          <cell r="D3932">
            <v>4.62</v>
          </cell>
        </row>
        <row r="3933">
          <cell r="A3933" t="str">
            <v xml:space="preserve">    90088</v>
          </cell>
          <cell r="B3933" t="str">
            <v>ESCAVAÇÃO MECANIZADA DE VALA COM PROFUNDIDADE MAIOR QUE 4,5 M ATÉ 6,0 M, COM ESCAVADEIRA HIDRÁULICA (CAPACIDADE DA CAÇAMBA: 1,2 M3 / POTÊNCIA: 155 HP), LARGURA MENOR QUE 1,5 M, EM SOLO DE 1A CATEGORIA, EM VIASURBANAS. AF_01/2015</v>
          </cell>
          <cell r="C3933" t="str">
            <v>M3</v>
          </cell>
          <cell r="D3933">
            <v>5.34</v>
          </cell>
        </row>
        <row r="3934">
          <cell r="A3934" t="str">
            <v xml:space="preserve">    90090</v>
          </cell>
          <cell r="B3934" t="str">
            <v>ESCAVAÇÃO MECANIZADA DE VALA COM PROFUNDIDADE MAIOR QUE 4,5 M ATÉ 6,0 M, COM ESCAVADEIRA HIDRÁULICA (CAPACIDADE DA CAÇAMBA: 1,2 M3 / POTÊNCIA: 155 HP), LARGURA DE 1,5 M A 2,5 M, EM SOLO DE 1A CATEGORIA, EM VIASURBANAS. AF_01/2015</v>
          </cell>
          <cell r="C3934" t="str">
            <v>M3</v>
          </cell>
          <cell r="D3934">
            <v>3.79</v>
          </cell>
        </row>
        <row r="3935">
          <cell r="A3935" t="str">
            <v xml:space="preserve">    90091</v>
          </cell>
          <cell r="B3935" t="str">
            <v>ESCAVAÇÃO MECANIZADA DE VALA COM PROFUNDIDADE ATÉ 1,5 M, COM ESCAVADEIRA HIDRÁULICA (CAPACIDADE DA CAÇAMBA: 0,8 M3 / POTÊNCIA: 111 HP), LARGURA DE 1,5 A 2,5 M, EM SOLO DE 1A CATEGORIA, EM VIAS NÃO URBANAS. AF_01/2015</v>
          </cell>
          <cell r="C3935" t="str">
            <v>M3</v>
          </cell>
          <cell r="D3935">
            <v>4.96</v>
          </cell>
        </row>
        <row r="3936">
          <cell r="A3936" t="str">
            <v xml:space="preserve">    90092</v>
          </cell>
          <cell r="B3936" t="str">
            <v>ESCAVAÇÃO MECANIZADA DE VALA COM PROFUNDIDADE MAIOR QUE 1,5 E ATÉ 3,0 M, COM ESCAVADEIRA HIDRÁULICA (CAPACIDADE DA CAÇAMBA: 0,8 M3 / POTÊNCIA: 111 HP), LARGURA MENOR QUE 1,5 M, EM SOLO DE 1A CATEGORIA, EM VIASNÃO URBANAS. AF_01/2015</v>
          </cell>
          <cell r="C3936" t="str">
            <v>M3</v>
          </cell>
          <cell r="D3936">
            <v>4.4000000000000004</v>
          </cell>
        </row>
        <row r="3937">
          <cell r="A3937" t="str">
            <v xml:space="preserve">    90093</v>
          </cell>
          <cell r="B3937" t="str">
            <v>ESCAVAÇÃO MECANIZADA DE VALA COM PROFUNDIDADE MAIOR QUE 1,5 E ATÉ 3,0 M, COM ESCAVADEIRA HIDRÁULICA (CAPACIDADE DA CAÇAMBA: 0,8 M3 / POTÊNCIA: 111 HP), LARGURA DE 1,5 A 2,5 M, EM SOLO DE 1A CATEGORIA, EM VIAS NÃO URBANAS. AF_01/2015</v>
          </cell>
          <cell r="C3937" t="str">
            <v>M3</v>
          </cell>
          <cell r="D3937">
            <v>3.08</v>
          </cell>
        </row>
        <row r="3938">
          <cell r="A3938" t="str">
            <v xml:space="preserve">    90094</v>
          </cell>
          <cell r="B3938" t="str">
            <v>ESCAVAÇÃO MECANIZADA DE VALA COM PROFUNDIDADE MAIOR QUE 3,0 M ATÉ 4,5 M, COM ESCAVADEIRA HIDRÁULICA (CAPACIDADE DA CAÇAMBA: 0,8 M3 / POTÊNCIA: 111 HP), LARGURA MENOR QUE 1,5 M, EM SOLO DE 1A CATEGORIA, EM VIASNÃO URBANAS. AF_01/2015</v>
          </cell>
          <cell r="C3938" t="str">
            <v>M3</v>
          </cell>
          <cell r="D3938">
            <v>3.28</v>
          </cell>
        </row>
        <row r="3939">
          <cell r="A3939" t="str">
            <v xml:space="preserve">    90095</v>
          </cell>
          <cell r="B3939" t="str">
            <v>ESCAVAÇÃO MECANIZADA DE VALA COM PROFUNDIDADE MAIOR QUE 3,0 M ATÉ 4,5 M, COM ESCAVADEIRA HIDRÁULICA (CAPACIDADE DA CAÇAMBA: 1,2 M3 / POTÊNCIA: 155 HP), LARGURA DE 1,5 M A 2,5 M, EM SOLO DE 1A CATEGORIA, EM VIASNÃO URBANAS. AF_01/2015</v>
          </cell>
          <cell r="C3939" t="str">
            <v>M3</v>
          </cell>
          <cell r="D3939">
            <v>2</v>
          </cell>
        </row>
        <row r="3940">
          <cell r="A3940" t="str">
            <v xml:space="preserve">    90096</v>
          </cell>
          <cell r="B3940" t="str">
            <v>ESCAVAÇÃO MECANIZADA DE VALA COM PROFUNDIDADE MAIOR QUE 4,5 M ATÉ 6,0 M, COM ESCAVADEIRA HIDRÁULICA (CAPACIDADE DA CAÇAMBA: 1,2 M3 / POTÊNCIA: 155 HP), LARGURA MENOR QUE 1,5 M, EM SOLO DE 1A CATEGORIA, EM VIASNÃO URBANAS. AF_01/2015</v>
          </cell>
          <cell r="C3940" t="str">
            <v>M3</v>
          </cell>
          <cell r="D3940">
            <v>2.2599999999999998</v>
          </cell>
        </row>
        <row r="3941">
          <cell r="A3941" t="str">
            <v xml:space="preserve">    90098</v>
          </cell>
          <cell r="B3941" t="str">
            <v>ESCAVAÇÃO MECANIZADA DE VALA COM PROFUNDIDADE MAIOR QUE 4,5 M ATÉ 6,0 M, COM ESCAVADEIRA HIDRÁULICA (CAPACIDADE DA CAÇAMBA: 1,2 M3 / POTÊNCIA: 155 HP), LARGURA DE 1,5 M A 2,5 M, EM SOLO DE 1A CATEGORIA, EM VIASNÃO URBANAS. AF_01/2015</v>
          </cell>
          <cell r="C3941" t="str">
            <v>M3</v>
          </cell>
          <cell r="D3941">
            <v>1.54</v>
          </cell>
        </row>
        <row r="3942">
          <cell r="A3942" t="str">
            <v xml:space="preserve">    90099</v>
          </cell>
          <cell r="B3942" t="str">
            <v>ESCAVAÇÃO MECANIZADA DE VALA COM PROFUNDIDADE ATÉ 1,5 M, COM RETROESCAVADEIRA (CAPACIDADE DA CAÇAMBA DA RETRO: 0,26 M3 / POTÊNCIA: 88 HP), LARGURA MENOR QUE 0,8 M, EM SOLO DE 1A CATEGORIA, EM VIAS URBANAS. AF_01/2015</v>
          </cell>
          <cell r="C3942" t="str">
            <v>M3</v>
          </cell>
          <cell r="D3942">
            <v>13.7</v>
          </cell>
        </row>
        <row r="3943">
          <cell r="A3943" t="str">
            <v xml:space="preserve">    90100</v>
          </cell>
          <cell r="B3943" t="str">
            <v>ESCAVAÇÃO MECANIZADA DE VALA COM PROFUNDIDADE ATÉ 1,5 M, COM RETROESCAVADEIRA (CAPACIDADE DA CAÇAMBA DA RETRO: 0,26 M3 / POTÊNCIA: 88 HP), LARGURA DE 0,8 M A 1,5 M, EM SOLO DE 1A CATEGORIA, EM VIAS URBANAS. AF_01/2015</v>
          </cell>
          <cell r="C3943" t="str">
            <v>M3</v>
          </cell>
          <cell r="D3943">
            <v>11.68</v>
          </cell>
        </row>
        <row r="3944">
          <cell r="A3944" t="str">
            <v xml:space="preserve">    90101</v>
          </cell>
          <cell r="B3944" t="str">
            <v>ESCAVAÇÃO MECANIZADA DE VALA COM PROFUNDIDADE MAIOR QUE 1,5 M ATÉ 3,0 M, COM RETROESCAVADEIRA (CAPACIDADE DA CAÇAMBA DA RETRO: 0,26 M3 / POTÊNCIA: 88 HP), LARGURA MENOR QUE 0,8 M, EM SOLO DE 1A CATEGORIA, EM VIAS URBANAS. AF_01/2015</v>
          </cell>
          <cell r="C3944" t="str">
            <v>M3</v>
          </cell>
          <cell r="D3944">
            <v>11.54</v>
          </cell>
        </row>
        <row r="3945">
          <cell r="A3945" t="str">
            <v xml:space="preserve">    90102</v>
          </cell>
          <cell r="B3945" t="str">
            <v>ESCAVAÇÃO MECANIZADA DE VALA COM PROFUNDIDADE MAIOR QUE 1,5 M ATÉ 3,0 M, COM RETROESCAVADEIRA (CAPACIDADE DA CAÇAMBA DA RETRO: 0,26 M3 / POTÊNCIA: 88 HP), LARGURA DE 0,8 M A 1,5 M, EM SOLO DE 1A CATEGORIA, EM VIAS URBANAS. AF_01/2015</v>
          </cell>
          <cell r="C3945" t="str">
            <v>M3</v>
          </cell>
          <cell r="D3945">
            <v>10.59</v>
          </cell>
        </row>
        <row r="3946">
          <cell r="A3946" t="str">
            <v xml:space="preserve">    90105</v>
          </cell>
          <cell r="B3946" t="str">
            <v>ESCAVAÇÃO MECANIZADA DE VALA COM PROFUNDIDADE ATÉ 1,5 M, COM RETROESCAVADEIRA (CAPACIDADE DA CAÇAMBA DA RETRO: 0,26 M3 / POTÊNCIA: 88 HP), LARGURA MENOR QUE 0,8 M, EM SOLO DE 1A CATEGORIA, EM VIAS NÃO URBANAS.AF_01/2015</v>
          </cell>
          <cell r="C3946" t="str">
            <v>M3</v>
          </cell>
          <cell r="D3946">
            <v>10.44</v>
          </cell>
        </row>
        <row r="3947">
          <cell r="A3947" t="str">
            <v xml:space="preserve">    90106</v>
          </cell>
          <cell r="B3947" t="str">
            <v>ESCAVAÇÃO MECANIZADA DE VALA COM PROFUNDIDADE ATÉ 1,5 M, COM RETROESCAVADEIRA (CAPACIDADE DA CAÇAMBA DA RETRO: 0,26 M3 / POTÊNCIA: 88 HP), LARGURA DE 0,8 M A 1,5 M, EM SOLO DE 1A CATEGORIA, EM VIAS NÃO URBANAS.AF_01/2015</v>
          </cell>
          <cell r="C3947" t="str">
            <v>M3</v>
          </cell>
          <cell r="D3947">
            <v>8.9499999999999993</v>
          </cell>
        </row>
        <row r="3948">
          <cell r="A3948" t="str">
            <v xml:space="preserve">    90107</v>
          </cell>
          <cell r="B3948" t="str">
            <v>ESCAVAÇÃO MECANIZADA DE VALA COM PROFUNDIDADE MAIOR QUE 1,5 M ATÉ 3,0 M, COM RETROESCAVADEIRA (CAPACIDADE DA CAÇAMBA DA RETRO: 0,26 M3 / POTÊNCIA: 88 HP), LARGURA MENOR QUE 0,8 M, EM SOLO DE 1A CATEGORIA, EM VIAS NÃO URBANAS. AF_01/2015</v>
          </cell>
          <cell r="C3948" t="str">
            <v>M3</v>
          </cell>
          <cell r="D3948">
            <v>8.81</v>
          </cell>
        </row>
        <row r="3949">
          <cell r="A3949" t="str">
            <v xml:space="preserve">    90108</v>
          </cell>
          <cell r="B3949" t="str">
            <v>ESCAVAÇÃO MECANIZADA DE VALA COM PROFUNDIDADE MAIOR QUE 1,5 M ATÉ 3,0 M, COM RETROESCAVADEIRA (CAPACIDADE DA CAÇAMBA DA RETRO: 0,26 M3 / POTÊNCIA: 88 HP), LARGURA DE 0,8 M A 1,5 M, EM SOLO DE 1A CATEGORIA, EM VIAS NÃO URBANAS. AF_01/2015</v>
          </cell>
          <cell r="C3949" t="str">
            <v>M3</v>
          </cell>
          <cell r="D3949">
            <v>8.02</v>
          </cell>
        </row>
        <row r="3950">
          <cell r="A3950" t="str">
            <v xml:space="preserve">  0020</v>
          </cell>
          <cell r="B3950" t="str">
            <v>ATERRO COM OU S/COMPACTACAO</v>
          </cell>
        </row>
        <row r="3951">
          <cell r="A3951" t="str">
            <v xml:space="preserve">    5719</v>
          </cell>
          <cell r="B3951" t="str">
            <v>REATERRO APILOADO EM CAMADAS 0,20M, UTILIZANDO MATERIAL ARGILO-ARENOSOADQUIRIDO EM JAZIDA, JÁ CONSIDERANDO UM ACRÉSCIMO DE 25% NO VOLUME DOMATERIAL ADQUIRIDO, NÃO CONSIDERANDO O TRANSPORTE ATÉ O REATERRO</v>
          </cell>
          <cell r="C3951" t="str">
            <v>M3</v>
          </cell>
          <cell r="D3951">
            <v>45.93</v>
          </cell>
        </row>
        <row r="3952">
          <cell r="A3952" t="str">
            <v xml:space="preserve">    55835</v>
          </cell>
          <cell r="B3952" t="str">
            <v xml:space="preserve">ATERRO INTERNO (EDIFICACOES) COMPACTADO MANUALMENTE </v>
          </cell>
          <cell r="C3952" t="str">
            <v>M3</v>
          </cell>
          <cell r="D3952">
            <v>34.450000000000003</v>
          </cell>
        </row>
        <row r="3953">
          <cell r="A3953" t="str">
            <v xml:space="preserve">    73904</v>
          </cell>
          <cell r="B3953" t="str">
            <v>ATERRO MANUAL COMPACTADO</v>
          </cell>
        </row>
        <row r="3954">
          <cell r="A3954" t="str">
            <v xml:space="preserve">    73904/001</v>
          </cell>
          <cell r="B3954" t="str">
            <v>ATERRO APILOADO(MANUAL) EM CAMADAS DE 20 CM COM MATERIAL DE EMPRÉSTIMO.</v>
          </cell>
          <cell r="C3954" t="str">
            <v>M3</v>
          </cell>
          <cell r="D3954">
            <v>112.03</v>
          </cell>
        </row>
        <row r="3955">
          <cell r="A3955" t="str">
            <v xml:space="preserve">    74153</v>
          </cell>
          <cell r="B3955" t="str">
            <v>ESPALHAMENTO MECANIZADO DE MATERIAL 1A. CATEGORIA</v>
          </cell>
        </row>
        <row r="3956">
          <cell r="A3956" t="str">
            <v xml:space="preserve">    74153/001</v>
          </cell>
          <cell r="B3956" t="str">
            <v>ESPALHAMENTO MECANIZADO (COM MOTONIVELADORA 140 HP) MATERIAL 1A. CATEGORIA</v>
          </cell>
          <cell r="C3956" t="str">
            <v>M2</v>
          </cell>
          <cell r="D3956">
            <v>0.2</v>
          </cell>
        </row>
        <row r="3957">
          <cell r="A3957" t="str">
            <v xml:space="preserve">    79481</v>
          </cell>
          <cell r="B3957" t="str">
            <v xml:space="preserve">ATERRO INTERNO SEM APILOAMENTO COM TRANSPORTE EM CARRINHO DE MAO </v>
          </cell>
          <cell r="C3957" t="str">
            <v>M3</v>
          </cell>
          <cell r="D3957">
            <v>19.68</v>
          </cell>
        </row>
        <row r="3958">
          <cell r="A3958" t="str">
            <v xml:space="preserve">    79482</v>
          </cell>
          <cell r="B3958" t="str">
            <v xml:space="preserve">ATERRO COM AREIA COM ADENSAMENTO HIDRAULICO </v>
          </cell>
          <cell r="C3958" t="str">
            <v>M3</v>
          </cell>
          <cell r="D3958">
            <v>69.989999999999995</v>
          </cell>
        </row>
        <row r="3959">
          <cell r="A3959" t="str">
            <v xml:space="preserve">    79483</v>
          </cell>
          <cell r="B3959" t="str">
            <v xml:space="preserve">APILOAMENTO COM MACO DE 30KG </v>
          </cell>
          <cell r="C3959" t="str">
            <v>M2</v>
          </cell>
          <cell r="D3959">
            <v>14.76</v>
          </cell>
        </row>
        <row r="3960">
          <cell r="A3960" t="str">
            <v xml:space="preserve">    79484</v>
          </cell>
          <cell r="B3960" t="str">
            <v xml:space="preserve">ATERRO MECANIZADO COMPACTADO COM EMPRESTIMO DE AREIA </v>
          </cell>
          <cell r="C3960" t="str">
            <v>M3</v>
          </cell>
          <cell r="D3960">
            <v>63.51</v>
          </cell>
        </row>
        <row r="3961">
          <cell r="A3961" t="str">
            <v xml:space="preserve">    79508</v>
          </cell>
          <cell r="B3961" t="str">
            <v>ENCHIMENTO DE VAO SOBRE ABOBADA DE TUNEL C/PEDRA</v>
          </cell>
        </row>
        <row r="3962">
          <cell r="A3962" t="str">
            <v xml:space="preserve">    79508/001</v>
          </cell>
          <cell r="B3962" t="str">
            <v>FORNECIMENTO E ENCHIMENTO DE VÃO SOBRE ABÓBADA DE TÚNEL, COM PE-DRA-DE-MÃO JOGADA</v>
          </cell>
          <cell r="C3962" t="str">
            <v>M3</v>
          </cell>
          <cell r="D3962">
            <v>118.31</v>
          </cell>
        </row>
        <row r="3963">
          <cell r="A3963" t="str">
            <v xml:space="preserve">    79508/002</v>
          </cell>
          <cell r="B3963" t="str">
            <v>FORNECIMENTO E ENCHIMENTO DE VÃO SOBRE ABÓBADA DE TÚNEL, COM PE-DRA-DE-MÃO ARRUMADA</v>
          </cell>
          <cell r="C3963" t="str">
            <v>M3</v>
          </cell>
          <cell r="D3963">
            <v>138</v>
          </cell>
        </row>
        <row r="3964">
          <cell r="A3964" t="str">
            <v xml:space="preserve">  0021</v>
          </cell>
          <cell r="B3964" t="str">
            <v>ATERRO/REATERRO DE VALAS COM OU S/COMPACTACAO</v>
          </cell>
        </row>
        <row r="3965">
          <cell r="A3965" t="str">
            <v xml:space="preserve">    53527</v>
          </cell>
          <cell r="B3965" t="str">
            <v xml:space="preserve">REATERRO COMPACTADO MANUALMENTE (VALAS DE FUNDAÇÕES RESIDENCIAIS) </v>
          </cell>
          <cell r="C3965" t="str">
            <v>M3</v>
          </cell>
          <cell r="D3965">
            <v>39.369999999999997</v>
          </cell>
        </row>
        <row r="3966">
          <cell r="A3966" t="str">
            <v xml:space="preserve">    72920</v>
          </cell>
          <cell r="B3966" t="str">
            <v>REATERRO DE VALA COM MATERIAL GRANULAR REAPROVEITADO ADENSADO E VIBRADO</v>
          </cell>
          <cell r="C3966" t="str">
            <v>M3</v>
          </cell>
          <cell r="D3966">
            <v>12.58</v>
          </cell>
        </row>
        <row r="3967">
          <cell r="A3967" t="str">
            <v xml:space="preserve">    72921</v>
          </cell>
          <cell r="B3967" t="str">
            <v>REATERRO DE VALA COM MATERIAL GRANULAR DE EMPRESTIMO ADENSADO E VIBRADO</v>
          </cell>
          <cell r="C3967" t="str">
            <v>M3</v>
          </cell>
          <cell r="D3967">
            <v>72.959999999999994</v>
          </cell>
        </row>
        <row r="3968">
          <cell r="A3968" t="str">
            <v xml:space="preserve">    73964</v>
          </cell>
          <cell r="B3968" t="str">
            <v>REATERRO DE VALAS</v>
          </cell>
        </row>
        <row r="3969">
          <cell r="A3969" t="str">
            <v xml:space="preserve">    73964/001</v>
          </cell>
          <cell r="B3969" t="str">
            <v>REATERRO DE VALA/CAVA COMPACTADA A MACO EM CAMADAS DE 20CM ( EM BECOSDE ATÉ 2,50M DE LARGURA EM FAVELAS)</v>
          </cell>
          <cell r="C3969" t="str">
            <v>M3</v>
          </cell>
          <cell r="D3969">
            <v>29.53</v>
          </cell>
        </row>
        <row r="3970">
          <cell r="A3970" t="str">
            <v xml:space="preserve">    73964/002</v>
          </cell>
          <cell r="B3970" t="str">
            <v>REATER VALA/CAVA COMPACT/MACO CAMADAS 30CM EM BECO ATE 2,50M LARGURA EM FAVELAS</v>
          </cell>
          <cell r="C3970" t="str">
            <v>M3</v>
          </cell>
          <cell r="D3970">
            <v>24.8</v>
          </cell>
        </row>
        <row r="3971">
          <cell r="A3971" t="str">
            <v xml:space="preserve">    73964/004</v>
          </cell>
          <cell r="B3971" t="str">
            <v>REATERRO DE VALAS / CAVAS, COMPACTADA A MAÇO, EM CAMADAS DE ATÉ 30 CM.</v>
          </cell>
          <cell r="C3971" t="str">
            <v>M3</v>
          </cell>
          <cell r="D3971">
            <v>20.67</v>
          </cell>
        </row>
        <row r="3972">
          <cell r="A3972" t="str">
            <v xml:space="preserve">    73964/005</v>
          </cell>
          <cell r="B3972" t="str">
            <v>REATERRO DE VALA/CAVA SEM CONTROLE DE COMPACTAÇÃO , UTILIZANDO RETRO-ESCAVADEIRA E COMPACTACADOR VIBRATORIO COM MATERIAL REAPROVEITADO</v>
          </cell>
          <cell r="C3972" t="str">
            <v>M3</v>
          </cell>
          <cell r="D3972">
            <v>7.33</v>
          </cell>
        </row>
        <row r="3973">
          <cell r="A3973" t="str">
            <v xml:space="preserve">    73964/006</v>
          </cell>
          <cell r="B3973" t="str">
            <v xml:space="preserve">REATERRO DE VALA COM COMPACTAÇÃO MANUAL </v>
          </cell>
          <cell r="C3973" t="str">
            <v>M3</v>
          </cell>
          <cell r="D3973">
            <v>29.53</v>
          </cell>
        </row>
        <row r="3974">
          <cell r="A3974" t="str">
            <v xml:space="preserve">    74015</v>
          </cell>
          <cell r="B3974" t="str">
            <v>REATERRO COMPACTADO DE VALAS</v>
          </cell>
        </row>
        <row r="3975">
          <cell r="A3975" t="str">
            <v xml:space="preserve">    74015/001</v>
          </cell>
          <cell r="B3975" t="str">
            <v>REATERRO E COMPACTACAO MECANICO DE VALA COM COMPACTADOR MANUAL TIPO SOQUETE VIBRATORIO</v>
          </cell>
          <cell r="C3975" t="str">
            <v>M3</v>
          </cell>
          <cell r="D3975">
            <v>19.309999999999999</v>
          </cell>
        </row>
        <row r="3976">
          <cell r="A3976" t="str">
            <v xml:space="preserve">    76444</v>
          </cell>
          <cell r="B3976" t="str">
            <v>ATERRO/REATERRO DE VALAS</v>
          </cell>
        </row>
        <row r="3977">
          <cell r="A3977" t="str">
            <v xml:space="preserve">    76444/001</v>
          </cell>
          <cell r="B3977" t="str">
            <v>COMPACTACAO MECANICA DE VALAS, SEM CONTROLE DE GC (COMPACTADOR TIPO SAPO ATE 35 KG)</v>
          </cell>
          <cell r="C3977" t="str">
            <v>M3</v>
          </cell>
          <cell r="D3977">
            <v>9.91</v>
          </cell>
        </row>
        <row r="3978">
          <cell r="A3978" t="str">
            <v xml:space="preserve">    76444/002</v>
          </cell>
          <cell r="B3978" t="str">
            <v>COMPACTACAO MECANICA DE VALAS,C/CONTR.DO GC &gt;= 95% DO PN(C/COMPACTADORSOLOS C/ PLACA VIBRATORIA MOTOR DIESEL/GASOLINA 7 A 10 HP)</v>
          </cell>
          <cell r="C3978" t="str">
            <v>M3</v>
          </cell>
          <cell r="D3978">
            <v>15.9</v>
          </cell>
        </row>
        <row r="3979">
          <cell r="A3979" t="str">
            <v xml:space="preserve">    79488</v>
          </cell>
          <cell r="B3979" t="str">
            <v xml:space="preserve">REATERRO MANUAL COM APILOAMENTO MECANICO </v>
          </cell>
          <cell r="C3979" t="str">
            <v>M3</v>
          </cell>
          <cell r="D3979">
            <v>5.51</v>
          </cell>
        </row>
        <row r="3980">
          <cell r="A3980" t="str">
            <v xml:space="preserve">    79489</v>
          </cell>
          <cell r="B3980" t="str">
            <v xml:space="preserve">REATERRO MANUAL SEM APILOAMENTO </v>
          </cell>
          <cell r="C3980" t="str">
            <v>M3</v>
          </cell>
          <cell r="D3980">
            <v>4.42</v>
          </cell>
        </row>
        <row r="3981">
          <cell r="A3981" t="str">
            <v xml:space="preserve">    79490</v>
          </cell>
          <cell r="B3981" t="str">
            <v xml:space="preserve">COMPACTAÇÂO MECÂNICA DE VALA (APÓS REATERRO) </v>
          </cell>
          <cell r="C3981" t="str">
            <v>M3</v>
          </cell>
          <cell r="D3981">
            <v>1.51</v>
          </cell>
        </row>
        <row r="3982">
          <cell r="A3982" t="str">
            <v xml:space="preserve">    79510</v>
          </cell>
          <cell r="B3982" t="str">
            <v>REATERRO DE VALAS</v>
          </cell>
        </row>
        <row r="3983">
          <cell r="A3983" t="str">
            <v xml:space="preserve">    79510/001</v>
          </cell>
          <cell r="B3983" t="str">
            <v xml:space="preserve">FORNECIMENTO E REATERRO DE VALA/CAVA COM PÓ-DE-PEDRA </v>
          </cell>
          <cell r="C3983" t="str">
            <v>M3</v>
          </cell>
          <cell r="D3983">
            <v>116.86</v>
          </cell>
        </row>
        <row r="3984">
          <cell r="A3984" t="str">
            <v xml:space="preserve">    79510/002</v>
          </cell>
          <cell r="B3984" t="str">
            <v>REATERRO DE VALAS/CAVAS COM PÓ-DE-PEDRA, INCLUSIVE MATERIAL E COMPACTAÇÃO, EM BECOS DE ATÉ 2,5M DE LARGURA, EM FAVELAS</v>
          </cell>
          <cell r="C3984" t="str">
            <v>M3</v>
          </cell>
          <cell r="D3984">
            <v>122.96</v>
          </cell>
        </row>
        <row r="3985">
          <cell r="A3985" t="str">
            <v xml:space="preserve">    83345</v>
          </cell>
          <cell r="B3985" t="str">
            <v xml:space="preserve">REATERRO DE VALA COM MATERIAL GRANULAR (PEDRISCO) </v>
          </cell>
          <cell r="C3985" t="str">
            <v>M3</v>
          </cell>
          <cell r="D3985">
            <v>105.63</v>
          </cell>
        </row>
        <row r="3986">
          <cell r="A3986" t="str">
            <v xml:space="preserve">    83346</v>
          </cell>
          <cell r="B3986" t="str">
            <v xml:space="preserve">UMEDECIMENTO DE MATERIAL PARA FECHAMENTO DE VALAS. </v>
          </cell>
          <cell r="C3986" t="str">
            <v>M3</v>
          </cell>
          <cell r="D3986">
            <v>0.68</v>
          </cell>
        </row>
        <row r="3987">
          <cell r="A3987" t="str">
            <v xml:space="preserve">    83441</v>
          </cell>
          <cell r="B3987" t="str">
            <v>REATERRO APILOADO (MANUAL) DE VALA COM DESLOCAMENTO DE MATERIAL EM CAMADAS DE 20 CM (BECOS, FAVELAS ETC.)</v>
          </cell>
          <cell r="C3987" t="str">
            <v>M3</v>
          </cell>
          <cell r="D3987">
            <v>34.450000000000003</v>
          </cell>
        </row>
        <row r="3988">
          <cell r="A3988" t="str">
            <v xml:space="preserve">  0022</v>
          </cell>
          <cell r="B3988" t="str">
            <v>CARGA, DESCARGA E/OU TRANSPORTE DE MATERIAIS</v>
          </cell>
        </row>
        <row r="3989">
          <cell r="A3989" t="str">
            <v xml:space="preserve">    72838</v>
          </cell>
          <cell r="B3989" t="str">
            <v>TRANSPORTE COMERCIAL COM CAMINHAO CARROCERIA 9 T, RODOVIA EM LEITO NATURAL</v>
          </cell>
          <cell r="C3989" t="str">
            <v>TXKM</v>
          </cell>
          <cell r="D3989">
            <v>0.67</v>
          </cell>
        </row>
        <row r="3990">
          <cell r="A3990" t="str">
            <v xml:space="preserve">    72839</v>
          </cell>
          <cell r="B3990" t="str">
            <v>TRANSPORTE COMERCIAL COM CAMINHAO CARROCERIA 9 T, RODOVIA COM REVESTIMENTO PRIMARIO</v>
          </cell>
          <cell r="C3990" t="str">
            <v>TXKM</v>
          </cell>
          <cell r="D3990">
            <v>0.54</v>
          </cell>
        </row>
        <row r="3991">
          <cell r="A3991" t="str">
            <v xml:space="preserve">    72840</v>
          </cell>
          <cell r="B3991" t="str">
            <v xml:space="preserve">TRANSPORTE COMERCIAL COM CAMINHAO CARROCERIA 9 T, RODOVIA PAVIMENTADA </v>
          </cell>
          <cell r="C3991" t="str">
            <v>TXKM</v>
          </cell>
          <cell r="D3991">
            <v>0.45</v>
          </cell>
        </row>
        <row r="3992">
          <cell r="A3992" t="str">
            <v xml:space="preserve">    72841</v>
          </cell>
          <cell r="B3992" t="str">
            <v>TRANSPORTE COMERCIAL COM CAMINHAO BASCULANTE 6 M3, RODOVIA EM LEITO NATURAL</v>
          </cell>
          <cell r="C3992" t="str">
            <v>TXKM</v>
          </cell>
          <cell r="D3992">
            <v>0.86</v>
          </cell>
        </row>
        <row r="3993">
          <cell r="A3993" t="str">
            <v xml:space="preserve">    72842</v>
          </cell>
          <cell r="B3993" t="str">
            <v>TRANSPORTE COMERCIAL COM CAMINHAO BASCULANTE 6 M3, RODOVIA COM REVESTIMENTO PRIMARIO</v>
          </cell>
          <cell r="C3993" t="str">
            <v>TXKM</v>
          </cell>
          <cell r="D3993">
            <v>0.69</v>
          </cell>
        </row>
        <row r="3994">
          <cell r="A3994" t="str">
            <v xml:space="preserve">    72843</v>
          </cell>
          <cell r="B3994" t="str">
            <v>TRANSPORTE COMERCIAL COM CAMINHAO BASCULANTE 6 M3, RODOVIA PAVIMENTADA</v>
          </cell>
          <cell r="C3994" t="str">
            <v>TXKM</v>
          </cell>
          <cell r="D3994">
            <v>0.56999999999999995</v>
          </cell>
        </row>
        <row r="3995">
          <cell r="A3995" t="str">
            <v xml:space="preserve">    72844</v>
          </cell>
          <cell r="B3995" t="str">
            <v>CARGA, MANOBRAS E DESCARGA DE AREIA, BRITA, PEDRA DE MAO E SOLOS COM CAMINHAO BASCULANTE 6 M3 (DESCARGA LIVRE)</v>
          </cell>
          <cell r="C3995" t="str">
            <v>T</v>
          </cell>
          <cell r="D3995">
            <v>0.6</v>
          </cell>
        </row>
        <row r="3996">
          <cell r="A3996" t="str">
            <v xml:space="preserve">    72845</v>
          </cell>
          <cell r="B3996" t="str">
            <v>CARGA, MANOBRAS E DESCARGA DE BRITA PARA TRATAMENTOS SUPERFICIAIS, COMCAMINHAO BASCULANTE 6 M3</v>
          </cell>
          <cell r="C3996" t="str">
            <v>T</v>
          </cell>
          <cell r="D3996">
            <v>3.6</v>
          </cell>
        </row>
        <row r="3997">
          <cell r="A3997" t="str">
            <v xml:space="preserve">    72846</v>
          </cell>
          <cell r="B3997" t="str">
            <v>CARGA, MANOBRAS E DESCARGA DE MISTURA BETUMINOSA A QUENTE, COM CAMINHAO BASCULANTE 6 M3</v>
          </cell>
          <cell r="C3997" t="str">
            <v>T</v>
          </cell>
          <cell r="D3997">
            <v>2.97</v>
          </cell>
        </row>
        <row r="3998">
          <cell r="A3998" t="str">
            <v xml:space="preserve">    72847</v>
          </cell>
          <cell r="B3998" t="str">
            <v>CARGA, MANOBRAS E DESCARGA DE MISTURA BETUMINOSA A FRIO, COM CAMINHAO BASCULANTE 6 M3</v>
          </cell>
          <cell r="C3998" t="str">
            <v>T</v>
          </cell>
          <cell r="D3998">
            <v>6.42</v>
          </cell>
        </row>
        <row r="3999">
          <cell r="A3999" t="str">
            <v xml:space="preserve">    72848</v>
          </cell>
          <cell r="B3999" t="str">
            <v>CARGA, MANOBRAS E DESCARGA DE BRITA PARA BASE DE MACADAME, COM CAMINHAO BASCULANTE 6 M3</v>
          </cell>
          <cell r="C3999" t="str">
            <v>T</v>
          </cell>
          <cell r="D3999">
            <v>1.6</v>
          </cell>
        </row>
        <row r="4000">
          <cell r="A4000" t="str">
            <v xml:space="preserve">    72849</v>
          </cell>
          <cell r="B4000" t="str">
            <v>CARGA, MANOBRAS E DESCARGA DE MISTURAS DE SOLOS E AGREGADOS (BASES ESTABILIZADAS EM USINA) COM CAMINHAO BASCULANTE 6 M3</v>
          </cell>
          <cell r="C4000" t="str">
            <v>T</v>
          </cell>
          <cell r="D4000">
            <v>2.0499999999999998</v>
          </cell>
        </row>
        <row r="4001">
          <cell r="A4001" t="str">
            <v xml:space="preserve">    72850</v>
          </cell>
          <cell r="B4001" t="str">
            <v>CARGA, MANOBRAS E DESCARGA DE MATERIAIS DIVERSOS, COM CAMINHAO CARROCERIA 9T (CARGA E DESCARGA MANUAIS)</v>
          </cell>
          <cell r="C4001" t="str">
            <v>T</v>
          </cell>
          <cell r="D4001">
            <v>8.4600000000000009</v>
          </cell>
        </row>
        <row r="4002">
          <cell r="A4002" t="str">
            <v xml:space="preserve">    72851</v>
          </cell>
          <cell r="B4002" t="str">
            <v>TRANSPORTE LOCAL COM CAMINHAO BASCULANTE 6 M3, RODOVIA EM LEITO NATURAL, DMT ATE 200 M</v>
          </cell>
          <cell r="C4002" t="str">
            <v>M3</v>
          </cell>
          <cell r="D4002">
            <v>2.92</v>
          </cell>
        </row>
        <row r="4003">
          <cell r="A4003" t="str">
            <v xml:space="preserve">    72852</v>
          </cell>
          <cell r="B4003" t="str">
            <v>TRANSPORTE LOCAL COM CAMINHAO BASCULANTE 6 M3, RODOVIA EM LEITO NATURAL, DMT 200 A 400 M</v>
          </cell>
          <cell r="C4003" t="str">
            <v>M3</v>
          </cell>
          <cell r="D4003">
            <v>3</v>
          </cell>
        </row>
        <row r="4004">
          <cell r="A4004" t="str">
            <v xml:space="preserve">    72853</v>
          </cell>
          <cell r="B4004" t="str">
            <v>TRANSPORTE LOCAL COM CAMINHAO BASCULANTE 6 M3, RODOVIA EM LEITO NATURAL, DMT 400 A 600 M</v>
          </cell>
          <cell r="C4004" t="str">
            <v>M3</v>
          </cell>
          <cell r="D4004">
            <v>3.08</v>
          </cell>
        </row>
        <row r="4005">
          <cell r="A4005" t="str">
            <v xml:space="preserve">    72854</v>
          </cell>
          <cell r="B4005" t="str">
            <v>TRANSPORTE LOCAL COM CAMINHAO BASCULANTE 6 M3, RODOVIA EM LEITO NATURAL, DMT 600 A 800 M</v>
          </cell>
          <cell r="C4005" t="str">
            <v>M3</v>
          </cell>
          <cell r="D4005">
            <v>3.17</v>
          </cell>
        </row>
        <row r="4006">
          <cell r="A4006" t="str">
            <v xml:space="preserve">    72855</v>
          </cell>
          <cell r="B4006" t="str">
            <v>TRANSPORTE LOCAL COM CAMINHAO BASCULANTE 6 M3, RODOVIA EM LEITO NATURAL, DMT 800 A 1.000 M</v>
          </cell>
          <cell r="C4006" t="str">
            <v>M3</v>
          </cell>
          <cell r="D4006">
            <v>3.26</v>
          </cell>
        </row>
        <row r="4007">
          <cell r="A4007" t="str">
            <v xml:space="preserve">    72856</v>
          </cell>
          <cell r="B4007" t="str">
            <v>TRANSPORTE LOCAL COM CAMINHAO BASCULANTE 6 M3, RODOVIA EM LEITO NATURAL</v>
          </cell>
          <cell r="C4007" t="str">
            <v>M3XKM</v>
          </cell>
          <cell r="D4007">
            <v>1.42</v>
          </cell>
        </row>
        <row r="4008">
          <cell r="A4008" t="str">
            <v xml:space="preserve">    72857</v>
          </cell>
          <cell r="B4008" t="str">
            <v>TRANSPORTE LOCAL COM CAMINHAO BASCULANTE 6 M3, RODOVIA COM REVESTIMENTO PRIMARIO, DMT ATE 200 M</v>
          </cell>
          <cell r="C4008" t="str">
            <v>M3</v>
          </cell>
          <cell r="D4008">
            <v>2.6</v>
          </cell>
        </row>
        <row r="4009">
          <cell r="A4009" t="str">
            <v xml:space="preserve">    72858</v>
          </cell>
          <cell r="B4009" t="str">
            <v>TRANSPORTE LOCAL COM CAMINHAO BASCULANTE 6 M3, RODOVIA COM REVESTIMENTO PRIMARIO, DMT 200 A 400 M</v>
          </cell>
          <cell r="C4009" t="str">
            <v>M3</v>
          </cell>
          <cell r="D4009">
            <v>2.67</v>
          </cell>
        </row>
        <row r="4010">
          <cell r="A4010" t="str">
            <v xml:space="preserve">    72859</v>
          </cell>
          <cell r="B4010" t="str">
            <v>TRANSPORTE LOCAL COM CAMINHAO BASCULANTE 6 M3, RODOVIA COM REVESTIMENTO PRIMARIO, DMT 400 A 600 M</v>
          </cell>
          <cell r="C4010" t="str">
            <v>M3</v>
          </cell>
          <cell r="D4010">
            <v>2.74</v>
          </cell>
        </row>
        <row r="4011">
          <cell r="A4011" t="str">
            <v xml:space="preserve">    72860</v>
          </cell>
          <cell r="B4011" t="str">
            <v>TRANSPORTE LOCAL COM CAMINHAO BASCULANTE 6 M3, RODOVIA COM REVESTIMENTO PRIMARIO, DMT 600 A 800 M</v>
          </cell>
          <cell r="C4011" t="str">
            <v>M3</v>
          </cell>
          <cell r="D4011">
            <v>2.82</v>
          </cell>
        </row>
        <row r="4012">
          <cell r="A4012" t="str">
            <v xml:space="preserve">    72874</v>
          </cell>
          <cell r="B4012" t="str">
            <v>TRANSPORTE LOCAL COM CAMINHAO BASCULANTE 6 M3, RODOVIA COM REVESTIMENTO PRIMARIO, DMT 800 A 1.000 M</v>
          </cell>
          <cell r="C4012" t="str">
            <v>M3</v>
          </cell>
          <cell r="D4012">
            <v>2.9</v>
          </cell>
        </row>
        <row r="4013">
          <cell r="A4013" t="str">
            <v xml:space="preserve">    72875</v>
          </cell>
          <cell r="B4013" t="str">
            <v>TRANSPORTE LOCAL COM CAMINHÃO BASCULANTE 6 M3, RODOVIA COM REVESTIMENTO PRIMARIO</v>
          </cell>
          <cell r="C4013" t="str">
            <v>M3XKM</v>
          </cell>
          <cell r="D4013">
            <v>1.27</v>
          </cell>
        </row>
        <row r="4014">
          <cell r="A4014" t="str">
            <v xml:space="preserve">    72876</v>
          </cell>
          <cell r="B4014" t="str">
            <v>TRANSPORTE LOCAL COM CAMINHÃO BASCULANTE 6 M3, RODOVIA PAVIMENTADA, DMT ATE 200 M</v>
          </cell>
          <cell r="C4014" t="str">
            <v>M3</v>
          </cell>
          <cell r="D4014">
            <v>2.33</v>
          </cell>
        </row>
        <row r="4015">
          <cell r="A4015" t="str">
            <v xml:space="preserve">    72877</v>
          </cell>
          <cell r="B4015" t="str">
            <v>TRANSPORTE LOCAL COM CAMINHAO BASCULANTE 6 M3, RODOVIA PAVIMENTADA, DMT 200 A 400 M</v>
          </cell>
          <cell r="C4015" t="str">
            <v>M3</v>
          </cell>
          <cell r="D4015">
            <v>2.4</v>
          </cell>
        </row>
        <row r="4016">
          <cell r="A4016" t="str">
            <v xml:space="preserve">    72878</v>
          </cell>
          <cell r="B4016" t="str">
            <v>TRANSPORTE LOCAL COM CAMINHAO BASCULANTE 6 M3, RODOVIA PAVIMENTADA, DMT 400 A 600 M</v>
          </cell>
          <cell r="C4016" t="str">
            <v>M3</v>
          </cell>
          <cell r="D4016">
            <v>2.46</v>
          </cell>
        </row>
        <row r="4017">
          <cell r="A4017" t="str">
            <v xml:space="preserve">    72879</v>
          </cell>
          <cell r="B4017" t="str">
            <v>TRANSPORTE LOCAL COM CAMINHAO BASCULANTE 6 M3, RODOVIA PAVIMENTADA, DMT 600 A 800 M</v>
          </cell>
          <cell r="C4017" t="str">
            <v>M3</v>
          </cell>
          <cell r="D4017">
            <v>2.54</v>
          </cell>
        </row>
        <row r="4018">
          <cell r="A4018" t="str">
            <v xml:space="preserve">    72880</v>
          </cell>
          <cell r="B4018" t="str">
            <v>TRANSPORTE LOCAL COM CAMINHAO BASCULANTE 6 M3, RODOVIA PAVIMENTADA, DMT 800 A 1.000 M</v>
          </cell>
          <cell r="C4018" t="str">
            <v>M3</v>
          </cell>
          <cell r="D4018">
            <v>2.6</v>
          </cell>
        </row>
        <row r="4019">
          <cell r="A4019" t="str">
            <v xml:space="preserve">    72881</v>
          </cell>
          <cell r="B4019" t="str">
            <v>TRANSPORTE LOCAL COM CAMINHAO BASCULANTE 6 M3, RODOVIA PAVIMENTADA ( PARA DISTANCIAS SUPERIORES A 4 KM )</v>
          </cell>
          <cell r="C4019" t="str">
            <v>M3XKM</v>
          </cell>
          <cell r="D4019">
            <v>1.1399999999999999</v>
          </cell>
        </row>
        <row r="4020">
          <cell r="A4020" t="str">
            <v xml:space="preserve">    72882</v>
          </cell>
          <cell r="B4020" t="str">
            <v>TRANSPORTE COMERCIAL COM CAMINHAO CARROCERIA 9 T, RODOVIA EM LEITO NATURAL</v>
          </cell>
          <cell r="C4020" t="str">
            <v>M3XKM</v>
          </cell>
          <cell r="D4020">
            <v>1</v>
          </cell>
        </row>
        <row r="4021">
          <cell r="A4021" t="str">
            <v xml:space="preserve">    72883</v>
          </cell>
          <cell r="B4021" t="str">
            <v>TRANSPORTE COMERCIAL COM CAMINHAO CARROCERIA 9 T, RODOVIA COM REVESTIMENTO PRIMARIO</v>
          </cell>
          <cell r="C4021" t="str">
            <v>M3XKM</v>
          </cell>
          <cell r="D4021">
            <v>0.8</v>
          </cell>
        </row>
        <row r="4022">
          <cell r="A4022" t="str">
            <v xml:space="preserve">    72884</v>
          </cell>
          <cell r="B4022" t="str">
            <v xml:space="preserve">TRANSPORTE COMERCIAL COM CAMINHAO CARROCERIA 9 T, RODOVIA PAVIMENTADA </v>
          </cell>
          <cell r="C4022" t="str">
            <v>M3XKM</v>
          </cell>
          <cell r="D4022">
            <v>0.67</v>
          </cell>
        </row>
        <row r="4023">
          <cell r="A4023" t="str">
            <v xml:space="preserve">    72885</v>
          </cell>
          <cell r="B4023" t="str">
            <v>TRANSPORTE COMERCIAL COM CAMINHAO BASCULANTE 6 M3, RODOVIA EM LEITO NATURAL</v>
          </cell>
          <cell r="C4023" t="str">
            <v>M3XKM</v>
          </cell>
          <cell r="D4023">
            <v>1.28</v>
          </cell>
        </row>
        <row r="4024">
          <cell r="A4024" t="str">
            <v xml:space="preserve">    72886</v>
          </cell>
          <cell r="B4024" t="str">
            <v>TRANSPORTE COMERCIAL COM CAMINHAO BASCULANTE 6 M3, RODOVIA COM REVESTIMENTO PRIMARIO</v>
          </cell>
          <cell r="C4024" t="str">
            <v>M3XKM</v>
          </cell>
          <cell r="D4024">
            <v>1.02</v>
          </cell>
        </row>
        <row r="4025">
          <cell r="A4025" t="str">
            <v xml:space="preserve">    72887</v>
          </cell>
          <cell r="B4025" t="str">
            <v>TRANSPORTE COMERCIAL COM CAMINHAO BASCULANTE 6 M3, RODOVIA PAVIMENTADA</v>
          </cell>
          <cell r="C4025" t="str">
            <v>M3XKM</v>
          </cell>
          <cell r="D4025">
            <v>0.86</v>
          </cell>
        </row>
        <row r="4026">
          <cell r="A4026" t="str">
            <v xml:space="preserve">    72888</v>
          </cell>
          <cell r="B4026" t="str">
            <v>CARGA, MANOBRAS E DESCARGA DE AREIA, BRITA, PEDRA DE MAO E SOLOS COM CAMINHAO BASCULANTE 6 M3 (DESCARGA LIVRE)</v>
          </cell>
          <cell r="C4026" t="str">
            <v>M3</v>
          </cell>
          <cell r="D4026">
            <v>0.89</v>
          </cell>
        </row>
        <row r="4027">
          <cell r="A4027" t="str">
            <v xml:space="preserve">    72890</v>
          </cell>
          <cell r="B4027" t="str">
            <v>CARGA, MANOBRAS E DESCARGA DE BRITA PARA TRATAMENTOS SUPERFICIAIS, COMCAMINHAO BASCULANTE 6 M3, DESCARGA EM DISTRIBUIDOR</v>
          </cell>
          <cell r="C4027" t="str">
            <v>M3</v>
          </cell>
          <cell r="D4027">
            <v>5.42</v>
          </cell>
        </row>
        <row r="4028">
          <cell r="A4028" t="str">
            <v xml:space="preserve">    72891</v>
          </cell>
          <cell r="B4028" t="str">
            <v>CARGA, MANOBRAS E DESCARGA DE MISTURA BETUMINOSA A QUENTE, COM CAMINHAO BASCULANTE 6 M3, DESCARGA EM VIBRO-ACABADORA</v>
          </cell>
          <cell r="C4028" t="str">
            <v>M3</v>
          </cell>
          <cell r="D4028">
            <v>4.46</v>
          </cell>
        </row>
        <row r="4029">
          <cell r="A4029" t="str">
            <v xml:space="preserve">    72892</v>
          </cell>
          <cell r="B4029" t="str">
            <v>CARGA, MANOBRAS E DESCARGA DE DE MISTURA BETUMINOSA A FRIO, COM CAMINHAO BASCULANTE 6 M3, DESCARGA EM VIBRO-ACABADORA</v>
          </cell>
          <cell r="C4029" t="str">
            <v>M3</v>
          </cell>
          <cell r="D4029">
            <v>9.6300000000000008</v>
          </cell>
        </row>
        <row r="4030">
          <cell r="A4030" t="str">
            <v xml:space="preserve">    72893</v>
          </cell>
          <cell r="B4030" t="str">
            <v>CARGA, MANOBRAS E DESCARGA DE BRITA PARA BASE DE MACADAME, COM CAMINHAO BASCULANTE 6 M3, DESCARGA EM DISTRIBUIDOR</v>
          </cell>
          <cell r="C4030" t="str">
            <v>M3</v>
          </cell>
          <cell r="D4030">
            <v>2.4</v>
          </cell>
        </row>
        <row r="4031">
          <cell r="A4031" t="str">
            <v xml:space="preserve">    72894</v>
          </cell>
          <cell r="B4031" t="str">
            <v>CARGA, MANOBRAS E DESCARGA DE MISTURAS DE SOLOS E AGREGADOS, COM CAMINHAO BASCULANTE 6 M3, DESCARGA EM DISTRIBUIDOR</v>
          </cell>
          <cell r="C4031" t="str">
            <v>M3</v>
          </cell>
          <cell r="D4031">
            <v>3.08</v>
          </cell>
        </row>
        <row r="4032">
          <cell r="A4032" t="str">
            <v xml:space="preserve">    72895</v>
          </cell>
          <cell r="B4032" t="str">
            <v>CARGA, MANOBRAS E DESCARGA DE MATERIAIS DIVERSOS, COM CAMINHAO CARROCERIA 9 T (CARGA E DESCARGA MANUAIS)</v>
          </cell>
          <cell r="C4032" t="str">
            <v>M3</v>
          </cell>
          <cell r="D4032">
            <v>16.239999999999998</v>
          </cell>
        </row>
        <row r="4033">
          <cell r="A4033" t="str">
            <v xml:space="preserve">    72896</v>
          </cell>
          <cell r="B4033" t="str">
            <v xml:space="preserve">CARGA MANUAL DE TERRA EM CAMINHAO BASCULANTE 6 M3 </v>
          </cell>
          <cell r="C4033" t="str">
            <v>M3</v>
          </cell>
          <cell r="D4033">
            <v>12.38</v>
          </cell>
        </row>
        <row r="4034">
          <cell r="A4034" t="str">
            <v xml:space="preserve">    72897</v>
          </cell>
          <cell r="B4034" t="str">
            <v xml:space="preserve">CARGA MANUAL DE ENTULHO EM CAMINHAO BASCULANTE 6 M3 </v>
          </cell>
          <cell r="C4034" t="str">
            <v>M3</v>
          </cell>
          <cell r="D4034">
            <v>14.98</v>
          </cell>
        </row>
        <row r="4035">
          <cell r="A4035" t="str">
            <v xml:space="preserve">    72898</v>
          </cell>
          <cell r="B4035" t="str">
            <v xml:space="preserve">CARGA E DESCARGA MECANIZADAS DE ENTULHO EM CAMINHAO BASCULANTE 6 M3 </v>
          </cell>
          <cell r="C4035" t="str">
            <v>M3</v>
          </cell>
          <cell r="D4035">
            <v>0.89</v>
          </cell>
        </row>
        <row r="4036">
          <cell r="A4036" t="str">
            <v xml:space="preserve">    72899</v>
          </cell>
          <cell r="B4036" t="str">
            <v>TRANSPORTE DE ENTULHO COM CAMINHÃO BASCULANTE 6 M3, RODOVIA PAVIMENTADA, DMT ATE 0,5 KM</v>
          </cell>
          <cell r="C4036" t="str">
            <v>M3</v>
          </cell>
          <cell r="D4036">
            <v>4.2</v>
          </cell>
        </row>
        <row r="4037">
          <cell r="A4037" t="str">
            <v xml:space="preserve">    72900</v>
          </cell>
          <cell r="B4037" t="str">
            <v>TRANSPORTE DE ENTULHO COM CAMINHAO BASCULANTE 6 M3, RODOVIA PAVIMENTADA, DMT 0,5 A 1,0 KM</v>
          </cell>
          <cell r="C4037" t="str">
            <v>M3</v>
          </cell>
          <cell r="D4037">
            <v>4.62</v>
          </cell>
        </row>
        <row r="4038">
          <cell r="A4038" t="str">
            <v xml:space="preserve">    74010</v>
          </cell>
          <cell r="B4038" t="str">
            <v>CARGA E DESCARGA MECANIZADA</v>
          </cell>
        </row>
        <row r="4039">
          <cell r="A4039" t="str">
            <v xml:space="preserve">    74010/001</v>
          </cell>
          <cell r="B4039" t="str">
            <v>CARGA E DESCARGA MECANICA DE SOLO UTILIZANDO CAMINHAO BASCULANTE 6,0M3/16T E PA CARREGADEIRA SOBRE PNEUS 128 HP, CAPACIDADE DA CAÇAMBA 1,7 A2,8 M3, PESO OPERACIONAL 11632 KG</v>
          </cell>
          <cell r="C4039" t="str">
            <v>M3</v>
          </cell>
          <cell r="D4039">
            <v>1.44</v>
          </cell>
        </row>
        <row r="4040">
          <cell r="A4040" t="str">
            <v xml:space="preserve">    74241</v>
          </cell>
          <cell r="B4040" t="str">
            <v>EMPILHAMENTO DE SOLO ORGANICO</v>
          </cell>
        </row>
        <row r="4041">
          <cell r="A4041" t="str">
            <v xml:space="preserve">    74241/001</v>
          </cell>
          <cell r="B4041" t="str">
            <v>EMPILHAMENTO DE SOLO ORGANICO RETIRADO NA AREA DO ATERRO COM TRATOR SOBRE ESTEIRAS D6</v>
          </cell>
          <cell r="C4041" t="str">
            <v>M3</v>
          </cell>
          <cell r="D4041">
            <v>3.16</v>
          </cell>
        </row>
        <row r="4042">
          <cell r="A4042" t="str">
            <v xml:space="preserve">    74255</v>
          </cell>
          <cell r="B4042" t="str">
            <v>CARGA MANUAL EM CAMINHAO BASCULANTE</v>
          </cell>
        </row>
        <row r="4043">
          <cell r="A4043" t="str">
            <v xml:space="preserve">    74255/001</v>
          </cell>
          <cell r="B4043" t="str">
            <v>CARGA MANUAL DE TERRA EM CAMINHAO BASCULANTE (NAO INCLUI O CUSTO CUSTO IMPRODUTIVO DO CAMINHAO BASCULANTE)</v>
          </cell>
          <cell r="C4043" t="str">
            <v>M3</v>
          </cell>
          <cell r="D4043">
            <v>5.9</v>
          </cell>
        </row>
        <row r="4044">
          <cell r="A4044" t="str">
            <v xml:space="preserve">    74255/003</v>
          </cell>
          <cell r="B4044" t="str">
            <v>CARGA MANUAL DE MATERIAL A GRANEL (2 SERVENTES) EM CAMINHAO BASCULANTEC/ CACAMBA DE 6,0M3 INCLUINDO DESCARGA MECÂNICA</v>
          </cell>
          <cell r="C4044" t="str">
            <v>M3</v>
          </cell>
          <cell r="D4044">
            <v>19.78</v>
          </cell>
        </row>
        <row r="4045">
          <cell r="A4045" t="str">
            <v xml:space="preserve">    79492</v>
          </cell>
          <cell r="B4045" t="str">
            <v xml:space="preserve">CARGA MANUAL DE ROCHA EM CAMINHAO BASCULANTE </v>
          </cell>
          <cell r="C4045" t="str">
            <v>M3</v>
          </cell>
          <cell r="D4045">
            <v>39.49</v>
          </cell>
        </row>
        <row r="4046">
          <cell r="A4046" t="str">
            <v xml:space="preserve">    83356</v>
          </cell>
          <cell r="B4046" t="str">
            <v xml:space="preserve">TRANSPORTE COMERCIAL DE BRITA </v>
          </cell>
          <cell r="C4046" t="str">
            <v>M3XKM</v>
          </cell>
          <cell r="D4046">
            <v>0.61</v>
          </cell>
        </row>
        <row r="4047">
          <cell r="A4047" t="str">
            <v xml:space="preserve">    83357</v>
          </cell>
          <cell r="B4047" t="str">
            <v xml:space="preserve">TRANSPORTE LOCAL DE MASSA ASFALTICA - PAVIMENTACAO URBANA </v>
          </cell>
          <cell r="C4047" t="str">
            <v>M3XKM</v>
          </cell>
          <cell r="D4047">
            <v>0.79</v>
          </cell>
        </row>
        <row r="4048">
          <cell r="A4048" t="str">
            <v xml:space="preserve">    83358</v>
          </cell>
          <cell r="B4048" t="str">
            <v xml:space="preserve">TRANSPORTE DE PAVIMENTACAO REMOVIDA (RODOVIAS NAO URBANAS) </v>
          </cell>
          <cell r="C4048" t="str">
            <v>M3XKM</v>
          </cell>
          <cell r="D4048">
            <v>1.28</v>
          </cell>
        </row>
        <row r="4049">
          <cell r="A4049" t="str">
            <v xml:space="preserve">  0282</v>
          </cell>
          <cell r="B4049" t="str">
            <v>FORNEC. DE MAT. C/OU S/CARGA, DESC. E TRANSPORTE</v>
          </cell>
        </row>
        <row r="4050">
          <cell r="A4050" t="str">
            <v xml:space="preserve">    6514</v>
          </cell>
          <cell r="B4050" t="str">
            <v xml:space="preserve">FORNECIMENTO E LANCAMENTO DE BRITA N. 4 </v>
          </cell>
          <cell r="C4050" t="str">
            <v>M3</v>
          </cell>
          <cell r="D4050">
            <v>106.17</v>
          </cell>
        </row>
        <row r="4051">
          <cell r="A4051" t="str">
            <v xml:space="preserve">    88549</v>
          </cell>
          <cell r="B4051" t="str">
            <v xml:space="preserve">FORNECIMENTO E ASSENTAMENTO DE BRITA 2-DRENOS E FILTROS MM </v>
          </cell>
          <cell r="C4051" t="str">
            <v>M3</v>
          </cell>
          <cell r="D4051">
            <v>89.11</v>
          </cell>
        </row>
        <row r="4052">
          <cell r="A4052" t="str">
            <v xml:space="preserve">  0283</v>
          </cell>
          <cell r="B4052" t="str">
            <v>COMPACTACAO OU APILOAMENTO</v>
          </cell>
        </row>
        <row r="4053">
          <cell r="A4053" t="str">
            <v xml:space="preserve">    5622</v>
          </cell>
          <cell r="B4053" t="str">
            <v xml:space="preserve">REGULARIZACAO E COMPACTACAO MANUAL DE TERRENO COM SOQUETE </v>
          </cell>
          <cell r="C4053" t="str">
            <v>M2</v>
          </cell>
          <cell r="D4053">
            <v>3.24</v>
          </cell>
        </row>
        <row r="4054">
          <cell r="A4054" t="str">
            <v xml:space="preserve">    41721</v>
          </cell>
          <cell r="B4054" t="str">
            <v xml:space="preserve">COMPACTACAO MECANICA A 95% DO PROCTOR NORMAL - PAVIMENTACAO URBANA </v>
          </cell>
          <cell r="C4054" t="str">
            <v>M3</v>
          </cell>
          <cell r="D4054">
            <v>2.4700000000000002</v>
          </cell>
        </row>
        <row r="4055">
          <cell r="A4055" t="str">
            <v xml:space="preserve">    41722</v>
          </cell>
          <cell r="B4055" t="str">
            <v xml:space="preserve">COMPACTACAO MECANICA A 100% DO PROCTOR NORMAL - PAVIMENTACAO URBANA </v>
          </cell>
          <cell r="C4055" t="str">
            <v>M3</v>
          </cell>
          <cell r="D4055">
            <v>3.66</v>
          </cell>
        </row>
        <row r="4056">
          <cell r="A4056" t="str">
            <v xml:space="preserve">    74005</v>
          </cell>
          <cell r="B4056" t="str">
            <v>ATERRO/REATERRO DE AREAS</v>
          </cell>
        </row>
        <row r="4057">
          <cell r="A4057" t="str">
            <v xml:space="preserve">    74005/001</v>
          </cell>
          <cell r="B4057" t="str">
            <v xml:space="preserve">COMPACTACAO MECANICA, SEM CONTROLE DO GC (C/COMPACTADOR PLACA 400 KG) </v>
          </cell>
          <cell r="C4057" t="str">
            <v>M3</v>
          </cell>
          <cell r="D4057">
            <v>3.14</v>
          </cell>
        </row>
        <row r="4058">
          <cell r="A4058" t="str">
            <v xml:space="preserve">    74005/002</v>
          </cell>
          <cell r="B4058" t="str">
            <v>COMPACTACAO MECANICA C/ CONTROLE DO GC&gt;=95% DO PN (AREAS) (C/MONIVELADORA 140 HP E ROLO COMPRESSOR VIBRATORIO 80 HP)</v>
          </cell>
          <cell r="C4058" t="str">
            <v>M3</v>
          </cell>
          <cell r="D4058">
            <v>4.41</v>
          </cell>
        </row>
        <row r="4059">
          <cell r="A4059" t="str">
            <v xml:space="preserve">    74034</v>
          </cell>
          <cell r="B4059" t="str">
            <v>ESPALHAMENTO E COMPACTAÇÃO DE MATERIAL</v>
          </cell>
        </row>
        <row r="4060">
          <cell r="A4060" t="str">
            <v xml:space="preserve">    74034/001</v>
          </cell>
          <cell r="B4060" t="str">
            <v>ESPALHAMENTO DE MATERIAL DE 1A CATEGORIA COM TRATOR DE ESTEIRA COM 153HP</v>
          </cell>
          <cell r="C4060" t="str">
            <v>M3</v>
          </cell>
          <cell r="D4060">
            <v>2.31</v>
          </cell>
        </row>
        <row r="4061">
          <cell r="A4061" t="str">
            <v xml:space="preserve">    83344</v>
          </cell>
          <cell r="B4061" t="str">
            <v>ESPALHAMENTO DE MATERIAL EM BOTA FORA, COM UTILIZACAO DE TRATOR DE ESTEIRAS DE 165 HP</v>
          </cell>
          <cell r="C4061" t="str">
            <v>M3</v>
          </cell>
          <cell r="D4061">
            <v>0.91</v>
          </cell>
        </row>
        <row r="4062">
          <cell r="A4062" t="str">
            <v>PARE</v>
          </cell>
          <cell r="B4062" t="str">
            <v>PAREDES/PAINEIS</v>
          </cell>
        </row>
        <row r="4063">
          <cell r="A4063" t="str">
            <v xml:space="preserve">  0063</v>
          </cell>
          <cell r="B4063" t="str">
            <v>ALVENARIA DE TIJOLOS CERAMICOS</v>
          </cell>
        </row>
        <row r="4064">
          <cell r="A4064" t="str">
            <v xml:space="preserve">    6110</v>
          </cell>
          <cell r="B4064" t="str">
            <v>ALVENARIA DE EMBASAMENTO EM TIJOLOS CERAMICOS MACICOS 5X10X20CM, ASSENTADO COM ARGAMASSA TRACO 1:2:8 (CIMENTO, CAL E AREIA)</v>
          </cell>
          <cell r="C4064" t="str">
            <v>M3</v>
          </cell>
          <cell r="D4064">
            <v>529.44000000000005</v>
          </cell>
        </row>
        <row r="4065">
          <cell r="A4065" t="str">
            <v xml:space="preserve">    68049</v>
          </cell>
          <cell r="B4065" t="str">
            <v xml:space="preserve">CINTA E CONTRAVERGA EM TIJOLO CERAMICO MACICO 5X10X20CM 1/2 VEZ </v>
          </cell>
          <cell r="C4065" t="str">
            <v>M2</v>
          </cell>
          <cell r="D4065">
            <v>86.08</v>
          </cell>
        </row>
        <row r="4066">
          <cell r="A4066" t="str">
            <v xml:space="preserve">    72131</v>
          </cell>
          <cell r="B4066" t="str">
            <v>ALVENARIA EM TIJOLO CERAMICO MACICO 5X10X20CM 1 VEZ (ESPESSURA 20CM), ASSENTADO COM ARGAMASSA TRACO 1:2:8 (CIMENTO, CAL E AREIA)</v>
          </cell>
          <cell r="C4066" t="str">
            <v>M2</v>
          </cell>
          <cell r="D4066">
            <v>98.89</v>
          </cell>
        </row>
        <row r="4067">
          <cell r="A4067" t="str">
            <v xml:space="preserve">    72132</v>
          </cell>
          <cell r="B4067" t="str">
            <v>ALVENARIA EM TIJOLO CERAMICO MACICO 5X10X20CM 1/2 VEZ (ESPESSURA 10CM), ASSENTADO COM ARGAMASSA TRACO 1:2:8 (CIMENTO, CAL E AREIA)</v>
          </cell>
          <cell r="C4067" t="str">
            <v>M2</v>
          </cell>
          <cell r="D4067">
            <v>50.23</v>
          </cell>
        </row>
        <row r="4068">
          <cell r="A4068" t="str">
            <v xml:space="preserve">    72133</v>
          </cell>
          <cell r="B4068" t="str">
            <v>ALVENARIA EM TIJOLO CERAMICO MACICO 5X10X20CM 1 1/2 VEZ (ESPESSURA 30CM), ASSENTADO COM ARGAMASSA TRACO 1:2:8 (CIMENTO, CAL E AREIA)</v>
          </cell>
          <cell r="C4068" t="str">
            <v>M2</v>
          </cell>
          <cell r="D4068">
            <v>172.67</v>
          </cell>
        </row>
        <row r="4069">
          <cell r="A4069" t="str">
            <v xml:space="preserve">    73935</v>
          </cell>
          <cell r="B4069" t="str">
            <v>ALVENARIA TIJ CERAMICO FURADO</v>
          </cell>
        </row>
        <row r="4070">
          <cell r="A4070" t="str">
            <v xml:space="preserve">    73935/002</v>
          </cell>
          <cell r="B4070" t="str">
            <v>ALVENARIA EM TIJOLO CERAMICO FURADO 9X19X19CM, 1 VEZ (ESPESSURA 19 CM), ASSENTADO EM ARGAMASSA TRACO 1:4 (CIMENTO E AREIA MEDIA NAO PENEIRADA), PREPARO MANUAL, JUNTA1 CM</v>
          </cell>
          <cell r="C4070" t="str">
            <v>M2</v>
          </cell>
          <cell r="D4070">
            <v>58.24</v>
          </cell>
        </row>
        <row r="4071">
          <cell r="A4071" t="str">
            <v xml:space="preserve">    73988</v>
          </cell>
          <cell r="B4071" t="str">
            <v>APERTO DE ALVENARIA C/ ARGAMASSA</v>
          </cell>
        </row>
        <row r="4072">
          <cell r="A4072" t="str">
            <v xml:space="preserve">    73988/001</v>
          </cell>
          <cell r="B4072" t="str">
            <v>ENCUNHAMENTO (APERTO DE ALVENARIA) EM TIJOLOS CERAMICOS MACICO 5,7X9X19CM 1 VEZ (ESPESSURA 19CM) COM ARGAMASSA TRACO 1:2:8 (CIMENTO, CAL E AREIA)</v>
          </cell>
          <cell r="C4072" t="str">
            <v>M</v>
          </cell>
          <cell r="D4072">
            <v>12.1</v>
          </cell>
        </row>
        <row r="4073">
          <cell r="A4073" t="str">
            <v xml:space="preserve">    73988/002</v>
          </cell>
          <cell r="B4073" t="str">
            <v>ENCUNHAMENTO (APERTO DE ALVENARIA) EM TIJOLOS CERAMICOS MACICO 5,7X9X19CM 1/2 VEZ (ESPESSURA 9CM) COM ARGAMASSA TRACO 1:2:8 (CIMENTO, CAL EAREIA)</v>
          </cell>
          <cell r="C4073" t="str">
            <v>M</v>
          </cell>
          <cell r="D4073">
            <v>6.99</v>
          </cell>
        </row>
        <row r="4074">
          <cell r="A4074" t="str">
            <v xml:space="preserve">    87471</v>
          </cell>
          <cell r="B4074" t="str">
            <v>ALVENARIA DE VEDAÇÃO DE BLOCOS CERÂMICOS FURADOS NA VERTICAL DE 9X19X39CM (ESPESSURA 9CM) DE PAREDES COM ÁREA LÍQUIDA MENOR QUE 6M² SEM VÃOSE ARGAMASSA DE ASSENTAMENTO COM PREPARO EM BETONEIRA. AF_06/2014</v>
          </cell>
          <cell r="C4074" t="str">
            <v>M2</v>
          </cell>
          <cell r="D4074">
            <v>32.94</v>
          </cell>
        </row>
        <row r="4075">
          <cell r="A4075" t="str">
            <v xml:space="preserve">    87472</v>
          </cell>
          <cell r="B4075" t="str">
            <v>ALVENARIA DE VEDAÇÃO DE BLOCOS CERÂMICOS FURADOS NA VERTICAL DE 9X19X39CM (ESPESSURA 9CM) DE PAREDES COM ÁREA LÍQUIDA MENOR QUE 6M² SEM VÃOSE ARGAMASSA DE ASSENTAMENTO COM PREPARO MANUAL. AF_06/2014</v>
          </cell>
          <cell r="C4075" t="str">
            <v>M2</v>
          </cell>
          <cell r="D4075">
            <v>33.5</v>
          </cell>
        </row>
        <row r="4076">
          <cell r="A4076" t="str">
            <v xml:space="preserve">    87473</v>
          </cell>
          <cell r="B4076" t="str">
            <v>ALVENARIA DE VEDAÇÃO DE BLOCOS CERÂMICOS FURADOS NA VERTICAL DE 14X19X39CM (ESPESSURA 14CM) DE PAREDES COM ÁREA LÍQUIDA MENOR QUE 6M² SEM VÃOS E ARGAMASSA DE ASSENTAMENTO COM PREPARO EM BETONEIRA. AF_06/2014</v>
          </cell>
          <cell r="C4076" t="str">
            <v>M2</v>
          </cell>
          <cell r="D4076">
            <v>45.12</v>
          </cell>
        </row>
        <row r="4077">
          <cell r="A4077" t="str">
            <v xml:space="preserve">    87474</v>
          </cell>
          <cell r="B4077" t="str">
            <v>ALVENARIA DE VEDAÇÃO DE BLOCOS CERÂMICOS FURADOS NA VERTICAL DE 14X19X39CM (ESPESSURA 14CM) DE PAREDES COM ÁREA LÍQUIDA MENOR QUE 6M² SEM VÃOS E ARGAMASSA DE ASSENTAMENTO COM PREPARO MANUAL. AF_06/2014</v>
          </cell>
          <cell r="C4077" t="str">
            <v>M2</v>
          </cell>
          <cell r="D4077">
            <v>45.76</v>
          </cell>
        </row>
        <row r="4078">
          <cell r="A4078" t="str">
            <v xml:space="preserve">    87475</v>
          </cell>
          <cell r="B4078" t="str">
            <v>ALVENARIA DE VEDAÇÃO DE BLOCOS CERÂMICOS FURADOS NA VERTICAL DE 19X19X39CM (ESPESSURA 19CM) DE PAREDES COM ÁREA LÍQUIDA MENOR QUE 6M² SEM VÃOS E ARGAMASSA DE ASSENTAMENTO COM PREPARO EM BETONEIRA. AF_06/2014</v>
          </cell>
          <cell r="C4078" t="str">
            <v>M2</v>
          </cell>
          <cell r="D4078">
            <v>53.24</v>
          </cell>
        </row>
        <row r="4079">
          <cell r="A4079" t="str">
            <v xml:space="preserve">    87476</v>
          </cell>
          <cell r="B4079" t="str">
            <v>ALVENARIA DE VEDAÇÃO DE BLOCOS CERÂMICOS FURADOS NA VERTICAL DE 19X19X39CM (ESPESSURA 19CM) DE PAREDES COM ÁREA LÍQUIDA MENOR QUE 6M² SEM VÃOS E ARGAMASSA DE ASSENTAMENTO COM PREPARO MANUAL. AF_06/2014</v>
          </cell>
          <cell r="C4079" t="str">
            <v>M2</v>
          </cell>
          <cell r="D4079">
            <v>53.98</v>
          </cell>
        </row>
        <row r="4080">
          <cell r="A4080" t="str">
            <v xml:space="preserve">    87477</v>
          </cell>
          <cell r="B4080" t="str">
            <v>ALVENARIA DE VEDAÇÃO DE BLOCOS CERÂMICOS FURADOS NA VERTICAL DE 9X19X39CM (ESPESSURA 9CM) DE PAREDES COM ÁREA LÍQUIDA MAIOR OU IGUAL A 6M² SEM VÃOS E ARGAMASSA DE ASSENTAMENTO COM PREPARO EM BETONEIRA. AF_06/2014</v>
          </cell>
          <cell r="C4080" t="str">
            <v>M2</v>
          </cell>
          <cell r="D4080">
            <v>30.27</v>
          </cell>
        </row>
        <row r="4081">
          <cell r="A4081" t="str">
            <v xml:space="preserve">    87478</v>
          </cell>
          <cell r="B4081" t="str">
            <v>ALVENARIA DE VEDAÇÃO DE BLOCOS CERÂMICOS FURADOS NA VERTICAL DE 9X19X39CM (ESPESSURA 9CM) DE PAREDES COM ÁREA LÍQUIDA MAIOR OU IGUAL A 6M² SEM VÃOS E ARGAMASSA DE ASSENTAMENTO COM PREPARO MANUAL. AF_06/2014</v>
          </cell>
          <cell r="C4081" t="str">
            <v>M2</v>
          </cell>
          <cell r="D4081">
            <v>30.82</v>
          </cell>
        </row>
        <row r="4082">
          <cell r="A4082" t="str">
            <v xml:space="preserve">    87479</v>
          </cell>
          <cell r="B4082" t="str">
            <v>ALVENARIA DE VEDAÇÃO DE BLOCOS CERÂMICOS FURADOS NA VERTICAL DE 14X19X39CM (ESPESSURA 14CM) DE PAREDES COM ÁREA LÍQUIDA MAIOR OU IGUAL A 6M²SEM VÃOS E ARGAMASSA DE ASSENTAMENTO COM PREPARO EM BETONEIRA. AF_06/2014</v>
          </cell>
          <cell r="C4082" t="str">
            <v>M2</v>
          </cell>
          <cell r="D4082">
            <v>41.98</v>
          </cell>
        </row>
        <row r="4083">
          <cell r="A4083" t="str">
            <v xml:space="preserve">    87480</v>
          </cell>
          <cell r="B4083" t="str">
            <v>ALVENARIA DE VEDAÇÃO DE BLOCOS CERÂMICOS FURADOS NA VERTICAL DE 14X19X39CM (ESPESSURA 14CM) DE PAREDES COM ÁREA LÍQUIDA MAIOR OU IGUAL A 6M²SEM VÃOS E ARGAMASSA DE ASSENTAMENTO COM PREPARO MANUAL. AF_06/2014</v>
          </cell>
          <cell r="C4083" t="str">
            <v>M2</v>
          </cell>
          <cell r="D4083">
            <v>42.62</v>
          </cell>
        </row>
        <row r="4084">
          <cell r="A4084" t="str">
            <v xml:space="preserve">    87481</v>
          </cell>
          <cell r="B4084" t="str">
            <v>ALVENARIA DE VEDAÇÃO DE BLOCOS CERÂMICOS FURADOS NA VERTICAL DE 19X19X39CM (ESPESSURA 19CM) DE PAREDES COM ÁREA LÍQUIDA MAIOR OU IGUAL A 6M²SEM VÃOS E ARGAMASSA DE ASSENTAMENTO COM PREPARO EM BETONEIRA. AF_06/2014</v>
          </cell>
          <cell r="C4084" t="str">
            <v>M2</v>
          </cell>
          <cell r="D4084">
            <v>50.11</v>
          </cell>
        </row>
        <row r="4085">
          <cell r="A4085" t="str">
            <v xml:space="preserve">    87482</v>
          </cell>
          <cell r="B4085" t="str">
            <v>ALVENARIA DE VEDAÇÃO DE BLOCOS CERÂMICOS FURADOS NA VERTICAL DE 19X19X39CM (ESPESSURA 19CM) DE PAREDES COM ÁREA LÍQUIDA MAIOR OU IGUAL A 6M²SEM VÃOS E ARGAMASSA DE ASSENTAMENTO COM PREPARO MANUAL. AF_06/2014</v>
          </cell>
          <cell r="C4085" t="str">
            <v>M2</v>
          </cell>
          <cell r="D4085">
            <v>50.85</v>
          </cell>
        </row>
        <row r="4086">
          <cell r="A4086" t="str">
            <v xml:space="preserve">    87483</v>
          </cell>
          <cell r="B4086" t="str">
            <v>ALVENARIA DE VEDAÇÃO DE BLOCOS CERÂMICOS FURADOS NA VERTICAL DE 9X19X39CM (ESPESSURA 9CM) DE PAREDES COM ÁREA LÍQUIDA MENOR QUE 6M² COM VÃOSE ARGAMASSA DE ASSENTAMENTO COM PREPARO EM BETONEIRA. AF_06/2014</v>
          </cell>
          <cell r="C4086" t="str">
            <v>M2</v>
          </cell>
          <cell r="D4086">
            <v>37</v>
          </cell>
        </row>
        <row r="4087">
          <cell r="A4087" t="str">
            <v xml:space="preserve">    87484</v>
          </cell>
          <cell r="B4087" t="str">
            <v>ALVENARIA DE VEDAÇÃO DE BLOCOS CERÂMICOS FURADOS NA VERTICAL DE 9X19X39CM (ESPESSURA 9CM) DE PAREDES COM ÁREA LÍQUIDA MENOR QUE 6M² COM VÃOSE ARGAMASSA DE ASSENTAMENTO COM PREPARO MANUAL. AF_06/2014</v>
          </cell>
          <cell r="C4087" t="str">
            <v>M2</v>
          </cell>
          <cell r="D4087">
            <v>37.56</v>
          </cell>
        </row>
        <row r="4088">
          <cell r="A4088" t="str">
            <v xml:space="preserve">    87485</v>
          </cell>
          <cell r="B4088" t="str">
            <v>ALVENARIA DE VEDAÇÃO DE BLOCOS CERÂMICOS FURADOS NA VERTICAL DE 14X19X39CM (ESPESSURA 14CM) DE PAREDES COM ÁREA LÍQUIDA MENOR QUE 6M² COM VÃOS E ARGAMASSA DE ASSENTAMENTO COM PREPARO EM BETONEIRA. AF_06/2014</v>
          </cell>
          <cell r="C4088" t="str">
            <v>M2</v>
          </cell>
          <cell r="D4088">
            <v>49.29</v>
          </cell>
        </row>
        <row r="4089">
          <cell r="A4089" t="str">
            <v xml:space="preserve">    87487</v>
          </cell>
          <cell r="B4089" t="str">
            <v>ALVENARIA DE VEDAÇÃO DE BLOCOS CERÂMICOS FURADOS NA VERTICAL DE 19X19X39CM (ESPESSURA 19CM) DE PAREDES COM ÁREA LÍQUIDA MENOR QUE 6M² COM VÃOS E ARGAMASSA DE ASSENTAMENTO COM PREPARO EM BETONEIRA. AF_06/2014</v>
          </cell>
          <cell r="C4089" t="str">
            <v>M2</v>
          </cell>
          <cell r="D4089">
            <v>57.31</v>
          </cell>
        </row>
        <row r="4090">
          <cell r="A4090" t="str">
            <v xml:space="preserve">    87488</v>
          </cell>
          <cell r="B4090" t="str">
            <v>ALVENARIA DE VEDAÇÃO DE BLOCOS CERÂMICOS FURADOS NA VERTICAL DE 19X19X39CM (ESPESSURA 19CM) DE PAREDES COM ÁREA LÍQUIDA MENOR QUE 6M² COM VÃOS E ARGAMASSA DE ASSENTAMENTO COM PREPARO MANUAL. AF_06/2014</v>
          </cell>
          <cell r="C4090" t="str">
            <v>M2</v>
          </cell>
          <cell r="D4090">
            <v>58.05</v>
          </cell>
        </row>
        <row r="4091">
          <cell r="A4091" t="str">
            <v xml:space="preserve">    87489</v>
          </cell>
          <cell r="B4091" t="str">
            <v>ALVENARIA DE VEDAÇÃO DE BLOCOS CERÂMICOS FURADOS NA VERTICAL DE 9X19X39CM (ESPESSURA 9CM) DE PAREDES COM ÁREA LÍQUIDA MAIOR OU IGUAL A 6M² COM VÃOS E ARGAMASSA DE ASSENTAMENTO COM PREPARO EM BETONEIRA. AF_06/2014</v>
          </cell>
          <cell r="C4091" t="str">
            <v>M2</v>
          </cell>
          <cell r="D4091">
            <v>32.64</v>
          </cell>
        </row>
        <row r="4092">
          <cell r="A4092" t="str">
            <v xml:space="preserve">    87490</v>
          </cell>
          <cell r="B4092" t="str">
            <v>ALVENARIA DE VEDAÇÃO DE BLOCOS CERÂMICOS FURADOS NA VERTICAL DE 9X19X39CM (ESPESSURA 9CM) DE PAREDES COM ÁREA LÍQUIDA MAIOR OU IGUAL A 6M² COM VÃOS E ARGAMASSA DE ASSENTAMENTO COM PREPARO MANUAL. AF_06/2014</v>
          </cell>
          <cell r="C4092" t="str">
            <v>M2</v>
          </cell>
          <cell r="D4092">
            <v>33.200000000000003</v>
          </cell>
        </row>
        <row r="4093">
          <cell r="A4093" t="str">
            <v xml:space="preserve">    87491</v>
          </cell>
          <cell r="B4093" t="str">
            <v>ALVENARIA DE VEDAÇÃO DE BLOCOS CERÂMICOS FURADOS NA VERTICAL DE 14X19X39CM (ESPESSURA 14CM) DE PAREDES COM ÁREA LÍQUIDA MAIOR OU IGUAL A 6M²COM VÃOS E ARGAMASSA DE ASSENTAMENTO COM PREPARO EM BETONEIRA. AF_06/2014</v>
          </cell>
          <cell r="C4093" t="str">
            <v>M2</v>
          </cell>
          <cell r="D4093">
            <v>44.46</v>
          </cell>
        </row>
        <row r="4094">
          <cell r="A4094" t="str">
            <v xml:space="preserve">    87492</v>
          </cell>
          <cell r="B4094" t="str">
            <v>ALVENARIA DE VEDAÇÃO DE BLOCOS CERÂMICOS FURADOS NA VERTICAL DE 14X19X39CM (ESPESSURA 14CM) DE PAREDES COM ÁREA LÍQUIDA MAIOR OU IGUAL A 6M²COM VÃOS E ARGAMASSA DE ASSENTAMENTO COM PREPARO MANUAL. AF_06/2014</v>
          </cell>
          <cell r="C4094" t="str">
            <v>M2</v>
          </cell>
          <cell r="D4094">
            <v>45.1</v>
          </cell>
        </row>
        <row r="4095">
          <cell r="A4095" t="str">
            <v xml:space="preserve">    87493</v>
          </cell>
          <cell r="B4095" t="str">
            <v>ALVENARIA DE VEDAÇÃO DE BLOCOS CERÂMICOS FURADOS NA VERTICAL DE 19X19X39CM (ESPESSURA 19CM) DE PAREDES COM ÁREA LÍQUIDA MAIOR OU IGUAL A 6M²COM VÃOS E ARGAMASSA DE ASSENTAMENTO COM PREPARO EM BETONEIRA. AF_06/2014</v>
          </cell>
          <cell r="C4095" t="str">
            <v>M2</v>
          </cell>
          <cell r="D4095">
            <v>52.69</v>
          </cell>
        </row>
        <row r="4096">
          <cell r="A4096" t="str">
            <v xml:space="preserve">    87494</v>
          </cell>
          <cell r="B4096" t="str">
            <v>ALVENARIA DE VEDAÇÃO DE BLOCOS CERÂMICOS FURADOS NA VERTICAL DE 19X19X39CM (ESPESSURA 19CM) DE PAREDES COM ÁREA LÍQUIDA MAIOR OU IGUAL A 6M²COM VÃOS E ARGAMASSA DE ASSENTAMENTO COM PREPARO MANUAL. AF_06/2014</v>
          </cell>
          <cell r="C4096" t="str">
            <v>M2</v>
          </cell>
          <cell r="D4096">
            <v>53.43</v>
          </cell>
        </row>
        <row r="4097">
          <cell r="A4097" t="str">
            <v xml:space="preserve">    87495</v>
          </cell>
          <cell r="B4097" t="str">
            <v>ALVENARIA DE VEDAÇÃO DE BLOCOS CERÂMICOS FURADOS NA HORIZONTAL DE 9X19X19CM (ESPESSURA 9CM) DE PAREDES COM ÁREA LÍQUIDA MENOR QUE 6M² SEM VÃOS E ARGAMASSA DE ASSENTAMENTO COM PREPARO EM BETONEIRA. AF_06/2014</v>
          </cell>
          <cell r="C4097" t="str">
            <v>M2</v>
          </cell>
          <cell r="D4097">
            <v>50.94</v>
          </cell>
        </row>
        <row r="4098">
          <cell r="A4098" t="str">
            <v xml:space="preserve">    87496</v>
          </cell>
          <cell r="B4098" t="str">
            <v>ALVENARIA DE VEDAÇÃO DE BLOCOS CERÂMICOS FURADOS NA HORIZONTAL DE 9X19X19CM (ESPESSURA 9CM) DE PAREDES COM ÁREA LÍQUIDA MENOR QUE 6M² SEM VÃOS E ARGAMASSA DE ASSENTAMENTO COM PREPARO MANUAL. AF_06/2014</v>
          </cell>
          <cell r="C4098" t="str">
            <v>M2</v>
          </cell>
          <cell r="D4098">
            <v>51.46</v>
          </cell>
        </row>
        <row r="4099">
          <cell r="A4099" t="str">
            <v xml:space="preserve">    87499</v>
          </cell>
          <cell r="B4099" t="str">
            <v>ALVENARIA DE VEDAÇÃO DE BLOCOS CERÂMICOS FURADOS NA HORIZONTAL DE 9X14X19CM (ESPESSURA 9CM) DE PAREDES COM ÁREA LÍQUIDA MENOR QUE 6M² SEM VÃOS E ARGAMASSA DE ASSENTAMENTO COM PREPARO EM BETONEIRA. AF_06/2014</v>
          </cell>
          <cell r="C4099" t="str">
            <v>M2</v>
          </cell>
          <cell r="D4099">
            <v>70.040000000000006</v>
          </cell>
        </row>
        <row r="4100">
          <cell r="A4100" t="str">
            <v xml:space="preserve">    87500</v>
          </cell>
          <cell r="B4100" t="str">
            <v>ALVENARIA DE VEDAÇÃO DE BLOCOS CERÂMICOS FURADOS NA HORIZONTAL DE 9X14X19CM (ESPESSURA 9CM) DE PAREDES COM ÁREA LÍQUIDA MENOR QUE 6M² SEM VÃOS E ARGAMASSA DE ASSENTAMENTO COM PREPARO MANUAL. AF_06/2014</v>
          </cell>
          <cell r="C4100" t="str">
            <v>M2</v>
          </cell>
          <cell r="D4100">
            <v>70.61</v>
          </cell>
        </row>
        <row r="4101">
          <cell r="A4101" t="str">
            <v xml:space="preserve">    87501</v>
          </cell>
          <cell r="B4101" t="str">
            <v>ALVENARIA DE VEDAÇÃO DE BLOCOS CERÂMICOS FURADOS NA HORIZONTAL DE 14X9X19CM (ESPESSURA 14CM) DE PAREDES COM ÁREA LÍQUIDA MENOR QUE 6M² SEM VÃOS E ARGAMASSA DE ASSENTAMENTO COM PREPARO EM BETONEIRA. AF_06/2014</v>
          </cell>
          <cell r="C4101" t="str">
            <v>M2</v>
          </cell>
          <cell r="D4101">
            <v>93.28</v>
          </cell>
        </row>
        <row r="4102">
          <cell r="A4102" t="str">
            <v xml:space="preserve">    87502</v>
          </cell>
          <cell r="B4102" t="str">
            <v>ALVENARIA DE VEDAÇÃO DE BLOCOS CERÂMICOS FURADOS NA HORIZONTAL DE 14X9X19CM (ESPESSURA 14CM) DE PAREDES COM ÁREA LÍQUIDA MENOR QUE 6M² SEM VÃOS E ARGAMASSA DE ASSENTAMENTO COM PREPARO MANUAL. AF_06/2014</v>
          </cell>
          <cell r="C4102" t="str">
            <v>M2</v>
          </cell>
          <cell r="D4102">
            <v>94.01</v>
          </cell>
        </row>
        <row r="4103">
          <cell r="A4103" t="str">
            <v xml:space="preserve">    87503</v>
          </cell>
          <cell r="B4103" t="str">
            <v>ALVENARIA DE VEDAÇÃO DE BLOCOS CERÂMICOS FURADOS NA HORIZONTAL DE 9X19X19CM (ESPESSURA 9CM) DE PAREDES COM ÁREA LÍQUIDA MAIOR OU IGUAL A 6M²SEM VÃOS E ARGAMASSA DE ASSENTAMENTO COM PREPARO EM BETONEIRA. AF_06/2014</v>
          </cell>
          <cell r="C4103" t="str">
            <v>M2</v>
          </cell>
          <cell r="D4103">
            <v>44.32</v>
          </cell>
        </row>
        <row r="4104">
          <cell r="A4104" t="str">
            <v xml:space="preserve">    87504</v>
          </cell>
          <cell r="B4104" t="str">
            <v>ALVENARIA DE VEDAÇÃO DE BLOCOS CERÂMICOS FURADOS NA HORIZONTAL DE 9X19X19CM (ESPESSURA 9CM) DE PAREDES COM ÁREA LÍQUIDA MAIOR OU IGUAL A 6M²SEM VÃOS E ARGAMASSA DE ASSENTAMENTO COM PREPARO MANUAL. AF_06/2014</v>
          </cell>
          <cell r="C4104" t="str">
            <v>M2</v>
          </cell>
          <cell r="D4104">
            <v>44.85</v>
          </cell>
        </row>
        <row r="4105">
          <cell r="A4105" t="str">
            <v xml:space="preserve">    87507</v>
          </cell>
          <cell r="B4105" t="str">
            <v>ALVENARIA DE VEDAÇÃO DE BLOCOS CERÂMICOS FURADOS NA HORIZONTAL DE 9X14X19CM (ESPESSURA 9CM) DE PAREDES COM ÁREA LÍQUIDA MAIOR OU IGUAL A 6M²SEM VÃOS E ARGAMASSA DE ASSENTAMENTO COM PREPARO EM BETONEIRA. AF_06/2014</v>
          </cell>
          <cell r="C4105" t="str">
            <v>M2</v>
          </cell>
          <cell r="D4105">
            <v>63.37</v>
          </cell>
        </row>
        <row r="4106">
          <cell r="A4106" t="str">
            <v xml:space="preserve">    87508</v>
          </cell>
          <cell r="B4106" t="str">
            <v>ALVENARIA DE VEDAÇÃO DE BLOCOS CERÂMICOS FURADOS NA HORIZONTAL DE 9X14X19CM (ESPESSURA 9CM) DE PAREDES COM ÁREA LÍQUIDA MAIOR OU IGUAL A 6M²SEM VÃOS E ARGAMASSA DE ASSENTAMENTO COM PREPARO MANUAL. AF_06/2014</v>
          </cell>
          <cell r="C4106" t="str">
            <v>M2</v>
          </cell>
          <cell r="D4106">
            <v>63.94</v>
          </cell>
        </row>
        <row r="4107">
          <cell r="A4107" t="str">
            <v xml:space="preserve">    87509</v>
          </cell>
          <cell r="B4107" t="str">
            <v>ALVENARIA DE VEDAÇÃO DE BLOCOS CERÂMICOS FURADOS NA HORIZONTAL DE 14X9X19CM (ESPESSURA 14CM) DE PAREDES COM ÁREA LÍQUIDA MAIOR OU IGUAL A 6M² SEM VÃOS E ARGAMASSA DE ASSENTAMENTO COM PREPARO EM BETONEIRA. AF_06/2014</v>
          </cell>
          <cell r="C4107" t="str">
            <v>M2</v>
          </cell>
          <cell r="D4107">
            <v>85.4</v>
          </cell>
        </row>
        <row r="4108">
          <cell r="A4108" t="str">
            <v xml:space="preserve">    87510</v>
          </cell>
          <cell r="B4108" t="str">
            <v>ALVENARIA DE VEDAÇÃO DE BLOCOS CERÂMICOS FURADOS NA HORIZONTAL DE 14X9X19CM (ESPESSURA 14CM) DE PAREDES COM ÁREA LÍQUIDA MAIOR OU IGUAL A 6M² SEM VÃOS E ARGAMASSA DE ASSENTAMENTO COM PREPARO MANUAL. AF_06/2014</v>
          </cell>
          <cell r="C4108" t="str">
            <v>M2</v>
          </cell>
          <cell r="D4108">
            <v>86.12</v>
          </cell>
        </row>
        <row r="4109">
          <cell r="A4109" t="str">
            <v xml:space="preserve">    87511</v>
          </cell>
          <cell r="B4109" t="str">
            <v>ALVENARIA DE VEDAÇÃO DE BLOCOS CERÂMICOS FURADOS NA HORIZONTAL DE 9X19X19CM (ESPESSURA 9CM) DE PAREDES COM ÁREA LÍQUIDA MENOR QUE 6M² COM VÃOS E ARGAMASSA DE ASSENTAMENTO COM PREPARO EM BETONEIRA. AF_06/2014</v>
          </cell>
          <cell r="C4109" t="str">
            <v>M2</v>
          </cell>
          <cell r="D4109">
            <v>56.57</v>
          </cell>
        </row>
        <row r="4110">
          <cell r="A4110" t="str">
            <v xml:space="preserve">    87512</v>
          </cell>
          <cell r="B4110" t="str">
            <v>ALVENARIA DE VEDAÇÃO DE BLOCOS CERÂMICOS FURADOS NA HORIZONTAL DE 9X19X19CM (ESPESSURA 9CM) DE PAREDES COM ÁREA LÍQUIDA MENOR QUE 6M² COM VÃOS E ARGAMASSA DE ASSENTAMENTO COM PREPARO MANUAL. AF_06/2014</v>
          </cell>
          <cell r="C4110" t="str">
            <v>M2</v>
          </cell>
          <cell r="D4110">
            <v>57.1</v>
          </cell>
        </row>
        <row r="4111">
          <cell r="A4111" t="str">
            <v xml:space="preserve">    87515</v>
          </cell>
          <cell r="B4111" t="str">
            <v>ALVENARIA DE VEDAÇÃO DE BLOCOS CERÂMICOS FURADOS NA HORIZONTAL DE 9X14X19CM (ESPESSURA 9CM) DE PAREDES COM ÁREA LÍQUIDA MENOR QUE 6M² COM VÃOS E ARGAMASSA DE ASSENTAMENTO COM PREPARO EM BETONEIRA. AF_06/2014</v>
          </cell>
          <cell r="C4111" t="str">
            <v>M2</v>
          </cell>
          <cell r="D4111">
            <v>75.66</v>
          </cell>
        </row>
        <row r="4112">
          <cell r="A4112" t="str">
            <v xml:space="preserve">    87516</v>
          </cell>
          <cell r="B4112" t="str">
            <v>ALVENARIA DE VEDAÇÃO DE BLOCOS CERÂMICOS FURADOS NA HORIZONTAL DE 9X14X19CM (ESPESSURA 9CM) DE PAREDES COM ÁREA LÍQUIDA MENOR QUE 6M² COM VÃOS E ARGAMASSA DE ASSENTAMENTO COM PREPARO MANUAL. AF_06/2014</v>
          </cell>
          <cell r="C4112" t="str">
            <v>M2</v>
          </cell>
          <cell r="D4112">
            <v>76.23</v>
          </cell>
        </row>
        <row r="4113">
          <cell r="A4113" t="str">
            <v xml:space="preserve">    87517</v>
          </cell>
          <cell r="B4113" t="str">
            <v>ALVENARIA DE VEDAÇÃO DE BLOCOS CERÂMICOS FURADOS NA HORIZONTAL DE 14X9X19CM (ESPESSURA 14CM) DE PAREDES COM ÁREA LÍQUIDA MENOR QUE 6M² COM VÃOS E ARGAMASSA DE ASSENTAMENTO COM PREPARO EM BETONEIRA. AF_06/2014</v>
          </cell>
          <cell r="C4113" t="str">
            <v>M2</v>
          </cell>
          <cell r="D4113">
            <v>99.19</v>
          </cell>
        </row>
        <row r="4114">
          <cell r="A4114" t="str">
            <v xml:space="preserve">    87518</v>
          </cell>
          <cell r="B4114" t="str">
            <v>ALVENARIA DE VEDAÇÃO DE BLOCOS CERÂMICOS FURADOS NA HORIZONTAL DE 14X9X19CM (ESPESSURA 14CM) DE PAREDES COM ÁREA LÍQUIDA MENOR QUE 6M² COM VÃOS E ARGAMASSA DE ASSENTAMENTO COM PREPARO MANUAL. AF_06/2014</v>
          </cell>
          <cell r="C4114" t="str">
            <v>M2</v>
          </cell>
          <cell r="D4114">
            <v>99.91</v>
          </cell>
        </row>
        <row r="4115">
          <cell r="A4115" t="str">
            <v xml:space="preserve">    87519</v>
          </cell>
          <cell r="B4115" t="str">
            <v>ALVENARIA DE VEDAÇÃO DE BLOCOS CERÂMICOS FURADOS NA HORIZONTAL DE 9X19X19CM (ESPESSURA 9CM) DE PAREDES COM ÁREA LÍQUIDA MAIOR OU IGUAL A 6M²COM VÃOS E ARGAMASSA DE ASSENTAMENTO COM PREPARO EM BETONEIRA. AF_06/2014</v>
          </cell>
          <cell r="C4115" t="str">
            <v>M2</v>
          </cell>
          <cell r="D4115">
            <v>47.89</v>
          </cell>
        </row>
        <row r="4116">
          <cell r="A4116" t="str">
            <v xml:space="preserve">    87520</v>
          </cell>
          <cell r="B4116" t="str">
            <v>ALVENARIA DE VEDAÇÃO DE BLOCOS CERÂMICOS FURADOS NA HORIZONTAL DE 9X19X19CM (ESPESSURA 9CM) DE PAREDES COM ÁREA LÍQUIDA MAIOR OU IGUAL A 6M²COM VÃOS E ARGAMASSA DE ASSENTAMENTO COM PREPARO MANUAL. AF_06/2014</v>
          </cell>
          <cell r="C4116" t="str">
            <v>M2</v>
          </cell>
          <cell r="D4116">
            <v>48.42</v>
          </cell>
        </row>
        <row r="4117">
          <cell r="A4117" t="str">
            <v xml:space="preserve">    87523</v>
          </cell>
          <cell r="B4117" t="str">
            <v>ALVENARIA DE VEDAÇÃO DE BLOCOS CERÂMICOS FURADOS NA HORIZONTAL DE 9X14X19CM (ESPESSURA 9CM) DE PAREDES COM ÁREA LÍQUIDA MAIOR OU IGUAL A 6M²COM VÃOS E ARGAMASSA DE ASSENTAMENTO COM PREPARO EM BETONEIRA. AF_06/2014</v>
          </cell>
          <cell r="C4117" t="str">
            <v>M2</v>
          </cell>
          <cell r="D4117">
            <v>66.739999999999995</v>
          </cell>
        </row>
        <row r="4118">
          <cell r="A4118" t="str">
            <v xml:space="preserve">    87524</v>
          </cell>
          <cell r="B4118" t="str">
            <v>ALVENARIA DE VEDAÇÃO DE BLOCOS CERÂMICOS FURADOS NA HORIZONTAL DE 9X14X19CM (ESPESSURA 9CM) DE PAREDES COM ÁREA LÍQUIDA MAIOR OU IGUAL A 6M²COM VÃOS E ARGAMASSA DE ASSENTAMENTO COM PREPARO MANUAL. AF_06/2014</v>
          </cell>
          <cell r="C4118" t="str">
            <v>M2</v>
          </cell>
          <cell r="D4118">
            <v>67.31</v>
          </cell>
        </row>
        <row r="4119">
          <cell r="A4119" t="str">
            <v xml:space="preserve">    87525</v>
          </cell>
          <cell r="B4119" t="str">
            <v>ALVENARIA DE VEDAÇÃO DE BLOCOS CERÂMICOS FURADOS NA HORIZONTAL DE 14X9X19CM (ESPESSURA 14CM) DE PAREDES COM ÁREA LÍQUIDA MAIOR OU IGUAL A 6M² COM VÃOS E ARGAMASSA DE ASSENTAMENTO COM PREPARO EM BETONEIRA. AF_06/2014</v>
          </cell>
          <cell r="C4119" t="str">
            <v>M2</v>
          </cell>
          <cell r="D4119">
            <v>89.05</v>
          </cell>
        </row>
        <row r="4120">
          <cell r="A4120" t="str">
            <v xml:space="preserve">    87526</v>
          </cell>
          <cell r="B4120" t="str">
            <v>ALVENARIA DE VEDAÇÃO DE BLOCOS CERÂMICOS FURADOS NA HORIZONTAL DE 14X9X19CM (ESPESSURA 14CM) DE PAREDES COM ÁREA LÍQUIDA MAIOR OU IGUAL A 6M² COM VÃOS E ARGAMASSA DE ASSENTAMENTO COM PREPARO MANUAL. AF_06/2014</v>
          </cell>
          <cell r="C4120" t="str">
            <v>M2</v>
          </cell>
          <cell r="D4120">
            <v>89.77</v>
          </cell>
        </row>
        <row r="4121">
          <cell r="A4121" t="str">
            <v xml:space="preserve">    89043</v>
          </cell>
          <cell r="B4121" t="str">
            <v>(COMPOSIÇÃO REPRESENTATIVA) DO SERVIÇO DE ALVENARIA DE VEDAÇÃO DE BLOCOS VAZADOS DE CERÂMICA DE 9X19X19CM (ESPESSURA 9CM), PARA EDIFICAÇÃO HABITACIONAL MULTIFAMILIAR (PRÉDIO). AF_11/2014</v>
          </cell>
          <cell r="C4121" t="str">
            <v>M2</v>
          </cell>
          <cell r="D4121">
            <v>48.73</v>
          </cell>
        </row>
        <row r="4122">
          <cell r="A4122" t="str">
            <v xml:space="preserve">    89168</v>
          </cell>
          <cell r="B4122" t="str">
            <v>(COMPOSIÇÃO REPRESENTATIVA) DO SERVIÇO DE ALVENARIA DE VEDAÇÃO DE BLOCOS VAZADOS DE CERÂMICA DE 9X19X19CM (ESPESSURA 9CM), PARA EDIFICAÇÃO HABITACIONAL UNIFAMILIAR (CASA) E EDIFICAÇÃO PÚBLICA PADRÃO. AF_11/2014</v>
          </cell>
          <cell r="C4122" t="str">
            <v>M2</v>
          </cell>
          <cell r="D4122">
            <v>50.02</v>
          </cell>
        </row>
        <row r="4123">
          <cell r="A4123" t="str">
            <v xml:space="preserve">    89977</v>
          </cell>
          <cell r="B4123" t="str">
            <v>(COMPOSIÇÃO REPRESENTATIVA) DO SERVIÇO DE ALVENARIA DE VEDAÇÃO DE BLOCOS VAZADOS DE CERÂMICA DE 14X9X19CM (ESPESSURA 14CM), PARA EDIFICAÇÃOHABITACIONAL UNIFAMILIAR (CASA) E EDIFICAÇÃO PÚBLICA PADRÃO. AF_12/2014</v>
          </cell>
          <cell r="C4123" t="str">
            <v>M2</v>
          </cell>
          <cell r="D4123">
            <v>91.8</v>
          </cell>
        </row>
        <row r="4124">
          <cell r="A4124" t="str">
            <v xml:space="preserve">    90112</v>
          </cell>
          <cell r="B4124" t="str">
            <v>ALVENARIA DE VEDAÇÃO DE BLOCOS CERÂMICOS FURADOS NA VERTICAL DE 14X19X39CM (ESPESSURA 14CM) DE PAREDES COM ÁREA LÍQUIDA MENOR QUE 6M2 COM VÃOS E ARGAMASSA DE ASSENTAMENTO COM PREPARO MANUAL. AF_06/2014</v>
          </cell>
          <cell r="C4124" t="str">
            <v>M2</v>
          </cell>
          <cell r="D4124">
            <v>49.92</v>
          </cell>
        </row>
        <row r="4125">
          <cell r="A4125" t="str">
            <v xml:space="preserve">  0064</v>
          </cell>
          <cell r="B4125" t="str">
            <v>ALVENARIA DE ELEMENTOS VAZADOS CERAMICOS</v>
          </cell>
        </row>
        <row r="4126">
          <cell r="A4126" t="str">
            <v xml:space="preserve">    9875</v>
          </cell>
          <cell r="B4126" t="str">
            <v>COBOGO CERAMICO (ELEMENTO VAZADO), 9X20X20CM, ASSENTADO COM ARGAMASSA TRACO 1:4 DE CIMENTO E AREIA</v>
          </cell>
          <cell r="C4126" t="str">
            <v>M2</v>
          </cell>
          <cell r="D4126">
            <v>113.47</v>
          </cell>
        </row>
        <row r="4127">
          <cell r="A4127" t="str">
            <v xml:space="preserve">    89282</v>
          </cell>
          <cell r="B4127" t="str">
            <v>ALVENARIA ESTRUTURAL DE BLOCOS CERÂMICOS 14X19X39, (ESPESSURA DE 14 CM), PARA PAREDES COM ÁREA LÍQUIDA MENOR QUE 6M², SEM VÃOS, UTILIZANDO PALHETA E ARGAMASSA DE ASSENTAMENTO COM PREPARO EM BETONEIRA. AF_12/2014</v>
          </cell>
          <cell r="C4127" t="str">
            <v>M2</v>
          </cell>
          <cell r="D4127">
            <v>42.81</v>
          </cell>
        </row>
        <row r="4128">
          <cell r="A4128" t="str">
            <v xml:space="preserve">    89283</v>
          </cell>
          <cell r="B4128" t="str">
            <v>ALVENARIA ESTRUTURAL DE BLOCOS CERÂMICOS 14X19X39, (ESPESSURA DE 14 CM), PARA PAREDES COM ÁREA LÍQUIDA MENOR QUE 6M², SEM VÃOS, UTILIZANDO PALHETA E ARGAMASSA DE ASSENTAMENTO COM PREPARO MANUAL. AF_12/2014</v>
          </cell>
          <cell r="C4128" t="str">
            <v>M2</v>
          </cell>
          <cell r="D4128">
            <v>43.99</v>
          </cell>
        </row>
        <row r="4129">
          <cell r="A4129" t="str">
            <v xml:space="preserve">    89284</v>
          </cell>
          <cell r="B4129" t="str">
            <v>ALVENARIA ESTRUTURAL DE BLOCOS CERÂMICOS 14X19X39, (ESPESSURA DE 14 CM), PARA PAREDES COM ÁREA LÍQUIDA MAIOR OU IGUAL QUE 6M², SEM VÃOS, UTILIZANDO PALHETA E ARGAMASSA DE ASSENTAMENTO COM PREPARO EM BETONEIRA.AF_12/2014</v>
          </cell>
          <cell r="C4129" t="str">
            <v>M2</v>
          </cell>
          <cell r="D4129">
            <v>39.69</v>
          </cell>
        </row>
        <row r="4130">
          <cell r="A4130" t="str">
            <v xml:space="preserve">    89285</v>
          </cell>
          <cell r="B4130" t="str">
            <v>ALVENARIA ESTRUTURAL DE BLOCOS CERÂMICOS 14X19X39, (ESPESSURA DE 14 CM), PARA PAREDES COM ÁREA LÍQUIDA MAIOR OU IGUAL QUE 6M², SEM VÃOS, UTILIZANDO PALHETA E ARGAMASSA DE ASSENTAMENTO COM PREPARO MANUAL. AF_12/2014</v>
          </cell>
          <cell r="C4130" t="str">
            <v>M2</v>
          </cell>
          <cell r="D4130">
            <v>40.869999999999997</v>
          </cell>
        </row>
        <row r="4131">
          <cell r="A4131" t="str">
            <v xml:space="preserve">    89286</v>
          </cell>
          <cell r="B4131" t="str">
            <v>ALVENARIA ESTRUTURAL DE BLOCOS CERÂMICOS 14X19X39, (ESPESSURA DE 14 CM), PARA PAREDES COM ÁREA LÍQUIDA MENOR QUE 6M², COM VÃOS, UTILIZANDO PALHETA E ARGAMASSA DE ASSENTAMENTO COM PREPARO EM BETONEIRA. AF_12/2014</v>
          </cell>
          <cell r="C4131" t="str">
            <v>M2</v>
          </cell>
          <cell r="D4131">
            <v>46.05</v>
          </cell>
        </row>
        <row r="4132">
          <cell r="A4132" t="str">
            <v xml:space="preserve">    89287</v>
          </cell>
          <cell r="B4132" t="str">
            <v>ALVENARIA ESTRUTURAL DE BLOCOS CERÂMICOS 14X19X39, (ESPESSURA DE 14 CM), PARA PAREDES COM ÁREA LÍQUIDA MENOR QUE 6M², COM VÃOS, UTILIZANDO PALHETA E ARGAMASSA DE ASSENTAMENTO COM PREPARO MANUAL. AF_12/2014</v>
          </cell>
          <cell r="C4132" t="str">
            <v>M2</v>
          </cell>
          <cell r="D4132">
            <v>47.23</v>
          </cell>
        </row>
        <row r="4133">
          <cell r="A4133" t="str">
            <v xml:space="preserve">    89288</v>
          </cell>
          <cell r="B4133" t="str">
            <v>ALVENARIA ESTRUTURAL DE BLOCOS CERÂMICOS 14X19X39, (ESPESSURA DE 14 CM), PARA PAREDES COM ÁREA LÍQUIDA MAIOR OU IGUAL A 6M², COM VÃOS, UTILIZANDO PALHETA E ARGAMASSA DE ASSENTAMENTO COM PREPARO EM BETONEIRA. AF_12/2014</v>
          </cell>
          <cell r="C4133" t="str">
            <v>M2</v>
          </cell>
          <cell r="D4133">
            <v>41.7</v>
          </cell>
        </row>
        <row r="4134">
          <cell r="A4134" t="str">
            <v xml:space="preserve">    89289</v>
          </cell>
          <cell r="B4134" t="str">
            <v>ALVENARIA ESTRUTURAL DE BLOCOS CERÂMICOS 14X19X39, (ESPESSURA DE 14 CM), PARA PAREDES COM ÁREA LÍQUIDA MAIOR OU IGUAL A 6M², COM VÃOS, UTILIZANDO PALHETA E ARGAMASSA DE ASSENTAMENTO COM PREPARO MANUAL. AF_12/2014</v>
          </cell>
          <cell r="C4134" t="str">
            <v>M2</v>
          </cell>
          <cell r="D4134">
            <v>42.89</v>
          </cell>
        </row>
        <row r="4135">
          <cell r="A4135" t="str">
            <v xml:space="preserve">    89290</v>
          </cell>
          <cell r="B4135" t="str">
            <v>ALVENARIA ESTRUTURAL DE BLOCOS CERÂMICOS 14X19X29, (ESPESSURA DE 14 CM), PARA PAREDES COM ÁREA LÍQUIDA MENOR QUE 6M², SEM VÃOS, UTILIZANDO PALHETA E ARGAMASSA DE ASSENTAMENTO COM PREPARO EM BETONEIRA. AF_12/2014</v>
          </cell>
          <cell r="C4135" t="str">
            <v>M2</v>
          </cell>
          <cell r="D4135">
            <v>48.9</v>
          </cell>
        </row>
        <row r="4136">
          <cell r="A4136" t="str">
            <v xml:space="preserve">    89291</v>
          </cell>
          <cell r="B4136" t="str">
            <v>ALVENARIA ESTRUTURAL DE BLOCOS CERÂMICOS 14X19X29, (ESPESSURA DE 14 CM), PARA PAREDES COM ÁREA LÍQUIDA MENOR QUE 6M², SEM VÃOS, UTILIZANDO PALHETA E ARGAMASSA DE ASSENTAMENTO COM PREPARO MANUAL. AF_12/2014</v>
          </cell>
          <cell r="C4136" t="str">
            <v>M2</v>
          </cell>
          <cell r="D4136">
            <v>50.21</v>
          </cell>
        </row>
        <row r="4137">
          <cell r="A4137" t="str">
            <v xml:space="preserve">    89292</v>
          </cell>
          <cell r="B4137" t="str">
            <v>ALVENARIA ESTRUTURAL DE BLOCOS CERÂMICOS 14X19X29, (ESPESSURA DE 14 CM), PARA PAREDES COM ÁREA LÍQUIDA MAIOR OU IGUAL A 6M², SEM VÃOS, UTILIZANDO PALHETA E ARGAMASSA DE ASSENTAMENTO COM PREPARO EM BETONEIRA. AF_12/2014</v>
          </cell>
          <cell r="C4137" t="str">
            <v>M2</v>
          </cell>
          <cell r="D4137">
            <v>45.83</v>
          </cell>
        </row>
        <row r="4138">
          <cell r="A4138" t="str">
            <v xml:space="preserve">    89293</v>
          </cell>
          <cell r="B4138" t="str">
            <v>ALVENARIA ESTRUTURAL DE BLOCOS CERÂMICOS 14X19X29, (ESPESSURA DE 14 CM), PARA PAREDES COM ÁREA LÍQUIDA MAIOR OU IGUAL A 6M2, SEM VÃOS, UTILIZANDO PALHETA E ARGAMASSA DE ASSENTAMENTO COM PREPARO MANUAL. AF_12/2014</v>
          </cell>
          <cell r="C4138" t="str">
            <v>M2</v>
          </cell>
          <cell r="D4138">
            <v>47.15</v>
          </cell>
        </row>
        <row r="4139">
          <cell r="A4139" t="str">
            <v xml:space="preserve">    89294</v>
          </cell>
          <cell r="B4139" t="str">
            <v>ALVENARIA ESTRUTURAL DE BLOCOS CERÂMICOS 14X19X29, (ESPESSURA DE 14 CM), PARA PAREDES COM ÁREA LÍQUIDA MENOR QUE 6M², COM VÃOS, UTILIZANDO PALHETA E ARGAMASSA DE ASSENTAMENTO COM PREPARO EM BETONEIRA. AF_12/2014</v>
          </cell>
          <cell r="C4139" t="str">
            <v>M2</v>
          </cell>
          <cell r="D4139">
            <v>53.15</v>
          </cell>
        </row>
        <row r="4140">
          <cell r="A4140" t="str">
            <v xml:space="preserve">    89295</v>
          </cell>
          <cell r="B4140" t="str">
            <v>ALVENARIA ESTRUTURAL DE BLOCOS CERÂMICOS 14X19X29, (ESPESSURA DE 14 CM), PARA PAREDES COM ÁREA LÍQUIDA MENOR QUE 6M², COM VÃOS, UTILIZANDO PALHETA E ARGAMASSA DE ASSENTAMENTO COM PREPARO MANUAL. AF_12/2014</v>
          </cell>
          <cell r="C4140" t="str">
            <v>M2</v>
          </cell>
          <cell r="D4140">
            <v>54.47</v>
          </cell>
        </row>
        <row r="4141">
          <cell r="A4141" t="str">
            <v xml:space="preserve">    89296</v>
          </cell>
          <cell r="B4141" t="str">
            <v>ALVENARIA ESTRUTURAL DE BLOCOS CERÂMICOS 14X19X29, (ESPESSURA DE 14 CM), PARA PAREDES COM ÁREA LÍQUIDA MAIOR OU IGUAL A 6M², COM VÃOS, UTILIZANDO PALHETA E ARGAMASSA DE ASSENTAMENTO COM PREPARO EM BETONEIRA. AF_12/2014</v>
          </cell>
          <cell r="C4141" t="str">
            <v>M2</v>
          </cell>
          <cell r="D4141">
            <v>48.32</v>
          </cell>
        </row>
        <row r="4142">
          <cell r="A4142" t="str">
            <v xml:space="preserve">    89297</v>
          </cell>
          <cell r="B4142" t="str">
            <v>ALVENARIA ESTRUTURAL DE BLOCOS CERÂMICOS 14X19X29, (ESPESSURA DE 14 CM), PARA PAREDES COM ÁREA LÍQUIDA MAIOR OU IGUAL A 6M², COM VÃOS, UTILIZANDO PALHETA E ARGAMASSA DE ASSENTAMENTO COM PREPARO MANUAL. AF_12/2014</v>
          </cell>
          <cell r="C4142" t="str">
            <v>M2</v>
          </cell>
          <cell r="D4142">
            <v>49.64</v>
          </cell>
        </row>
        <row r="4143">
          <cell r="A4143" t="str">
            <v xml:space="preserve">    89298</v>
          </cell>
          <cell r="B4143" t="str">
            <v>ALVENARIA ESTRUTURAL DE BLOCOS CERÂMICOS 14X19X39, (ESPESSURA DE 14 CM), PARA PAREDES COM ÁREA LÍQUIDA MENOR QUE 6M², SEM VÃOS, UTILIZANDO COLHER DE PEDREIRO E ARGAMASSA DE ASSENTAMENTO COM PREPARO EM BETONEIRA. AF_12/2014</v>
          </cell>
          <cell r="C4143" t="str">
            <v>M2</v>
          </cell>
          <cell r="D4143">
            <v>49.96</v>
          </cell>
        </row>
        <row r="4144">
          <cell r="A4144" t="str">
            <v xml:space="preserve">    89299</v>
          </cell>
          <cell r="B4144" t="str">
            <v>ALVENARIA ESTRUTURAL DE BLOCOS CERÂMICOS 14X19X39, (ESPESSURA DE 14 CM), PARA PAREDES COM ÁREA LÍQUIDA MENOR QUE 6M², SEM VÃOS, UTILIZANDO COLHER DE PEDREIRO E ARGAMASSA DE ASSENTAMENTO COM PREPARO MANUAL. AF_12/2014</v>
          </cell>
          <cell r="C4144" t="str">
            <v>M2</v>
          </cell>
          <cell r="D4144">
            <v>51.64</v>
          </cell>
        </row>
        <row r="4145">
          <cell r="A4145" t="str">
            <v xml:space="preserve">    89300</v>
          </cell>
          <cell r="B4145" t="str">
            <v>ALVENARIA ESTRUTURAL DE BLOCOS CERÂMICOS 14X19X39, (ESPESSURA DE 14 CM), PARA PAREDES COM ÁREA LÍQUIDA MAIOR OU IGUAL A 6M², SEM VÃOS, UTILIZANDO COLHER DE PEDREIRO E ARGAMASSA DE ASSENTAMENTO COM PREPARO EM BETONEIRA. AF_12/2014</v>
          </cell>
          <cell r="C4145" t="str">
            <v>M2</v>
          </cell>
          <cell r="D4145">
            <v>46.84</v>
          </cell>
        </row>
        <row r="4146">
          <cell r="A4146" t="str">
            <v xml:space="preserve">    89301</v>
          </cell>
          <cell r="B4146" t="str">
            <v>ALVENARIA ESTRUTURAL DE BLOCOS CERÂMICOS 14X19X39, (ESPESSURA DE 14 CM), PARA PAREDES COM ÁREA LÍQUIDA MAIOR OU IGUAL A 6M², SEM VÃOS, UTILIZANDO COLHER DE PEDREIRO E ARGAMASSA DE ASSENTAMENTO COM PREPARO MANUAL. AF_12/2014</v>
          </cell>
          <cell r="C4146" t="str">
            <v>M2</v>
          </cell>
          <cell r="D4146">
            <v>48.52</v>
          </cell>
        </row>
        <row r="4147">
          <cell r="A4147" t="str">
            <v xml:space="preserve">    89302</v>
          </cell>
          <cell r="B4147" t="str">
            <v>ALVENARIA ESTRUTURAL DE BLOCOS CERÂMICOS 14X19X39, (ESPESSURA DE 14 CM), PARA PAREDES COM ÁREA LÍQUIDA MENOR QUE 6M², COM VÃOS, UTILIZANDO COLHER DE PEDREIRO E ARGAMASSA DE ASSENTAMENTO COM PREPARO EM BETONEIRA. AF_12/2014</v>
          </cell>
          <cell r="C4147" t="str">
            <v>M2</v>
          </cell>
          <cell r="D4147">
            <v>55.18</v>
          </cell>
        </row>
        <row r="4148">
          <cell r="A4148" t="str">
            <v xml:space="preserve">    89303</v>
          </cell>
          <cell r="B4148" t="str">
            <v>ALVENARIA ESTRUTURAL DE BLOCOS CERÂMICOS 14X19X39, (ESPESSURA DE 14 CM), PARA PAREDES COM ÁREA LÍQUIDA MENOR QUE 6M², COM VÃOS, UTILIZANDO COLHER DE PEDREIRO E ARGAMASSA DE ASSENTAMENTO COM PREPARO MANUAL. AF_12/2014</v>
          </cell>
          <cell r="C4148" t="str">
            <v>M2</v>
          </cell>
          <cell r="D4148">
            <v>56.86</v>
          </cell>
        </row>
        <row r="4149">
          <cell r="A4149" t="str">
            <v xml:space="preserve">    89304</v>
          </cell>
          <cell r="B4149" t="str">
            <v>ALVENARIA ESTRUTURAL DE BLOCOS CERÂMICOS 14X19X39, (ESPESSURA DE 14 CM), PARA PAREDES COM ÁREA LÍQUIDA MAIOR OU IGUAL A 6M², COM VÃOS, UTILIZANDO COLHER DE PEDREIRO E ARGAMASSA DE ASSENTAMENTO COM PREPARO EM BETONEIRA. AF_12/2014</v>
          </cell>
          <cell r="C4149" t="str">
            <v>M2</v>
          </cell>
          <cell r="D4149">
            <v>50.08</v>
          </cell>
        </row>
        <row r="4150">
          <cell r="A4150" t="str">
            <v xml:space="preserve">    89305</v>
          </cell>
          <cell r="B4150" t="str">
            <v>ALVENARIA ESTRUTURAL DE BLOCOS CERÂMICOS 14X19X39, (ESPESSURA DE 14 CM), PARA PAREDES COM ÁREA LÍQUIDA MAIOR OU IGUAL A 6M², COM VÃOS, UTILIZANDO COLHER DE PEDREIRO E ARGAMASSA DE ASSENTAMENTO COM PREPARO MANUAL. AF_12/2014</v>
          </cell>
          <cell r="C4150" t="str">
            <v>M2</v>
          </cell>
          <cell r="D4150">
            <v>51.76</v>
          </cell>
        </row>
        <row r="4151">
          <cell r="A4151" t="str">
            <v xml:space="preserve">    89306</v>
          </cell>
          <cell r="B4151" t="str">
            <v>ALVENARIA ESTRUTURAL DE BLOCOS CERÂMICOS 14X19X29, (ESPESSURA DE 14 CM), PARA PAREDES COM ÁREA LÍQUIDA MENOR QUE 6M², SEM VÃOS, UTILIZANDO COLHER DE PEDREIRO E ARGAMASSA DE ASSENTAMENTO COM PREPARO EM BETONEIRA. AF_12/2014</v>
          </cell>
          <cell r="C4151" t="str">
            <v>M2</v>
          </cell>
          <cell r="D4151">
            <v>56.25</v>
          </cell>
        </row>
        <row r="4152">
          <cell r="A4152" t="str">
            <v xml:space="preserve">    89307</v>
          </cell>
          <cell r="B4152" t="str">
            <v>ALVENARIA ESTRUTURAL DE BLOCOS CERÂMICOS 14X19X29, (ESPESSURA DE 14 CM), PARA PAREDES COM ÁREA LÍQUIDA MENOR QUE 6M², SEM VÃOS, UTILIZANDO COLHER DE PEDREIRO E ARGAMASSA DE ASSENTAMENTO COM PREPARO MANUAL. AF_12/2014</v>
          </cell>
          <cell r="C4152" t="str">
            <v>M2</v>
          </cell>
          <cell r="D4152">
            <v>58.12</v>
          </cell>
        </row>
        <row r="4153">
          <cell r="A4153" t="str">
            <v xml:space="preserve">    89308</v>
          </cell>
          <cell r="B4153" t="str">
            <v>ALVENARIA ESTRUTURAL DE BLOCOS CERÂMICOS 14X19X29, (ESPESSURA DE 14 CM), PARA PAREDES COM ÁREA LÍQUIDA MAIOR OU IGUAL A 6M², SEM VÃOS, UTILIZANDO COLHER DE PEDREIRO E ARGAMASSA DE ASSENTAMENTO COM PREPARO EM BETONEIRA. AF_12/2014</v>
          </cell>
          <cell r="C4153" t="str">
            <v>M2</v>
          </cell>
          <cell r="D4153">
            <v>53.18</v>
          </cell>
        </row>
        <row r="4154">
          <cell r="A4154" t="str">
            <v xml:space="preserve">    89309</v>
          </cell>
          <cell r="B4154" t="str">
            <v>ALVENARIA ESTRUTURAL DE BLOCOS CERÂMICOS 14X19X29, (ESPESSURA DE 14 CM), PARA PAREDES COM ÁREA LÍQUIDA MAIOR OU IGUAL A 6M², SEM VÃOS, UTILIZANDO COLHER DE PEDREIRO E ARGAMASSA DE ASSENTAMENTO COM PREPARO MANUAL. AF_12/2014</v>
          </cell>
          <cell r="C4154" t="str">
            <v>M2</v>
          </cell>
          <cell r="D4154">
            <v>55.05</v>
          </cell>
        </row>
        <row r="4155">
          <cell r="A4155" t="str">
            <v xml:space="preserve">    89310</v>
          </cell>
          <cell r="B4155" t="str">
            <v>ALVENARIA ESTRUTURAL DE BLOCOS CERÂMICOS 14X19X29, (ESPESSURA DE 14 CM), PARA PAREDES COM ÁREA LÍQUIDA MENOR QUE 6M², COM VÃOS, UTILIZANDO COLHER DE PEDREIRO E ARGAMASSA DE ASSENTAMENTO COM PREPARO EM BETONEIRA. AF_12/2014</v>
          </cell>
          <cell r="C4155" t="str">
            <v>M2</v>
          </cell>
          <cell r="D4155">
            <v>62.44</v>
          </cell>
        </row>
        <row r="4156">
          <cell r="A4156" t="str">
            <v xml:space="preserve">    89311</v>
          </cell>
          <cell r="B4156" t="str">
            <v>ALVENARIA ESTRUTURAL DE BLOCOS CERÂMICOS 14X19X29, (ESPESSURA DE 14 CM), PARA PAREDES COM ÁREA LÍQUIDA MENOR QUE 6M², COM VÃOS, UTILIZANDO COLHER DE PEDREIRO E ARGAMASSA DE ASSENTAMENTO COM PREPARO MANUAL. AF_12/2014</v>
          </cell>
          <cell r="C4156" t="str">
            <v>M2</v>
          </cell>
          <cell r="D4156">
            <v>64.31</v>
          </cell>
        </row>
        <row r="4157">
          <cell r="A4157" t="str">
            <v xml:space="preserve">    89312</v>
          </cell>
          <cell r="B4157" t="str">
            <v>ALVENARIA ESTRUTURAL DE BLOCOS CERÂMICOS 14X19X29, (ESPESSURA DE 14 CM), PARA PAREDES COM ÁREA LÍQUIDA MAIOR OU IGUAL A 6M², COM VÃOS, UTILIZANDO COLHER DE PEDREIRO E ARGAMASSA DE ASSENTAMENTO COM PREPARO EM BETONEIRA. AF_12/2014</v>
          </cell>
          <cell r="C4157" t="str">
            <v>M2</v>
          </cell>
          <cell r="D4157">
            <v>56.9</v>
          </cell>
        </row>
        <row r="4158">
          <cell r="A4158" t="str">
            <v xml:space="preserve">    89313</v>
          </cell>
          <cell r="B4158" t="str">
            <v>ALVENARIA ESTRUTURAL DE BLOCOS CERÂMICOS 14X19X29, (ESPESSURA DE 14 CM), PARA PAREDES COM ÁREA LÍQUIDA MAIOR OU IGUAL A 6M², COM VÃOS, UTILIZANDO COLHER DE PEDREIRO E ARGAMASSA DE ASSENTAMENTO COM PREPARO MANUAL. AF_12/2014</v>
          </cell>
          <cell r="C4158" t="str">
            <v>M2</v>
          </cell>
          <cell r="D4158">
            <v>58.77</v>
          </cell>
        </row>
        <row r="4159">
          <cell r="A4159" t="str">
            <v xml:space="preserve">  0065</v>
          </cell>
          <cell r="B4159" t="str">
            <v>ALVENARIA DE BLOCOS DE CONCRETO</v>
          </cell>
        </row>
        <row r="4160">
          <cell r="A4160" t="str">
            <v xml:space="preserve">    87447</v>
          </cell>
          <cell r="B4160" t="str">
            <v>ALVENARIA DE VEDAÇÃO DE BLOCOS VAZADOS DE CONCRETO DE 9X19X39CM (ESPESSURA 9CM) DE PAREDES COM ÁREA LÍQUIDA MENOR QUE 6M² SEM VÃOS E ARGAMASSA DE ASSENTAMENTO COM PREPARO EM BETONEIRA. AF_06/2014</v>
          </cell>
          <cell r="C4160" t="str">
            <v>M2</v>
          </cell>
          <cell r="D4160">
            <v>42.71</v>
          </cell>
        </row>
        <row r="4161">
          <cell r="A4161" t="str">
            <v xml:space="preserve">    87448</v>
          </cell>
          <cell r="B4161" t="str">
            <v>ALVENARIA DE VEDAÇÃO DE BLOCOS VAZADOS DE CONCRETO DE 9X19X39CM (ESPESSURA 9CM) DE PAREDES COM ÁREA LÍQUIDA MENOR QUE 6M² SEM VÃOS E ARGAMASSA DE ASSENTAMENTO COM PREPARO MANUAL. AF_06/2014</v>
          </cell>
          <cell r="C4161" t="str">
            <v>M2</v>
          </cell>
          <cell r="D4161">
            <v>42.84</v>
          </cell>
        </row>
        <row r="4162">
          <cell r="A4162" t="str">
            <v xml:space="preserve">    87449</v>
          </cell>
          <cell r="B4162" t="str">
            <v>ALVENARIA DE VEDAÇÃO DE BLOCOS VAZADOS DE CONCRETO DE 14X19X39CM (ESPESSURA 14CM) DE PAREDES COM ÁREA LÍQUIDA MENOR QUE 6M² SEM VÃOS E ARGAMASSA DE ASSENTAMENTO COM PREPARO EM BETONEIRA. AF_06/2014</v>
          </cell>
          <cell r="C4162" t="str">
            <v>M2</v>
          </cell>
          <cell r="D4162">
            <v>53.7</v>
          </cell>
        </row>
        <row r="4163">
          <cell r="A4163" t="str">
            <v xml:space="preserve">    87450</v>
          </cell>
          <cell r="B4163" t="str">
            <v>ALVENARIA DE VEDAÇÃO DE BLOCOS VAZADOS DE CONCRETO DE 14X19X39CM (ESPESSURA 14CM) DE PAREDES COM ÁREA LÍQUIDA MENOR QUE 6M² SEM VÃOS E ARGAMASSA DE ASSENTAMENTO COM PREPARO MANUAL. AF_06/2014</v>
          </cell>
          <cell r="C4163" t="str">
            <v>M2</v>
          </cell>
          <cell r="D4163">
            <v>54.25</v>
          </cell>
        </row>
        <row r="4164">
          <cell r="A4164" t="str">
            <v xml:space="preserve">    87451</v>
          </cell>
          <cell r="B4164" t="str">
            <v>ALVENARIA DE VEDAÇÃO DE BLOCOS VAZADOS DE CONCRETO DE 19X19X39CM (ESPESSURA 19CM) DE PAREDES COM ÁREA LÍQUIDA MENOR QUE 6M² SEM VÃOS E ARGAMASSA DE ASSENTAMENTO COM PREPARO EM BETONEIRA. AF_06/2014</v>
          </cell>
          <cell r="C4164" t="str">
            <v>M2</v>
          </cell>
          <cell r="D4164">
            <v>65.75</v>
          </cell>
        </row>
        <row r="4165">
          <cell r="A4165" t="str">
            <v xml:space="preserve">    87452</v>
          </cell>
          <cell r="B4165" t="str">
            <v>ALVENARIA DE VEDAÇÃO DE BLOCOS VAZADOS DE CONCRETO DE 19X19X39CM (ESPESSURA 19CM) DE PAREDES COM ÁREA LÍQUIDA MENOR QUE 6M² SEM VÃOS E ARGAMASSA DE ASSENTAMENTO COM PREPARO MANUAL. AF_06/2014</v>
          </cell>
          <cell r="C4165" t="str">
            <v>M2</v>
          </cell>
          <cell r="D4165">
            <v>66.16</v>
          </cell>
        </row>
        <row r="4166">
          <cell r="A4166" t="str">
            <v xml:space="preserve">    87453</v>
          </cell>
          <cell r="B4166" t="str">
            <v>ALVENARIA DE VEDAÇÃO DE BLOCOS VAZADOS DE CONCRETO DE 9X19X39CM (ESPESSURA 9CM) DE PAREDES COM ÁREA LÍQUIDA MAIOR OU IGUAL A 6M² SEM VÃOS EARGAMASSA DE ASSENTAMENTO COM PREPARO EM BETONEIRA. AF_06/2014</v>
          </cell>
          <cell r="C4166" t="str">
            <v>M2</v>
          </cell>
          <cell r="D4166">
            <v>40.229999999999997</v>
          </cell>
        </row>
        <row r="4167">
          <cell r="A4167" t="str">
            <v xml:space="preserve">    87454</v>
          </cell>
          <cell r="B4167" t="str">
            <v>ALVENARIA DE VEDAÇÃO DE BLOCOS VAZADOS DE CONCRETO DE 9X19X39CM (ESPESSURA 9CM) DE PAREDES COM ÁREA LÍQUIDA MAIOR OU IGUAL A 6M² SEM VÃOS EARGAMASSA DE ASSENTAMENTO COM PREPARO MANUAL. AF_06/2014</v>
          </cell>
          <cell r="C4167" t="str">
            <v>M2</v>
          </cell>
          <cell r="D4167">
            <v>40.700000000000003</v>
          </cell>
        </row>
        <row r="4168">
          <cell r="A4168" t="str">
            <v xml:space="preserve">    87455</v>
          </cell>
          <cell r="B4168" t="str">
            <v>ALVENARIA DE VEDAÇÃO DE BLOCOS VAZADOS DE CONCRETO DE 14X19X39CM (ESPESSURA 14CM) DE PAREDES COM ÁREA LÍQUIDA MAIOR OU IGUAL A 6M² SEM VÃOSE ARGAMASSA DE ASSENTAMENTO COM PREPARO EM BETONEIRA. AF_06/2014</v>
          </cell>
          <cell r="C4168" t="str">
            <v>M2</v>
          </cell>
          <cell r="D4168">
            <v>50.4</v>
          </cell>
        </row>
        <row r="4169">
          <cell r="A4169" t="str">
            <v xml:space="preserve">    87456</v>
          </cell>
          <cell r="B4169" t="str">
            <v>ALVENARIA DE VEDAÇÃO DE BLOCOS VAZADOS DE CONCRETO DE 14X19X39CM (ESPESSURA 14CM) DE PAREDES COM ÁREA LÍQUIDA MAIOR OU IGUAL A 6M² SEM VÃOSE ARGAMASSA DE ASSENTAMENTO COM PREPARO MANUAL. AF_06/2014</v>
          </cell>
          <cell r="C4169" t="str">
            <v>M2</v>
          </cell>
          <cell r="D4169">
            <v>51.28</v>
          </cell>
        </row>
        <row r="4170">
          <cell r="A4170" t="str">
            <v xml:space="preserve">    87457</v>
          </cell>
          <cell r="B4170" t="str">
            <v>ALVENARIA DE VEDAÇÃO DE BLOCOS VAZADOS DE CONCRETO DE 19X19X39CM (ESPESSURA 19CM) DE PAREDES COM ÁREA LÍQUIDA MAIOR OU IGUAL A 6M² SEM VÃOSE ARGAMASSA DE ASSENTAMENTO COM PREPARO EM BETONEIRA. AF_06/2014</v>
          </cell>
          <cell r="C4170" t="str">
            <v>M2</v>
          </cell>
          <cell r="D4170">
            <v>62.12</v>
          </cell>
        </row>
        <row r="4171">
          <cell r="A4171" t="str">
            <v xml:space="preserve">    87458</v>
          </cell>
          <cell r="B4171" t="str">
            <v>ALVENARIA DE VEDAÇÃO DE BLOCOS VAZADOS DE CONCRETO DE 19X19X39CM (ESPESSURA 19CM) DE PAREDES COM ÁREA LÍQUIDA MAIOR OU IGUAL A 6M² SEM VÃOSE ARGAMASSA DE ASSENTAMENTO COM PREPARO MANUAL. AF_06/2014</v>
          </cell>
          <cell r="C4171" t="str">
            <v>M2</v>
          </cell>
          <cell r="D4171">
            <v>62.81</v>
          </cell>
        </row>
        <row r="4172">
          <cell r="A4172" t="str">
            <v xml:space="preserve">    87459</v>
          </cell>
          <cell r="B4172" t="str">
            <v>ALVENARIA DE VEDAÇÃO DE BLOCOS VAZADOS DE CONCRETO DE 9X19X39CM (ESPESSURA 9CM) DE PAREDES COM ÁREA LÍQUIDA MENOR QUE 6M² COM VÃOS E ARGAMASSA DE ASSENTAMENTO COM PREPARO EM BETONEIRA. AF_06/2014</v>
          </cell>
          <cell r="C4172" t="str">
            <v>M2</v>
          </cell>
          <cell r="D4172">
            <v>46.65</v>
          </cell>
        </row>
        <row r="4173">
          <cell r="A4173" t="str">
            <v xml:space="preserve">    87460</v>
          </cell>
          <cell r="B4173" t="str">
            <v>ALVENARIA DE VEDAÇÃO DE BLOCOS VAZADOS DE CONCRETO DE 9X19X39CM (ESPESSURA 9CM) DE PAREDES COM ÁREA LÍQUIDA MENOR QUE 6M² COM VÃOS E ARGAMASSA DE ASSENTAMENTO COM PREPARO MANUAL. AF_06/2014</v>
          </cell>
          <cell r="C4173" t="str">
            <v>M2</v>
          </cell>
          <cell r="D4173">
            <v>47.12</v>
          </cell>
        </row>
        <row r="4174">
          <cell r="A4174" t="str">
            <v xml:space="preserve">    87461</v>
          </cell>
          <cell r="B4174" t="str">
            <v>ALVENARIA DE VEDAÇÃO DE BLOCOS VAZADOS DE CONCRETO DE 14X19X39CM (ESPESSURA 14CM) DE PAREDES COM ÁREA LÍQUIDA MENOR QUE 6M² COM VÃOS E ARGAMASSA DE ASSENTAMENTO COM PREPARO EM BETONEIRA. AF_06/2014</v>
          </cell>
          <cell r="C4174" t="str">
            <v>M2</v>
          </cell>
          <cell r="D4174">
            <v>57.66</v>
          </cell>
        </row>
        <row r="4175">
          <cell r="A4175" t="str">
            <v xml:space="preserve">    87462</v>
          </cell>
          <cell r="B4175" t="str">
            <v>ALVENARIA DE VEDAÇÃO DE BLOCOS VAZADOS DE CONCRETO DE 14X19X39CM (ESPESSURA 14CM) DE PAREDES COM ÁREA LÍQUIDA MENOR QUE 6M² COM VÃOS E ARGAMASSA DE ASSENTAMENTO COM PREPARO MANUAL. AF_06/2014</v>
          </cell>
          <cell r="C4175" t="str">
            <v>M2</v>
          </cell>
          <cell r="D4175">
            <v>58.22</v>
          </cell>
        </row>
        <row r="4176">
          <cell r="A4176" t="str">
            <v xml:space="preserve">    87463</v>
          </cell>
          <cell r="B4176" t="str">
            <v>ALVENARIA DE VEDAÇÃO DE BLOCOS VAZADOS DE CONCRETO DE 19X19X39CM (ESPESSURA 19CM) DE PAREDES COM ÁREA LÍQUIDA MENOR QUE 6M² COM VÃOS E ARGAMASSA DE ASSENTAMENTO COM PREPARO EM BETONEIRA. AF_06/2014</v>
          </cell>
          <cell r="C4176" t="str">
            <v>M2</v>
          </cell>
          <cell r="D4176">
            <v>69.5</v>
          </cell>
        </row>
        <row r="4177">
          <cell r="A4177" t="str">
            <v xml:space="preserve">    87464</v>
          </cell>
          <cell r="B4177" t="str">
            <v>ALVENARIA DE VEDAÇÃO DE BLOCOS VAZADOS DE CONCRETO DE 19X19X39CM (ESPESSURA 19CM) DE PAREDES COM ÁREA LÍQUIDA MENOR QUE 6M² COM VÃOS E ARGAMASSA DE ASSENTAMENTO COM PREPARO MANUAL. AF_06/2014</v>
          </cell>
          <cell r="C4177" t="str">
            <v>M2</v>
          </cell>
          <cell r="D4177">
            <v>70.19</v>
          </cell>
        </row>
        <row r="4178">
          <cell r="A4178" t="str">
            <v xml:space="preserve">    87465</v>
          </cell>
          <cell r="B4178" t="str">
            <v>ALVENARIA DE VEDAÇÃO DE BLOCOS VAZADOS DE CONCRETO DE 9X19X39CM (ESPESSURA 9CM) DE PAREDES COM ÁREA LÍQUIDA MAIOR OU IGUAL A 6M² COM VÃOS EARGAMASSA DE ASSENTAMENTO COM PREPARO EM BETONEIRA. AF_06/2014</v>
          </cell>
          <cell r="C4178" t="str">
            <v>M2</v>
          </cell>
          <cell r="D4178">
            <v>42.47</v>
          </cell>
        </row>
        <row r="4179">
          <cell r="A4179" t="str">
            <v xml:space="preserve">    87466</v>
          </cell>
          <cell r="B4179" t="str">
            <v>ALVENARIA DE VEDAÇÃO DE BLOCOS VAZADOS DE CONCRETO DE 9X19X39CM (ESPESSURA 9CM) DE PAREDES COM ÁREA LÍQUIDA MAIOR OU IGUAL A 6M² COM VÃOS EARGAMASSA DE ASSENTAMENTO COM PREPARO MANUAL. AF_06/2014</v>
          </cell>
          <cell r="C4179" t="str">
            <v>M2</v>
          </cell>
          <cell r="D4179">
            <v>42.94</v>
          </cell>
        </row>
        <row r="4180">
          <cell r="A4180" t="str">
            <v xml:space="preserve">    87467</v>
          </cell>
          <cell r="B4180" t="str">
            <v>ALVENARIA DE VEDAÇÃO DE BLOCOS VAZADOS DE CONCRETO DE 14X19X39CM (ESPESSURA 14CM) DE PAREDES COM ÁREA LÍQUIDA MAIOR OU IGUAL A 6M² COM VÃOSE ARGAMASSA DE ASSENTAMENTO COM PREPARO EM BETONEIRA. AF_06/2014</v>
          </cell>
          <cell r="C4180" t="str">
            <v>M2</v>
          </cell>
          <cell r="D4180">
            <v>53.02</v>
          </cell>
        </row>
        <row r="4181">
          <cell r="A4181" t="str">
            <v xml:space="preserve">    87468</v>
          </cell>
          <cell r="B4181" t="str">
            <v>ALVENARIA DE VEDAÇÃO DE BLOCOS VAZADOS DE CONCRETO DE 14X19X39CM (ESPESSURA 14CM) DE PAREDES COM ÁREA LÍQUIDA MAIOR OU IGUAL A 6M² COM VÃOSE ARGAMASSA DE ASSENTAMENTO COM PREPARO MANUAL. AF_06/2014</v>
          </cell>
          <cell r="C4181" t="str">
            <v>M2</v>
          </cell>
          <cell r="D4181">
            <v>53.57</v>
          </cell>
        </row>
        <row r="4182">
          <cell r="A4182" t="str">
            <v xml:space="preserve">    87469</v>
          </cell>
          <cell r="B4182" t="str">
            <v>ALVENARIA DE VEDAÇÃO DE BLOCOS VAZADOS DE CONCRETO DE 19X19X39CM (ESPESSURA 19CM) DE PAREDES COM ÁREA LÍQUIDA MAIOR OU IGUAL A 6M² COM VÃOSE ARGAMASSA DE ASSENTAMENTO COM PREPARO EM BETONEIRA. AF_06/2014</v>
          </cell>
          <cell r="C4182" t="str">
            <v>M2</v>
          </cell>
          <cell r="D4182">
            <v>64.87</v>
          </cell>
        </row>
        <row r="4183">
          <cell r="A4183" t="str">
            <v xml:space="preserve">    87470</v>
          </cell>
          <cell r="B4183" t="str">
            <v>ALVENARIA DE VEDAÇÃO DE BLOCOS VAZADOS DE CONCRETO DE 19X19X39CM (ESPESSURA 19CM) DE PAREDES COM ÁREA LÍQUIDA MAIOR OU IGUAL A 6M² COM VÃOSE ARGAMASSA DE ASSENTAMENTO COM PREPARO MANUAL. AF_06/2014</v>
          </cell>
          <cell r="C4183" t="str">
            <v>M2</v>
          </cell>
          <cell r="D4183">
            <v>65.56</v>
          </cell>
        </row>
        <row r="4184">
          <cell r="A4184" t="str">
            <v xml:space="preserve">    89044</v>
          </cell>
          <cell r="B4184" t="str">
            <v>(COMPOSIÇÃO REPRESENTATIVA) DO SERVIÇO DE ALVENARIA DE VEDAÇÃO DE BLOCOS VAZADOS DE CONCRETO DE 9X19X39CM (ESPESSURA 9CM), PARA EDIFICAÇÃO HABITACIONAL MULTIFAMILIAR (PRÉDIO). AF_11/2014</v>
          </cell>
          <cell r="C4184" t="str">
            <v>M2</v>
          </cell>
          <cell r="D4184">
            <v>42.57</v>
          </cell>
        </row>
        <row r="4185">
          <cell r="A4185" t="str">
            <v xml:space="preserve">    89169</v>
          </cell>
          <cell r="B4185" t="str">
            <v>(COMPOSIÇÃO REPRESENTATIVA) DO SERVIÇO DE ALVENARIA DE VEDAÇÃO DE BLOCOS VAZADOS DE CONCRETO DE 9X19X39CM (ESPESSURA 9CM), PARA EDIFICAÇÃO HABITACIONAL UNIFAMILIAR (CASA) E EDIFICAÇÃO PÚBLICA PADRÃO. AF_11/2014</v>
          </cell>
          <cell r="C4185" t="str">
            <v>M2</v>
          </cell>
          <cell r="D4185">
            <v>43.1</v>
          </cell>
        </row>
        <row r="4186">
          <cell r="A4186" t="str">
            <v xml:space="preserve">    89978</v>
          </cell>
          <cell r="B4186" t="str">
            <v>(COMPOSIÇÃO REPRESENTATIVA) DO SERVIÇO DE ALVENARIA DE VEDAÇÃO DE BLOCOS VAZADOS DE CONCRETO DE 14X19X39CM (ESPESSURA 14CM), PARA EDIFICAÇÃOHABITACIONAL UNIFAMILIAR (CASA) E EDIFICAÇÃO PÚBLICA PADRÃO. AF_12/2014</v>
          </cell>
          <cell r="C4186" t="str">
            <v>M2</v>
          </cell>
          <cell r="D4186">
            <v>53.8</v>
          </cell>
        </row>
        <row r="4187">
          <cell r="A4187" t="str">
            <v xml:space="preserve">  0066</v>
          </cell>
          <cell r="B4187" t="str">
            <v>ALVENARIA DE ELEMENTOS VAZADOS DE CONCRETO</v>
          </cell>
        </row>
        <row r="4188">
          <cell r="A4188" t="str">
            <v xml:space="preserve">    73937</v>
          </cell>
          <cell r="B4188" t="str">
            <v>ALVENARIA ELEMENTO VAZADO CONCRETO (COBOGO)</v>
          </cell>
        </row>
        <row r="4189">
          <cell r="A4189" t="str">
            <v xml:space="preserve">    73937/001</v>
          </cell>
          <cell r="B4189" t="str">
            <v>COBOGO DE CONCRETO (ELEMENTO VAZADO), 7X50X50CM, ASSENTADO COM ARGAMASSA TRACO 1:4 (CIMENTO E AREIA)</v>
          </cell>
          <cell r="C4189" t="str">
            <v>M2</v>
          </cell>
          <cell r="D4189">
            <v>103.98</v>
          </cell>
        </row>
        <row r="4190">
          <cell r="A4190" t="str">
            <v xml:space="preserve">    73937/003</v>
          </cell>
          <cell r="B4190" t="str">
            <v>COBOGO DE CONCRETO (ELEMENTO VAZADO), 7X50X50CM, ASSENTADO COM ARGAMASSA TRACO 1:3 (CIMENTO E AREIA)</v>
          </cell>
          <cell r="C4190" t="str">
            <v>M2</v>
          </cell>
          <cell r="D4190">
            <v>104.18</v>
          </cell>
        </row>
        <row r="4191">
          <cell r="A4191" t="str">
            <v xml:space="preserve">    73937/004</v>
          </cell>
          <cell r="B4191" t="str">
            <v>COBOGO DE CONCRETO (ELEMENTO VAZADO), 6X29X29CM, ASSENTADO COM ARGAMASSA TRACO 1:7 (CIMENTO E AREIA)</v>
          </cell>
          <cell r="C4191" t="str">
            <v>M2</v>
          </cell>
          <cell r="D4191">
            <v>96.8</v>
          </cell>
        </row>
        <row r="4192">
          <cell r="A4192" t="str">
            <v xml:space="preserve">    73937/005</v>
          </cell>
          <cell r="B4192" t="str">
            <v>COBOGO DE CONCRETO (ELEMENTO VAZADO), 10X29X39CM ABERTURA COM VIDRO, ASSENTADO COM ARGAMASSA TRACO 1:4 (CIMENTO E AREIA MEDIA NAO PENEIRADA)</v>
          </cell>
          <cell r="C4192" t="str">
            <v>M2</v>
          </cell>
          <cell r="D4192">
            <v>188.24</v>
          </cell>
        </row>
        <row r="4193">
          <cell r="A4193" t="str">
            <v xml:space="preserve">    74196</v>
          </cell>
          <cell r="B4193" t="str">
            <v>COBOGO CONCRETO</v>
          </cell>
        </row>
        <row r="4194">
          <cell r="A4194" t="str">
            <v xml:space="preserve">    74196/001</v>
          </cell>
          <cell r="B4194" t="str">
            <v>COBOGO DE CONCRETO (ELEMENTO VAZADO), 5X50X50CM, ASSENTADO COM ARGAMASSA DE CIMENTO E AREIA COM ACO CA-25</v>
          </cell>
          <cell r="C4194" t="str">
            <v>M2</v>
          </cell>
          <cell r="D4194">
            <v>103.66</v>
          </cell>
        </row>
        <row r="4195">
          <cell r="A4195" t="str">
            <v xml:space="preserve">    89453</v>
          </cell>
          <cell r="B4195" t="str">
            <v>ALVENARIA DE BLOCOS DE CONCRETO ESTRUTURAL 14X19X39 CM, (ESPESSURA 14 CM), FBK = 4,5 MPA, PARA PAREDES COM ÁREA LÍQUIDA MENOR QUE 6M², SEM VÃOS, UTILIZANDO PALHETA. AF_12/2014</v>
          </cell>
          <cell r="C4195" t="str">
            <v>M2</v>
          </cell>
          <cell r="D4195">
            <v>50.9</v>
          </cell>
        </row>
        <row r="4196">
          <cell r="A4196" t="str">
            <v xml:space="preserve">    89454</v>
          </cell>
          <cell r="B4196" t="str">
            <v>ALVENARIA DE BLOCOS DE CONCRETO ESTRUTURAL 14X19X39 CM, (ESPESSURA 14 CM), FBK = 4,5 MPA, PARA PAREDES COM ÁREA LÍQUIDA MAIOR OU IGUAL A 6M², SEM VÃOS, UTILIZANDO PALHETA. AF_12/2014</v>
          </cell>
          <cell r="C4196" t="str">
            <v>M2</v>
          </cell>
          <cell r="D4196">
            <v>48.93</v>
          </cell>
        </row>
        <row r="4197">
          <cell r="A4197" t="str">
            <v xml:space="preserve">    89455</v>
          </cell>
          <cell r="B4197" t="str">
            <v>ALVENARIA DE BLOCOS DE CONCRETO ESTRUTURAL 14X19X39 CM, (ESPESSURA 14 CM) FBK = 14,0 MPA, PARA PAREDES COM ÁREA LÍQUIDA MENOR QUE 6M², SEM VÃOS, UTILIZANDO PALHETA. AF_12/2014</v>
          </cell>
          <cell r="C4197" t="str">
            <v>M2</v>
          </cell>
          <cell r="D4197">
            <v>63.05</v>
          </cell>
        </row>
        <row r="4198">
          <cell r="A4198" t="str">
            <v xml:space="preserve">    89456</v>
          </cell>
          <cell r="B4198" t="str">
            <v>ALVENARIA DE BLOCOS DE CONCRETO ESTRUTURAL 14X19X39 CM, (ESPESSURA 14 CM) FBK = 14,0 MPA, PARA PAREDES COM ÁREA LÍQUIDA MAIOR OU IGUAL A 6M², SEM VÃOS, UTILIZANDO PALHETA. AF_12/2014</v>
          </cell>
          <cell r="C4198" t="str">
            <v>M2</v>
          </cell>
          <cell r="D4198">
            <v>60.64</v>
          </cell>
        </row>
        <row r="4199">
          <cell r="A4199" t="str">
            <v xml:space="preserve">    89457</v>
          </cell>
          <cell r="B4199" t="str">
            <v>ALVENARIA DE BLOCOS DE CONCRETO ESTRUTURAL 14X19X39 CM, (ESPESSURA 14 CM), FBK = 4,5 MPA, PARA PAREDES COM ÁREA LÍQUIDA MENOR QUE 6M², COM VÃOS, UTILIZANDO PALHETA. AF_12/2014</v>
          </cell>
          <cell r="C4199" t="str">
            <v>M2</v>
          </cell>
          <cell r="D4199">
            <v>53.78</v>
          </cell>
        </row>
        <row r="4200">
          <cell r="A4200" t="str">
            <v xml:space="preserve">    89458</v>
          </cell>
          <cell r="B4200" t="str">
            <v>ALVENARIA DE BLOCOS DE CONCRETO ESTRUTURAL 14X19X39 CM, (ESPESSURA 14 CM), FBK = 4,5 MPA, PARA PAREDES COM ÁREA LÍQUIDA MAIOR OU IGUAL A 6M², COM VÃOS, UTILIZANDO PALHETA. AF_12/2014</v>
          </cell>
          <cell r="C4200" t="str">
            <v>M2</v>
          </cell>
          <cell r="D4200">
            <v>50.53</v>
          </cell>
        </row>
        <row r="4201">
          <cell r="A4201" t="str">
            <v xml:space="preserve">    89459</v>
          </cell>
          <cell r="B4201" t="str">
            <v>ALVENARIA DE BLOCOS DE CONCRETO ESTRUTURAL 14X19X39 CM, (ESPESSURA 14 CM) FBK = 14,0 MPA, PARA PAREDES COM ÁREA LÍQUIDA MENOR QUE 6M², COM VÃOS, UTILIZANDO PALHETA. AF_12/2014</v>
          </cell>
          <cell r="C4201" t="str">
            <v>M2</v>
          </cell>
          <cell r="D4201">
            <v>67.209999999999994</v>
          </cell>
        </row>
        <row r="4202">
          <cell r="A4202" t="str">
            <v xml:space="preserve">    89460</v>
          </cell>
          <cell r="B4202" t="str">
            <v>ALVENARIA DE BLOCOS DE CONCRETO ESTRUTURAL 14X19X39 CM, (ESPESSURA 14 CM) FBK = 14,0 MPA, PARA PAREDES COM ÁREA LÍQUIDA MAIOR OU IGUAL A 6M², COM VÃOS, UTILIZANDO PALHETA. AF_12/2014</v>
          </cell>
          <cell r="C4202" t="str">
            <v>M2</v>
          </cell>
          <cell r="D4202">
            <v>63.14</v>
          </cell>
        </row>
        <row r="4203">
          <cell r="A4203" t="str">
            <v xml:space="preserve">    89462</v>
          </cell>
          <cell r="B4203" t="str">
            <v>ALVENARIA DE BLOCOS DE CONCRETO ESTRUTURAL 14X19X29 CM, (ESPESSURA 14 CM), FBK = 4,5 MPA, PARA PAREDES COM ÁREA LÍQUIDA MENOR QUE 6M², SEM VÃOS, UTILIZANDO PALHETA. AF_12/2014</v>
          </cell>
          <cell r="C4203" t="str">
            <v>M2</v>
          </cell>
          <cell r="D4203">
            <v>58.49</v>
          </cell>
        </row>
        <row r="4204">
          <cell r="A4204" t="str">
            <v xml:space="preserve">    89463</v>
          </cell>
          <cell r="B4204" t="str">
            <v>ALVENARIA DE BLOCOS DE CONCRETO ESTRUTURAL 14X19X29 CM, (ESPESSURA 14 CM), FBK = 4,5 MPA, PARA PAREDES COM ÁREA LÍQUIDA MAIOR OU IGUAL A 6M², SEM VÃOS, UTILIZANDO PALHETA. AF_12/2014</v>
          </cell>
          <cell r="C4204" t="str">
            <v>M2</v>
          </cell>
          <cell r="D4204">
            <v>56.77</v>
          </cell>
        </row>
        <row r="4205">
          <cell r="A4205" t="str">
            <v xml:space="preserve">    89464</v>
          </cell>
          <cell r="B4205" t="str">
            <v>ALVENARIA DE BLOCOS DE CONCRETO ESTRUTURAL 14X19X29 CM, (ESPESSURA 14 CM) FBK = 14,0 MPA, PARA PAREDES COM ÁREA LÍQUIDA MENOR QUE 6M², SEM VÃOS, UTILIZANDO PALHETA. AF_12/2014</v>
          </cell>
          <cell r="C4205" t="str">
            <v>M2</v>
          </cell>
          <cell r="D4205">
            <v>78.900000000000006</v>
          </cell>
        </row>
        <row r="4206">
          <cell r="A4206" t="str">
            <v xml:space="preserve">    89465</v>
          </cell>
          <cell r="B4206" t="str">
            <v>ALVENARIA DE BLOCOS DE CONCRETO ESTRUTURAL 14X19X29 CM, (ESPESSURA 14 CM) FBK = 14,0 MPA, PARA PAREDES COM ÁREA LÍQUIDA MAIOR OU IGUAL A 6M², SEM VÃOS, UTILIZANDO PALHETA. AF_12/2014</v>
          </cell>
          <cell r="C4206" t="str">
            <v>M2</v>
          </cell>
          <cell r="D4206">
            <v>76.790000000000006</v>
          </cell>
        </row>
        <row r="4207">
          <cell r="A4207" t="str">
            <v xml:space="preserve">    89466</v>
          </cell>
          <cell r="B4207" t="str">
            <v>ALVENARIA DE BLOCOS DE CONCRETO ESTRUTURAL 14X19X29 CM, (ESPESSURA 14 CM), FBK = 4,5 MPA, PARA PAREDES COM ÁREA LÍQUIDA MENOR QUE 6M², COM VÃOS, UTILIZANDO PALHETA. AF_12/2014</v>
          </cell>
          <cell r="C4207" t="str">
            <v>M2</v>
          </cell>
          <cell r="D4207">
            <v>61.33</v>
          </cell>
        </row>
        <row r="4208">
          <cell r="A4208" t="str">
            <v xml:space="preserve">    89467</v>
          </cell>
          <cell r="B4208" t="str">
            <v>ALVENARIA DE BLOCOS DE CONCRETO ESTRUTURAL 14X19X29 CM, (ESPESSURA 14 CM), FBK = 4,5 MPA, PARA PAREDES COM ÁREA LÍQUIDA MAIOR OU IGUAL A 6M², COM VÃOS, UTILIZANDO PALHETA. AF_12/2014</v>
          </cell>
          <cell r="C4208" t="str">
            <v>M2</v>
          </cell>
          <cell r="D4208">
            <v>58.28</v>
          </cell>
        </row>
        <row r="4209">
          <cell r="A4209" t="str">
            <v xml:space="preserve">    89468</v>
          </cell>
          <cell r="B4209" t="str">
            <v>ALVENARIA DE BLOCOS DE CONCRETO ESTRUTURAL 14X19X29 CM, (ESPESSURA 14 CM) FBK = 14,0 MPA, PARA PAREDES COM ÁREA LÍQUIDA MENOR QUE 6M², COM VÃOS, UTILIZANDO PALHETA. AF_12/2014</v>
          </cell>
          <cell r="C4209" t="str">
            <v>M2</v>
          </cell>
          <cell r="D4209">
            <v>82.49</v>
          </cell>
        </row>
        <row r="4210">
          <cell r="A4210" t="str">
            <v xml:space="preserve">    89469</v>
          </cell>
          <cell r="B4210" t="str">
            <v>ALVENARIA DE BLOCOS DE CONCRETO ESTRUTURAL 14X19X29 CM, (ESPESSURA 14 CM) FBK = 14,0 MPA, PARA PAREDES COM ÁREA LÍQUIDA MAIOR OU IGUAL A 6M², COM VÃOS, UTILIZANDO PALHETA. AF_12/2014</v>
          </cell>
          <cell r="C4210" t="str">
            <v>M2</v>
          </cell>
          <cell r="D4210">
            <v>78.64</v>
          </cell>
        </row>
        <row r="4211">
          <cell r="A4211" t="str">
            <v xml:space="preserve">    89470</v>
          </cell>
          <cell r="B4211" t="str">
            <v>ALVENARIA DE BLOCOS DE CONCRETO ESTRUTURAL 14X19X39 CM, (ESPESSURA 14 CM), FBK = 4,5 MPA, PARA PAREDES COM ÁREA LÍQUIDA MENOR QUE 6M², SEM VÃOS, UTILIZANDO COLHER DE PEDREIRO. AF_12/2014</v>
          </cell>
          <cell r="C4211" t="str">
            <v>M2</v>
          </cell>
          <cell r="D4211">
            <v>59.37</v>
          </cell>
        </row>
        <row r="4212">
          <cell r="A4212" t="str">
            <v xml:space="preserve">    89471</v>
          </cell>
          <cell r="B4212" t="str">
            <v>ALVENARIA DE BLOCOS DE CONCRETO ESTRUTURAL 14X19X39 CM, (ESPESSURA 14 CM), FBK = 4,5 MPA, PARA PAREDES COM ÁREA LÍQUIDA MAIOR OU IGUAL A 6M², SEM VÃOS, UTILIZANDO COLHER DE PEDREIRO. AF_12/2014</v>
          </cell>
          <cell r="C4212" t="str">
            <v>M2</v>
          </cell>
          <cell r="D4212">
            <v>57.4</v>
          </cell>
        </row>
        <row r="4213">
          <cell r="A4213" t="str">
            <v xml:space="preserve">    89472</v>
          </cell>
          <cell r="B4213" t="str">
            <v>ALVENARIA DE BLOCOS DE CONCRETO ESTRUTURAL 14X19X39 CM, (ESPESSURA 14 CM) FBK = 14,0 MPA, PARA PAREDES COM ÁREA LÍQUIDA MENOR QUE 6M², SEM VÃOS, UTILIZANDO COLHER DE PEDREIRO. AF_12/2014</v>
          </cell>
          <cell r="C4213" t="str">
            <v>M2</v>
          </cell>
          <cell r="D4213">
            <v>71.33</v>
          </cell>
        </row>
        <row r="4214">
          <cell r="A4214" t="str">
            <v xml:space="preserve">    89473</v>
          </cell>
          <cell r="B4214" t="str">
            <v>ALVENARIA DE BLOCOS DE CONCRETO ESTRUTURAL 14X19X39 CM, (ESPESSURA 14 CM) FBK = 14,0 MPA, PARA PAREDES COM ÁREA LÍQUIDA MAIOR OU IGUAL A 6M², SEM VÃOS, UTILIZANDO COLHER DE PEDREIRO. AF_12/2014</v>
          </cell>
          <cell r="C4214" t="str">
            <v>M2</v>
          </cell>
          <cell r="D4214">
            <v>69.06</v>
          </cell>
        </row>
        <row r="4215">
          <cell r="A4215" t="str">
            <v xml:space="preserve">    89474</v>
          </cell>
          <cell r="B4215" t="str">
            <v>ALVENARIA DE BLOCOS DE CONCRETO ESTRUTURAL 14X19X39 CM, (ESPESSURA 14 CM), FBK = 4,5 MPA, PARA PAREDES COM ÁREA LÍQUIDA MENOR QUE 6M², COM VÃOS, UTILIZANDO COLHER DE PEDREIRO. AF_12/2014</v>
          </cell>
          <cell r="C4215" t="str">
            <v>M2</v>
          </cell>
          <cell r="D4215">
            <v>64.42</v>
          </cell>
        </row>
        <row r="4216">
          <cell r="A4216" t="str">
            <v xml:space="preserve">    89475</v>
          </cell>
          <cell r="B4216" t="str">
            <v>ALVENARIA DE BLOCOS DE CONCRETO ESTRUTURAL 14X19X39 CM, (ESPESSURA 14 CM), FBK = 4,5 MPA, PARA PAREDES COM ÁREA LÍQUIDA MAIOR OU IGUAL A 6M², COM VÃOS, UTILIZANDO COLHER DE PEDREIRO. AF_12/2014</v>
          </cell>
          <cell r="C4216" t="str">
            <v>M2</v>
          </cell>
          <cell r="D4216">
            <v>60.19</v>
          </cell>
        </row>
        <row r="4217">
          <cell r="A4217" t="str">
            <v xml:space="preserve">    89476</v>
          </cell>
          <cell r="B4217" t="str">
            <v>ALVENARIA DE BLOCOS DE CONCRETO ESTRUTURAL 14X19X39 CM, (ESPESSURA 14 CM) FBK = 14,0 MPA, PARA PAREDES COM ÁREA LÍQUIDA MENOR QUE 6M², COM VÃOS, UTILIZANDO COLHER DE PEDREIRO. AF_12/2014</v>
          </cell>
          <cell r="C4217" t="str">
            <v>M2</v>
          </cell>
          <cell r="D4217">
            <v>77.8</v>
          </cell>
        </row>
        <row r="4218">
          <cell r="A4218" t="str">
            <v xml:space="preserve">    89477</v>
          </cell>
          <cell r="B4218" t="str">
            <v>ALVENARIA DE BLOCOS DE CONCRETO ESTRUTURAL 14X19X39 CM, (ESPESSURA 14 CM) FBK = 14,0 MPA, PARA PAREDES COM ÁREA LÍQUIDA MAIOR OU IGUAL A 6M², COM VÃOS, UTILIZANDO COLHER DE PEDREIRO. AF_12/2014</v>
          </cell>
          <cell r="C4218" t="str">
            <v>M2</v>
          </cell>
          <cell r="D4218">
            <v>72.88</v>
          </cell>
        </row>
        <row r="4219">
          <cell r="A4219" t="str">
            <v xml:space="preserve">    89478</v>
          </cell>
          <cell r="B4219" t="str">
            <v>ALVENARIA DE BLOCOS DE CONCRETO ESTRUTURAL 14X19X29 CM, (ESPESSURA 14 CM), FBK = 4,5 MPA, PARA PAREDES COM ÁREA LÍQUIDA MENOR QUE 6M², SEM VÃOS, UTILIZANDO COLHER DE PEDREIRO. AF_12/2014</v>
          </cell>
          <cell r="C4219" t="str">
            <v>M2</v>
          </cell>
          <cell r="D4219">
            <v>67.17</v>
          </cell>
        </row>
        <row r="4220">
          <cell r="A4220" t="str">
            <v xml:space="preserve">    89479</v>
          </cell>
          <cell r="B4220" t="str">
            <v>ALVENARIA DE BLOCOS DE CONCRETO ESTRUTURAL 14X19X29 CM, (ESPESSURA 14 CM), FBK = 4,5 MPA, PARA PAREDES COM ÁREA LÍQUIDA MAIOR OU IGUAL A 6M², SEM VÃOS, UTILIZANDO COLHER DE PEDREIRO. AF_12/2014</v>
          </cell>
          <cell r="C4220" t="str">
            <v>M2</v>
          </cell>
          <cell r="D4220">
            <v>65.45</v>
          </cell>
        </row>
        <row r="4221">
          <cell r="A4221" t="str">
            <v xml:space="preserve">    89480</v>
          </cell>
          <cell r="B4221" t="str">
            <v>ALVENARIA DE BLOCOS DE CONCRETO ESTRUTURAL 14X19X29 CM, (ESPESSURA 14 CM) FBK = 14,0 MPA, PARA PAREDES COM ÁREA LÍQUIDA MENOR QUE 6M², SEM VÃOS, UTILIZANDO COLHER DE PEDREIRO. AF_12/2014</v>
          </cell>
          <cell r="C4221" t="str">
            <v>M2</v>
          </cell>
          <cell r="D4221">
            <v>87.39</v>
          </cell>
        </row>
        <row r="4222">
          <cell r="A4222" t="str">
            <v xml:space="preserve">    89483</v>
          </cell>
          <cell r="B4222" t="str">
            <v>ALVENARIA DE BLOCOS DE CONCRETO ESTRUTURAL 14X19X29 CM, (ESPESSURA 14 CM) FBK = 14,0 MPA, PARA PAREDES COM ÁREA LÍQUIDA MAIOR OU IGUAL A 6M², SEM VÃOS, UTILIZANDO COLHER DE PEDREIRO. AF_12/2014</v>
          </cell>
          <cell r="C4222" t="str">
            <v>M2</v>
          </cell>
          <cell r="D4222">
            <v>85.42</v>
          </cell>
        </row>
        <row r="4223">
          <cell r="A4223" t="str">
            <v xml:space="preserve">    89484</v>
          </cell>
          <cell r="B4223" t="str">
            <v>ALVENARIA DE BLOCOS DE CONCRETO ESTRUTURAL 14X19X29 CM, (ESPESSURA 14 CM), FBK = 4,5 MPA, PARA PAREDES COM ÁREA LÍQUIDA MENOR QUE 6M², COM VÃOS, UTILIZANDO COLHER DE PEDREIRO. AF_12/2014</v>
          </cell>
          <cell r="C4223" t="str">
            <v>M2</v>
          </cell>
          <cell r="D4223">
            <v>72.19</v>
          </cell>
        </row>
        <row r="4224">
          <cell r="A4224" t="str">
            <v xml:space="preserve">    89486</v>
          </cell>
          <cell r="B4224" t="str">
            <v>ALVENARIA DE BLOCOS DE CONCRETO ESTRUTURAL 14X19X29 CM, (ESPESSURA 14 CM), FBK = 4,5 MPA, PARA PAREDES COM ÁREA LÍQUIDA MAIOR OU IGUAL A 6M², COM VÃOS, UTILIZANDO COLHER DE PEDREIRO. AF_12/2014</v>
          </cell>
          <cell r="C4224" t="str">
            <v>M2</v>
          </cell>
          <cell r="D4224">
            <v>68.28</v>
          </cell>
        </row>
        <row r="4225">
          <cell r="A4225" t="str">
            <v xml:space="preserve">    89487</v>
          </cell>
          <cell r="B4225" t="str">
            <v>ALVENARIA DE BLOCOS DE CONCRETO ESTRUTURAL 14X19X29 CM, (ESPESSURA 14 CM) FBK = 14,0 MPA, PARA PAREDES COM ÁREA LÍQUIDA MENOR QUE 6M², COM VÃOS, UTILIZANDO COLHER DE PEDREIRO. AF_12/2014</v>
          </cell>
          <cell r="C4225" t="str">
            <v>M2</v>
          </cell>
          <cell r="D4225">
            <v>93.29</v>
          </cell>
        </row>
        <row r="4226">
          <cell r="A4226" t="str">
            <v xml:space="preserve">    89488</v>
          </cell>
          <cell r="B4226" t="str">
            <v>ALVENARIA DE BLOCOS DE CONCRETO ESTRUTURAL 14X19X29 CM, (ESPESSURA 14 CM) FBK = 14,0 MPA, PARA PAREDES COM ÁREA LÍQUIDA MAIOR OU IGUAL A 6M², COM VÃOS, UTILIZANDO COLHER DE PEDREIRO. AF_12/2014</v>
          </cell>
          <cell r="C4226" t="str">
            <v>M2</v>
          </cell>
          <cell r="D4226">
            <v>88.59</v>
          </cell>
        </row>
        <row r="4227">
          <cell r="A4227" t="str">
            <v xml:space="preserve">    91815</v>
          </cell>
          <cell r="B4227" t="str">
            <v>(COMPOSIÇÃO REPRESENTATIVA) DE ALVENARIA DE BLOCOS DE CONCRETO ESTRUTURAL 14X19X39 CM, (ESPESSURA 14 CM), FBK = 4,5 MPA, UTILIZANDO PALHETA,PARA EDIFICAÇÃO HABITACIONAL. AF_10/2015</v>
          </cell>
          <cell r="C4227" t="str">
            <v>M2</v>
          </cell>
          <cell r="D4227">
            <v>50.95</v>
          </cell>
        </row>
        <row r="4228">
          <cell r="A4228" t="str">
            <v xml:space="preserve">    91816</v>
          </cell>
          <cell r="B4228" t="str">
            <v>COMPOSIÇÃO REPRESENTATIVA DE SERVIÇOS DE ALVENARIA DE BLOCOS DE CONCRETO ESTRUTURAL 14X19X29 CM, (ESPESSURA 14 CM), FBK = 4,5 MPA, UTILIZANDO PALHETA, PARA EDIFICAÇÃO HABITACIONAL. AF_10/2015</v>
          </cell>
          <cell r="C4228" t="str">
            <v>M2</v>
          </cell>
          <cell r="D4228">
            <v>58.64</v>
          </cell>
        </row>
        <row r="4229">
          <cell r="A4229" t="str">
            <v xml:space="preserve">  0067</v>
          </cell>
          <cell r="B4229" t="str">
            <v>ALVENARIA DE BLOCOS DE VIDRO</v>
          </cell>
        </row>
        <row r="4230">
          <cell r="A4230" t="str">
            <v xml:space="preserve">    72139</v>
          </cell>
          <cell r="B4230" t="str">
            <v>BLOCOS DE VIDRO TIPO CANELADO 19X19X8CM, ASSENTADO COM ARGAMASSA TRACO1:3 (CIMENTO E AREIA GROSSA) PREPARO MECANICO, COM REJUNTAMENTO EM CIMENTO BRANCO E BARRAS DE ACO</v>
          </cell>
          <cell r="C4230" t="str">
            <v>M2</v>
          </cell>
          <cell r="D4230">
            <v>502.96</v>
          </cell>
        </row>
        <row r="4231">
          <cell r="A4231" t="str">
            <v xml:space="preserve">    72175</v>
          </cell>
          <cell r="B4231" t="str">
            <v>BLOCOS DE VIDRO TIPO XADREZ 20X20X10CM, ASSENTADO COM ARGAMASSA TRACO 1:3 (CIMENTO E AREIA GROSSA) PREPARO MECANICO, COM REJUNTAMENTO EM CIMENTO BRANCO E BARRAS DE ACO</v>
          </cell>
          <cell r="C4231" t="str">
            <v>M2</v>
          </cell>
          <cell r="D4231">
            <v>507.42</v>
          </cell>
        </row>
        <row r="4232">
          <cell r="A4232" t="str">
            <v xml:space="preserve">    72176</v>
          </cell>
          <cell r="B4232" t="str">
            <v>BLOCOS DE VIDRO TIPO XADREZ 20X10X8CM, ASSENTADO COM ARGAMASSA TRACO 1:3 (CIMENTO E AREIA GROSSA) PREPARO MECANICO, COM REJUNTAMENTO EM CIMENTO BRANCO E BARRAS DE ACO</v>
          </cell>
          <cell r="C4232" t="str">
            <v>M2</v>
          </cell>
          <cell r="D4232">
            <v>511.68</v>
          </cell>
        </row>
        <row r="4233">
          <cell r="A4233" t="str">
            <v xml:space="preserve">  0068</v>
          </cell>
          <cell r="B4233" t="str">
            <v>ALVENARIA DE BLOCOS DE PEDRA COM JUNTA ARGAMASSADA</v>
          </cell>
        </row>
        <row r="4234">
          <cell r="A4234" t="str">
            <v xml:space="preserve">    74053</v>
          </cell>
          <cell r="B4234" t="str">
            <v>ALVENARIA EM PEDRA RACHAO</v>
          </cell>
        </row>
        <row r="4235">
          <cell r="A4235" t="str">
            <v xml:space="preserve">    74053/001</v>
          </cell>
          <cell r="B4235" t="str">
            <v>ALVENARIA EM PEDRA RACHAO OU PEDRA DE MAO, ASSENTADA COM ARGAMASSA TRACO 1:6 (CIMENTO E AREIA)</v>
          </cell>
          <cell r="C4235" t="str">
            <v>M3</v>
          </cell>
          <cell r="D4235">
            <v>350.71</v>
          </cell>
        </row>
        <row r="4236">
          <cell r="A4236" t="str">
            <v xml:space="preserve">  0070</v>
          </cell>
          <cell r="B4236" t="str">
            <v>DIVISORIAS/MARMORE/GRANITO/MARMORITE/CONCRETO/MAD.AGLOM.</v>
          </cell>
        </row>
        <row r="4237">
          <cell r="A4237" t="str">
            <v xml:space="preserve">    72178</v>
          </cell>
          <cell r="B4237" t="str">
            <v xml:space="preserve">RETIRADA DE DIVISORIAS EM CHAPAS DE MADEIRA, COM MONTANTES METALICOS </v>
          </cell>
          <cell r="C4237" t="str">
            <v>M2</v>
          </cell>
          <cell r="D4237">
            <v>16.41</v>
          </cell>
        </row>
        <row r="4238">
          <cell r="A4238" t="str">
            <v xml:space="preserve">    72179</v>
          </cell>
          <cell r="B4238" t="str">
            <v>RECOLOCACAO DE PLACAS DIVISORIAS DE GRANILITE, CONSIDERANDO REAPROVEITAMENTO DO MATERIAL</v>
          </cell>
          <cell r="C4238" t="str">
            <v>M2</v>
          </cell>
          <cell r="D4238">
            <v>34.6</v>
          </cell>
        </row>
        <row r="4239">
          <cell r="A4239" t="str">
            <v xml:space="preserve">    72180</v>
          </cell>
          <cell r="B4239" t="str">
            <v>RECOLOCACAO DE DIVISORIAS TIPO CHAPAS OU TABUAS, EXCLUSIVE ENTARUGAMENTO, CONSIDERANDO REAPROVEITAMENTO DO MATERIAL</v>
          </cell>
          <cell r="C4239" t="str">
            <v>M2</v>
          </cell>
          <cell r="D4239">
            <v>10.119999999999999</v>
          </cell>
        </row>
        <row r="4240">
          <cell r="A4240" t="str">
            <v xml:space="preserve">    72181</v>
          </cell>
          <cell r="B4240" t="str">
            <v>RECOLOCACAO DE DIVISORIAS TIPO CHAPAS OU TABUAS, INCLUSIVE ENTARUGAMENTO, CONSIDERANDO REAPROVEITAMENTO DO MATERIAL</v>
          </cell>
          <cell r="C4240" t="str">
            <v>M2</v>
          </cell>
          <cell r="D4240">
            <v>20.6</v>
          </cell>
        </row>
        <row r="4241">
          <cell r="A4241" t="str">
            <v xml:space="preserve">    73774</v>
          </cell>
          <cell r="B4241" t="str">
            <v>PAREDE DIVISORIA PARA SANITARIOS E BANHEIROS</v>
          </cell>
        </row>
        <row r="4242">
          <cell r="A4242" t="str">
            <v xml:space="preserve">    73774/001</v>
          </cell>
          <cell r="B4242" t="str">
            <v>DIVISORIA EM MARMORITE ESPESSURA 35MM, CHUMBAMENTO NO PISO E PAREDE COM ARGAMASSA DE CIMENTO E AREIA, POLIMENTO MANUAL, EXCLUSIVE FERRAGENS</v>
          </cell>
          <cell r="C4242" t="str">
            <v>M2</v>
          </cell>
          <cell r="D4242">
            <v>206.03</v>
          </cell>
        </row>
        <row r="4243">
          <cell r="A4243" t="str">
            <v xml:space="preserve">    73909</v>
          </cell>
          <cell r="B4243" t="str">
            <v>PAINEL DIVISORIO MADEIRA</v>
          </cell>
        </row>
        <row r="4244">
          <cell r="A4244" t="str">
            <v xml:space="preserve">    73909/001</v>
          </cell>
          <cell r="B4244" t="str">
            <v>DIVISORIA EM MADEIRA COMPENSADA RESINADA ESPESSURA 6MM, ESTRUTURADA EMMADEIRA DE LEI 3"X3"</v>
          </cell>
          <cell r="C4244" t="str">
            <v>M2</v>
          </cell>
          <cell r="D4244">
            <v>166.25</v>
          </cell>
        </row>
        <row r="4245">
          <cell r="A4245" t="str">
            <v xml:space="preserve">    74229</v>
          </cell>
          <cell r="B4245" t="str">
            <v>PAINEL DIVISORIO MARMORE/GRANITO</v>
          </cell>
        </row>
        <row r="4246">
          <cell r="A4246" t="str">
            <v xml:space="preserve">    74229/001</v>
          </cell>
          <cell r="B4246" t="str">
            <v>DIVISORIA EM MARMORE BRANCO POLIDO, ESPESSURA 3 CM, ASSENTADO COM ARGAMASSA TRACO 1:4 (CIMENTO E AREIA), ARREMATE COM CIMENTO BRANCO, EXCLUSIVE FERRAGENS</v>
          </cell>
          <cell r="C4246" t="str">
            <v>M2</v>
          </cell>
          <cell r="D4246">
            <v>318.47000000000003</v>
          </cell>
        </row>
        <row r="4247">
          <cell r="A4247" t="str">
            <v xml:space="preserve">    79627</v>
          </cell>
          <cell r="B4247" t="str">
            <v>DIVISORIA EM GRANITO BRANCO POLIDO, ESP = 3CM, ASSENTADO COM ARGAMASSATRACO 1:4, ARREMATE EM CIMENTO BRANCO, EXCLUSIVE FERRAGENS</v>
          </cell>
          <cell r="C4247" t="str">
            <v>M2</v>
          </cell>
          <cell r="D4247">
            <v>322.45999999999998</v>
          </cell>
        </row>
        <row r="4248">
          <cell r="A4248" t="str">
            <v xml:space="preserve">  0251</v>
          </cell>
          <cell r="B4248" t="str">
            <v>ALVENARIA DE BLOCO-CONCRETO CELULAR</v>
          </cell>
        </row>
        <row r="4249">
          <cell r="A4249" t="str">
            <v xml:space="preserve">    73863</v>
          </cell>
          <cell r="B4249" t="str">
            <v>ALVENARIA DE BLOCOS DE CONCRETO CELULAR</v>
          </cell>
        </row>
        <row r="4250">
          <cell r="A4250" t="str">
            <v xml:space="preserve">    73863/001</v>
          </cell>
          <cell r="B4250" t="str">
            <v>ALVENARIA COM BLOCOS DE CONCRETO CELULAR 10X30X60CM, ESPESSURA 10CM, ASSENTADOS COM ARGAMASSA TRACO 1:2:9 (CIMENTO, CAL E AREIA) PREPARO MANUAL</v>
          </cell>
          <cell r="C4250" t="str">
            <v>M2</v>
          </cell>
          <cell r="D4250">
            <v>49.56</v>
          </cell>
        </row>
        <row r="4251">
          <cell r="A4251" t="str">
            <v xml:space="preserve">    73863/002</v>
          </cell>
          <cell r="B4251" t="str">
            <v>ALVENARIA COM BLOCOS DE CONCRETO CELULAR 20X30X60CM, ESPESSURA 20CM, ASSENTADOS COM ARGAMASSA TRACO 1:2:9 (CIMENTO, CAL E AREIA) PREPARO MANUAL</v>
          </cell>
          <cell r="C4251" t="str">
            <v>M2</v>
          </cell>
          <cell r="D4251">
            <v>101.54</v>
          </cell>
        </row>
        <row r="4252">
          <cell r="A4252" t="str">
            <v xml:space="preserve">  0322</v>
          </cell>
          <cell r="B4252" t="str">
            <v>PAREDE DE ADOBE</v>
          </cell>
        </row>
        <row r="4253">
          <cell r="A4253" t="str">
            <v xml:space="preserve">    68079</v>
          </cell>
          <cell r="B4253" t="str">
            <v xml:space="preserve">PAREDE DE ADOBE PARA FORNOS </v>
          </cell>
          <cell r="C4253" t="str">
            <v>M3</v>
          </cell>
          <cell r="D4253">
            <v>563.88</v>
          </cell>
        </row>
        <row r="4254">
          <cell r="A4254" t="str">
            <v>PAVI</v>
          </cell>
          <cell r="B4254" t="str">
            <v>PAVIMENTACAO</v>
          </cell>
        </row>
        <row r="4255">
          <cell r="A4255" t="str">
            <v xml:space="preserve">  0054</v>
          </cell>
          <cell r="B4255" t="str">
            <v>RECOMPOSICAO DE PAVIMENTACAO</v>
          </cell>
        </row>
        <row r="4256">
          <cell r="A4256" t="str">
            <v xml:space="preserve">    72948</v>
          </cell>
          <cell r="B4256" t="str">
            <v>COLCHAO DE AREIA PARA PAVIMENTACAO EM PARALELEPIPEDO OU BLOCOS DE CONCRETO INTERTRAVADOS</v>
          </cell>
          <cell r="C4256" t="str">
            <v>M3</v>
          </cell>
          <cell r="D4256">
            <v>84.43</v>
          </cell>
        </row>
        <row r="4257">
          <cell r="A4257" t="str">
            <v xml:space="preserve">    73790</v>
          </cell>
          <cell r="B4257" t="str">
            <v>REFORMA CONSERVACAO LOGRADOUROS EM PARALELEPIPEDO</v>
          </cell>
        </row>
        <row r="4258">
          <cell r="A4258" t="str">
            <v xml:space="preserve">    73790/001</v>
          </cell>
          <cell r="B4258" t="str">
            <v>RETIRADA, LIMPEZA E REASSENTAMENTO DE PARALELEPIPEDO SOBRE COLCHAO DE PO DE PEDRA ESPESSURA 10CM, REJUNTADO COM BETUME E PEDRISCO, CONSIDERANDO APROVEITAMENTO DO PARALELEPIPEDO</v>
          </cell>
          <cell r="C4258" t="str">
            <v>M2</v>
          </cell>
          <cell r="D4258">
            <v>48.41</v>
          </cell>
        </row>
        <row r="4259">
          <cell r="A4259" t="str">
            <v xml:space="preserve">    73790/002</v>
          </cell>
          <cell r="B4259" t="str">
            <v>REASSENTAMENTO DE PARALELEPIPEDO SOBRE COLCHAO DE PO DE PEDRA ESPESSURA 10CM, REJUNTADO COM BETUME E PEDRISCO, CONSIDERANDO APROVEITAMENTO DO PARALELEPIPEDO</v>
          </cell>
          <cell r="C4259" t="str">
            <v>M2</v>
          </cell>
          <cell r="D4259">
            <v>35.61</v>
          </cell>
        </row>
        <row r="4260">
          <cell r="A4260" t="str">
            <v xml:space="preserve">    73790/003</v>
          </cell>
          <cell r="B4260" t="str">
            <v>RETIRADA, LIMPEZA E REASSENTAMENTO DE PARALELEPIPEDO SOBRE COLCHAO DE PO DE PEDRA ESPESSURA 10CM, REJUNTADO COM ARGAMASSA TRACO 1:3 (CIMENTOE AREIA), CONSIDERANDO APROVEITAMENTO DO PARALELEPIPEDO</v>
          </cell>
          <cell r="C4260" t="str">
            <v>M2</v>
          </cell>
          <cell r="D4260">
            <v>45.18</v>
          </cell>
        </row>
        <row r="4261">
          <cell r="A4261" t="str">
            <v xml:space="preserve">    73790/004</v>
          </cell>
          <cell r="B4261" t="str">
            <v>REASSENTAMENTO DE PARALELEPIPEDO SOBRE COLCHAO DE PO DE PEDRA ESPESSURA 10CM, REJUNTADO COM ARGAMASSA TRACO 1:3 (CIMENTO E AREIA), CONSIDERANDO APROVEITAMENTO DO PARALELEPIPEDO</v>
          </cell>
          <cell r="C4261" t="str">
            <v>M2</v>
          </cell>
          <cell r="D4261">
            <v>32.19</v>
          </cell>
        </row>
        <row r="4262">
          <cell r="A4262" t="str">
            <v xml:space="preserve">    83694</v>
          </cell>
          <cell r="B4262" t="str">
            <v>RECOMPOSICAO DE PAVIMENTACAO TIPO BLOKRET SOBRE COLCHAO DE AREIA COM REAPROVEITAMENTO DE MATERIAL</v>
          </cell>
          <cell r="C4262" t="str">
            <v>M2</v>
          </cell>
          <cell r="D4262">
            <v>12.52</v>
          </cell>
        </row>
        <row r="4263">
          <cell r="A4263" t="str">
            <v xml:space="preserve">    83695</v>
          </cell>
          <cell r="B4263" t="str">
            <v>REFORMA CONSERVACAO LOGRADOUROS EM PARALELEPIPEDO</v>
          </cell>
        </row>
        <row r="4264">
          <cell r="A4264" t="str">
            <v xml:space="preserve">    83695/001</v>
          </cell>
          <cell r="B4264" t="str">
            <v>REJUNTAMENTO PAVIMENTACAO PARALELEPIPEDO BETUME CASCALH INCL MATERIAIS</v>
          </cell>
          <cell r="C4264" t="str">
            <v>M2</v>
          </cell>
          <cell r="D4264">
            <v>15.34</v>
          </cell>
        </row>
        <row r="4265">
          <cell r="A4265" t="str">
            <v xml:space="preserve">    83771</v>
          </cell>
          <cell r="B4265" t="str">
            <v xml:space="preserve">RECOMPOSICAO DE REVESTIMENTO PRIMARIO MEDIDO P/ VOLUME COMPACTADO </v>
          </cell>
          <cell r="C4265" t="str">
            <v>M3</v>
          </cell>
          <cell r="D4265">
            <v>5.99</v>
          </cell>
        </row>
        <row r="4266">
          <cell r="A4266" t="str">
            <v xml:space="preserve">    92970</v>
          </cell>
          <cell r="B4266" t="str">
            <v>DEMOLIÇÃO DE PAVIMENTAÇÃO ASFÁLTICA COM UTILIZAÇÃO DE MARTELO PERFURADOR, ESPESSURA ATÉ 15 CM, EXCLUSIVE CARGA E TRANSPORTE</v>
          </cell>
          <cell r="C4266" t="str">
            <v>M2</v>
          </cell>
          <cell r="D4266">
            <v>8.3000000000000007</v>
          </cell>
        </row>
        <row r="4267">
          <cell r="A4267" t="str">
            <v xml:space="preserve">  0055</v>
          </cell>
          <cell r="B4267" t="str">
            <v>REGULARIZACAO/REFORCO DE SUBLEITO</v>
          </cell>
        </row>
        <row r="4268">
          <cell r="A4268" t="str">
            <v xml:space="preserve">    41879</v>
          </cell>
          <cell r="B4268" t="str">
            <v>CONFORMACAO GEOMETRICA DE PLATAFORMA PARA EXECUCAO DE REVESTIMENTO PRIMARIO EM RODOVIAS VICINAIS</v>
          </cell>
          <cell r="C4268" t="str">
            <v>M2</v>
          </cell>
          <cell r="D4268">
            <v>0.11</v>
          </cell>
        </row>
        <row r="4269">
          <cell r="A4269" t="str">
            <v xml:space="preserve">  0056</v>
          </cell>
          <cell r="B4269" t="str">
            <v>EXECUCAO DE SUB-LEITO, LEITO, SUB-BASE, BASE ETC</v>
          </cell>
        </row>
        <row r="4270">
          <cell r="A4270" t="str">
            <v xml:space="preserve">    72910</v>
          </cell>
          <cell r="B4270" t="str">
            <v xml:space="preserve">BASE DE SOLO ARENOSO FINO, COMPACTACAO 100% PROCTOR MODIFICADO </v>
          </cell>
          <cell r="C4270" t="str">
            <v>M3</v>
          </cell>
          <cell r="D4270">
            <v>10.33</v>
          </cell>
        </row>
        <row r="4271">
          <cell r="A4271" t="str">
            <v xml:space="preserve">    72911</v>
          </cell>
          <cell r="B4271" t="str">
            <v>BASE DE SOLO ESTABILIZADO SEM MISTURA, COMPACTACAO 100% PROCTOR NORMAL, EXCLUSIVE ESCAVACAO, CARGA E TRANSPORTE DO SOLO</v>
          </cell>
          <cell r="C4271" t="str">
            <v>M3</v>
          </cell>
          <cell r="D4271">
            <v>8.5399999999999991</v>
          </cell>
        </row>
        <row r="4272">
          <cell r="A4272" t="str">
            <v xml:space="preserve">    72912</v>
          </cell>
          <cell r="B4272" t="str">
            <v>BASE DE SOLO CIMENTO 2% MISTURA EM PISTA, COMPACTACAO 100% PROCTOR INTERMEDIARIO, EXCLUSIVE ESCAVACAO, CARGA E TRANSPORTE DO SOLO</v>
          </cell>
          <cell r="C4272" t="str">
            <v>M3</v>
          </cell>
          <cell r="D4272">
            <v>29.98</v>
          </cell>
        </row>
        <row r="4273">
          <cell r="A4273" t="str">
            <v xml:space="preserve">    72913</v>
          </cell>
          <cell r="B4273" t="str">
            <v>BASE DE SOLO CIMENTO 4% MISTURA EM PISTA, COMPACTACAO 100% PROCTOR NORMAL, EXCLUSIVE TRANSPORTE DO SOLO</v>
          </cell>
          <cell r="C4273" t="str">
            <v>M3</v>
          </cell>
          <cell r="D4273">
            <v>47.58</v>
          </cell>
        </row>
        <row r="4274">
          <cell r="A4274" t="str">
            <v xml:space="preserve">    72914</v>
          </cell>
          <cell r="B4274" t="str">
            <v>BASE DE SOLO CIMENTO 6% MISTURA EM PISTA, COMPACTACAO 100% PROCTOR NORMAL, EXCLUSIVE ESCAVACAO, CARGA E TRANSPORTE DO SOLO</v>
          </cell>
          <cell r="C4274" t="str">
            <v>M3</v>
          </cell>
          <cell r="D4274">
            <v>67.72</v>
          </cell>
        </row>
        <row r="4275">
          <cell r="A4275" t="str">
            <v xml:space="preserve">    72916</v>
          </cell>
          <cell r="B4275" t="str">
            <v>BASE DE SOLO CIMENTO 2% MISTURA EM USINA, COMPACTACAO 100% PROCTOR INTERMEDIARIO, EXCLUSIVE ESCAVACAO, CARGA E TRANSPORTE DO SOLO</v>
          </cell>
          <cell r="C4275" t="str">
            <v>M3</v>
          </cell>
          <cell r="D4275">
            <v>32.49</v>
          </cell>
        </row>
        <row r="4276">
          <cell r="A4276" t="str">
            <v xml:space="preserve">    72919</v>
          </cell>
          <cell r="B4276" t="str">
            <v>BASE DE SOLO CIMENTO 4% MISTURA EM USINA, COMPACTACAO 100% PROCTOR NORMAL, EXCLUSIVE ESCAVACAO, CARGA E TRANSPORTE DO SOLO</v>
          </cell>
          <cell r="C4276" t="str">
            <v>M3</v>
          </cell>
          <cell r="D4276">
            <v>48.48</v>
          </cell>
        </row>
        <row r="4277">
          <cell r="A4277" t="str">
            <v xml:space="preserve">    72922</v>
          </cell>
          <cell r="B4277" t="str">
            <v>BASE DE SOLO CIMENTO 6% COM MISTURA EM USINA, COMPACTACAO 100% PROCTORNORMAL, EXCLUSIVE ESCAVACAO, CARGA E TRANSPORTE DO SOLO</v>
          </cell>
          <cell r="C4277" t="str">
            <v>M3</v>
          </cell>
          <cell r="D4277">
            <v>67.180000000000007</v>
          </cell>
        </row>
        <row r="4278">
          <cell r="A4278" t="str">
            <v xml:space="preserve">    72923</v>
          </cell>
          <cell r="B4278" t="str">
            <v>BASE DE SOLO - BRITA (40/60), MISTURA EM USINA, COMPACTACAO 100% PROCTOR MODIFICADO, EXCLUSIVE ESCAVACAO, CARGA E TRANSPORTE</v>
          </cell>
          <cell r="C4278" t="str">
            <v>M3</v>
          </cell>
          <cell r="D4278">
            <v>75.760000000000005</v>
          </cell>
        </row>
        <row r="4279">
          <cell r="A4279" t="str">
            <v xml:space="preserve">    72924</v>
          </cell>
          <cell r="B4279" t="str">
            <v>BASE DE SOLO - BRITA (50/50), MISTURA EM USINA, COMPACTACAO 100% PROCTOR MODIFICADO, EXCLUSIVE ESCAVACAO, CARGA E TRANSPORTE</v>
          </cell>
          <cell r="C4279" t="str">
            <v>M3</v>
          </cell>
          <cell r="D4279">
            <v>64.64</v>
          </cell>
        </row>
        <row r="4280">
          <cell r="A4280" t="str">
            <v xml:space="preserve">    72961</v>
          </cell>
          <cell r="B4280" t="str">
            <v xml:space="preserve">REGULARIZACAO E COMPACTACAO DE SUBLEITO ATE 20 CM DE ESPESSURA </v>
          </cell>
          <cell r="C4280" t="str">
            <v>M2</v>
          </cell>
          <cell r="D4280">
            <v>1.1100000000000001</v>
          </cell>
        </row>
        <row r="4281">
          <cell r="A4281" t="str">
            <v xml:space="preserve">    73710</v>
          </cell>
          <cell r="B4281" t="str">
            <v xml:space="preserve">BASE PARA PAVIMENTACAO COM BRITA GRADUADA, INCLUSIVE COMPACTACAO </v>
          </cell>
          <cell r="C4281" t="str">
            <v>M3</v>
          </cell>
          <cell r="D4281">
            <v>126.29</v>
          </cell>
        </row>
        <row r="4282">
          <cell r="A4282" t="str">
            <v xml:space="preserve">    73711</v>
          </cell>
          <cell r="B4282" t="str">
            <v xml:space="preserve">BASE PARA PAVIMENTACAO COM BRITA CORRIDA, INCLUSIVE COMPACTACAO </v>
          </cell>
          <cell r="C4282" t="str">
            <v>M3</v>
          </cell>
          <cell r="D4282">
            <v>112.75</v>
          </cell>
        </row>
        <row r="4283">
          <cell r="A4283" t="str">
            <v xml:space="preserve">    73766</v>
          </cell>
          <cell r="B4283" t="str">
            <v>BASE E SUB-BASE</v>
          </cell>
        </row>
        <row r="4284">
          <cell r="A4284" t="str">
            <v xml:space="preserve">    73766/001</v>
          </cell>
          <cell r="B4284" t="str">
            <v xml:space="preserve">BASE PARA PAVIMENTACAO COM MACADAME HIDRAULICO, INCLUSIVE COMPACTACAO </v>
          </cell>
          <cell r="C4284" t="str">
            <v>M3</v>
          </cell>
          <cell r="D4284">
            <v>146.32</v>
          </cell>
        </row>
        <row r="4285">
          <cell r="A4285" t="str">
            <v xml:space="preserve">    83772</v>
          </cell>
          <cell r="B4285" t="str">
            <v>BASE SOLO ESTABIL C/ MATERIAIS MISTURADOS NA USINA / TRANSP AGUA EXCL.ESCAV., CARGA E TRANSPORTE DOS SOLOS UTILIZADOS E BRITA</v>
          </cell>
          <cell r="C4285" t="str">
            <v>M3</v>
          </cell>
          <cell r="D4285">
            <v>11.7</v>
          </cell>
        </row>
        <row r="4286">
          <cell r="A4286" t="str">
            <v xml:space="preserve">  0057</v>
          </cell>
          <cell r="B4286" t="str">
            <v>EXECUCAO DE PAVIMENTACOES DIVERSAS</v>
          </cell>
        </row>
        <row r="4287">
          <cell r="A4287" t="str">
            <v xml:space="preserve">    72799</v>
          </cell>
          <cell r="B4287" t="str">
            <v>PAVIMENTO EM PARALELEPIPEDO SOBRE COLCHAO DE AREIA REJUNTADO COM ARGAMASSA DE CIMENTO E AREIA NO TRAÇO 1:3 (PEDRAS PEQUENAS 30 A 35 PECAS POR M2)</v>
          </cell>
          <cell r="C4287" t="str">
            <v>M2</v>
          </cell>
          <cell r="D4287">
            <v>79.05</v>
          </cell>
        </row>
        <row r="4288">
          <cell r="A4288" t="str">
            <v xml:space="preserve">    72942</v>
          </cell>
          <cell r="B4288" t="str">
            <v xml:space="preserve">PINTURA DE LIGACAO COM EMULSAO RR-1C </v>
          </cell>
          <cell r="C4288" t="str">
            <v>M2</v>
          </cell>
          <cell r="D4288">
            <v>1.2</v>
          </cell>
        </row>
        <row r="4289">
          <cell r="A4289" t="str">
            <v xml:space="preserve">    72943</v>
          </cell>
          <cell r="B4289" t="str">
            <v xml:space="preserve">PINTURA DE LIGACAO COM EMULSAO RR-2C </v>
          </cell>
          <cell r="C4289" t="str">
            <v>M2</v>
          </cell>
          <cell r="D4289">
            <v>1.28</v>
          </cell>
        </row>
        <row r="4290">
          <cell r="A4290" t="str">
            <v xml:space="preserve">    72944</v>
          </cell>
          <cell r="B4290" t="str">
            <v>PAVIMENTACAO EM PARALELEPIPEDO SOBRE COLCHAO DE AREIA 10CM, REJUNTADO COM AREIA</v>
          </cell>
          <cell r="C4290" t="str">
            <v>M2</v>
          </cell>
          <cell r="D4290">
            <v>64.98</v>
          </cell>
        </row>
        <row r="4291">
          <cell r="A4291" t="str">
            <v xml:space="preserve">    72945</v>
          </cell>
          <cell r="B4291" t="str">
            <v xml:space="preserve">IMPRIMACAO DE BASE DE PAVIMENTACAO COM EMULSAO CM-30 </v>
          </cell>
          <cell r="C4291" t="str">
            <v>M2</v>
          </cell>
          <cell r="D4291">
            <v>4.47</v>
          </cell>
        </row>
        <row r="4292">
          <cell r="A4292" t="str">
            <v xml:space="preserve">    72956</v>
          </cell>
          <cell r="B4292" t="str">
            <v xml:space="preserve">TRATAMENTO SUPERFICIAL SIMPLES - TSS, COM EMULSAO RR-2C </v>
          </cell>
          <cell r="C4292" t="str">
            <v>M2</v>
          </cell>
          <cell r="D4292">
            <v>4.9000000000000004</v>
          </cell>
        </row>
        <row r="4293">
          <cell r="A4293" t="str">
            <v xml:space="preserve">    72958</v>
          </cell>
          <cell r="B4293" t="str">
            <v xml:space="preserve">TRATAMENTO SUPERFICIAL DUPLO - TSD, COM EMULSAO RR-2C </v>
          </cell>
          <cell r="C4293" t="str">
            <v>M2</v>
          </cell>
          <cell r="D4293">
            <v>9.08</v>
          </cell>
        </row>
        <row r="4294">
          <cell r="A4294" t="str">
            <v xml:space="preserve">    72960</v>
          </cell>
          <cell r="B4294" t="str">
            <v xml:space="preserve">TRATAMENTO SUPERFICIAL TRIPLO - TST, COM EMULSAO RR-2C </v>
          </cell>
          <cell r="C4294" t="str">
            <v>M2</v>
          </cell>
          <cell r="D4294">
            <v>11.75</v>
          </cell>
        </row>
        <row r="4295">
          <cell r="A4295" t="str">
            <v xml:space="preserve">    72966</v>
          </cell>
          <cell r="B4295" t="str">
            <v>MEIO-FIO GRANITICO 100 X 50 X 15CM, SOBRE BASE DE CONCRETO SIMPLES E REJUNTADO COM ARGAMASSA TRACO 1:3 (CIMENTO E AREIA)</v>
          </cell>
          <cell r="C4295" t="str">
            <v>M</v>
          </cell>
          <cell r="D4295">
            <v>62.81</v>
          </cell>
        </row>
        <row r="4296">
          <cell r="A4296" t="str">
            <v xml:space="preserve">    72967</v>
          </cell>
          <cell r="B4296" t="str">
            <v>MEIO-FIO DE CONCRETO PRE-MOLDADO 12 X 30 CM, SOBRE BASE DE CONCRETO SIMPLES E REJUNTADO COM ARGAMASSA TRACO 1:3 (CIMENTO E AREIA)</v>
          </cell>
          <cell r="C4296" t="str">
            <v>M</v>
          </cell>
          <cell r="D4296">
            <v>22.38</v>
          </cell>
        </row>
        <row r="4297">
          <cell r="A4297" t="str">
            <v xml:space="preserve">    72969</v>
          </cell>
          <cell r="B4297" t="str">
            <v xml:space="preserve">CARGA DE PEDRA PARA PAVIMENTO POLIEDRICO </v>
          </cell>
          <cell r="C4297" t="str">
            <v>M2</v>
          </cell>
          <cell r="D4297">
            <v>0.65</v>
          </cell>
        </row>
        <row r="4298">
          <cell r="A4298" t="str">
            <v xml:space="preserve">    72971</v>
          </cell>
          <cell r="B4298" t="str">
            <v xml:space="preserve">COMPACTACAO DE PAVIMENTO POLIEDRICO </v>
          </cell>
          <cell r="C4298" t="str">
            <v>M2</v>
          </cell>
          <cell r="D4298">
            <v>0.32</v>
          </cell>
        </row>
        <row r="4299">
          <cell r="A4299" t="str">
            <v xml:space="preserve">    72972</v>
          </cell>
          <cell r="B4299" t="str">
            <v xml:space="preserve">CONTENCAO LATERAL COM SOLO LOCAL PARA PAVIMENTO POLIEDRICO </v>
          </cell>
          <cell r="C4299" t="str">
            <v>M2</v>
          </cell>
          <cell r="D4299">
            <v>0.52</v>
          </cell>
        </row>
        <row r="4300">
          <cell r="A4300" t="str">
            <v xml:space="preserve">    72973</v>
          </cell>
          <cell r="B4300" t="str">
            <v xml:space="preserve">CORTE E PREPARO DE CORDAO DE PEDRA PARA PAVIMENTO POLIEDRICO </v>
          </cell>
          <cell r="C4300" t="str">
            <v>M</v>
          </cell>
          <cell r="D4300">
            <v>0.98</v>
          </cell>
        </row>
        <row r="4301">
          <cell r="A4301" t="str">
            <v xml:space="preserve">    72974</v>
          </cell>
          <cell r="B4301" t="str">
            <v xml:space="preserve">CORTE E PREPARO DE PEDRA PARA PAVIMENTO POLIEDRICO </v>
          </cell>
          <cell r="C4301" t="str">
            <v>M2</v>
          </cell>
          <cell r="D4301">
            <v>3.28</v>
          </cell>
        </row>
        <row r="4302">
          <cell r="A4302" t="str">
            <v xml:space="preserve">    72975</v>
          </cell>
          <cell r="B4302" t="str">
            <v xml:space="preserve">DESMONTE MANUAL DE PEDRA PARA PAVIMENTO POLIEDRICO </v>
          </cell>
          <cell r="C4302" t="str">
            <v>M2</v>
          </cell>
          <cell r="D4302">
            <v>0.36</v>
          </cell>
        </row>
        <row r="4303">
          <cell r="A4303" t="str">
            <v xml:space="preserve">    72976</v>
          </cell>
          <cell r="B4303" t="str">
            <v xml:space="preserve">CARGA DE CORDAO DE PEDRA PARA PAVIMENTO POLIEDRICO </v>
          </cell>
          <cell r="C4303" t="str">
            <v>M</v>
          </cell>
          <cell r="D4303">
            <v>0.32</v>
          </cell>
        </row>
        <row r="4304">
          <cell r="A4304" t="str">
            <v xml:space="preserve">    72978</v>
          </cell>
          <cell r="B4304" t="str">
            <v>EXTRACAO, CARGA E ASSENTAMENTO DE CORDAO DE PEDRA PARA PAVIMENTO POLIEDRICO, EXCLUSIVE TRANSPORTE DE PEDRA E INDENIZACAO PEDREIRA</v>
          </cell>
          <cell r="C4304" t="str">
            <v>M</v>
          </cell>
          <cell r="D4304">
            <v>3.28</v>
          </cell>
        </row>
        <row r="4305">
          <cell r="A4305" t="str">
            <v xml:space="preserve">    72979</v>
          </cell>
          <cell r="B4305" t="str">
            <v>EXTRACAO, CARGA, PREPARO E ASSENTAMENTO DE PEDRAS POLIEDRICAS, EXCLUSIVE TRANSPORTE DE PEDRA E INDENIZACAO PEDREIRA</v>
          </cell>
          <cell r="C4305" t="str">
            <v>M2</v>
          </cell>
          <cell r="D4305">
            <v>6.27</v>
          </cell>
        </row>
        <row r="4306">
          <cell r="A4306" t="str">
            <v xml:space="preserve">    73760</v>
          </cell>
          <cell r="B4306" t="str">
            <v>REVESTIMENTO BETUMINOSO</v>
          </cell>
        </row>
        <row r="4307">
          <cell r="A4307" t="str">
            <v xml:space="preserve">    73760/001</v>
          </cell>
          <cell r="B4307" t="str">
            <v>CAPA SELANTE COMPREENDENDO APLICAÇÃO DE ASFALTO NA PROPORÇÃO DE 0,7 A 1,5L / M2, DISTRIBUIÇÃO DE AGREGADOS DE 5 A 15KG/M2 E COMPACTAÇÃO COMROLO - COM USO DA EMULSAO RR-2C, INCLUSO APLICACAO E COMPACTACAO</v>
          </cell>
          <cell r="C4307" t="str">
            <v>M2</v>
          </cell>
          <cell r="D4307">
            <v>2.87</v>
          </cell>
        </row>
        <row r="4308">
          <cell r="A4308" t="str">
            <v xml:space="preserve">    73765</v>
          </cell>
          <cell r="B4308" t="str">
            <v>PAVIMENTACAO C/PARALELEPIPEDO</v>
          </cell>
        </row>
        <row r="4309">
          <cell r="A4309" t="str">
            <v xml:space="preserve">    73765/001</v>
          </cell>
          <cell r="B4309" t="str">
            <v>PAVIMENTACAO EM PARALELEPIPEDO SOBRE COLCHAO DE PO DE PEDRA ESPESSURA 10CM, REJUNTADO COM ARGAMASSA DE CIMENTO E AREIA TRACO 1:3 (CIMENTO EAREIA)</v>
          </cell>
          <cell r="C4309" t="str">
            <v>M2</v>
          </cell>
          <cell r="D4309">
            <v>86.51</v>
          </cell>
        </row>
        <row r="4310">
          <cell r="A4310" t="str">
            <v xml:space="preserve">    73765/002</v>
          </cell>
          <cell r="B4310" t="str">
            <v>PAVIMENTACAO EM PARALELEPIPEDO SOBRE COLCHAO DE PO DE PEDRA ESPESSURA 10CM, REJUNTADO COM BETUME E PEDRISCO</v>
          </cell>
          <cell r="C4310" t="str">
            <v>M2</v>
          </cell>
          <cell r="D4310">
            <v>88.3</v>
          </cell>
        </row>
        <row r="4311">
          <cell r="A4311" t="str">
            <v xml:space="preserve">    73849</v>
          </cell>
          <cell r="B4311" t="str">
            <v>FORNECIMENTO AREIA-ASFALTO</v>
          </cell>
        </row>
        <row r="4312">
          <cell r="A4312" t="str">
            <v xml:space="preserve">    73849/001</v>
          </cell>
          <cell r="B4312" t="str">
            <v>AREIA ASFALTO A QUENTE (AAUQ) COM CAP 50/70, INCLUSO USINAGEM E APLICACAO, EXCLUSIVE TRANSPORTE</v>
          </cell>
          <cell r="C4312" t="str">
            <v>M3</v>
          </cell>
          <cell r="D4312">
            <v>569.25</v>
          </cell>
        </row>
        <row r="4313">
          <cell r="A4313" t="str">
            <v xml:space="preserve">    73849/002</v>
          </cell>
          <cell r="B4313" t="str">
            <v>AREIA ASFALTO A FRIO (AAUF), COM EMULSAO RR-2C INCLUSO USINAGEM E APLICACAO, EXCLUSIVE TRANSPORTE</v>
          </cell>
          <cell r="C4313" t="str">
            <v>M3</v>
          </cell>
          <cell r="D4313">
            <v>453.87</v>
          </cell>
        </row>
        <row r="4314">
          <cell r="A4314" t="str">
            <v xml:space="preserve">    92391</v>
          </cell>
          <cell r="B4314" t="str">
            <v>EXECUÇÃO DE PAVIMENTO EM PISO INTERTRAVADO, COM BLOCO PISOGRAMA DE 35 X 25 CM, ESPESSURA 6 CM. AF_08/2015</v>
          </cell>
          <cell r="C4314" t="str">
            <v>M2</v>
          </cell>
          <cell r="D4314">
            <v>42.9</v>
          </cell>
        </row>
        <row r="4315">
          <cell r="A4315" t="str">
            <v xml:space="preserve">    92392</v>
          </cell>
          <cell r="B4315" t="str">
            <v>EXECUÇÃO DE PAVIMENTO EM PISO INTERTRAVADO, COM BLOCO PISOGRAMA DE 35 X 25 CM, ESPESSURA 8 CM. AF_08/2015</v>
          </cell>
          <cell r="C4315" t="str">
            <v>M2</v>
          </cell>
          <cell r="D4315">
            <v>47.79</v>
          </cell>
        </row>
        <row r="4316">
          <cell r="A4316" t="str">
            <v xml:space="preserve">    92393</v>
          </cell>
          <cell r="B4316" t="str">
            <v>EXECUÇÃO DE PAVIMENTO EM PISO INTERTRAVADO, COM BLOCO SEXTAVADO DE 25 X 25 CM, ESPESSURA 6 CM. AF_08/2015</v>
          </cell>
          <cell r="C4316" t="str">
            <v>M2</v>
          </cell>
          <cell r="D4316">
            <v>55.41</v>
          </cell>
        </row>
        <row r="4317">
          <cell r="A4317" t="str">
            <v xml:space="preserve">    92394</v>
          </cell>
          <cell r="B4317" t="str">
            <v>EXECUÇÃO DE PAVIMENTO EM PISO INTERTRAVADO, COM BLOCO SEXTAVADO DE 25 X 25 CM, ESPESSURA 8 CM. AF_08/2015</v>
          </cell>
          <cell r="C4317" t="str">
            <v>M2</v>
          </cell>
          <cell r="D4317">
            <v>58.16</v>
          </cell>
        </row>
        <row r="4318">
          <cell r="A4318" t="str">
            <v xml:space="preserve">    92395</v>
          </cell>
          <cell r="B4318" t="str">
            <v>EXECUÇÃO DE PAVIMENTO EM PISO INTERTRAVADO, COM BLOCO SEXTAVADO DE 25 X 25 CM, ESPESSURA 10 CM. AF_08/2015</v>
          </cell>
          <cell r="C4318" t="str">
            <v>M2</v>
          </cell>
          <cell r="D4318">
            <v>72.900000000000006</v>
          </cell>
        </row>
        <row r="4319">
          <cell r="A4319" t="str">
            <v xml:space="preserve">    92396</v>
          </cell>
          <cell r="B4319" t="str">
            <v>EXECUÇÃO DE PASSEIO EM PISO INTERTRAVADO, COM BLOCO RETANGULAR DE 20 X10 CM, ESPESSURA 6 CM. AF_08/2015</v>
          </cell>
          <cell r="C4319" t="str">
            <v>M2</v>
          </cell>
          <cell r="D4319">
            <v>55.2</v>
          </cell>
        </row>
        <row r="4320">
          <cell r="A4320" t="str">
            <v xml:space="preserve">    92397</v>
          </cell>
          <cell r="B4320" t="str">
            <v>EXECUÇÃO DE PÁTIO/ESTACIONAMENTO EM PISO INTERTRAVADO, COM BLOCO RETANGULAR DE 20 X 10 CM, ESPESSURA 6 CM. AF_08/2015</v>
          </cell>
          <cell r="C4320" t="str">
            <v>M2</v>
          </cell>
          <cell r="D4320">
            <v>47.33</v>
          </cell>
        </row>
        <row r="4321">
          <cell r="A4321" t="str">
            <v xml:space="preserve">    92398</v>
          </cell>
          <cell r="B4321" t="str">
            <v>EXECUÇÃO DE PÁTIO/ESTACIONAMENTO EM PISO INTERTRAVADO, COM BLOCO RETANGULAR DE 20 X 10 CM, ESPESSURA 8 CM. AF_08/2015</v>
          </cell>
          <cell r="C4321" t="str">
            <v>M2</v>
          </cell>
          <cell r="D4321">
            <v>57.02</v>
          </cell>
        </row>
        <row r="4322">
          <cell r="A4322" t="str">
            <v xml:space="preserve">    92399</v>
          </cell>
          <cell r="B4322" t="str">
            <v>EXECUÇÃO DE VIA EM PISO INTERTRAVADO, COM BLOCO RETANGULAR DE 20 X 10 CM, ESPESSURA 8 CM. AF_08/2015</v>
          </cell>
          <cell r="C4322" t="str">
            <v>M2</v>
          </cell>
          <cell r="D4322">
            <v>57.99</v>
          </cell>
        </row>
        <row r="4323">
          <cell r="A4323" t="str">
            <v xml:space="preserve">    92400</v>
          </cell>
          <cell r="B4323" t="str">
            <v>EXECUÇÃO DE PÁTIO/ESTACIONAMENTO EM PISO INTERTRAVADO, COM BLOCO RETANGULAR DE 20 X 10 CM, ESPESSURA 10 CM. AF_08/2015</v>
          </cell>
          <cell r="C4323" t="str">
            <v>M2</v>
          </cell>
          <cell r="D4323">
            <v>62.87</v>
          </cell>
        </row>
        <row r="4324">
          <cell r="A4324" t="str">
            <v xml:space="preserve">    92401</v>
          </cell>
          <cell r="B4324" t="str">
            <v>EXECUÇÃO DE VIA EM PISO INTERTRAVADO, COM BLOCO RETANGULAR DE 20 X 10 CM, ESPESSURA 10 CM. AF_08/2015</v>
          </cell>
          <cell r="C4324" t="str">
            <v>M2</v>
          </cell>
          <cell r="D4324">
            <v>63.88</v>
          </cell>
        </row>
        <row r="4325">
          <cell r="A4325" t="str">
            <v xml:space="preserve">    92402</v>
          </cell>
          <cell r="B4325" t="str">
            <v>EXECUÇÃO DE PASSEIO EM PISO INTERTRAVADO, COM BLOCO 16 FACES DE 22 X 11 CM, ESPESSURA 6 CM. AF_08/2015</v>
          </cell>
          <cell r="C4325" t="str">
            <v>M2</v>
          </cell>
          <cell r="D4325">
            <v>56.26</v>
          </cell>
        </row>
        <row r="4326">
          <cell r="A4326" t="str">
            <v xml:space="preserve">    92403</v>
          </cell>
          <cell r="B4326" t="str">
            <v>EXECUÇÃO DE PÁTIO/ESTACIONAMENTO EM PISO INTERTRAVADO, COM BLOCO 16 FACES DE 22 X 11 CM, ESPESSURA 6 CM. AF_08/2015</v>
          </cell>
          <cell r="C4326" t="str">
            <v>M2</v>
          </cell>
          <cell r="D4326">
            <v>48.27</v>
          </cell>
        </row>
        <row r="4327">
          <cell r="A4327" t="str">
            <v xml:space="preserve">    92404</v>
          </cell>
          <cell r="B4327" t="str">
            <v>EXECUÇÃO DE PÁTIO/ESTACIONAMENTO EM PISO INTERTRAVADO, COM BLOCO 16 FACES DE 22 X 11 CM, ESPESSURA 8 CM. AF_08/2015</v>
          </cell>
          <cell r="C4327" t="str">
            <v>M2</v>
          </cell>
          <cell r="D4327">
            <v>59.2</v>
          </cell>
        </row>
        <row r="4328">
          <cell r="A4328" t="str">
            <v xml:space="preserve">    92405</v>
          </cell>
          <cell r="B4328" t="str">
            <v>EXECUÇÃO DE VIA EM PISO INTERTRAVADO, COM BLOCO 16 FACES DE 22 X 11 CM, ESPESSURA 8 CM. AF_08/2015</v>
          </cell>
          <cell r="C4328" t="str">
            <v>M2</v>
          </cell>
          <cell r="D4328">
            <v>60.16</v>
          </cell>
        </row>
        <row r="4329">
          <cell r="A4329" t="str">
            <v xml:space="preserve">    92406</v>
          </cell>
          <cell r="B4329" t="str">
            <v>EXECUÇÃO DE PÁTIO/ESTACIONAMENTO EM PISO INTERTRAVADO, COM BLOCO 16 FACES DE 22 X 11 CM, ESPESSURA 10 CM. AF_08/2015</v>
          </cell>
          <cell r="C4329" t="str">
            <v>M2</v>
          </cell>
          <cell r="D4329">
            <v>65.81</v>
          </cell>
        </row>
        <row r="4330">
          <cell r="A4330" t="str">
            <v xml:space="preserve">    92407</v>
          </cell>
          <cell r="B4330" t="str">
            <v>EXECUÇÃO DE VIA EM PISO INTERTRAVADO, COM BLOCO 16 FACES DE 22 X 11 CM, ESPESSURA 10 CM. AF_08/2015</v>
          </cell>
          <cell r="C4330" t="str">
            <v>M2</v>
          </cell>
          <cell r="D4330">
            <v>66.819999999999993</v>
          </cell>
        </row>
        <row r="4331">
          <cell r="A4331" t="str">
            <v xml:space="preserve">  0249</v>
          </cell>
          <cell r="B4331" t="str">
            <v>SINALIZACAO HORIZONTAL/VERTICAL</v>
          </cell>
        </row>
        <row r="4332">
          <cell r="A4332" t="str">
            <v xml:space="preserve">    72947</v>
          </cell>
          <cell r="B4332" t="str">
            <v>SINALIZACAO HORIZONTAL COM TINTA RETRORREFLETIVA A BASE DE RESINA ACRILICA COM MICROESFERAS DE VIDRO</v>
          </cell>
          <cell r="C4332" t="str">
            <v>M2</v>
          </cell>
          <cell r="D4332">
            <v>16.27</v>
          </cell>
        </row>
        <row r="4333">
          <cell r="A4333" t="str">
            <v xml:space="preserve">    83693</v>
          </cell>
          <cell r="B4333" t="str">
            <v xml:space="preserve">CAIACAO EM MEIO FIO </v>
          </cell>
          <cell r="C4333" t="str">
            <v>M2</v>
          </cell>
          <cell r="D4333">
            <v>2.6</v>
          </cell>
        </row>
        <row r="4334">
          <cell r="A4334" t="str">
            <v xml:space="preserve">  0250</v>
          </cell>
          <cell r="B4334" t="str">
            <v>MURETA DIVISORIA E/OU DE PROTECAO</v>
          </cell>
        </row>
        <row r="4335">
          <cell r="A4335" t="str">
            <v xml:space="preserve">    73770</v>
          </cell>
          <cell r="B4335" t="str">
            <v>BARREIRA PRE-MOLDADA CONCR ARMADO/MURETA DIVISORIA DE TRAFEGO</v>
          </cell>
        </row>
        <row r="4336">
          <cell r="A4336" t="str">
            <v xml:space="preserve">    73770/001</v>
          </cell>
          <cell r="B4336" t="str">
            <v>BARREIRA PRE-MOLDADA EXTERNA CONCRETO ARMADO 0,25X0,40X1,14M FCK=25MPAACO CA-50 INCL VIGOTA HORIZONTAL MONTANTE A CADA 1,00M FERROS DE LIGACAO E MATERIAIS.</v>
          </cell>
          <cell r="C4336" t="str">
            <v>M</v>
          </cell>
          <cell r="D4336">
            <v>418.9</v>
          </cell>
        </row>
        <row r="4337">
          <cell r="A4337" t="str">
            <v xml:space="preserve">    73770/002</v>
          </cell>
          <cell r="B4337" t="str">
            <v>BARREIRA DUPLA PRE-MOL INTER CONCRETO ARMADO 0,15X0,65X0,77M FCK=25MPAACO CA-50 INCL FERROS DE LIGACAO E MATERIAIS.</v>
          </cell>
          <cell r="C4337" t="str">
            <v>M</v>
          </cell>
          <cell r="D4337">
            <v>368.45</v>
          </cell>
        </row>
        <row r="4338">
          <cell r="A4338" t="str">
            <v xml:space="preserve">    83696</v>
          </cell>
          <cell r="B4338" t="str">
            <v>PINTURA GUARDA-CORPO GUARDA-RODA E MURETA PROTECAO</v>
          </cell>
        </row>
        <row r="4339">
          <cell r="A4339" t="str">
            <v xml:space="preserve">    83696/001</v>
          </cell>
          <cell r="B4339" t="str">
            <v>PINTURA GUARDA-CORPO GUARDA-RODA E MURETA PROTECAO COM CAL EM PONTES EVIADUTOS MEDIDA PELO DOBRO DA AREA TOTAL (LARGURAXALTURA).</v>
          </cell>
          <cell r="C4339" t="str">
            <v>M2</v>
          </cell>
          <cell r="D4339">
            <v>3.48</v>
          </cell>
        </row>
        <row r="4340">
          <cell r="A4340" t="str">
            <v xml:space="preserve">  0287</v>
          </cell>
          <cell r="B4340" t="str">
            <v>FABRICACAO/EXECUCAO DE CBUQ/PRE-MISTURADOS</v>
          </cell>
        </row>
        <row r="4341">
          <cell r="A4341" t="str">
            <v xml:space="preserve">    72962</v>
          </cell>
          <cell r="B4341" t="str">
            <v xml:space="preserve">USINAGEM DE CBUQ COM CAP 50/70, PARA CAPA DE ROLAMENTO </v>
          </cell>
          <cell r="C4341" t="str">
            <v>T</v>
          </cell>
          <cell r="D4341">
            <v>208.72</v>
          </cell>
        </row>
        <row r="4342">
          <cell r="A4342" t="str">
            <v xml:space="preserve">    72963</v>
          </cell>
          <cell r="B4342" t="str">
            <v xml:space="preserve">USINAGEM DE CBUQ COM CAP 50/70, PARA BINDER </v>
          </cell>
          <cell r="C4342" t="str">
            <v>T</v>
          </cell>
          <cell r="D4342">
            <v>174.78</v>
          </cell>
        </row>
        <row r="4343">
          <cell r="A4343" t="str">
            <v xml:space="preserve">    72964</v>
          </cell>
          <cell r="B4343" t="str">
            <v>CONCRETO BETUMINOSO USINADO A QUENTE COM CAP 50/70, BINDER, INCLUSO USINAGEM E APLICACAO, EXCLUSIVE TRANSPORTE</v>
          </cell>
          <cell r="C4343" t="str">
            <v>T</v>
          </cell>
          <cell r="D4343">
            <v>183.48</v>
          </cell>
        </row>
        <row r="4344">
          <cell r="A4344" t="str">
            <v xml:space="preserve">    72965</v>
          </cell>
          <cell r="B4344" t="str">
            <v>FABRICAÇÃO E APLICAÇÃO DE CONCRETO BETUMINOSO USINADO A QUENTE(CBUQ),CAP 50/70, EXCLUSIVE TRANSPORTE</v>
          </cell>
          <cell r="C4344" t="str">
            <v>T</v>
          </cell>
          <cell r="D4344">
            <v>219.59</v>
          </cell>
        </row>
        <row r="4345">
          <cell r="A4345" t="str">
            <v xml:space="preserve">    73759</v>
          </cell>
          <cell r="B4345" t="str">
            <v>REVESTIMENTO BETUMINOSO</v>
          </cell>
        </row>
        <row r="4346">
          <cell r="A4346" t="str">
            <v xml:space="preserve">    73759/002</v>
          </cell>
          <cell r="B4346" t="str">
            <v>PRE-MISTURADO A FRIO COM EMULSAO RM-1C, INCLUSO USINAGEM E APLICACAO, EXCLUSIVE TRANSPORTE</v>
          </cell>
          <cell r="C4346" t="str">
            <v>M3</v>
          </cell>
          <cell r="D4346">
            <v>368.55</v>
          </cell>
        </row>
        <row r="4347">
          <cell r="A4347" t="str">
            <v>PINT</v>
          </cell>
          <cell r="B4347" t="str">
            <v>PINTURAS</v>
          </cell>
        </row>
        <row r="4348">
          <cell r="A4348" t="str">
            <v xml:space="preserve">  0155</v>
          </cell>
          <cell r="B4348" t="str">
            <v>PINTURA DE PAREDE</v>
          </cell>
        </row>
        <row r="4349">
          <cell r="A4349" t="str">
            <v xml:space="preserve">    72125</v>
          </cell>
          <cell r="B4349" t="str">
            <v xml:space="preserve">REMOÇÃO DE PINTURA PVA/ACRILICA </v>
          </cell>
          <cell r="C4349" t="str">
            <v>M2</v>
          </cell>
          <cell r="D4349">
            <v>5.28</v>
          </cell>
        </row>
        <row r="4350">
          <cell r="A4350" t="str">
            <v xml:space="preserve">    73446</v>
          </cell>
          <cell r="B4350" t="str">
            <v xml:space="preserve">PINTURA DE SUPERFICIE C/TINTA GRAFITE </v>
          </cell>
          <cell r="C4350" t="str">
            <v>M2</v>
          </cell>
          <cell r="D4350">
            <v>14.45</v>
          </cell>
        </row>
        <row r="4351">
          <cell r="A4351" t="str">
            <v xml:space="preserve">    73791</v>
          </cell>
          <cell r="B4351" t="str">
            <v>PINTURA COM TINTA EM PO</v>
          </cell>
        </row>
        <row r="4352">
          <cell r="A4352" t="str">
            <v xml:space="preserve">    73791/001</v>
          </cell>
          <cell r="B4352" t="str">
            <v xml:space="preserve">PINTURA COM TINTA EM PO INDUSTRIALIZADA A BASE DE CAL, DUAS DEMAOS </v>
          </cell>
          <cell r="C4352" t="str">
            <v>M2</v>
          </cell>
          <cell r="D4352">
            <v>5.89</v>
          </cell>
        </row>
        <row r="4353">
          <cell r="A4353" t="str">
            <v xml:space="preserve">    73999</v>
          </cell>
          <cell r="B4353" t="str">
            <v>CAIACAO</v>
          </cell>
        </row>
        <row r="4354">
          <cell r="A4354" t="str">
            <v xml:space="preserve">    73999/001</v>
          </cell>
          <cell r="B4354" t="str">
            <v>PINTURA A BASE DE CAL E FIXADOR A BASE DE OLEO DE LINHACA, TRES DEMAOS</v>
          </cell>
          <cell r="C4354" t="str">
            <v>M2</v>
          </cell>
          <cell r="D4354">
            <v>5.8</v>
          </cell>
        </row>
        <row r="4355">
          <cell r="A4355" t="str">
            <v xml:space="preserve">    74133</v>
          </cell>
          <cell r="B4355" t="str">
            <v>EMASSAMENTO P/PINTURA OLEO/ESMALTE</v>
          </cell>
        </row>
        <row r="4356">
          <cell r="A4356" t="str">
            <v xml:space="preserve">    74133/001</v>
          </cell>
          <cell r="B4356" t="str">
            <v xml:space="preserve">EMASSAMENTO COM MASA A OLEO, UMA DEMAO </v>
          </cell>
          <cell r="C4356" t="str">
            <v>M2</v>
          </cell>
          <cell r="D4356">
            <v>14.33</v>
          </cell>
        </row>
        <row r="4357">
          <cell r="A4357" t="str">
            <v xml:space="preserve">    74133/002</v>
          </cell>
          <cell r="B4357" t="str">
            <v xml:space="preserve">EMASSAMENTO COM MASSA A OLEO, DUAS DEMAOS </v>
          </cell>
          <cell r="C4357" t="str">
            <v>M2</v>
          </cell>
          <cell r="D4357">
            <v>18.16</v>
          </cell>
        </row>
        <row r="4358">
          <cell r="A4358" t="str">
            <v xml:space="preserve">    79334</v>
          </cell>
          <cell r="B4358" t="str">
            <v>PINTURA DE PAREDE - SUPERFICIES EXTERNAS</v>
          </cell>
        </row>
        <row r="4359">
          <cell r="A4359" t="str">
            <v xml:space="preserve">    79334/001</v>
          </cell>
          <cell r="B4359" t="str">
            <v xml:space="preserve">PINTURA A BASE DE CAL E FIXADOR A BASE DE COLA, DUAS DEMAOS </v>
          </cell>
          <cell r="C4359" t="str">
            <v>M2</v>
          </cell>
          <cell r="D4359">
            <v>5.2</v>
          </cell>
        </row>
        <row r="4360">
          <cell r="A4360" t="str">
            <v xml:space="preserve">    79461</v>
          </cell>
          <cell r="B4360" t="str">
            <v xml:space="preserve">PINTURA COM LIQUIDO PARA BRILHO, UMA DEMAO </v>
          </cell>
          <cell r="C4360" t="str">
            <v>M2</v>
          </cell>
          <cell r="D4360">
            <v>5.34</v>
          </cell>
        </row>
        <row r="4361">
          <cell r="A4361" t="str">
            <v xml:space="preserve">    79462</v>
          </cell>
          <cell r="B4361" t="str">
            <v xml:space="preserve">EMASSAMENTO COM MASSA EPOXI, 2 DEMAOS </v>
          </cell>
          <cell r="C4361" t="str">
            <v>M2</v>
          </cell>
          <cell r="D4361">
            <v>52.2</v>
          </cell>
        </row>
        <row r="4362">
          <cell r="A4362" t="str">
            <v xml:space="preserve">    79494</v>
          </cell>
          <cell r="B4362" t="str">
            <v>PINTURAS A OLEO E ALQUIDICOS SOBRE PAREDES E TETOS</v>
          </cell>
        </row>
        <row r="4363">
          <cell r="A4363" t="str">
            <v xml:space="preserve">    79494/001</v>
          </cell>
          <cell r="B4363" t="str">
            <v>PINTURA DE QUADRO ESCOLAR COM TINTA ESMALTE ACABAMENTO FOSCO, DUAS DEMAOS SOBRE MASSA ACRILICA</v>
          </cell>
          <cell r="C4363" t="str">
            <v>M2</v>
          </cell>
          <cell r="D4363">
            <v>9.7200000000000006</v>
          </cell>
        </row>
        <row r="4364">
          <cell r="A4364" t="str">
            <v xml:space="preserve">    79495</v>
          </cell>
          <cell r="B4364" t="str">
            <v>PINTURA A BASE DE PVA E ACRILICO P/PAREDES E TETO</v>
          </cell>
        </row>
        <row r="4365">
          <cell r="A4365" t="str">
            <v xml:space="preserve">    79495/003</v>
          </cell>
          <cell r="B4365" t="str">
            <v xml:space="preserve">PINTURA C/REGULADOR DE BRILHO EM UMA DEMAO ADICIONADO AO PVA </v>
          </cell>
          <cell r="C4365" t="str">
            <v>M2</v>
          </cell>
          <cell r="D4365">
            <v>4.45</v>
          </cell>
        </row>
        <row r="4366">
          <cell r="A4366" t="str">
            <v xml:space="preserve">    84649</v>
          </cell>
          <cell r="B4366" t="str">
            <v xml:space="preserve">PINTURA COM TINTA EM PO INDUSTRIALIZADA A BASE DE CAL, TRES DEMAOS </v>
          </cell>
          <cell r="C4366" t="str">
            <v>M2</v>
          </cell>
          <cell r="D4366">
            <v>6.35</v>
          </cell>
        </row>
        <row r="4367">
          <cell r="A4367" t="str">
            <v xml:space="preserve">    84651</v>
          </cell>
          <cell r="B4367" t="str">
            <v xml:space="preserve">PINTURA COM TINTA IMPERMEAVEL MINERAL EM PO, DUAS DEMAOS </v>
          </cell>
          <cell r="C4367" t="str">
            <v>M2</v>
          </cell>
          <cell r="D4367">
            <v>7.87</v>
          </cell>
        </row>
        <row r="4368">
          <cell r="A4368" t="str">
            <v xml:space="preserve">    84652</v>
          </cell>
          <cell r="B4368" t="str">
            <v>PINTURA A BASE DE CAL COM PIGMENTO E FIXADOR A BASE DE OLEO DE LINHAÇA, TRES DEMAOS</v>
          </cell>
          <cell r="C4368" t="str">
            <v>M2</v>
          </cell>
          <cell r="D4368">
            <v>5.78</v>
          </cell>
        </row>
        <row r="4369">
          <cell r="A4369" t="str">
            <v xml:space="preserve">    88411</v>
          </cell>
          <cell r="B4369" t="str">
            <v>APLICAÇÃO MANUAL DE FUNDO SELADOR ACRÍLICO EM PANOS COM PRESENÇA DE VÃOS DE EDIFÍCIOS DE MÚLTIPLOS PAVIMENTOS. AF_06/2014</v>
          </cell>
          <cell r="C4369" t="str">
            <v>M2</v>
          </cell>
          <cell r="D4369">
            <v>2.58</v>
          </cell>
        </row>
        <row r="4370">
          <cell r="A4370" t="str">
            <v xml:space="preserve">    88412</v>
          </cell>
          <cell r="B4370" t="str">
            <v>APLICAÇÃO MANUAL DE FUNDO SELADOR ACRÍLICO EM PANOS CEGOS DE FACHADA (SEM PRESENÇA DE VÃOS) DE EDIFÍCIOS DE MÚLTIPLOS PAVIMENTOS. AF_06/2014</v>
          </cell>
          <cell r="C4370" t="str">
            <v>M2</v>
          </cell>
          <cell r="D4370">
            <v>2.1800000000000002</v>
          </cell>
        </row>
        <row r="4371">
          <cell r="A4371" t="str">
            <v xml:space="preserve">    88413</v>
          </cell>
          <cell r="B4371" t="str">
            <v>APLICAÇÃO MANUAL DE FUNDO SELADOR ACRÍLICO EM SUPERFÍCIES EXTERNAS DE SACADA DE EDIFÍCIOS DE MÚLTIPLOS PAVIMENTOS. AF_06/2014</v>
          </cell>
          <cell r="C4371" t="str">
            <v>M2</v>
          </cell>
          <cell r="D4371">
            <v>3.38</v>
          </cell>
        </row>
        <row r="4372">
          <cell r="A4372" t="str">
            <v xml:space="preserve">    88414</v>
          </cell>
          <cell r="B4372" t="str">
            <v>APLICAÇÃO MANUAL DE FUNDO SELADOR ACRÍLICO EM SUPERFÍCIES INTERNAS DA SACADA DE EDIFÍCIOS DE MÚLTIPLOS PAVIMENTOS. AF_06/2014</v>
          </cell>
          <cell r="C4372" t="str">
            <v>M2</v>
          </cell>
          <cell r="D4372">
            <v>3.63</v>
          </cell>
        </row>
        <row r="4373">
          <cell r="A4373" t="str">
            <v xml:space="preserve">    88415</v>
          </cell>
          <cell r="B4373" t="str">
            <v>APLICAÇÃO MANUAL DE FUNDO SELADOR ACRÍLICO EM PAREDES EXTERNAS DE CASAS. AF_06/2014</v>
          </cell>
          <cell r="C4373" t="str">
            <v>M2</v>
          </cell>
          <cell r="D4373">
            <v>2.71</v>
          </cell>
        </row>
        <row r="4374">
          <cell r="A4374" t="str">
            <v xml:space="preserve">    88416</v>
          </cell>
          <cell r="B4374" t="str">
            <v>APLICAÇÃO MANUAL DE PINTURA COM TINTA TEXTURIZADA ACRÍLICA EM PANOS COM PRESENÇA DE VÃOS DE EDIFÍCIOS DE MÚLTIPLOS PAVIMENTOS, UMA COR. AF_06/2014</v>
          </cell>
          <cell r="C4374" t="str">
            <v>M2</v>
          </cell>
          <cell r="D4374">
            <v>14.58</v>
          </cell>
        </row>
        <row r="4375">
          <cell r="A4375" t="str">
            <v xml:space="preserve">    88417</v>
          </cell>
          <cell r="B4375" t="str">
            <v>APLICAÇÃO MANUAL DE PINTURA COM TINTA TEXTURIZADA ACRÍLICA EM PANOS CEGOS DE FACHADA (SEM PRESENÇA DE VÃOS) DE EDIFÍCIOS DE MÚLTIPLOS PAVIMENTOS, UMA COR. AF_06/2014</v>
          </cell>
          <cell r="C4375" t="str">
            <v>M2</v>
          </cell>
          <cell r="D4375">
            <v>13.17</v>
          </cell>
        </row>
        <row r="4376">
          <cell r="A4376" t="str">
            <v xml:space="preserve">    88420</v>
          </cell>
          <cell r="B4376" t="str">
            <v>APLICAÇÃO MANUAL DE PINTURA COM TINTA TEXTURIZADA ACRÍLICA EM SUPERFÍCIES EXTERNAS DE SACADA DE EDIFÍCIOS DE MÚLTIPLOS PAVIMENTOS, UMA COR.AF_06/2014</v>
          </cell>
          <cell r="C4376" t="str">
            <v>M2</v>
          </cell>
          <cell r="D4376">
            <v>17.41</v>
          </cell>
        </row>
        <row r="4377">
          <cell r="A4377" t="str">
            <v xml:space="preserve">    88421</v>
          </cell>
          <cell r="B4377" t="str">
            <v>APLICAÇÃO MANUAL DE PINTURA COM TINTA TEXTURIZADA ACRÍLICA EM SUPERFÍCIES INTERNAS DA SACADA DE EDIFÍCIOS DE MÚLTIPLOS PAVIMENTOS, UMA COR.AF_06/2014</v>
          </cell>
          <cell r="C4377" t="str">
            <v>M2</v>
          </cell>
          <cell r="D4377">
            <v>18.309999999999999</v>
          </cell>
        </row>
        <row r="4378">
          <cell r="A4378" t="str">
            <v xml:space="preserve">    88423</v>
          </cell>
          <cell r="B4378" t="str">
            <v>APLICAÇÃO MANUAL DE PINTURA COM TINTA TEXTURIZADA ACRÍLICA EM PAREDES EXTERNAS DE CASAS, UMA COR. AF_06/2014</v>
          </cell>
          <cell r="C4378" t="str">
            <v>M2</v>
          </cell>
          <cell r="D4378">
            <v>15.02</v>
          </cell>
        </row>
        <row r="4379">
          <cell r="A4379" t="str">
            <v xml:space="preserve">    88424</v>
          </cell>
          <cell r="B4379" t="str">
            <v>APLICAÇÃO MANUAL DE PINTURA COM TINTA TEXTURIZADA ACRÍLICA EM PANOS COM PRESENÇA DE VÃOS DE EDIFÍCIOS DE MÚLTIPLOS PAVIMENTOS, DUAS CORES. AF_06/2014</v>
          </cell>
          <cell r="C4379" t="str">
            <v>M2</v>
          </cell>
          <cell r="D4379">
            <v>16.510000000000002</v>
          </cell>
        </row>
        <row r="4380">
          <cell r="A4380" t="str">
            <v xml:space="preserve">    88426</v>
          </cell>
          <cell r="B4380" t="str">
            <v>APLICAÇÃO MANUAL DE PINTURA COM TINTA TEXTURIZADA ACRÍLICA EM PANOS CEGOS DE FACHADA (SEM PRESENÇA DE VÃOS) DE EDIFÍCIOS DE MÚLTIPLOS PAVIMENTOS, DUAS CORES. AF_06/2014</v>
          </cell>
          <cell r="C4380" t="str">
            <v>M2</v>
          </cell>
          <cell r="D4380">
            <v>14.08</v>
          </cell>
        </row>
        <row r="4381">
          <cell r="A4381" t="str">
            <v xml:space="preserve">    88428</v>
          </cell>
          <cell r="B4381" t="str">
            <v>APLICAÇÃO MANUAL DE PINTURA COM TINTA TEXTURIZADA ACRÍLICA EM SUPERFÍCIES EXTERNAS DE SACADA DE EDIFÍCIOS DE MÚLTIPLOS PAVIMENTOS, DUAS CORES. AF_06/2014</v>
          </cell>
          <cell r="C4381" t="str">
            <v>M2</v>
          </cell>
          <cell r="D4381">
            <v>21.39</v>
          </cell>
        </row>
        <row r="4382">
          <cell r="A4382" t="str">
            <v xml:space="preserve">    88429</v>
          </cell>
          <cell r="B4382" t="str">
            <v>APLICAÇÃO MANUAL DE PINTURA COM TINTA TEXTURIZADA ACRÍLICA EM SUPERFÍCIES INTERNAS DA SACADA DE EDIFÍCIOS DE MÚLTIPLOS PAVIMENTOS, DUAS CORES. AF_06/2014</v>
          </cell>
          <cell r="C4382" t="str">
            <v>M2</v>
          </cell>
          <cell r="D4382">
            <v>22.95</v>
          </cell>
        </row>
        <row r="4383">
          <cell r="A4383" t="str">
            <v xml:space="preserve">    88431</v>
          </cell>
          <cell r="B4383" t="str">
            <v>APLICAÇÃO MANUAL DE PINTURA COM TINTA TEXTURIZADA ACRÍLICA EM PAREDES EXTERNAS DE CASAS, DUAS CORES. AF_06/2014</v>
          </cell>
          <cell r="C4383" t="str">
            <v>M2</v>
          </cell>
          <cell r="D4383">
            <v>17.27</v>
          </cell>
        </row>
        <row r="4384">
          <cell r="A4384" t="str">
            <v xml:space="preserve">    88432</v>
          </cell>
          <cell r="B4384" t="str">
            <v>APLICAÇÃO MANUAL DE PINTURA COM TINTA TEXTURIZADA ACRÍLICA EM MOLDURASDE EPS, PRÉ-FABRICADOS, OU OUTROS. AF_06/2014</v>
          </cell>
          <cell r="C4384" t="str">
            <v>M2</v>
          </cell>
          <cell r="D4384">
            <v>11.43</v>
          </cell>
        </row>
        <row r="4385">
          <cell r="A4385" t="str">
            <v xml:space="preserve">    88482</v>
          </cell>
          <cell r="B4385" t="str">
            <v xml:space="preserve">APLICAÇÃO DE FUNDO SELADOR LÁTEX PVA EM TETO, UMA DEMÃO. AF_06/2014 </v>
          </cell>
          <cell r="C4385" t="str">
            <v>M2</v>
          </cell>
          <cell r="D4385">
            <v>2.71</v>
          </cell>
        </row>
        <row r="4386">
          <cell r="A4386" t="str">
            <v xml:space="preserve">    88483</v>
          </cell>
          <cell r="B4386" t="str">
            <v>APLICAÇÃO DE FUNDO SELADOR LÁTEX PVA EM PAREDES, UMA DEMÃO. AF_06/2014</v>
          </cell>
          <cell r="C4386" t="str">
            <v>M2</v>
          </cell>
          <cell r="D4386">
            <v>2.54</v>
          </cell>
        </row>
        <row r="4387">
          <cell r="A4387" t="str">
            <v xml:space="preserve">    88484</v>
          </cell>
          <cell r="B4387" t="str">
            <v xml:space="preserve">APLICAÇÃO DE FUNDO SELADOR ACRÍLICO EM TETO, UMA DEMÃO. AF_06/2014 </v>
          </cell>
          <cell r="C4387" t="str">
            <v>M2</v>
          </cell>
          <cell r="D4387">
            <v>2.71</v>
          </cell>
        </row>
        <row r="4388">
          <cell r="A4388" t="str">
            <v xml:space="preserve">    88485</v>
          </cell>
          <cell r="B4388" t="str">
            <v xml:space="preserve">APLICAÇÃO DE FUNDO SELADOR ACRÍLICO EM PAREDES, UMA DEMÃO. AF_06/2014 </v>
          </cell>
          <cell r="C4388" t="str">
            <v>M2</v>
          </cell>
          <cell r="D4388">
            <v>2.48</v>
          </cell>
        </row>
        <row r="4389">
          <cell r="A4389" t="str">
            <v xml:space="preserve">    88486</v>
          </cell>
          <cell r="B4389" t="str">
            <v>APLICAÇÃO MANUAL DE PINTURA COM TINTA LÁTEX PVA EM TETO, DUAS DEMÃOS. AF_06/2014</v>
          </cell>
          <cell r="C4389" t="str">
            <v>M2</v>
          </cell>
          <cell r="D4389">
            <v>8.89</v>
          </cell>
        </row>
        <row r="4390">
          <cell r="A4390" t="str">
            <v xml:space="preserve">    88487</v>
          </cell>
          <cell r="B4390" t="str">
            <v>APLICAÇÃO MANUAL DE PINTURA COM TINTA LÁTEX PVA EM PAREDES, DUAS DEMÃOS. AF_06/2014</v>
          </cell>
          <cell r="C4390" t="str">
            <v>M2</v>
          </cell>
          <cell r="D4390">
            <v>8.14</v>
          </cell>
        </row>
        <row r="4391">
          <cell r="A4391" t="str">
            <v xml:space="preserve">    88488</v>
          </cell>
          <cell r="B4391" t="str">
            <v>APLICAÇÃO MANUAL DE PINTURA COM TINTA LÁTEX ACRÍLICA EM TETO, DUAS DEMÃOS. AF_06/2014</v>
          </cell>
          <cell r="C4391" t="str">
            <v>M2</v>
          </cell>
          <cell r="D4391">
            <v>11.18</v>
          </cell>
        </row>
        <row r="4392">
          <cell r="A4392" t="str">
            <v xml:space="preserve">    88489</v>
          </cell>
          <cell r="B4392" t="str">
            <v>APLICAÇÃO MANUAL DE PINTURA COM TINTA LÁTEX ACRÍLICA EM PAREDES, DUAS DEMÃOS. AF_06/2014</v>
          </cell>
          <cell r="C4392" t="str">
            <v>M2</v>
          </cell>
          <cell r="D4392">
            <v>10.11</v>
          </cell>
        </row>
        <row r="4393">
          <cell r="A4393" t="str">
            <v xml:space="preserve">    88494</v>
          </cell>
          <cell r="B4393" t="str">
            <v xml:space="preserve">APLICAÇÃO E LIXAMENTO DE MASSA LÁTEX EM TETO, UMA DEMÃO. AF_06/2014 </v>
          </cell>
          <cell r="C4393" t="str">
            <v>M2</v>
          </cell>
          <cell r="D4393">
            <v>12.25</v>
          </cell>
        </row>
        <row r="4394">
          <cell r="A4394" t="str">
            <v xml:space="preserve">    88495</v>
          </cell>
          <cell r="B4394" t="str">
            <v>APLICAÇÃO E LIXAMENTO DE MASSA LÁTEX EM PAREDES, UMA DEMÃO. AF_06/2014</v>
          </cell>
          <cell r="C4394" t="str">
            <v>M2</v>
          </cell>
          <cell r="D4394">
            <v>7.15</v>
          </cell>
        </row>
        <row r="4395">
          <cell r="A4395" t="str">
            <v xml:space="preserve">    88496</v>
          </cell>
          <cell r="B4395" t="str">
            <v xml:space="preserve">APLICAÇÃO E LIXAMENTO DE MASSA LÁTEX EM TETO, DUAS DEMÃOS. AF_06/2014 </v>
          </cell>
          <cell r="C4395" t="str">
            <v>M2</v>
          </cell>
          <cell r="D4395">
            <v>16.75</v>
          </cell>
        </row>
        <row r="4396">
          <cell r="A4396" t="str">
            <v xml:space="preserve">    88497</v>
          </cell>
          <cell r="B4396" t="str">
            <v>APLICAÇÃO E LIXAMENTO DE MASSA LÁTEX EM PAREDES, DUAS DEMÃOS. AF_06/2014</v>
          </cell>
          <cell r="C4396" t="str">
            <v>M2</v>
          </cell>
          <cell r="D4396">
            <v>9.94</v>
          </cell>
        </row>
        <row r="4397">
          <cell r="A4397" t="str">
            <v xml:space="preserve">    92236</v>
          </cell>
          <cell r="B4397" t="str">
            <v>APLICAÇÃO MANUAL DE PINTURA COM TINTA LÁTEX ACRÍLICA EM PAREDES, DUAS DEMÃOS</v>
          </cell>
          <cell r="C4397" t="str">
            <v>M2</v>
          </cell>
          <cell r="D4397">
            <v>6.55</v>
          </cell>
        </row>
        <row r="4398">
          <cell r="A4398" t="str">
            <v xml:space="preserve">  0156</v>
          </cell>
          <cell r="B4398" t="str">
            <v>PINTURA EM CONCRETO APARENTE</v>
          </cell>
        </row>
        <row r="4399">
          <cell r="A4399" t="str">
            <v xml:space="preserve">    79460</v>
          </cell>
          <cell r="B4399" t="str">
            <v xml:space="preserve">PINTURA EPOXI, DUAS DEMAOS </v>
          </cell>
          <cell r="C4399" t="str">
            <v>M2</v>
          </cell>
          <cell r="D4399">
            <v>36.270000000000003</v>
          </cell>
        </row>
        <row r="4400">
          <cell r="A4400" t="str">
            <v xml:space="preserve">    79465</v>
          </cell>
          <cell r="B4400" t="str">
            <v xml:space="preserve">PINTURA COM TINTA A BASE DE BORRACHA CLORADA, 2 DEMAOS </v>
          </cell>
          <cell r="C4400" t="str">
            <v>M2</v>
          </cell>
          <cell r="D4400">
            <v>22.64</v>
          </cell>
        </row>
        <row r="4401">
          <cell r="A4401" t="str">
            <v xml:space="preserve">    79514</v>
          </cell>
          <cell r="B4401" t="str">
            <v>ACABAMENTO EPOXI</v>
          </cell>
        </row>
        <row r="4402">
          <cell r="A4402" t="str">
            <v xml:space="preserve">    79514/001</v>
          </cell>
          <cell r="B4402" t="str">
            <v xml:space="preserve">PINTURA EPOXI, TRES DEMAOS </v>
          </cell>
          <cell r="C4402" t="str">
            <v>M2</v>
          </cell>
          <cell r="D4402">
            <v>51.48</v>
          </cell>
        </row>
        <row r="4403">
          <cell r="A4403" t="str">
            <v xml:space="preserve">    84647</v>
          </cell>
          <cell r="B4403" t="str">
            <v xml:space="preserve">PINTURA EPOXI INCLUSO EMASSAMENTO E FUNDO PREPARADOR </v>
          </cell>
          <cell r="C4403" t="str">
            <v>M2</v>
          </cell>
          <cell r="D4403">
            <v>110.23</v>
          </cell>
        </row>
        <row r="4404">
          <cell r="A4404" t="str">
            <v xml:space="preserve">    84656</v>
          </cell>
          <cell r="B4404" t="str">
            <v xml:space="preserve">TRATAMENTO EM CONCRETO COM ESTUQUE E LIXAMENTO </v>
          </cell>
          <cell r="C4404" t="str">
            <v>M2</v>
          </cell>
          <cell r="D4404">
            <v>21.21</v>
          </cell>
        </row>
        <row r="4405">
          <cell r="A4405" t="str">
            <v xml:space="preserve">    84671</v>
          </cell>
          <cell r="B4405" t="str">
            <v xml:space="preserve">PINTURA DE NATA DE CIMENTO, 3 DEMAOS </v>
          </cell>
          <cell r="C4405" t="str">
            <v>M2</v>
          </cell>
          <cell r="D4405">
            <v>7.1</v>
          </cell>
        </row>
        <row r="4406">
          <cell r="A4406" t="str">
            <v xml:space="preserve">    84677</v>
          </cell>
          <cell r="B4406" t="str">
            <v xml:space="preserve">VERNIZ SINTETICO BRILHANTE EM CONCRETO OU TIJOLO, DUAS DEMAOS </v>
          </cell>
          <cell r="C4406" t="str">
            <v>M2</v>
          </cell>
          <cell r="D4406">
            <v>7.57</v>
          </cell>
        </row>
        <row r="4407">
          <cell r="A4407" t="str">
            <v xml:space="preserve">    84678</v>
          </cell>
          <cell r="B4407" t="str">
            <v xml:space="preserve">VERNIZ POLIURETANO BRILHANTE EM CONCRETO OU TIJOLO, TRES DEMAOS </v>
          </cell>
          <cell r="C4407" t="str">
            <v>M2</v>
          </cell>
          <cell r="D4407">
            <v>13.2</v>
          </cell>
        </row>
        <row r="4408">
          <cell r="A4408" t="str">
            <v xml:space="preserve">  0157</v>
          </cell>
          <cell r="B4408" t="str">
            <v>PINTURA EM MADEIRA</v>
          </cell>
        </row>
        <row r="4409">
          <cell r="A4409" t="str">
            <v xml:space="preserve">    6081</v>
          </cell>
          <cell r="B4409" t="str">
            <v xml:space="preserve">PINTURA VERNIZ POLIURETANO BRILHANTE EM MADEIRA, TRES DEMAOS </v>
          </cell>
          <cell r="C4409" t="str">
            <v>M2</v>
          </cell>
          <cell r="D4409">
            <v>14.54</v>
          </cell>
        </row>
        <row r="4410">
          <cell r="A4410" t="str">
            <v xml:space="preserve">    6082</v>
          </cell>
          <cell r="B4410" t="str">
            <v xml:space="preserve">PINTURA EM VERNIZ SINTETICO BRILHANTE EM MADEIRA, TRES DEMAOS </v>
          </cell>
          <cell r="C4410" t="str">
            <v>M2</v>
          </cell>
          <cell r="D4410">
            <v>11.67</v>
          </cell>
        </row>
        <row r="4411">
          <cell r="A4411" t="str">
            <v xml:space="preserve">    40905</v>
          </cell>
          <cell r="B4411" t="str">
            <v xml:space="preserve">VERNIZ SINTETICO EM MADEIRA, DUAS DEMAOS </v>
          </cell>
          <cell r="C4411" t="str">
            <v>M2</v>
          </cell>
          <cell r="D4411">
            <v>14.35</v>
          </cell>
        </row>
        <row r="4412">
          <cell r="A4412" t="str">
            <v xml:space="preserve">    73739</v>
          </cell>
          <cell r="B4412" t="str">
            <v>PINTURA ESMALTE</v>
          </cell>
        </row>
        <row r="4413">
          <cell r="A4413" t="str">
            <v xml:space="preserve">    73739/001</v>
          </cell>
          <cell r="B4413" t="str">
            <v xml:space="preserve">PINTURA ESMALTE ACETINADO EM MADEIRA, DUAS DEMAOS </v>
          </cell>
          <cell r="C4413" t="str">
            <v>M2</v>
          </cell>
          <cell r="D4413">
            <v>12.54</v>
          </cell>
        </row>
        <row r="4414">
          <cell r="A4414" t="str">
            <v xml:space="preserve">    74065</v>
          </cell>
          <cell r="B4414" t="str">
            <v>PINTURA ESMALTE ACETINADO 2 DEMAOS APARELHADA P/MADEIRA</v>
          </cell>
        </row>
        <row r="4415">
          <cell r="A4415" t="str">
            <v xml:space="preserve">    74065/001</v>
          </cell>
          <cell r="B4415" t="str">
            <v>PINTURA ESMALTE FOSCO PARA MADEIRA, DUAS DEMAOS, SOBRE FUNDO NIVELADORBRANCO</v>
          </cell>
          <cell r="C4415" t="str">
            <v>M2</v>
          </cell>
          <cell r="D4415">
            <v>18.64</v>
          </cell>
        </row>
        <row r="4416">
          <cell r="A4416" t="str">
            <v xml:space="preserve">    74065/002</v>
          </cell>
          <cell r="B4416" t="str">
            <v>PINTURA ESMALTE ACETINADO PARA MADEIRA, DUAS DEMAOS, SOBRE FUNDO NIVELADOR BRANCO</v>
          </cell>
          <cell r="C4416" t="str">
            <v>M2</v>
          </cell>
          <cell r="D4416">
            <v>18.55</v>
          </cell>
        </row>
        <row r="4417">
          <cell r="A4417" t="str">
            <v xml:space="preserve">    74065/003</v>
          </cell>
          <cell r="B4417" t="str">
            <v>PINTURA ESMALTE BRILHANTE PARA MADEIRA, DUAS DEMAOS, SOBRE FUNDO NIVELADOR BRANCO</v>
          </cell>
          <cell r="C4417" t="str">
            <v>M2</v>
          </cell>
          <cell r="D4417">
            <v>18.34</v>
          </cell>
        </row>
        <row r="4418">
          <cell r="A4418" t="str">
            <v xml:space="preserve">    79463</v>
          </cell>
          <cell r="B4418" t="str">
            <v xml:space="preserve">PINTURA A OLEO, 1 DEMAO </v>
          </cell>
          <cell r="C4418" t="str">
            <v>M2</v>
          </cell>
          <cell r="D4418">
            <v>9.6300000000000008</v>
          </cell>
        </row>
        <row r="4419">
          <cell r="A4419" t="str">
            <v xml:space="preserve">    79464</v>
          </cell>
          <cell r="B4419" t="str">
            <v xml:space="preserve">PINTURA A OLEO, 2 DEMAOS </v>
          </cell>
          <cell r="C4419" t="str">
            <v>M2</v>
          </cell>
          <cell r="D4419">
            <v>12.97</v>
          </cell>
        </row>
        <row r="4420">
          <cell r="A4420" t="str">
            <v xml:space="preserve">    79466</v>
          </cell>
          <cell r="B4420" t="str">
            <v xml:space="preserve">PINTURA COM VERNIZ POLIURETANO, 2 DEMAOS </v>
          </cell>
          <cell r="C4420" t="str">
            <v>M2</v>
          </cell>
          <cell r="D4420">
            <v>13.12</v>
          </cell>
        </row>
        <row r="4421">
          <cell r="A4421" t="str">
            <v xml:space="preserve">    79497</v>
          </cell>
          <cell r="B4421" t="str">
            <v>PINTURA EM ESQUADRIAS DE MADEIRA</v>
          </cell>
        </row>
        <row r="4422">
          <cell r="A4422" t="str">
            <v xml:space="preserve">    79497/001</v>
          </cell>
          <cell r="B4422" t="str">
            <v xml:space="preserve">PINTURA A OLEO, 3 DEMAOS </v>
          </cell>
          <cell r="C4422" t="str">
            <v>M2</v>
          </cell>
          <cell r="D4422">
            <v>16.09</v>
          </cell>
        </row>
        <row r="4423">
          <cell r="A4423" t="str">
            <v xml:space="preserve">    84645</v>
          </cell>
          <cell r="B4423" t="str">
            <v xml:space="preserve">VERNIZ SINTETICO BRILHANTE, 2 DEMAOS </v>
          </cell>
          <cell r="C4423" t="str">
            <v>M2</v>
          </cell>
          <cell r="D4423">
            <v>12.39</v>
          </cell>
        </row>
        <row r="4424">
          <cell r="A4424" t="str">
            <v xml:space="preserve">    84657</v>
          </cell>
          <cell r="B4424" t="str">
            <v xml:space="preserve">FUNDO SINTETICO NIVELADOR BRANCO </v>
          </cell>
          <cell r="C4424" t="str">
            <v>M2</v>
          </cell>
          <cell r="D4424">
            <v>8.24</v>
          </cell>
        </row>
        <row r="4425">
          <cell r="A4425" t="str">
            <v xml:space="preserve">    84658</v>
          </cell>
          <cell r="B4425" t="str">
            <v xml:space="preserve">REMOÇÃO DE VERNIZ SOBRE MADEIRA </v>
          </cell>
          <cell r="C4425" t="str">
            <v>M2</v>
          </cell>
          <cell r="D4425">
            <v>3.31</v>
          </cell>
        </row>
        <row r="4426">
          <cell r="A4426" t="str">
            <v xml:space="preserve">    84659</v>
          </cell>
          <cell r="B4426" t="str">
            <v xml:space="preserve">PINTURA ESMALTE FOSCO EM MADEIRA, DUAS DEMAOS </v>
          </cell>
          <cell r="C4426" t="str">
            <v>M2</v>
          </cell>
          <cell r="D4426">
            <v>11.3</v>
          </cell>
        </row>
        <row r="4427">
          <cell r="A4427" t="str">
            <v xml:space="preserve">    84664</v>
          </cell>
          <cell r="B4427" t="str">
            <v xml:space="preserve">PINTURA IMUNIZANTE FUNGICIDA A BASE DE CARBOLINEUM, DUAS DEMAOS </v>
          </cell>
          <cell r="C4427" t="str">
            <v>M2</v>
          </cell>
          <cell r="D4427">
            <v>2.69</v>
          </cell>
        </row>
        <row r="4428">
          <cell r="A4428" t="str">
            <v xml:space="preserve">    84679</v>
          </cell>
          <cell r="B4428" t="str">
            <v xml:space="preserve">PINTURA IMUNIZANTE PARA MADEIRA, DUAS DEMAOS </v>
          </cell>
          <cell r="C4428" t="str">
            <v>M2</v>
          </cell>
          <cell r="D4428">
            <v>15.12</v>
          </cell>
        </row>
        <row r="4429">
          <cell r="A4429" t="str">
            <v xml:space="preserve">  0158</v>
          </cell>
          <cell r="B4429" t="str">
            <v>PINTURA PARA METAL</v>
          </cell>
        </row>
        <row r="4430">
          <cell r="A4430" t="str">
            <v xml:space="preserve">    6067</v>
          </cell>
          <cell r="B4430" t="str">
            <v>PINTURA ESMALTE BRILHANTE (2 DEMAOS) SOBRE SUPERFICIE METALICA, INCLUSIVE PROTECAO COM ZARCAO (1 DEMAO)</v>
          </cell>
          <cell r="C4430" t="str">
            <v>M2</v>
          </cell>
          <cell r="D4430">
            <v>26.97</v>
          </cell>
        </row>
        <row r="4431">
          <cell r="A4431" t="str">
            <v xml:space="preserve">    73656</v>
          </cell>
          <cell r="B4431" t="str">
            <v xml:space="preserve">JATEAMENTO COM AREIA EM ESTRUTURA METALICA </v>
          </cell>
          <cell r="C4431" t="str">
            <v>M2</v>
          </cell>
          <cell r="D4431">
            <v>9.66</v>
          </cell>
        </row>
        <row r="4432">
          <cell r="A4432" t="str">
            <v xml:space="preserve">    73794</v>
          </cell>
          <cell r="B4432" t="str">
            <v>PINTURA EM FERRO, SOBRE BASE ANTI-CORROSIVA, EM DUAS DEMAOS</v>
          </cell>
        </row>
        <row r="4433">
          <cell r="A4433" t="str">
            <v xml:space="preserve">    73794/001</v>
          </cell>
          <cell r="B4433" t="str">
            <v>PINTURA COM TINTA PROTETORA ACABAMENTO GRAFITE ESMALTE SOBRE SUPERFICIE METALICA, 2 DEMAOS</v>
          </cell>
          <cell r="C4433" t="str">
            <v>M2</v>
          </cell>
          <cell r="D4433">
            <v>24.27</v>
          </cell>
        </row>
        <row r="4434">
          <cell r="A4434" t="str">
            <v xml:space="preserve">    73865</v>
          </cell>
          <cell r="B4434" t="str">
            <v>PRIMER EPOXI</v>
          </cell>
        </row>
        <row r="4435">
          <cell r="A4435" t="str">
            <v xml:space="preserve">    73865/001</v>
          </cell>
          <cell r="B4435" t="str">
            <v>FUNDO PREPARADOR PRIMER A BASE DE EPOXI, PARA ESTRUTURA METALICA, UMA DEMAO, ESPESSURA DE 25 MICRA.</v>
          </cell>
          <cell r="C4435" t="str">
            <v>M2</v>
          </cell>
          <cell r="D4435">
            <v>7.79</v>
          </cell>
        </row>
        <row r="4436">
          <cell r="A4436" t="str">
            <v xml:space="preserve">    73924</v>
          </cell>
          <cell r="B4436" t="str">
            <v>PINTURA ESMALTE</v>
          </cell>
        </row>
        <row r="4437">
          <cell r="A4437" t="str">
            <v xml:space="preserve">    73924/001</v>
          </cell>
          <cell r="B4437" t="str">
            <v xml:space="preserve">PINTURA ESMALTE ALTO BRILHO, DUAS DEMAOS, SOBRE SUPERFICIE METALICA </v>
          </cell>
          <cell r="C4437" t="str">
            <v>M2</v>
          </cell>
          <cell r="D4437">
            <v>18.66</v>
          </cell>
        </row>
        <row r="4438">
          <cell r="A4438" t="str">
            <v xml:space="preserve">    73924/002</v>
          </cell>
          <cell r="B4438" t="str">
            <v xml:space="preserve">PINTURA ESMALTE ACETINADO, DUAS DEMAOS, SOBRE SUPERFICIE METALICA </v>
          </cell>
          <cell r="C4438" t="str">
            <v>M2</v>
          </cell>
          <cell r="D4438">
            <v>18.87</v>
          </cell>
        </row>
        <row r="4439">
          <cell r="A4439" t="str">
            <v xml:space="preserve">    73924/003</v>
          </cell>
          <cell r="B4439" t="str">
            <v xml:space="preserve">PINTURA ESMALTE FOSCO, DUAS DEMAOS, SOBRE SUPERFICIE METALICA </v>
          </cell>
          <cell r="C4439" t="str">
            <v>M2</v>
          </cell>
          <cell r="D4439">
            <v>18.96</v>
          </cell>
        </row>
        <row r="4440">
          <cell r="A4440" t="str">
            <v xml:space="preserve">    74064</v>
          </cell>
          <cell r="B4440" t="str">
            <v>PINTURA FUNDO OXIDO FERRO/ZARCAO 1 DEMAO P/FERRO</v>
          </cell>
        </row>
        <row r="4441">
          <cell r="A4441" t="str">
            <v xml:space="preserve">    74064/001</v>
          </cell>
          <cell r="B4441" t="str">
            <v xml:space="preserve">FUNDO ANTICORROSIVO A BASE DE OXIDO DE FERRO (ZARCAO), DUAS DEMAOS </v>
          </cell>
          <cell r="C4441" t="str">
            <v>M2</v>
          </cell>
          <cell r="D4441">
            <v>14</v>
          </cell>
        </row>
        <row r="4442">
          <cell r="A4442" t="str">
            <v xml:space="preserve">    74064/002</v>
          </cell>
          <cell r="B4442" t="str">
            <v xml:space="preserve">FUNDO ANTICORROSIVO A BASE DE OXIDO DE FERRO (ZARCAO), UMA DEMAO </v>
          </cell>
          <cell r="C4442" t="str">
            <v>M2</v>
          </cell>
          <cell r="D4442">
            <v>9.02</v>
          </cell>
        </row>
        <row r="4443">
          <cell r="A4443" t="str">
            <v xml:space="preserve">    74145</v>
          </cell>
          <cell r="B4443" t="str">
            <v>PINTURA DE PECAS METALICAS A REVOLVER(AR-COMPRIMIDO)</v>
          </cell>
        </row>
        <row r="4444">
          <cell r="A4444" t="str">
            <v xml:space="preserve">    74145/001</v>
          </cell>
          <cell r="B4444" t="str">
            <v>PINTURA ESMALTE FOSCO, DUAS DEMAOS, SOBRE SUPERFICIE METALICA, INCLUSOUMA DEMAO DE FUNDO ANTICORROSIVO. UTILIZACAO DE REVOLVER ( AR-COMPRIMIDO).</v>
          </cell>
          <cell r="C4444" t="str">
            <v>M2</v>
          </cell>
          <cell r="D4444">
            <v>14.16</v>
          </cell>
        </row>
        <row r="4445">
          <cell r="A4445" t="str">
            <v xml:space="preserve">    79498</v>
          </cell>
          <cell r="B4445" t="str">
            <v>PINTURA A OLEO E ALQUIDICOS SOBRE FERRO</v>
          </cell>
        </row>
        <row r="4446">
          <cell r="A4446" t="str">
            <v xml:space="preserve">    79498/001</v>
          </cell>
          <cell r="B4446" t="str">
            <v>PINTURA A OLEO BRILHANTE SOBRE SUPERFICIE METALICA, UMA DEMAO INCLUSO UMA DEMAO DE FUNDO ANTICORROSIVO</v>
          </cell>
          <cell r="C4446" t="str">
            <v>M2</v>
          </cell>
          <cell r="D4446">
            <v>11.99</v>
          </cell>
        </row>
        <row r="4447">
          <cell r="A4447" t="str">
            <v xml:space="preserve">    79499</v>
          </cell>
          <cell r="B4447" t="str">
            <v>PINTURA DE POSTES</v>
          </cell>
        </row>
        <row r="4448">
          <cell r="A4448" t="str">
            <v xml:space="preserve">    79499/001</v>
          </cell>
          <cell r="B4448" t="str">
            <v>PINTURA POSTE RETO DE ACO 3,5 A 6M C/1 DEMAO D/TINTA GRAFITE C/PROPRIEDADES DE PRIMER E ACABAMENTO - OBS: C/ALTO TEOR DE ZARCAO</v>
          </cell>
          <cell r="C4448" t="str">
            <v>UN</v>
          </cell>
          <cell r="D4448">
            <v>16.27</v>
          </cell>
        </row>
        <row r="4449">
          <cell r="A4449" t="str">
            <v xml:space="preserve">    79515</v>
          </cell>
          <cell r="B4449" t="str">
            <v>ACABAMENTO ALUMINIO</v>
          </cell>
        </row>
        <row r="4450">
          <cell r="A4450" t="str">
            <v xml:space="preserve">    79515/001</v>
          </cell>
          <cell r="B4450" t="str">
            <v xml:space="preserve">PINTURA COM TINTA PROTETORA ACABAMENTO ALUMINIO, TRES DEMAOS </v>
          </cell>
          <cell r="C4450" t="str">
            <v>M2</v>
          </cell>
          <cell r="D4450">
            <v>24.19</v>
          </cell>
        </row>
        <row r="4451">
          <cell r="A4451" t="str">
            <v xml:space="preserve">    79516</v>
          </cell>
          <cell r="B4451" t="str">
            <v>LIXAMENTO METAL</v>
          </cell>
        </row>
        <row r="4452">
          <cell r="A4452" t="str">
            <v xml:space="preserve">    79516/001</v>
          </cell>
          <cell r="B4452" t="str">
            <v xml:space="preserve">REMOCAO DE PINTURA A OLEO/ESMALTE SOBRE SUPERFICIE METALICA </v>
          </cell>
          <cell r="C4452" t="str">
            <v>M2</v>
          </cell>
          <cell r="D4452">
            <v>9.36</v>
          </cell>
        </row>
        <row r="4453">
          <cell r="A4453" t="str">
            <v xml:space="preserve">    84660</v>
          </cell>
          <cell r="B4453" t="str">
            <v>FUNDO PREPARADOR PRIMER SINTETICO, PARA ESTRUTURA METALICA, UMA DEMÃO,ESPESSURA DE 25 MICRA</v>
          </cell>
          <cell r="C4453" t="str">
            <v>M2</v>
          </cell>
          <cell r="D4453">
            <v>5.41</v>
          </cell>
        </row>
        <row r="4454">
          <cell r="A4454" t="str">
            <v xml:space="preserve">    84661</v>
          </cell>
          <cell r="B4454" t="str">
            <v>PINTURA COM TINTA PROTETORA ACABAMENTO ALUMINIO, UMA DEMAO SOBRE SUPERFCIE METALICA</v>
          </cell>
          <cell r="C4454" t="str">
            <v>M2</v>
          </cell>
          <cell r="D4454">
            <v>12.25</v>
          </cell>
        </row>
        <row r="4455">
          <cell r="A4455" t="str">
            <v xml:space="preserve">    84662</v>
          </cell>
          <cell r="B4455" t="str">
            <v>PINTURA COM TINTA PROTETORA ACABAMENTO ALUMINIO, DUAS DEMAOS SOBRE SUPERFICIE METALICA</v>
          </cell>
          <cell r="C4455" t="str">
            <v>M2</v>
          </cell>
          <cell r="D4455">
            <v>19.07</v>
          </cell>
        </row>
        <row r="4456">
          <cell r="A4456" t="str">
            <v xml:space="preserve">  0159</v>
          </cell>
          <cell r="B4456" t="str">
            <v>VERNIZ</v>
          </cell>
        </row>
        <row r="4457">
          <cell r="A4457" t="str">
            <v xml:space="preserve">    73715</v>
          </cell>
          <cell r="B4457" t="str">
            <v xml:space="preserve">PINTURA VERNIZ TIPO GOMA LACA DISSOLVIDO EM ALCOOL </v>
          </cell>
          <cell r="C4457" t="str">
            <v>M2</v>
          </cell>
          <cell r="D4457">
            <v>48.2</v>
          </cell>
        </row>
        <row r="4458">
          <cell r="A4458" t="str">
            <v xml:space="preserve">  0161</v>
          </cell>
          <cell r="B4458" t="str">
            <v>PINTURA PARA PISO</v>
          </cell>
        </row>
        <row r="4459">
          <cell r="A4459" t="str">
            <v xml:space="preserve">    41595</v>
          </cell>
          <cell r="B4459" t="str">
            <v>PINTURA ACRILICA DE FAIXAS DE DEMARCACAO EM QUADRA POLIESPORTIVA, 5 CMDE LARGURA</v>
          </cell>
          <cell r="C4459" t="str">
            <v>M</v>
          </cell>
          <cell r="D4459">
            <v>6.97</v>
          </cell>
        </row>
        <row r="4460">
          <cell r="A4460" t="str">
            <v xml:space="preserve">    73978</v>
          </cell>
          <cell r="B4460" t="str">
            <v>PINTURAS IMPERMEABILIZANTES</v>
          </cell>
        </row>
        <row r="4461">
          <cell r="A4461" t="str">
            <v xml:space="preserve">    73978/001</v>
          </cell>
          <cell r="B4461" t="str">
            <v xml:space="preserve">PINTURA HIDROFUGANTE COM SILICONE SOBRE PISO CIMENTADO, UMA DEMAO </v>
          </cell>
          <cell r="C4461" t="str">
            <v>M2</v>
          </cell>
          <cell r="D4461">
            <v>13.07</v>
          </cell>
        </row>
        <row r="4462">
          <cell r="A4462" t="str">
            <v xml:space="preserve">    74245</v>
          </cell>
          <cell r="B4462" t="str">
            <v>PINTURA ACRILICA EM PISO CIMENTADO DUAS DEMAOS</v>
          </cell>
        </row>
        <row r="4463">
          <cell r="A4463" t="str">
            <v xml:space="preserve">    74245/001</v>
          </cell>
          <cell r="B4463" t="str">
            <v xml:space="preserve">PINTURA ACRILICA EM PISO CIMENTADO DUAS DEMAOS </v>
          </cell>
          <cell r="C4463" t="str">
            <v>M2</v>
          </cell>
          <cell r="D4463">
            <v>10.07</v>
          </cell>
        </row>
        <row r="4464">
          <cell r="A4464" t="str">
            <v xml:space="preserve">    79467</v>
          </cell>
          <cell r="B4464" t="str">
            <v>PINTURA COM TINTA A BASE DE BORRACHA CLORADA , DE FAIXAS DE DEMARCACAO, EM QUADRA POLIESPORTIVA, 5 CM DE LARGURA.</v>
          </cell>
          <cell r="C4464" t="str">
            <v>ML</v>
          </cell>
          <cell r="D4464">
            <v>7.91</v>
          </cell>
        </row>
        <row r="4465">
          <cell r="A4465" t="str">
            <v xml:space="preserve">    79500</v>
          </cell>
          <cell r="B4465" t="str">
            <v>MARCACAO DE QUADRAS E PINTURAS DE PISOS</v>
          </cell>
        </row>
        <row r="4466">
          <cell r="A4466" t="str">
            <v xml:space="preserve">    79500/002</v>
          </cell>
          <cell r="B4466" t="str">
            <v xml:space="preserve">PINTURA ACRILICA EM PISO CIMENTADO, TRES DEMAOS </v>
          </cell>
          <cell r="C4466" t="str">
            <v>M2</v>
          </cell>
          <cell r="D4466">
            <v>14.3</v>
          </cell>
        </row>
        <row r="4467">
          <cell r="A4467" t="str">
            <v xml:space="preserve">    84663</v>
          </cell>
          <cell r="B4467" t="str">
            <v>APLICACAO DE VERNIZ POLIURETANO FOSCO SOBRE PISO DE PEDRAS DECORATIVAS, 3 DEMAOS</v>
          </cell>
          <cell r="C4467" t="str">
            <v>M2</v>
          </cell>
          <cell r="D4467">
            <v>15.81</v>
          </cell>
        </row>
        <row r="4468">
          <cell r="A4468" t="str">
            <v xml:space="preserve">    84665</v>
          </cell>
          <cell r="B4468" t="str">
            <v xml:space="preserve">PINTURA ACRILICA PARA SINALIZAÇÃO HORIZONTAL EM PISO CIMENTADO </v>
          </cell>
          <cell r="C4468" t="str">
            <v>M2</v>
          </cell>
          <cell r="D4468">
            <v>21.09</v>
          </cell>
        </row>
        <row r="4469">
          <cell r="A4469" t="str">
            <v xml:space="preserve">    84666</v>
          </cell>
          <cell r="B4469" t="str">
            <v xml:space="preserve">POLIMENTO E ENCERAMENTO DE PISO EM MADEIRA </v>
          </cell>
          <cell r="C4469" t="str">
            <v>M2</v>
          </cell>
          <cell r="D4469">
            <v>14.28</v>
          </cell>
        </row>
        <row r="4470">
          <cell r="A4470" t="str">
            <v xml:space="preserve">  0261</v>
          </cell>
          <cell r="B4470" t="str">
            <v>PINTURA EM TELHA</v>
          </cell>
        </row>
        <row r="4471">
          <cell r="A4471" t="str">
            <v xml:space="preserve">    75889</v>
          </cell>
          <cell r="B4471" t="str">
            <v xml:space="preserve">PINTURA PARA TELHAS DE ALUMINIO COM TINTA ESMALTE AUTOMOTIVA </v>
          </cell>
          <cell r="C4471" t="str">
            <v>M2</v>
          </cell>
          <cell r="D4471">
            <v>14.09</v>
          </cell>
        </row>
        <row r="4472">
          <cell r="A4472" t="str">
            <v>PISO</v>
          </cell>
          <cell r="B4472" t="str">
            <v>PISOS</v>
          </cell>
        </row>
        <row r="4473">
          <cell r="A4473" t="str">
            <v xml:space="preserve">  0111</v>
          </cell>
          <cell r="B4473" t="str">
            <v>PISO CIMENTADO</v>
          </cell>
        </row>
        <row r="4474">
          <cell r="A4474" t="str">
            <v xml:space="preserve">    73465</v>
          </cell>
          <cell r="B4474" t="str">
            <v>PISO CIMENTADO E=1,5CM C/ARGAMASSA 1:3 CIMENTO AREIA ALISADO COLHER SOBRE BASE EXISTENTE E ARGAMASSA EM PREPARO MECANIZADO</v>
          </cell>
          <cell r="C4474" t="str">
            <v>M2</v>
          </cell>
          <cell r="D4474">
            <v>24.36</v>
          </cell>
        </row>
        <row r="4475">
          <cell r="A4475" t="str">
            <v xml:space="preserve">    73675</v>
          </cell>
          <cell r="B4475" t="str">
            <v>PISO DE CONCRETO ACABAMENTO RÚSTICO ESPESSURA 7CM COM JUNTAS EM MADEIRA</v>
          </cell>
          <cell r="C4475" t="str">
            <v>M2</v>
          </cell>
          <cell r="D4475">
            <v>56.47</v>
          </cell>
        </row>
        <row r="4476">
          <cell r="A4476" t="str">
            <v xml:space="preserve">    73676</v>
          </cell>
          <cell r="B4476" t="str">
            <v>PISO CIMENTADO TRAÇO 1:3 (CIMENTO E AREIA) ACABAMENTO LISO PIGMENTADO ESPESSURA 1,5CM COM JUNTAS PLASTICAS DE DILATACAO E ARGAMASSA EM PREPARO MANUAL</v>
          </cell>
          <cell r="C4476" t="str">
            <v>M2</v>
          </cell>
          <cell r="D4476">
            <v>41.36</v>
          </cell>
        </row>
        <row r="4477">
          <cell r="A4477" t="str">
            <v xml:space="preserve">    73922</v>
          </cell>
          <cell r="B4477" t="str">
            <v>CIMENTADO LISO DESEMPENADO</v>
          </cell>
        </row>
        <row r="4478">
          <cell r="A4478" t="str">
            <v xml:space="preserve">    73922/001</v>
          </cell>
          <cell r="B4478" t="str">
            <v>PISO CIMENTADO TRACO 1:3 (CIMENTO E AREIA) ACABAMENTO LISO ESPESSURA 3,5CM, PREPARO MANUAL DA ARGAMASSA</v>
          </cell>
          <cell r="C4478" t="str">
            <v>M2</v>
          </cell>
          <cell r="D4478">
            <v>37.92</v>
          </cell>
        </row>
        <row r="4479">
          <cell r="A4479" t="str">
            <v xml:space="preserve">    73922/002</v>
          </cell>
          <cell r="B4479" t="str">
            <v>PISO CIMENTADO TRACO 1:4 (CIMENTO E AREIA) ACABAMENTO LISO ESPESSURA 2,5CM PREPARO MANUAL DA ARGAMASSA</v>
          </cell>
          <cell r="C4479" t="str">
            <v>M2</v>
          </cell>
          <cell r="D4479">
            <v>32.83</v>
          </cell>
        </row>
        <row r="4480">
          <cell r="A4480" t="str">
            <v xml:space="preserve">    73922/003</v>
          </cell>
          <cell r="B4480" t="str">
            <v>PISO CIMENTADO TRACO 1:3 (CIMENTO E AREIA) ACABAMENTO LISO ESPESSURA 2,0CM, PREPARO MANUAL DA ARGAMASSA</v>
          </cell>
          <cell r="C4480" t="str">
            <v>M2</v>
          </cell>
          <cell r="D4480">
            <v>31.82</v>
          </cell>
        </row>
        <row r="4481">
          <cell r="A4481" t="str">
            <v xml:space="preserve">    73922/004</v>
          </cell>
          <cell r="B4481" t="str">
            <v>PISO CIMENTADO TRACO 1:4 (CIMENTO E AREIA) ACABAMENTO LISO ESPESSURA 2,0CM, PREPARO MANUAL DA ARGAMASSA</v>
          </cell>
          <cell r="C4481" t="str">
            <v>M2</v>
          </cell>
          <cell r="D4481">
            <v>31</v>
          </cell>
        </row>
        <row r="4482">
          <cell r="A4482" t="str">
            <v xml:space="preserve">    73922/005</v>
          </cell>
          <cell r="B4482" t="str">
            <v>PISO CIMENTADO TRACO 1:3 (CIMENTO E AREIA) ACABAMENTO LISO ESPESSURA 3,0CM, PREPARO MANUAL DA ARGAMASSA</v>
          </cell>
          <cell r="C4482" t="str">
            <v>M2</v>
          </cell>
          <cell r="D4482">
            <v>35.880000000000003</v>
          </cell>
        </row>
        <row r="4483">
          <cell r="A4483" t="str">
            <v xml:space="preserve">    73923</v>
          </cell>
          <cell r="B4483" t="str">
            <v>CIMENTADO RUSTICO E=1,5CM CIMENTO/AREIA 1:4</v>
          </cell>
        </row>
        <row r="4484">
          <cell r="A4484" t="str">
            <v xml:space="preserve">    73923/001</v>
          </cell>
          <cell r="B4484" t="str">
            <v>PISO CIMENTADO TRACO 1:4 (CIMENTO E AREIA) ACABAMENTO RUSTICO ESPESSURA 2CM, ARGAMASSA COM PREPARO MANUAL</v>
          </cell>
          <cell r="C4484" t="str">
            <v>M2</v>
          </cell>
          <cell r="D4484">
            <v>27.45</v>
          </cell>
        </row>
        <row r="4485">
          <cell r="A4485" t="str">
            <v xml:space="preserve">    73923/002</v>
          </cell>
          <cell r="B4485" t="str">
            <v>PISO CIMENTADO TRACO 1:4 (CIMENTO E AREIA), COM ACABAMENTO RUSTICO ESPESSURA 3CM, PREPARO MANUAL</v>
          </cell>
          <cell r="C4485" t="str">
            <v>M2</v>
          </cell>
          <cell r="D4485">
            <v>44.85</v>
          </cell>
        </row>
        <row r="4486">
          <cell r="A4486" t="str">
            <v xml:space="preserve">    73923/003</v>
          </cell>
          <cell r="B4486" t="str">
            <v>PISO CIMENTADO TRACO 1:3 (CIMENTO E AREIA), COM ACABAMENTO RUSTICO E FRISADO ESPESSURA 2CM, PREPARO MANUAL</v>
          </cell>
          <cell r="C4486" t="str">
            <v>M2</v>
          </cell>
          <cell r="D4486">
            <v>31.82</v>
          </cell>
        </row>
        <row r="4487">
          <cell r="A4487" t="str">
            <v xml:space="preserve">    73974</v>
          </cell>
          <cell r="B4487" t="str">
            <v>PISO CIMENTADO RUSTICO</v>
          </cell>
        </row>
        <row r="4488">
          <cell r="A4488" t="str">
            <v xml:space="preserve">    73974/001</v>
          </cell>
          <cell r="B4488" t="str">
            <v>PISO CIMENTADO TRACO 1:3 (CIMENTO E AREIA) ACABAMENTO RUSTICO ESPESSURA 2CM, PREPARO MECANICO DA ARGAMASSA</v>
          </cell>
          <cell r="C4488" t="str">
            <v>M2</v>
          </cell>
          <cell r="D4488">
            <v>27.32</v>
          </cell>
        </row>
        <row r="4489">
          <cell r="A4489" t="str">
            <v xml:space="preserve">    73991</v>
          </cell>
          <cell r="B4489" t="str">
            <v>PISO CIMENTADO LISO C/ IMPERMEABILIZANTE</v>
          </cell>
        </row>
        <row r="4490">
          <cell r="A4490" t="str">
            <v xml:space="preserve">    73991/001</v>
          </cell>
          <cell r="B4490" t="str">
            <v>PISO CIMENTADO TRACO 1:4 (CIMENTO E AREIA) COM ACABAMENTO LISO ESPESSURA 1,5CM, PREPARO MANUAL DA ARGAMASSA INCLUSO ADITIVO IMPERMEABILIZANTE</v>
          </cell>
          <cell r="C4490" t="str">
            <v>M2</v>
          </cell>
          <cell r="D4490">
            <v>30.52</v>
          </cell>
        </row>
        <row r="4491">
          <cell r="A4491" t="str">
            <v xml:space="preserve">    73991/002</v>
          </cell>
          <cell r="B4491" t="str">
            <v>PISO CIMENTADO TRACO 1:3 (CIMENTO E AREIA) COM ACABAMENTO LISO ESPESSURA 1,5CM PREPARO MANUAL DA ARGAMASSA</v>
          </cell>
          <cell r="C4491" t="str">
            <v>M2</v>
          </cell>
          <cell r="D4491">
            <v>29.78</v>
          </cell>
        </row>
        <row r="4492">
          <cell r="A4492" t="str">
            <v xml:space="preserve">    73991/003</v>
          </cell>
          <cell r="B4492" t="str">
            <v>PISO CIMENTADO TRACO 1:3 (CIMENTO E AREIA) COM ACABAMENTO LISO ESPESSURA 3CM PREPARO MECANICO ARGAMASSA INCLUSO ADITIVO IMPERMEABILIZANTE</v>
          </cell>
          <cell r="C4492" t="str">
            <v>M2</v>
          </cell>
          <cell r="D4492">
            <v>37.020000000000003</v>
          </cell>
        </row>
        <row r="4493">
          <cell r="A4493" t="str">
            <v xml:space="preserve">    73991/004</v>
          </cell>
          <cell r="B4493" t="str">
            <v>PISO CIMENTADO TRACO 1:3 (CIMENTO E AREIA) COM ACABAMENTO LISO ESPESSURA 1,5CM, PREPARO MANUAL DA ARGAMASSA INCLUSO ADITIVO IMPERMEABILIZANTE</v>
          </cell>
          <cell r="C4493" t="str">
            <v>M2</v>
          </cell>
          <cell r="D4493">
            <v>31.06</v>
          </cell>
        </row>
        <row r="4494">
          <cell r="A4494" t="str">
            <v xml:space="preserve">    74079</v>
          </cell>
          <cell r="B4494" t="str">
            <v>CIMENTADO LISO QUEIMADO E=2CM C/JUNTA BATIDA CIM/AREIA 1:3</v>
          </cell>
        </row>
        <row r="4495">
          <cell r="A4495" t="str">
            <v xml:space="preserve">    74079/001</v>
          </cell>
          <cell r="B4495" t="str">
            <v>PISO CIMENTADO TRACO 1:4 (CIMENTO E AREIA) COM ACABAMENTO LISO ESPESSURA 2,0CM COM JUNTAS PLASTICAS DE DILATACAO E PREPARO MANUAL DA ARGAMASSA</v>
          </cell>
          <cell r="C4495" t="str">
            <v>M2</v>
          </cell>
          <cell r="D4495">
            <v>41.93</v>
          </cell>
        </row>
        <row r="4496">
          <cell r="A4496" t="str">
            <v xml:space="preserve">    74079/002</v>
          </cell>
          <cell r="B4496" t="str">
            <v>PISO CIMENTADO TRAÇO 1:3 (CIMENTO E AREIA) ACABAMENTO LISO ESPESSURA 2CM COM JUNTA BATIDA E PREPARO MANUAL DA ARGAMASSA</v>
          </cell>
          <cell r="C4496" t="str">
            <v>M2</v>
          </cell>
          <cell r="D4496">
            <v>40.11</v>
          </cell>
        </row>
        <row r="4497">
          <cell r="A4497" t="str">
            <v xml:space="preserve">    76447</v>
          </cell>
          <cell r="B4497" t="str">
            <v>PISO CIMENTADO LISO</v>
          </cell>
        </row>
        <row r="4498">
          <cell r="A4498" t="str">
            <v xml:space="preserve">    76447/001</v>
          </cell>
          <cell r="B4498" t="str">
            <v>PISO CIMENTADO TRACO 1:3 (CIMENTO E AREIA) ACABAMENTO LISO ESPESSURA 2,5 CM PREPARO MECANICO DA ARGAMASSA</v>
          </cell>
          <cell r="C4498" t="str">
            <v>M2</v>
          </cell>
          <cell r="D4498">
            <v>32.67</v>
          </cell>
        </row>
        <row r="4499">
          <cell r="A4499" t="str">
            <v xml:space="preserve">    76448</v>
          </cell>
          <cell r="B4499" t="str">
            <v>CIMENTADO RUSTICO E=1,5CM CIMENTO/AREIA 1:4</v>
          </cell>
        </row>
        <row r="4500">
          <cell r="A4500" t="str">
            <v xml:space="preserve">    76448/001</v>
          </cell>
          <cell r="B4500" t="str">
            <v>PISO CIMENTADO TRACO 1:4 (CIMENTO E AREIA) ACABAMENTO RUSTICO ESPESSURA 1,5 CM PREPARO MANUAL DA ARGAMASSA</v>
          </cell>
          <cell r="C4500" t="str">
            <v>M2</v>
          </cell>
          <cell r="D4500">
            <v>25.62</v>
          </cell>
        </row>
        <row r="4501">
          <cell r="A4501" t="str">
            <v xml:space="preserve">    76448/002</v>
          </cell>
          <cell r="B4501" t="str">
            <v>PISO CIMENTADO TRAÇO 1:4 (CIMENTO E AREIA) ACABAMENTO RUSTICO ESPESSURA 3,5 CM PREPARO MANUAL DA ARGAMASSA</v>
          </cell>
          <cell r="C4501" t="str">
            <v>M2</v>
          </cell>
          <cell r="D4501">
            <v>32.94</v>
          </cell>
        </row>
        <row r="4502">
          <cell r="A4502" t="str">
            <v xml:space="preserve">    76448/003</v>
          </cell>
          <cell r="B4502" t="str">
            <v>PISO CIMENTADO TRAÇO 1:4 (CIMENTO E AREIA) ACABAMENTO RUSTICO ESPESSURA 2,5 CM PREPARO MANUAL DA ARGAMASSA</v>
          </cell>
          <cell r="C4502" t="str">
            <v>M2</v>
          </cell>
          <cell r="D4502">
            <v>29.28</v>
          </cell>
        </row>
        <row r="4503">
          <cell r="A4503" t="str">
            <v xml:space="preserve">    84172</v>
          </cell>
          <cell r="B4503" t="str">
            <v>PISO CIMENTADO TRACO 1:3 (CIMENTO E AREIA) ACABAMENTO RUSTICO ESPESSURA 2 CM COM JUNTAS PLASTICAS DE DILATACAO, PREPARO MANUAL DA ARGAMASSA</v>
          </cell>
          <cell r="C4503" t="str">
            <v>M2</v>
          </cell>
          <cell r="D4503">
            <v>39.67</v>
          </cell>
        </row>
        <row r="4504">
          <cell r="A4504" t="str">
            <v xml:space="preserve">    84173</v>
          </cell>
          <cell r="B4504" t="str">
            <v>PISO CIMENTADO TRACO 1:3 (CIMENTO/AREIA) ACABAMENTO LISO ESPESSURA 2,0CM PREPARO MANUAL DA ARGAMASSA INCLUSO ADITIVO IMPERMEABILIZANTE</v>
          </cell>
          <cell r="C4504" t="str">
            <v>M2</v>
          </cell>
          <cell r="D4504">
            <v>33.619999999999997</v>
          </cell>
        </row>
        <row r="4505">
          <cell r="A4505" t="str">
            <v xml:space="preserve">    84174</v>
          </cell>
          <cell r="B4505" t="str">
            <v>PISO CIMENTADO TRACO 1:3 (CIMENTO E AREIA) COM ACABAMENTO LISO ESPESSURA 3CM COM JUNTAS DE MADEIRA, PREPARO MANUAL DA ARGAMASSA INCLUSO ADITIVO IMPERMEABILIZANTE</v>
          </cell>
          <cell r="C4505" t="str">
            <v>M2</v>
          </cell>
          <cell r="D4505">
            <v>48.56</v>
          </cell>
        </row>
        <row r="4506">
          <cell r="A4506" t="str">
            <v xml:space="preserve">  0112</v>
          </cell>
          <cell r="B4506" t="str">
            <v>PISO DE MADEIRA</v>
          </cell>
        </row>
        <row r="4507">
          <cell r="A4507" t="str">
            <v xml:space="preserve">    72191</v>
          </cell>
          <cell r="B4507" t="str">
            <v>RECOLOCACAO DE TACOS DE MADEIRA COM REAPROVEITAMENTO DE MATERIAL E ASSENTAMENTO COM ARGAMASSA 1:4 (CIMENTO E AREIA)</v>
          </cell>
          <cell r="C4507" t="str">
            <v>M2</v>
          </cell>
          <cell r="D4507">
            <v>53.57</v>
          </cell>
        </row>
        <row r="4508">
          <cell r="A4508" t="str">
            <v xml:space="preserve">    72192</v>
          </cell>
          <cell r="B4508" t="str">
            <v>RECOLOCACAO DE PISO DE TABUAS DE MADEIRA, CONSIDERANDO REAPROVEITAMENTO DO MATERIAL</v>
          </cell>
          <cell r="C4508" t="str">
            <v>M2</v>
          </cell>
          <cell r="D4508">
            <v>14.07</v>
          </cell>
        </row>
        <row r="4509">
          <cell r="A4509" t="str">
            <v xml:space="preserve">    72193</v>
          </cell>
          <cell r="B4509" t="str">
            <v>RECOLOCACAO DE PISO DE TABUAS DE MADEIRA, CONSIDERANDO REAPROVEITAMENTO DO MATERIAL</v>
          </cell>
          <cell r="C4509" t="str">
            <v>M2</v>
          </cell>
          <cell r="D4509">
            <v>37.6</v>
          </cell>
        </row>
        <row r="4510">
          <cell r="A4510" t="str">
            <v xml:space="preserve">    73655</v>
          </cell>
          <cell r="B4510" t="str">
            <v>PISO EM TABUA CORRIDA DE MADEIRA ESPESSURA 2,5CM FIXADO EM PECAS DE MADEIRA E ASSENTADO EM ARGAMASSA TRACO 1:4 (CIMENTO/AREIA)</v>
          </cell>
          <cell r="C4510" t="str">
            <v>M2</v>
          </cell>
          <cell r="D4510">
            <v>132.29</v>
          </cell>
        </row>
        <row r="4511">
          <cell r="A4511" t="str">
            <v xml:space="preserve">    73734</v>
          </cell>
          <cell r="B4511" t="str">
            <v>PISO EM MADEIRA</v>
          </cell>
        </row>
        <row r="4512">
          <cell r="A4512" t="str">
            <v xml:space="preserve">    73734/001</v>
          </cell>
          <cell r="B4512" t="str">
            <v>PISO EM TACO DE MADEIRA 7X21CM, ASSENTADO COM ARGAMASSA TRACO 1:4 (CIMENTO E AREIA MEDIA)</v>
          </cell>
          <cell r="C4512" t="str">
            <v>M2</v>
          </cell>
          <cell r="D4512">
            <v>90.59</v>
          </cell>
        </row>
        <row r="4513">
          <cell r="A4513" t="str">
            <v xml:space="preserve">    84181</v>
          </cell>
          <cell r="B4513" t="str">
            <v xml:space="preserve">PISO EM TACO DE MADEIRA 7X21CM, FIXADO COM COLA BASE DE PVA </v>
          </cell>
          <cell r="C4513" t="str">
            <v>M2</v>
          </cell>
          <cell r="D4513">
            <v>66.760000000000005</v>
          </cell>
        </row>
        <row r="4514">
          <cell r="A4514" t="str">
            <v xml:space="preserve">    84182</v>
          </cell>
          <cell r="B4514" t="str">
            <v xml:space="preserve">PISO PARQUET DE MADEIRA DE LEI FIXADO COM COLA BASE DE PVA </v>
          </cell>
          <cell r="C4514" t="str">
            <v>M2</v>
          </cell>
          <cell r="D4514">
            <v>74.83</v>
          </cell>
        </row>
        <row r="4515">
          <cell r="A4515" t="str">
            <v xml:space="preserve">  0113</v>
          </cell>
          <cell r="B4515" t="str">
            <v>PISO CERAMICO</v>
          </cell>
        </row>
        <row r="4516">
          <cell r="A4516" t="str">
            <v xml:space="preserve">    87246</v>
          </cell>
          <cell r="B4516" t="str">
            <v>REVESTIMENTO CERÂMICO PARA PISO COM PLACAS TIPO GRÊS DE DIMENSÕES 35X35 CM APLICADA EM AMBIENTES DE ÁREA MENOR QUE 5 M2. AF_06/2014</v>
          </cell>
          <cell r="C4516" t="str">
            <v>M2</v>
          </cell>
          <cell r="D4516">
            <v>36.24</v>
          </cell>
        </row>
        <row r="4517">
          <cell r="A4517" t="str">
            <v xml:space="preserve">    87247</v>
          </cell>
          <cell r="B4517" t="str">
            <v>REVESTIMENTO CERÂMICO PARA PISO COM PLACAS TIPO GRÊS DE DIMENSÕES 35X35 CM APLICADA EM AMBIENTES DE ÁREA ENTRE 5 M2 E 10 M2. AF_06/2014</v>
          </cell>
          <cell r="C4517" t="str">
            <v>M2</v>
          </cell>
          <cell r="D4517">
            <v>32.61</v>
          </cell>
        </row>
        <row r="4518">
          <cell r="A4518" t="str">
            <v xml:space="preserve">    87248</v>
          </cell>
          <cell r="B4518" t="str">
            <v>REVESTIMENTO CERÂMICO PARA PISO COM PLACAS TIPO GRÊS DE DIMENSÕES 35X35 CM APLICADA EM AMBIENTES DE ÁREA MAIOR QUE 10 M2. AF_06/2014</v>
          </cell>
          <cell r="C4518" t="str">
            <v>M2</v>
          </cell>
          <cell r="D4518">
            <v>29.68</v>
          </cell>
        </row>
        <row r="4519">
          <cell r="A4519" t="str">
            <v xml:space="preserve">    87249</v>
          </cell>
          <cell r="B4519" t="str">
            <v>REVESTIMENTO CERÂMICO PARA PISO COM PLACAS TIPO GRÊS DE DIMENSÕES 45X45 CM APLICADA EM AMBIENTES DE ÁREA MENOR QUE 5 M2. AF_06/2014</v>
          </cell>
          <cell r="C4519" t="str">
            <v>M2</v>
          </cell>
          <cell r="D4519">
            <v>40.46</v>
          </cell>
        </row>
        <row r="4520">
          <cell r="A4520" t="str">
            <v xml:space="preserve">    87250</v>
          </cell>
          <cell r="B4520" t="str">
            <v>REVESTIMENTO CERÂMICO PARA PISO COM PLACAS TIPO GRÊS DE DIMENSÕES 45X45 CM APLICADA EM AMBIENTES DE ÁREA ENTRE 5 M2 E 10 M2. AF_06/2014</v>
          </cell>
          <cell r="C4520" t="str">
            <v>M2</v>
          </cell>
          <cell r="D4520">
            <v>34.72</v>
          </cell>
        </row>
        <row r="4521">
          <cell r="A4521" t="str">
            <v xml:space="preserve">    87251</v>
          </cell>
          <cell r="B4521" t="str">
            <v>REVESTIMENTO CERÂMICO PARA PISO COM PLACAS TIPO GRÊS DE DIMENSÕES 45X45 CM APLICADA EM AMBIENTES DE ÁREA MAIOR QUE 10 M2. AF_06/2014</v>
          </cell>
          <cell r="C4521" t="str">
            <v>M2</v>
          </cell>
          <cell r="D4521">
            <v>31</v>
          </cell>
        </row>
        <row r="4522">
          <cell r="A4522" t="str">
            <v xml:space="preserve">    87255</v>
          </cell>
          <cell r="B4522" t="str">
            <v>REVESTIMENTO CERÂMICO PARA PISO COM PLACAS TIPO GRÊS DE DIMENSÕES 60X60 CM APLICADA EM AMBIENTES DE ÁREA MENOR QUE 5 M2. AF_06/2014</v>
          </cell>
          <cell r="C4522" t="str">
            <v>M2</v>
          </cell>
          <cell r="D4522">
            <v>64.680000000000007</v>
          </cell>
        </row>
        <row r="4523">
          <cell r="A4523" t="str">
            <v xml:space="preserve">    87256</v>
          </cell>
          <cell r="B4523" t="str">
            <v>REVESTIMENTO CERÂMICO PARA PISO COM PLACAS TIPO GRÊS DE DIMENSÕES 60X60 CM APLICADA EM AMBIENTES DE ÁREA ENTRE 5 M2 E 10 M2. AF_06/2014</v>
          </cell>
          <cell r="C4523" t="str">
            <v>M2</v>
          </cell>
          <cell r="D4523">
            <v>57.68</v>
          </cell>
        </row>
        <row r="4524">
          <cell r="A4524" t="str">
            <v xml:space="preserve">    87257</v>
          </cell>
          <cell r="B4524" t="str">
            <v>REVESTIMENTO CERÂMICO PARA PISO COM PLACAS TIPO GRÊS DE DIMENSÕES 60X60 CM APLICADA EM AMBIENTES DE ÁREA MAIOR QUE 10 M2. AF_06/2014</v>
          </cell>
          <cell r="C4524" t="str">
            <v>M2</v>
          </cell>
          <cell r="D4524">
            <v>53.3</v>
          </cell>
        </row>
        <row r="4525">
          <cell r="A4525" t="str">
            <v xml:space="preserve">    87258</v>
          </cell>
          <cell r="B4525" t="str">
            <v>REVESTIMENTO CERÂMICO PARA PISO COM PLACAS TIPO PORCELANATO DE DIMENSÕES 45X45 CM APLICADA EM AMBIENTES DE ÁREA MENOR QUE 5 M². AF_06/2014</v>
          </cell>
          <cell r="C4525" t="str">
            <v>M2</v>
          </cell>
          <cell r="D4525">
            <v>97.07</v>
          </cell>
        </row>
        <row r="4526">
          <cell r="A4526" t="str">
            <v xml:space="preserve">    87259</v>
          </cell>
          <cell r="B4526" t="str">
            <v>REVESTIMENTO CERÂMICO PARA PISO COM PLACAS TIPO PORCELANATO DE DIMENSÕES 45X45 CM APLICADA EM AMBIENTES DE ÁREA ENTRE 5 M² E 10 M². AF_06/2014</v>
          </cell>
          <cell r="C4526" t="str">
            <v>M2</v>
          </cell>
          <cell r="D4526">
            <v>90.42</v>
          </cell>
        </row>
        <row r="4527">
          <cell r="A4527" t="str">
            <v xml:space="preserve">    87260</v>
          </cell>
          <cell r="B4527" t="str">
            <v>REVESTIMENTO CERÂMICO PARA PISO COM PLACAS TIPO PORCELANATO DE DIMENSÕES 45X45 CM APLICADA EM AMBIENTES DE ÁREA MAIOR QUE 10 M². AF_06/2014</v>
          </cell>
          <cell r="C4527" t="str">
            <v>M2</v>
          </cell>
          <cell r="D4527">
            <v>86.54</v>
          </cell>
        </row>
        <row r="4528">
          <cell r="A4528" t="str">
            <v xml:space="preserve">    87261</v>
          </cell>
          <cell r="B4528" t="str">
            <v>REVESTIMENTO CERÂMICO PARA PISO COM PLACAS TIPO PORCELANATO DE DIMENSÕES 60X60 CM APLICADA EM AMBIENTES DE ÁREA MENOR QUE 5 M². AF_06/2014</v>
          </cell>
          <cell r="C4528" t="str">
            <v>M2</v>
          </cell>
          <cell r="D4528">
            <v>108.36</v>
          </cell>
        </row>
        <row r="4529">
          <cell r="A4529" t="str">
            <v xml:space="preserve">    87262</v>
          </cell>
          <cell r="B4529" t="str">
            <v>REVESTIMENTO CERÂMICO PARA PISO COM PLACAS TIPO PORCELANATO DE DIMENSÕES 60X60 CM APLICADA EM AMBIENTES DE ÁREA ENTRE 5 M² E 10 M². AF_06/2014</v>
          </cell>
          <cell r="C4529" t="str">
            <v>M2</v>
          </cell>
          <cell r="D4529">
            <v>100.56</v>
          </cell>
        </row>
        <row r="4530">
          <cell r="A4530" t="str">
            <v xml:space="preserve">    87263</v>
          </cell>
          <cell r="B4530" t="str">
            <v>REVESTIMENTO CERÂMICO PARA PISO COM PLACAS TIPO PORCELANATO DE DIMENSÕES 60X60 CM APLICADA EM AMBIENTES DE ÁREA MAIOR QUE 10 M². AF_06/2014</v>
          </cell>
          <cell r="C4530" t="str">
            <v>M2</v>
          </cell>
          <cell r="D4530">
            <v>95.99</v>
          </cell>
        </row>
        <row r="4531">
          <cell r="A4531" t="str">
            <v xml:space="preserve">    89046</v>
          </cell>
          <cell r="B4531" t="str">
            <v>(COMPOSIÇÃO REPRESENTATIVA) DO SERVIÇO DE REVESTIMENTO CERÂMICO PARA PISO COM PLACAS TIPO GRÉS DE DIMENSÕES 35X35 CM, PARA EDIFICAÇÃO HABITACIONAL MULTIFAMILIAR (PRÉDIO). AF_11/2014</v>
          </cell>
          <cell r="C4531" t="str">
            <v>M2</v>
          </cell>
          <cell r="D4531">
            <v>32.46</v>
          </cell>
        </row>
        <row r="4532">
          <cell r="A4532" t="str">
            <v xml:space="preserve">    89171</v>
          </cell>
          <cell r="B4532" t="str">
            <v>(COMPOSIÇÃO REPRESENTATIVA) DO SERVIÇO DE REVESTIMENTO CERÂMICO PARA PISO COM PLACAS TIPO GRÉS DE DIMENSÕES 35X35 CM, PARA EDIFICAÇÃO HABITACIONAL UNIFAMILIAR (CASA) E EDIFICAÇÃO PÚBLICA PADRÃO. AF_11/2014</v>
          </cell>
          <cell r="C4532" t="str">
            <v>M2</v>
          </cell>
          <cell r="D4532">
            <v>31.02</v>
          </cell>
        </row>
        <row r="4533">
          <cell r="A4533" t="str">
            <v xml:space="preserve">  0115</v>
          </cell>
          <cell r="B4533" t="str">
            <v>PISO DE PEDRA</v>
          </cell>
        </row>
        <row r="4534">
          <cell r="A4534" t="str">
            <v xml:space="preserve">    73743</v>
          </cell>
          <cell r="B4534" t="str">
            <v>PISO EM PEDRA</v>
          </cell>
        </row>
        <row r="4535">
          <cell r="A4535" t="str">
            <v xml:space="preserve">    73743/001</v>
          </cell>
          <cell r="B4535" t="str">
            <v>PISO EM PEDRA SÃO TOME ASSENTADO SOBRE ARGAMASSA 1:3 (CIMENTO E AREIA)REJUNTADO COM CIMENTO BRANCO</v>
          </cell>
          <cell r="C4535" t="str">
            <v>M2</v>
          </cell>
          <cell r="D4535">
            <v>128.05000000000001</v>
          </cell>
        </row>
        <row r="4536">
          <cell r="A4536" t="str">
            <v xml:space="preserve">    73818</v>
          </cell>
          <cell r="B4536" t="str">
            <v>PAVIMENTACAO C/PEDRISCO S/COMPACTACAO E=5CM -11209</v>
          </cell>
        </row>
        <row r="4537">
          <cell r="A4537" t="str">
            <v xml:space="preserve">    73818/001</v>
          </cell>
          <cell r="B4537" t="str">
            <v xml:space="preserve">PAVIMENTACAO EM PEDRISCO, ESPESSURA 5CM </v>
          </cell>
          <cell r="C4537" t="str">
            <v>M2</v>
          </cell>
          <cell r="D4537">
            <v>6.78</v>
          </cell>
        </row>
        <row r="4538">
          <cell r="A4538" t="str">
            <v xml:space="preserve">    73921</v>
          </cell>
          <cell r="B4538" t="str">
            <v>PISO PEDRA</v>
          </cell>
        </row>
        <row r="4539">
          <cell r="A4539" t="str">
            <v xml:space="preserve">    73921/001</v>
          </cell>
          <cell r="B4539" t="str">
            <v>PISO EM PEDRA PORTUGUESA ASSENTADO SOBRE BASE DE SAIBRO, REJUNTADO COMCIMENTO BRANCO</v>
          </cell>
          <cell r="C4539" t="str">
            <v>M2</v>
          </cell>
          <cell r="D4539">
            <v>98</v>
          </cell>
        </row>
        <row r="4540">
          <cell r="A4540" t="str">
            <v xml:space="preserve">    73921/002</v>
          </cell>
          <cell r="B4540" t="str">
            <v>PISO EM PEDRA ARDOSIA ASSENTADO SOBRE ARGAMASSA COLANTE REJUNTADO COM CIMENTO COMUM</v>
          </cell>
          <cell r="C4540" t="str">
            <v>M2</v>
          </cell>
          <cell r="D4540">
            <v>30.19</v>
          </cell>
        </row>
        <row r="4541">
          <cell r="A4541" t="str">
            <v xml:space="preserve">    73957</v>
          </cell>
          <cell r="B4541" t="str">
            <v>PISOS DE PEDRA PORTUGUESA, ARENITO E ARDOSIA</v>
          </cell>
        </row>
        <row r="4542">
          <cell r="A4542" t="str">
            <v xml:space="preserve">    73957/001</v>
          </cell>
          <cell r="B4542" t="str">
            <v>RECOMPOSICAO DE PISO EM PEDRA PORTUGUESA, ASSENTADA SOBRE ARGAMASSA TRACO 1:5 (CIMENTO E SAIBRO), REJUNTADO COM CIMENTO COMUM, COM APROVEITAMENTO DA PEDRA</v>
          </cell>
          <cell r="C4542" t="str">
            <v>M2</v>
          </cell>
          <cell r="D4542">
            <v>41.45</v>
          </cell>
        </row>
        <row r="4543">
          <cell r="A4543" t="str">
            <v xml:space="preserve">    74160</v>
          </cell>
          <cell r="B4543" t="str">
            <v>PISO EM PEDRA ARDOSIA, E = 1,00 CM</v>
          </cell>
        </row>
        <row r="4544">
          <cell r="A4544" t="str">
            <v xml:space="preserve">    74160/001</v>
          </cell>
          <cell r="B4544" t="str">
            <v>PISO EM PEDRA ARDOSIA IRREGULAR ASSENTADO SOBRE ARGAMASSA TRACO 1:0,5:5 (CIMENTO, CAL E AREIA), REJUNTADO COM CIMENTO BRANCO</v>
          </cell>
          <cell r="C4544" t="str">
            <v>M2</v>
          </cell>
          <cell r="D4544">
            <v>29.83</v>
          </cell>
        </row>
        <row r="4545">
          <cell r="A4545" t="str">
            <v xml:space="preserve">    74235</v>
          </cell>
          <cell r="B4545" t="str">
            <v>PISOS DE PEDRA PORTUGUESA ARENITO E ARDOSIA</v>
          </cell>
        </row>
        <row r="4546">
          <cell r="A4546" t="str">
            <v xml:space="preserve">    74235/001</v>
          </cell>
          <cell r="B4546" t="str">
            <v>PISO EM PEDRA PORTUGUESA ASSENTADO SOBRE ARGAMASSA TRACO 1:5 (CIMENTO E SAIBRO), REJUNTADO COM CIMENTO COMUM</v>
          </cell>
          <cell r="C4546" t="str">
            <v>M2</v>
          </cell>
          <cell r="D4546">
            <v>102.75</v>
          </cell>
        </row>
        <row r="4547">
          <cell r="A4547" t="str">
            <v xml:space="preserve">    84183</v>
          </cell>
          <cell r="B4547" t="str">
            <v>PISO EM PEDRA PORTUGUESA ASSENTADO SOBRE BASE DE AREIA, REJUNTADO COM CIMENTO COMUM</v>
          </cell>
          <cell r="C4547" t="str">
            <v>M2</v>
          </cell>
          <cell r="D4547">
            <v>89.57</v>
          </cell>
        </row>
        <row r="4548">
          <cell r="A4548" t="str">
            <v xml:space="preserve">  0116</v>
          </cell>
          <cell r="B4548" t="str">
            <v>PISO VINILICO/BORRACHA</v>
          </cell>
        </row>
        <row r="4549">
          <cell r="A4549" t="str">
            <v xml:space="preserve">    72185</v>
          </cell>
          <cell r="B4549" t="str">
            <v>PISO VINILICO SEMIFLEXIVEL PADRAO LISO, ESPESSURA 2MM, FIXADO COM COLA</v>
          </cell>
          <cell r="C4549" t="str">
            <v>M2</v>
          </cell>
          <cell r="D4549">
            <v>59.25</v>
          </cell>
        </row>
        <row r="4550">
          <cell r="A4550" t="str">
            <v xml:space="preserve">    72186</v>
          </cell>
          <cell r="B4550" t="str">
            <v>PISO VINILICO SEMIFLEXIVEL PADRAO LISO, ESPESSURA 3,2MM, FIXADO COM COLA</v>
          </cell>
          <cell r="C4550" t="str">
            <v>M2</v>
          </cell>
          <cell r="D4550">
            <v>95.46</v>
          </cell>
        </row>
        <row r="4551">
          <cell r="A4551" t="str">
            <v xml:space="preserve">    72187</v>
          </cell>
          <cell r="B4551" t="str">
            <v>PISO DE BORRACHA FRISADO, ESPESSURA 7MM, ASSENTADO COM ARGAMASSA TRACO1:3 (CIMENTO E AREIA)</v>
          </cell>
          <cell r="C4551" t="str">
            <v>M2</v>
          </cell>
          <cell r="D4551">
            <v>168.92</v>
          </cell>
        </row>
        <row r="4552">
          <cell r="A4552" t="str">
            <v xml:space="preserve">    72188</v>
          </cell>
          <cell r="B4552" t="str">
            <v>PISO DE BORRACHA PASTILHADO, ESPESSURA 7MM, ASSENTADO COM ARGAMASSA TRACO 1:3 (CIMENTO E AREIA)</v>
          </cell>
          <cell r="C4552" t="str">
            <v>M2</v>
          </cell>
          <cell r="D4552">
            <v>168.3</v>
          </cell>
        </row>
        <row r="4553">
          <cell r="A4553" t="str">
            <v xml:space="preserve">    73876</v>
          </cell>
          <cell r="B4553" t="str">
            <v>PLURIGOMA</v>
          </cell>
        </row>
        <row r="4554">
          <cell r="A4554" t="str">
            <v xml:space="preserve">    73876/001</v>
          </cell>
          <cell r="B4554" t="str">
            <v xml:space="preserve">PISO DE BORRACHA PASTILHADO, ESPESSURA 7MM, FIXADO COM COLA </v>
          </cell>
          <cell r="C4554" t="str">
            <v>M2</v>
          </cell>
          <cell r="D4554">
            <v>158.72</v>
          </cell>
        </row>
        <row r="4555">
          <cell r="A4555" t="str">
            <v xml:space="preserve">    84186</v>
          </cell>
          <cell r="B4555" t="str">
            <v xml:space="preserve">PISO DE BORRACHA CANELADA, ESPESSURA 3,5MM, FIXADO COM COLA </v>
          </cell>
          <cell r="C4555" t="str">
            <v>M2</v>
          </cell>
          <cell r="D4555">
            <v>82.75</v>
          </cell>
        </row>
        <row r="4556">
          <cell r="A4556" t="str">
            <v xml:space="preserve">    84187</v>
          </cell>
          <cell r="B4556" t="str">
            <v xml:space="preserve">ASSENTAMENTO DE PISO DE BORRACHA PASTILHADA FIXADO COM COLA </v>
          </cell>
          <cell r="C4556" t="str">
            <v>M2</v>
          </cell>
          <cell r="D4556">
            <v>14.81</v>
          </cell>
        </row>
        <row r="4557">
          <cell r="A4557" t="str">
            <v xml:space="preserve">    84188</v>
          </cell>
          <cell r="B4557" t="str">
            <v xml:space="preserve">TESTEIRA OU RODAPE VINILICO 6CM FIXADO COM COLA </v>
          </cell>
          <cell r="C4557" t="str">
            <v>M</v>
          </cell>
          <cell r="D4557">
            <v>22.15</v>
          </cell>
        </row>
        <row r="4558">
          <cell r="A4558" t="str">
            <v xml:space="preserve">  0117</v>
          </cell>
          <cell r="B4558" t="str">
            <v>PISO DE ALTA RESISTENCIA</v>
          </cell>
        </row>
        <row r="4559">
          <cell r="A4559" t="str">
            <v xml:space="preserve">    72136</v>
          </cell>
          <cell r="B4559" t="str">
            <v>PISO INDUSTRIAL DE ALTA RESISTENCIA, ESPESSURA 8MM, INCLUSO JUNTAS DE DILATACAO PLASTICAS E POLIMENTO MECANIZADO</v>
          </cell>
          <cell r="C4559" t="str">
            <v>M2</v>
          </cell>
          <cell r="D4559">
            <v>64.260000000000005</v>
          </cell>
        </row>
        <row r="4560">
          <cell r="A4560" t="str">
            <v xml:space="preserve">    72137</v>
          </cell>
          <cell r="B4560" t="str">
            <v>PISO INDUSTRIAL ALTA RESISTENCIA, ESPESSURA 12MM, INCLUSO JUNTAS DE DILATACAO PLASTICAS E POLIMENTO MECANIZADO</v>
          </cell>
          <cell r="C4560" t="str">
            <v>M2</v>
          </cell>
          <cell r="D4560">
            <v>77.900000000000006</v>
          </cell>
        </row>
        <row r="4561">
          <cell r="A4561" t="str">
            <v xml:space="preserve">    72815</v>
          </cell>
          <cell r="B4561" t="str">
            <v xml:space="preserve">APLICACAO DE TINTA A BASE DE EPOXI SOBRE PISO </v>
          </cell>
          <cell r="C4561" t="str">
            <v>M2</v>
          </cell>
          <cell r="D4561">
            <v>32.75</v>
          </cell>
        </row>
        <row r="4562">
          <cell r="A4562" t="str">
            <v xml:space="preserve">  0118</v>
          </cell>
          <cell r="B4562" t="str">
            <v>PISO GRANILITE/MARMORITE</v>
          </cell>
        </row>
        <row r="4563">
          <cell r="A4563" t="str">
            <v xml:space="preserve">    84191</v>
          </cell>
          <cell r="B4563" t="str">
            <v>PISO EM GRANILITE, MARMORITE OU GRANITINA ESPESSURA 8 MM, INCLUSO JUNTAS DE DILATACAO PLASTICAS</v>
          </cell>
          <cell r="C4563" t="str">
            <v>M2</v>
          </cell>
          <cell r="D4563">
            <v>66.849999999999994</v>
          </cell>
        </row>
        <row r="4564">
          <cell r="A4564" t="str">
            <v xml:space="preserve">  0119</v>
          </cell>
          <cell r="B4564" t="str">
            <v>PISO DE MARMORE/GRANITO</v>
          </cell>
        </row>
        <row r="4565">
          <cell r="A4565" t="str">
            <v xml:space="preserve">    72138</v>
          </cell>
          <cell r="B4565" t="str">
            <v>PISO EM GRANITO BRANCO 50X50CM LEVIGADO ESPESSURA 2CM, ASSENTADO COM ARGAMASSA COLANTE DUPLA COLAGEM, COM REJUNTAMENTO EM CIMENTO BRANCO</v>
          </cell>
          <cell r="C4565" t="str">
            <v>M2</v>
          </cell>
          <cell r="D4565">
            <v>167.85</v>
          </cell>
        </row>
        <row r="4566">
          <cell r="A4566" t="str">
            <v xml:space="preserve">    84190</v>
          </cell>
          <cell r="B4566" t="str">
            <v>PISO GRANITO ASSENTADO SOBRE ARGAMASSA CIMENTO / CAL / AREIA TRACO 1:0,25:3 INCLUSIVE REJUNTE EM CIMENTO</v>
          </cell>
          <cell r="C4566" t="str">
            <v>M2</v>
          </cell>
          <cell r="D4566">
            <v>130.25</v>
          </cell>
        </row>
        <row r="4567">
          <cell r="A4567" t="str">
            <v xml:space="preserve">    84193</v>
          </cell>
          <cell r="B4567" t="str">
            <v>ASSENTAMENTO DE PISO GRANITO/MARMORE SOBRE ARGAMASSA TRACO 1:2:2 (CIMENTO/AREIA/SAIBRO)</v>
          </cell>
          <cell r="C4567" t="str">
            <v>M2</v>
          </cell>
          <cell r="D4567">
            <v>18.170000000000002</v>
          </cell>
        </row>
        <row r="4568">
          <cell r="A4568" t="str">
            <v xml:space="preserve">    84195</v>
          </cell>
          <cell r="B4568" t="str">
            <v>PISO MARMORE BRANCO ASSENTADO SOBRE ARGAMASSA TRACO 1:4 (CIMENTO/AREIA)</v>
          </cell>
          <cell r="C4568" t="str">
            <v>M2</v>
          </cell>
          <cell r="D4568">
            <v>192.55</v>
          </cell>
        </row>
        <row r="4569">
          <cell r="A4569" t="str">
            <v xml:space="preserve">  0120</v>
          </cell>
          <cell r="B4569" t="str">
            <v>SOLEIRA CERAMICA</v>
          </cell>
        </row>
        <row r="4570">
          <cell r="A4570" t="str">
            <v xml:space="preserve">    84192</v>
          </cell>
          <cell r="B4570" t="str">
            <v>SOLEIRA CERAMICA PEI-4 LARGURA 15CM ASSENTADA SOBRE ARGAMASSA CIMENTO E AREIA TRACO 1:4</v>
          </cell>
          <cell r="C4570" t="str">
            <v>M</v>
          </cell>
          <cell r="D4570">
            <v>10.72</v>
          </cell>
        </row>
        <row r="4571">
          <cell r="A4571" t="str">
            <v xml:space="preserve">  0121</v>
          </cell>
          <cell r="B4571" t="str">
            <v>SOLEIRA DE GRANILITE, MARMORITE E OUTROS</v>
          </cell>
        </row>
        <row r="4572">
          <cell r="A4572" t="str">
            <v xml:space="preserve">    74159</v>
          </cell>
          <cell r="B4572" t="str">
            <v>SOLEIRA DE ARDOSIA</v>
          </cell>
        </row>
        <row r="4573">
          <cell r="A4573" t="str">
            <v xml:space="preserve">    74159/001</v>
          </cell>
          <cell r="B4573" t="str">
            <v>SOLEIRA EM ARDOSIA LARGURA 15CM ASSENTADA COM ARGAMASSA DE CIMENTO E AREIA TRACO 1:4 REJUNTE EM CIMENTO BRANCO</v>
          </cell>
          <cell r="C4573" t="str">
            <v>M</v>
          </cell>
          <cell r="D4573">
            <v>10.65</v>
          </cell>
        </row>
        <row r="4574">
          <cell r="A4574" t="str">
            <v xml:space="preserve">    74192</v>
          </cell>
          <cell r="B4574" t="str">
            <v>SOLEIRA DE MARMORITE</v>
          </cell>
        </row>
        <row r="4575">
          <cell r="A4575" t="str">
            <v xml:space="preserve">    74192/001</v>
          </cell>
          <cell r="B4575" t="str">
            <v>SOLEIRA EM MARMORITE LARGURA 15CM SOBRE ARGAMASSA TRACO 1:4 (CIMENTO EAREIA)</v>
          </cell>
          <cell r="C4575" t="str">
            <v>M</v>
          </cell>
          <cell r="D4575">
            <v>51.44</v>
          </cell>
        </row>
        <row r="4576">
          <cell r="A4576" t="str">
            <v xml:space="preserve">    84194</v>
          </cell>
          <cell r="B4576" t="str">
            <v>SOLEIRA DE CIMENTADO LISO LARGURA 15CM EXECUTADA COM ARGAMASSA TRACO 1:3 (CIMENTO E AREIA)</v>
          </cell>
          <cell r="C4576" t="str">
            <v>M</v>
          </cell>
          <cell r="D4576">
            <v>9.0299999999999994</v>
          </cell>
        </row>
        <row r="4577">
          <cell r="A4577" t="str">
            <v xml:space="preserve">  0122</v>
          </cell>
          <cell r="B4577" t="str">
            <v>SOLEIRA DE MARMORE/GRANITO</v>
          </cell>
        </row>
        <row r="4578">
          <cell r="A4578" t="str">
            <v xml:space="preserve">    74111</v>
          </cell>
          <cell r="B4578" t="str">
            <v>SOLEIRA MARMORE BRANCO</v>
          </cell>
        </row>
        <row r="4579">
          <cell r="A4579" t="str">
            <v xml:space="preserve">    74111/001</v>
          </cell>
          <cell r="B4579" t="str">
            <v>SOLEIRA DE MARMORE BRANCO, LARGURA 5CM, ESPESSURA 3CM, ASSENTADA COM ARGAMASSA COLANTE</v>
          </cell>
          <cell r="C4579" t="str">
            <v>M</v>
          </cell>
          <cell r="D4579">
            <v>43.07</v>
          </cell>
        </row>
        <row r="4580">
          <cell r="A4580" t="str">
            <v xml:space="preserve">    84161</v>
          </cell>
          <cell r="B4580" t="str">
            <v>SOLEIRA DE MARMORE BRANCO, LARGURA 15CM, ESPESSURA 3CM, ASSENTADA SOBRE ARGAMASSA TRACO 1:4 (CIMENTO E AREIA)</v>
          </cell>
          <cell r="C4580" t="str">
            <v>M</v>
          </cell>
          <cell r="D4580">
            <v>35.31</v>
          </cell>
        </row>
        <row r="4581">
          <cell r="A4581" t="str">
            <v xml:space="preserve">  0130</v>
          </cell>
          <cell r="B4581" t="str">
            <v>RODAPE DE MADEIRA</v>
          </cell>
        </row>
        <row r="4582">
          <cell r="A4582" t="str">
            <v xml:space="preserve">    72194</v>
          </cell>
          <cell r="B4582" t="str">
            <v>RECOLOCACAO DE RODAPE DE MADEIRA E CORDAO, CONSIDERANDO REAPROVEITAMENTO DO MATERIAL</v>
          </cell>
          <cell r="C4582" t="str">
            <v>M</v>
          </cell>
          <cell r="D4582">
            <v>3.62</v>
          </cell>
        </row>
        <row r="4583">
          <cell r="A4583" t="str">
            <v xml:space="preserve">    73886</v>
          </cell>
          <cell r="B4583" t="str">
            <v>RODAPES DE MADEIRA</v>
          </cell>
        </row>
        <row r="4584">
          <cell r="A4584" t="str">
            <v xml:space="preserve">    73886/001</v>
          </cell>
          <cell r="B4584" t="str">
            <v xml:space="preserve">RODAPE EM MADEIRA, ALTURA 7CM, FIXADO EM PECAS DE MADEIRA </v>
          </cell>
          <cell r="C4584" t="str">
            <v>M</v>
          </cell>
          <cell r="D4584">
            <v>9.4700000000000006</v>
          </cell>
        </row>
        <row r="4585">
          <cell r="A4585" t="str">
            <v xml:space="preserve">    84162</v>
          </cell>
          <cell r="B4585" t="str">
            <v xml:space="preserve">RODAPE EM MADEIRA, ALTURA 7CM, FIXADO COM COLA </v>
          </cell>
          <cell r="C4585" t="str">
            <v>M</v>
          </cell>
          <cell r="D4585">
            <v>9.35</v>
          </cell>
        </row>
        <row r="4586">
          <cell r="A4586" t="str">
            <v xml:space="preserve">  0131</v>
          </cell>
          <cell r="B4586" t="str">
            <v>RODAPE CERAMICO</v>
          </cell>
        </row>
        <row r="4587">
          <cell r="A4587" t="str">
            <v xml:space="preserve">    88648</v>
          </cell>
          <cell r="B4587" t="str">
            <v>RODAPÉ CERÂMICO DE 7CM DE ALTURA COM PLACAS TIPO GRÊS DE DIMENSÕES 35X35CM. AF_06/2014</v>
          </cell>
          <cell r="C4587" t="str">
            <v>M</v>
          </cell>
          <cell r="D4587">
            <v>6.73</v>
          </cell>
        </row>
        <row r="4588">
          <cell r="A4588" t="str">
            <v xml:space="preserve">    88649</v>
          </cell>
          <cell r="B4588" t="str">
            <v>RODAPÉ CERÂMICO DE 7CM DE ALTURA COM PLACAS TIPO GRÊS DE DIMENSÕES 45X45CM. AF_06/2014</v>
          </cell>
          <cell r="C4588" t="str">
            <v>M</v>
          </cell>
          <cell r="D4588">
            <v>7.71</v>
          </cell>
        </row>
        <row r="4589">
          <cell r="A4589" t="str">
            <v xml:space="preserve">    88650</v>
          </cell>
          <cell r="B4589" t="str">
            <v>RODAPÉ CERÂMICO DE 7CM DE ALTURA COM PLACAS TIPO GRÊS DE DIMENSÕES 60X60CM. AF_06/2014</v>
          </cell>
          <cell r="C4589" t="str">
            <v>M</v>
          </cell>
          <cell r="D4589">
            <v>9.17</v>
          </cell>
        </row>
        <row r="4590">
          <cell r="A4590" t="str">
            <v xml:space="preserve">  0164</v>
          </cell>
          <cell r="B4590" t="str">
            <v>RODAPE DE MARMORE,GRANITO,MARMORITE,GRANILITE E OUTROS</v>
          </cell>
        </row>
        <row r="4591">
          <cell r="A4591" t="str">
            <v xml:space="preserve">    6123</v>
          </cell>
          <cell r="B4591" t="str">
            <v xml:space="preserve">RODAPE EM ARGAMASSA TRACO 1:2:8 (CIMENTO, CAL E AREIA) ALTURA 8CM </v>
          </cell>
          <cell r="C4591" t="str">
            <v>M</v>
          </cell>
          <cell r="D4591">
            <v>7.55</v>
          </cell>
        </row>
        <row r="4592">
          <cell r="A4592" t="str">
            <v xml:space="preserve">    40904</v>
          </cell>
          <cell r="B4592" t="str">
            <v>RODAPE EM ARDOSIA ALTURA 8CM ASSENTADO COM ARGAMASSA TRACO 1:2:8 (CIMENTO, CAL E AREIA) REJUNTE EM CIMENTO BRANCO</v>
          </cell>
          <cell r="C4592" t="str">
            <v>ML</v>
          </cell>
          <cell r="D4592">
            <v>5.97</v>
          </cell>
        </row>
        <row r="4593">
          <cell r="A4593" t="str">
            <v xml:space="preserve">    73630</v>
          </cell>
          <cell r="B4593" t="str">
            <v xml:space="preserve">RODAPE EM CONCRETO (CIMENTO, AREIA GROSSA E PEDRISCO), ALTURA 8CM </v>
          </cell>
          <cell r="C4593" t="str">
            <v>M</v>
          </cell>
          <cell r="D4593">
            <v>7.81</v>
          </cell>
        </row>
        <row r="4594">
          <cell r="A4594" t="str">
            <v xml:space="preserve">    73742</v>
          </cell>
          <cell r="B4594" t="str">
            <v>RODAPE DE GRANITO</v>
          </cell>
        </row>
        <row r="4595">
          <cell r="A4595" t="str">
            <v xml:space="preserve">    73742/001</v>
          </cell>
          <cell r="B4595" t="str">
            <v>RODAPE EM MARMORE BRANCO ASSENTADO COM ARGAMASSA TRACO 1:2:8 (CIMENTO,CAL E AREIA) ALTURA 7CM</v>
          </cell>
          <cell r="C4595" t="str">
            <v>M</v>
          </cell>
          <cell r="D4595">
            <v>22.66</v>
          </cell>
        </row>
        <row r="4596">
          <cell r="A4596" t="str">
            <v xml:space="preserve">    73850</v>
          </cell>
          <cell r="B4596" t="str">
            <v>RODAPE DE MARMORITE</v>
          </cell>
        </row>
        <row r="4597">
          <cell r="A4597" t="str">
            <v xml:space="preserve">    73850/001</v>
          </cell>
          <cell r="B4597" t="str">
            <v xml:space="preserve">RODAPE EM MARMORITE, ALTURA 10CM </v>
          </cell>
          <cell r="C4597" t="str">
            <v>M</v>
          </cell>
          <cell r="D4597">
            <v>18.3</v>
          </cell>
        </row>
        <row r="4598">
          <cell r="A4598" t="str">
            <v xml:space="preserve">    84165</v>
          </cell>
          <cell r="B4598" t="str">
            <v xml:space="preserve">RODAPE EM ARGAMASSA TRACO 1:3 (CIMENTO E AREIA) ALTURA 8CM </v>
          </cell>
          <cell r="C4598" t="str">
            <v>M</v>
          </cell>
          <cell r="D4598">
            <v>7.92</v>
          </cell>
        </row>
        <row r="4599">
          <cell r="A4599" t="str">
            <v xml:space="preserve">    84167</v>
          </cell>
          <cell r="B4599" t="str">
            <v>RODAPE EM MARMORE BRANCO ASSENTADO COM ARGAMASSA TRACO 1:4 (CIMENTO E AREIA) ALTURA 7CM</v>
          </cell>
          <cell r="C4599" t="str">
            <v>M</v>
          </cell>
          <cell r="D4599">
            <v>24.67</v>
          </cell>
        </row>
        <row r="4600">
          <cell r="A4600" t="str">
            <v xml:space="preserve">    84168</v>
          </cell>
          <cell r="B4600" t="str">
            <v>RODAPE EM ARDOSIA ASSENTADO COM ARGAMASSA TRACO 1:4 (CIMENTO E AREIA) ALTURA 10CM</v>
          </cell>
          <cell r="C4600" t="str">
            <v>M</v>
          </cell>
          <cell r="D4600">
            <v>11.92</v>
          </cell>
        </row>
        <row r="4601">
          <cell r="A4601" t="str">
            <v xml:space="preserve">  0258</v>
          </cell>
          <cell r="B4601" t="str">
            <v>PISO CONCRETO</v>
          </cell>
        </row>
        <row r="4602">
          <cell r="A4602" t="str">
            <v xml:space="preserve">    68325</v>
          </cell>
          <cell r="B4602" t="str">
            <v>PISO EM CONCRETO 20 MPA PREPARO MECANICO, ESPESSURA 7CM, INCLUSO SELANTE ELASTICO A BASE DE POLIURETANO</v>
          </cell>
          <cell r="C4602" t="str">
            <v>M2</v>
          </cell>
          <cell r="D4602">
            <v>41</v>
          </cell>
        </row>
        <row r="4603">
          <cell r="A4603" t="str">
            <v xml:space="preserve">    68333</v>
          </cell>
          <cell r="B4603" t="str">
            <v>PISO EM CONCRETO 20 MPA PREPARO MECANICO, ESPESSURA 7CM, INCLUSO JUNTAS DE DILATACAO EM MADEIRA</v>
          </cell>
          <cell r="C4603" t="str">
            <v>M2</v>
          </cell>
          <cell r="D4603">
            <v>41.83</v>
          </cell>
        </row>
        <row r="4604">
          <cell r="A4604" t="str">
            <v xml:space="preserve">    72182</v>
          </cell>
          <cell r="B4604" t="str">
            <v>PISO EM CONCRETO 20 MPA PREPARO MECANICO, ESPESSURA 7CM, INCLUSO JUNTAS DE DILATACAO EM POLIURETANO 2X2M</v>
          </cell>
          <cell r="C4604" t="str">
            <v>M2</v>
          </cell>
          <cell r="D4604">
            <v>42.91</v>
          </cell>
        </row>
        <row r="4605">
          <cell r="A4605" t="str">
            <v xml:space="preserve">    72183</v>
          </cell>
          <cell r="B4605" t="str">
            <v>PISO EM CONCRETO 20MPA PREPARO MECANICO, ESPESSURA 7 CM, COM ARMACAO EM TELA SOLDADA</v>
          </cell>
          <cell r="C4605" t="str">
            <v>M2</v>
          </cell>
          <cell r="D4605">
            <v>62.6</v>
          </cell>
        </row>
        <row r="4606">
          <cell r="A4606" t="str">
            <v xml:space="preserve">    72195</v>
          </cell>
          <cell r="B4606" t="str">
            <v xml:space="preserve">PISO EM CONCRETO ESPESSURA 7CM, COM JUNTA EM GRAMA </v>
          </cell>
          <cell r="C4606" t="str">
            <v>M2</v>
          </cell>
          <cell r="D4606">
            <v>46.18</v>
          </cell>
        </row>
        <row r="4607">
          <cell r="A4607" t="str">
            <v xml:space="preserve">    73892</v>
          </cell>
          <cell r="B4607" t="str">
            <v>CALCADA EM CONCRETO</v>
          </cell>
        </row>
        <row r="4608">
          <cell r="A4608" t="str">
            <v xml:space="preserve">    73892/001</v>
          </cell>
          <cell r="B4608" t="str">
            <v>EXECUÇÃO DE PASSEIO (CALÇADA) EM CONCRETO (CIMENTO/AREIA/SEIXO ROLADO), PREPARO MECÂNICO, ESPESSURA 7CM, COM JUNTA DE DILATAÇÃO EM MADEIRA,INCLUSO LANÇAMENTO E ADENSAMENTO</v>
          </cell>
          <cell r="C4608" t="str">
            <v>M2</v>
          </cell>
          <cell r="D4608">
            <v>34.869999999999997</v>
          </cell>
        </row>
        <row r="4609">
          <cell r="A4609" t="str">
            <v xml:space="preserve">    73892/002</v>
          </cell>
          <cell r="B4609" t="str">
            <v>EXECUÇÃO DE PASSEIO (CALÇADA) EM CONCRETO 12 MPA, TRAÇO 1:3:5 (CIMENTO/AREIA/BRITA), PREPARO MECÂNICO, ESPESSURA 7CM, COM JUNTA DE DILATAÇÃOEM MADEIRA, INCLUSO LANÇAMENTO E ADENSAMENTO</v>
          </cell>
          <cell r="C4609" t="str">
            <v>M2</v>
          </cell>
          <cell r="D4609">
            <v>33.76</v>
          </cell>
        </row>
        <row r="4610">
          <cell r="A4610" t="str">
            <v xml:space="preserve">    74147</v>
          </cell>
          <cell r="B4610" t="str">
            <v>PISO C/BLOKRET H=8CM PRE-FABRICADO, INCLUSIVE COLCHAO AREIA H=6,0CM</v>
          </cell>
        </row>
        <row r="4611">
          <cell r="A4611" t="str">
            <v xml:space="preserve">    74147/001</v>
          </cell>
          <cell r="B4611" t="str">
            <v>PISO EM BLOCO SEXTAVADO 30X30CM, ESPESSURA 8CM, ASSENTADO SOBRE COLCHAO DE AREIA ESPESSURA 6CM</v>
          </cell>
          <cell r="C4611" t="str">
            <v>M2</v>
          </cell>
          <cell r="D4611">
            <v>44.68</v>
          </cell>
        </row>
        <row r="4612">
          <cell r="A4612" t="str">
            <v xml:space="preserve">    84175</v>
          </cell>
          <cell r="B4612" t="str">
            <v>JUNTA 5X5CM COM ARGAMASSA TRACO 1:3 (CIMENTO E AREIA) PARA PISO EM PLACAS</v>
          </cell>
          <cell r="C4612" t="str">
            <v>M</v>
          </cell>
          <cell r="D4612">
            <v>8.24</v>
          </cell>
        </row>
        <row r="4613">
          <cell r="A4613" t="str">
            <v xml:space="preserve">    84176</v>
          </cell>
          <cell r="B4613" t="str">
            <v>JUNTA 2,5X2,5CM COM ARGAMASSA 1:1:3 IMPERMEABILIZANTE DE HIDRO-ASFALTOCIMENTO E AREIA PARA PISO EM PLACAS</v>
          </cell>
          <cell r="C4613" t="str">
            <v>M</v>
          </cell>
          <cell r="D4613">
            <v>14.38</v>
          </cell>
        </row>
        <row r="4614">
          <cell r="A4614" t="str">
            <v xml:space="preserve">    84177</v>
          </cell>
          <cell r="B4614" t="str">
            <v xml:space="preserve">JUNTA GRAMADA 5CM DE LARGURA </v>
          </cell>
          <cell r="C4614" t="str">
            <v>M</v>
          </cell>
          <cell r="D4614">
            <v>9.02</v>
          </cell>
        </row>
        <row r="4615">
          <cell r="A4615" t="str">
            <v xml:space="preserve">    84184</v>
          </cell>
          <cell r="B4615" t="str">
            <v>REPOSICAO DE BLOCOS DE CONCRETO HEXAGONAL, TIPO BLOKRET, SOBRE COXIM AREIA</v>
          </cell>
          <cell r="C4615" t="str">
            <v>M2</v>
          </cell>
          <cell r="D4615">
            <v>14.93</v>
          </cell>
        </row>
        <row r="4616">
          <cell r="A4616" t="str">
            <v xml:space="preserve">    84212</v>
          </cell>
          <cell r="B4616" t="str">
            <v>PISO EM CONCRETO 20 MPA USINADO, ESPESSURA 7CM E JUNTAS SERRADAS 2X2M,INCLUSO POLIMENTO COM DESEMPENADEIRA ELETRICA</v>
          </cell>
          <cell r="C4616" t="str">
            <v>M2</v>
          </cell>
          <cell r="D4616">
            <v>42.67</v>
          </cell>
        </row>
        <row r="4617">
          <cell r="A4617" t="str">
            <v xml:space="preserve">  0260</v>
          </cell>
          <cell r="B4617" t="str">
            <v>CARPETE</v>
          </cell>
        </row>
        <row r="4618">
          <cell r="A4618" t="str">
            <v xml:space="preserve">    84179</v>
          </cell>
          <cell r="B4618" t="str">
            <v>CARPETE NYLON ESPESSURA 6MM, COLOCADO SOBRE ARGAMASSA TRACO 1:4 (CIMENTO E AREIA)</v>
          </cell>
          <cell r="C4618" t="str">
            <v>M2</v>
          </cell>
          <cell r="D4618">
            <v>84.82</v>
          </cell>
        </row>
        <row r="4619">
          <cell r="A4619" t="str">
            <v xml:space="preserve">  0264</v>
          </cell>
          <cell r="B4619" t="str">
            <v>REGULARIZACAO DE CONTRA-PISOS E OUTRAS SUPERFICIES</v>
          </cell>
        </row>
        <row r="4620">
          <cell r="A4620" t="str">
            <v xml:space="preserve">    87620</v>
          </cell>
          <cell r="B4620" t="str">
            <v>CONTRAPISO EM ARGAMASSA TRAÇO 1:4 (CIMENTO E AREIA), PREPARO MECÂNICO COM BETONEIRA 400 L, APLICADO EM ÁREAS SECAS SOBRE LAJE, ADERIDO, ESPESSURA 2CM. AF_06/2014</v>
          </cell>
          <cell r="C4620" t="str">
            <v>M2</v>
          </cell>
          <cell r="D4620">
            <v>21.63</v>
          </cell>
        </row>
        <row r="4621">
          <cell r="A4621" t="str">
            <v xml:space="preserve">    87622</v>
          </cell>
          <cell r="B4621" t="str">
            <v>CONTRAPISO EM ARGAMASSA TRAÇO 1:4 (CIMENTO E AREIA), PREPARO MANUAL, APLICADO EM ÁREAS SECAS SOBRE LAJE, ADERIDO, ESPESSURA 2CM. AF_06/2014</v>
          </cell>
          <cell r="C4621" t="str">
            <v>M2</v>
          </cell>
          <cell r="D4621">
            <v>23.3</v>
          </cell>
        </row>
        <row r="4622">
          <cell r="A4622" t="str">
            <v xml:space="preserve">    87623</v>
          </cell>
          <cell r="B4622" t="str">
            <v>CONTRAPISO EM ARGAMASSA PRONTA, PREPARO MECÂNICO COM MISTURADOR 300 KG, APLICADO EM ÁREAS SECAS SOBRE LAJE, ADERIDO, ESPESSURA 2CM. AF_06/2014</v>
          </cell>
          <cell r="C4622" t="str">
            <v>M2</v>
          </cell>
          <cell r="D4622">
            <v>86.41</v>
          </cell>
        </row>
        <row r="4623">
          <cell r="A4623" t="str">
            <v xml:space="preserve">    87624</v>
          </cell>
          <cell r="B4623" t="str">
            <v>CONTRAPISO EM ARGAMASSA PRONTA, PREPARO MANUAL, APLICADO EM ÁREAS SECAS SOBRE LAJE, ADERIDO, ESPESSURA 2CM. AF_06/2014</v>
          </cell>
          <cell r="C4623" t="str">
            <v>M2</v>
          </cell>
          <cell r="D4623">
            <v>90.34</v>
          </cell>
        </row>
        <row r="4624">
          <cell r="A4624" t="str">
            <v xml:space="preserve">    87630</v>
          </cell>
          <cell r="B4624" t="str">
            <v>CONTRAPISO EM ARGAMASSA TRAÇO 1:4 (CIMENTO E AREIA), PREPARO MECÂNICO COM BETONEIRA 400 L, APLICADO EM ÁREAS SECAS SOBRE LAJE, ADERIDO, ESPESSURA 3CM. AF_06/2014</v>
          </cell>
          <cell r="C4624" t="str">
            <v>M2</v>
          </cell>
          <cell r="D4624">
            <v>27.27</v>
          </cell>
        </row>
        <row r="4625">
          <cell r="A4625" t="str">
            <v xml:space="preserve">    87632</v>
          </cell>
          <cell r="B4625" t="str">
            <v>CONTRAPISO EM ARGAMASSA TRAÇO 1:4 (CIMENTO E AREIA), PREPARO MANUAL, APLICADO EM ÁREAS SECAS SOBRE LAJE, ADERIDO, ESPESSURA 3CM. AF_06/2014</v>
          </cell>
          <cell r="C4625" t="str">
            <v>M2</v>
          </cell>
          <cell r="D4625">
            <v>29.6</v>
          </cell>
        </row>
        <row r="4626">
          <cell r="A4626" t="str">
            <v xml:space="preserve">    87633</v>
          </cell>
          <cell r="B4626" t="str">
            <v>CONTRAPISO EM ARGAMASSA PRONTA, PREPARO MECÂNICO COM MISTURADOR 300 KG, APLICADO EM ÁREAS SECAS SOBRE LAJE, ADERIDO, ESPESSURA 3CM. AF_06/2014</v>
          </cell>
          <cell r="C4626" t="str">
            <v>M2</v>
          </cell>
          <cell r="D4626">
            <v>117.33</v>
          </cell>
        </row>
        <row r="4627">
          <cell r="A4627" t="str">
            <v xml:space="preserve">    87634</v>
          </cell>
          <cell r="B4627" t="str">
            <v>CONTRAPISO EM ARGAMASSA PRONTA, PREPARO MANUAL, APLICADO EM ÁREAS SECAS SOBRE LAJE, ADERIDO, ESPESSURA 3CM. AF_06/2014</v>
          </cell>
          <cell r="C4627" t="str">
            <v>M2</v>
          </cell>
          <cell r="D4627">
            <v>122.8</v>
          </cell>
        </row>
        <row r="4628">
          <cell r="A4628" t="str">
            <v xml:space="preserve">    87640</v>
          </cell>
          <cell r="B4628" t="str">
            <v>CONTRAPISO EM ARGAMASSA TRAÇO 1:4 (CIMENTO E AREIA), PREPARO MECÂNICO COM BETONEIRA 400 L, APLICADO EM ÁREAS SECAS SOBRE LAJE, ADERIDO, ESPESSURA 4CM. AF_06/2014</v>
          </cell>
          <cell r="C4628" t="str">
            <v>M2</v>
          </cell>
          <cell r="D4628">
            <v>31.84</v>
          </cell>
        </row>
        <row r="4629">
          <cell r="A4629" t="str">
            <v xml:space="preserve">    87642</v>
          </cell>
          <cell r="B4629" t="str">
            <v>CONTRAPISO EM ARGAMASSA TRAÇO 1:4 (CIMENTO E AREIA), PREPARO MANUAL, APLICADO EM ÁREAS SECAS SOBRE LAJE, ADERIDO, ESPESSURA 4CM. AF_06/2014</v>
          </cell>
          <cell r="C4629" t="str">
            <v>M2</v>
          </cell>
          <cell r="D4629">
            <v>34.700000000000003</v>
          </cell>
        </row>
        <row r="4630">
          <cell r="A4630" t="str">
            <v xml:space="preserve">    87643</v>
          </cell>
          <cell r="B4630" t="str">
            <v>CONTRAPISO EM ARGAMASSA PRONTA, PREPARO MECÂNICO COM MISTURADOR 300 KG, APLICADO EM ÁREAS SECAS SOBRE LAJE, ADERIDO, ESPESSURA 4CM. AF_06/2014</v>
          </cell>
          <cell r="C4630" t="str">
            <v>M2</v>
          </cell>
          <cell r="D4630">
            <v>142.58000000000001</v>
          </cell>
        </row>
        <row r="4631">
          <cell r="A4631" t="str">
            <v xml:space="preserve">    87644</v>
          </cell>
          <cell r="B4631" t="str">
            <v>CONTRAPISO EM ARGAMASSA PRONTA, PREPARO MANUAL, APLICADO EM ÁREAS SECAS SOBRE LAJE, ADERIDO, ESPESSURA 4CM. AF_06/2014</v>
          </cell>
          <cell r="C4631" t="str">
            <v>M2</v>
          </cell>
          <cell r="D4631">
            <v>149.30000000000001</v>
          </cell>
        </row>
        <row r="4632">
          <cell r="A4632" t="str">
            <v xml:space="preserve">    87680</v>
          </cell>
          <cell r="B4632" t="str">
            <v>CONTRAPISO EM ARGAMASSA TRAÇO 1:4 (CIMENTO E AREIA), PREPARO MECÂNICO COM BETONEIRA 400 L, APLICADO EM ÁREAS SECAS SOBRE LAJE, NÃO ADERIDO,ESPESSURA 4CM. AF_06/2014</v>
          </cell>
          <cell r="C4632" t="str">
            <v>M2</v>
          </cell>
          <cell r="D4632">
            <v>26.86</v>
          </cell>
        </row>
        <row r="4633">
          <cell r="A4633" t="str">
            <v xml:space="preserve">    87682</v>
          </cell>
          <cell r="B4633" t="str">
            <v>CONTRAPISO EM ARGAMASSA TRAÇO 1:4 (CIMENTO E AREIA), PREPARO MANUAL, APLICADO EM ÁREAS SECAS SOBRE LAJE, NÃO ADERIDO, ESPESSURA 4CM. AF_06/2014</v>
          </cell>
          <cell r="C4633" t="str">
            <v>M2</v>
          </cell>
          <cell r="D4633">
            <v>29.71</v>
          </cell>
        </row>
        <row r="4634">
          <cell r="A4634" t="str">
            <v xml:space="preserve">    87683</v>
          </cell>
          <cell r="B4634" t="str">
            <v>CONTRAPISO EM ARGAMASSA PRONTA, PREPARO MECÂNICO COM MISTURADOR 300 KG, APLICADO EM ÁREAS SECAS SOBRE LAJE, NÃO ADERIDO, ESPESSURA 4CM. AF_06/2014</v>
          </cell>
          <cell r="C4634" t="str">
            <v>M2</v>
          </cell>
          <cell r="D4634">
            <v>137.6</v>
          </cell>
        </row>
        <row r="4635">
          <cell r="A4635" t="str">
            <v xml:space="preserve">    87684</v>
          </cell>
          <cell r="B4635" t="str">
            <v>CONTRAPISO EM ARGAMASSA PRONTA, PREPARO MANUAL, APLICADO EM ÁREAS SECAS SOBRE LAJE, NÃO ADERIDO, ESPESSURA 4CM. AF_06/2014</v>
          </cell>
          <cell r="C4635" t="str">
            <v>M2</v>
          </cell>
          <cell r="D4635">
            <v>144.32</v>
          </cell>
        </row>
        <row r="4636">
          <cell r="A4636" t="str">
            <v xml:space="preserve">    87690</v>
          </cell>
          <cell r="B4636" t="str">
            <v>CONTRAPISO EM ARGAMASSA TRAÇO 1:4 (CIMENTO E AREIA), PREPARO MECÂNICO COM BETONEIRA 400 L, APLICADO EM ÁREAS SECAS SOBRE LAJE, NÃO ADERIDO,ESPESSURA 5CM. AF_06/2014</v>
          </cell>
          <cell r="C4636" t="str">
            <v>M2</v>
          </cell>
          <cell r="D4636">
            <v>31.1</v>
          </cell>
        </row>
        <row r="4637">
          <cell r="A4637" t="str">
            <v xml:space="preserve">    87692</v>
          </cell>
          <cell r="B4637" t="str">
            <v>CONTRAPISO EM ARGAMASSA TRAÇO 1:4 (CIMENTO E AREIA), PREPARO MANUAL, APLICADO EM ÁREAS SECAS SOBRE LAJE, NÃO ADERIDO, ESPESSURA 5CM. AF_06/2014</v>
          </cell>
          <cell r="C4637" t="str">
            <v>M2</v>
          </cell>
          <cell r="D4637">
            <v>34.369999999999997</v>
          </cell>
        </row>
        <row r="4638">
          <cell r="A4638" t="str">
            <v xml:space="preserve">    87693</v>
          </cell>
          <cell r="B4638" t="str">
            <v>CONTRAPISO EM ARGAMASSA PRONTA, PREPARO MECÂNICO COM MISTURADOR 300 KG, APLICADO EM ÁREAS SECAS SOBRE LAJE, NÃO ADERIDO, ESPESSURA 5CM. AF_06/2014</v>
          </cell>
          <cell r="C4638" t="str">
            <v>M2</v>
          </cell>
          <cell r="D4638">
            <v>157.91999999999999</v>
          </cell>
        </row>
        <row r="4639">
          <cell r="A4639" t="str">
            <v xml:space="preserve">    87694</v>
          </cell>
          <cell r="B4639" t="str">
            <v>CONTRAPISO EM ARGAMASSA PRONTA, PREPARO MANUAL, APLICADO EM ÁREAS SECAS SOBRE LAJE, NÃO ADERIDO, ESPESSURA 5CM. AF_06/2014</v>
          </cell>
          <cell r="C4639" t="str">
            <v>M2</v>
          </cell>
          <cell r="D4639">
            <v>165.63</v>
          </cell>
        </row>
        <row r="4640">
          <cell r="A4640" t="str">
            <v xml:space="preserve">    87700</v>
          </cell>
          <cell r="B4640" t="str">
            <v>CONTRAPISO EM ARGAMASSA TRAÇO 1:4 (CIMENTO E AREIA), PREPARO MECÂNICO COM BETONEIRA 400 L, APLICADO EM ÁREAS SECAS SOBRE LAJE, NÃO ADERIDO,ESPESSURA 6CM. AF_06/2014</v>
          </cell>
          <cell r="C4640" t="str">
            <v>M2</v>
          </cell>
          <cell r="D4640">
            <v>33.65</v>
          </cell>
        </row>
        <row r="4641">
          <cell r="A4641" t="str">
            <v xml:space="preserve">    87702</v>
          </cell>
          <cell r="B4641" t="str">
            <v>CONTRAPISO EM ARGAMASSA TRAÇO 1:4 (CIMENTO E AREIA), PREPARO MANUAL, APLICADO EM ÁREAS SECAS SOBRE LAJE, NÃO ADERIDO, ESPESSURA 6CM. AF_06/2014</v>
          </cell>
          <cell r="C4641" t="str">
            <v>M2</v>
          </cell>
          <cell r="D4641">
            <v>37.22</v>
          </cell>
        </row>
        <row r="4642">
          <cell r="A4642" t="str">
            <v xml:space="preserve">    87703</v>
          </cell>
          <cell r="B4642" t="str">
            <v>CONTRAPISO EM ARGAMASSA PRONTA, PREPARO MECÂNICO COM MISTURADOR 300 KG, APLICADO EM ÁREAS SECAS SOBRE LAJE, NÃO ADERIDO, ESPESSURA 6CM. AF_06/2014</v>
          </cell>
          <cell r="C4642" t="str">
            <v>M2</v>
          </cell>
          <cell r="D4642">
            <v>171.76</v>
          </cell>
        </row>
        <row r="4643">
          <cell r="A4643" t="str">
            <v xml:space="preserve">    87704</v>
          </cell>
          <cell r="B4643" t="str">
            <v>CONTRAPISO EM ARGAMASSA PRONTA, PREPARO MANUAL, APLICADO EM ÁREAS SECAS SOBRE LAJE, NÃO ADERIDO, ESPESSURA 6CM. AF_06/2014</v>
          </cell>
          <cell r="C4643" t="str">
            <v>M2</v>
          </cell>
          <cell r="D4643">
            <v>180.15</v>
          </cell>
        </row>
        <row r="4644">
          <cell r="A4644" t="str">
            <v xml:space="preserve">    87735</v>
          </cell>
          <cell r="B4644" t="str">
            <v>CONTRAPISO EM ARGAMASSA TRAÇO 1:4 (CIMENTO E AREIA), PREPARO MECÂNICO COM BETONEIRA 400 L, APLICADO EM ÁREAS MOLHADAS SOBRE LAJE, ADERIDO, ESPESSURA 2CM. AF_06/2014</v>
          </cell>
          <cell r="C4644" t="str">
            <v>M2</v>
          </cell>
          <cell r="D4644">
            <v>27.26</v>
          </cell>
        </row>
        <row r="4645">
          <cell r="A4645" t="str">
            <v xml:space="preserve">    87737</v>
          </cell>
          <cell r="B4645" t="str">
            <v>CONTRAPISO EM ARGAMASSA TRAÇO 1:4 (CIMENTO E AREIA), PREPARO MANUAL, APLICADO EM ÁREAS MOLHADAS SOBRE LAJE, ADERIDO, ESPESSURA 2CM. AF_06/2014</v>
          </cell>
          <cell r="C4645" t="str">
            <v>M2</v>
          </cell>
          <cell r="D4645">
            <v>28.93</v>
          </cell>
        </row>
        <row r="4646">
          <cell r="A4646" t="str">
            <v xml:space="preserve">    87738</v>
          </cell>
          <cell r="B4646" t="str">
            <v>CONTRAPISO EM ARGAMASSA PRONTA, PREPARO MECÂNICO COM MISTURADOR 300 KG, APLICADO EM ÁREAS MOLHADAS SOBRE LAJE, ADERIDO, ESPESSURA 2CM. AF_06/2014</v>
          </cell>
          <cell r="C4646" t="str">
            <v>M2</v>
          </cell>
          <cell r="D4646">
            <v>92.04</v>
          </cell>
        </row>
        <row r="4647">
          <cell r="A4647" t="str">
            <v xml:space="preserve">    87739</v>
          </cell>
          <cell r="B4647" t="str">
            <v>CONTRAPISO EM ARGAMASSA PRONTA, PREPARO MANUAL, APLICADO EM ÁREAS MOLHADAS SOBRE LAJE, ADERIDO, ESPESSURA 2CM. AF_06/2014</v>
          </cell>
          <cell r="C4647" t="str">
            <v>M2</v>
          </cell>
          <cell r="D4647">
            <v>95.97</v>
          </cell>
        </row>
        <row r="4648">
          <cell r="A4648" t="str">
            <v xml:space="preserve">    87745</v>
          </cell>
          <cell r="B4648" t="str">
            <v>CONTRAPISO EM ARGAMASSA TRAÇO 1:4 (CIMENTO E AREIA), PREPARO MECÂNICO COM BETONEIRA 400 L, APLICADO EM ÁREAS MOLHADAS SOBRE LAJE, ADERIDO, ESPESSURA 3CM. AF_06/2014</v>
          </cell>
          <cell r="C4648" t="str">
            <v>M2</v>
          </cell>
          <cell r="D4648">
            <v>32.9</v>
          </cell>
        </row>
        <row r="4649">
          <cell r="A4649" t="str">
            <v xml:space="preserve">    87747</v>
          </cell>
          <cell r="B4649" t="str">
            <v>CONTRAPISO EM ARGAMASSA TRAÇO 1:4 (CIMENTO E AREIA), PREPARO MANUAL, APLICADO EM ÁREAS MOLHADAS SOBRE LAJE, ADERIDO, ESPESSURA 3CM. AF_06/2014</v>
          </cell>
          <cell r="C4649" t="str">
            <v>M2</v>
          </cell>
          <cell r="D4649">
            <v>35.229999999999997</v>
          </cell>
        </row>
        <row r="4650">
          <cell r="A4650" t="str">
            <v xml:space="preserve">    87748</v>
          </cell>
          <cell r="B4650" t="str">
            <v>CONTRAPISO EM ARGAMASSA PRONTA, PREPARO MECÂNICO COM MISTURADOR 300 KG, APLICADO EM ÁREAS MOLHADAS SOBRE LAJE, ADERIDO, ESPESSURA 3CM. AF_06/2014</v>
          </cell>
          <cell r="C4650" t="str">
            <v>M2</v>
          </cell>
          <cell r="D4650">
            <v>122.96</v>
          </cell>
        </row>
        <row r="4651">
          <cell r="A4651" t="str">
            <v xml:space="preserve">    87749</v>
          </cell>
          <cell r="B4651" t="str">
            <v>CONTRAPISO EM ARGAMASSA PRONTA, PREPARO MANUAL, APLICADO EM ÁREAS MOLHADAS SOBRE LAJE, ADERIDO, ESPESSURA 3CM. AF_06/2014</v>
          </cell>
          <cell r="C4651" t="str">
            <v>M2</v>
          </cell>
          <cell r="D4651">
            <v>128.43</v>
          </cell>
        </row>
        <row r="4652">
          <cell r="A4652" t="str">
            <v xml:space="preserve">    87755</v>
          </cell>
          <cell r="B4652" t="str">
            <v>CONTRAPISO EM ARGAMASSA TRAÇO 1:4 (CIMENTO E AREIA), PREPARO MECÂNICO COM BETONEIRA 400 L, APLICADO EM ÁREAS MOLHADAS SOBRE IMPERMEABILIZAÇÃO, ESPESSURA 3CM. AF_06/2014</v>
          </cell>
          <cell r="C4652" t="str">
            <v>M2</v>
          </cell>
          <cell r="D4652">
            <v>30.07</v>
          </cell>
        </row>
        <row r="4653">
          <cell r="A4653" t="str">
            <v xml:space="preserve">    87757</v>
          </cell>
          <cell r="B4653" t="str">
            <v>CONTRAPISO EM ARGAMASSA TRAÇO 1:4 (CIMENTO E AREIA), PREPARO MANUAL, APLICADO EM ÁREAS MOLHADAS SOBRE IMPERMEABILIZAÇÃO, ESPESSURA 3CM. AF_06/2014</v>
          </cell>
          <cell r="C4653" t="str">
            <v>M2</v>
          </cell>
          <cell r="D4653">
            <v>32.4</v>
          </cell>
        </row>
        <row r="4654">
          <cell r="A4654" t="str">
            <v xml:space="preserve">    87758</v>
          </cell>
          <cell r="B4654" t="str">
            <v>CONTRAPISO EM ARGAMASSA PRONTA, PREPARO MECÂNICO COM MISTURADOR 300 KG, APLICADO EM ÁREAS MOLHADAS SOBRE IMPERMEABILIZAÇÃO, ESPESSURA 3CM. AF_06/2014</v>
          </cell>
          <cell r="C4654" t="str">
            <v>M2</v>
          </cell>
          <cell r="D4654">
            <v>120.13</v>
          </cell>
        </row>
        <row r="4655">
          <cell r="A4655" t="str">
            <v xml:space="preserve">    87759</v>
          </cell>
          <cell r="B4655" t="str">
            <v>CONTRAPISO EM ARGAMASSA PRONTA, PREPARO MANUAL, APLICADO EM ÁREAS MOLHADAS SOBRE IMPERMEABILIZAÇÃO, ESPESSURA 3CM. AF_06/2014</v>
          </cell>
          <cell r="C4655" t="str">
            <v>M2</v>
          </cell>
          <cell r="D4655">
            <v>125.6</v>
          </cell>
        </row>
        <row r="4656">
          <cell r="A4656" t="str">
            <v xml:space="preserve">    87765</v>
          </cell>
          <cell r="B4656" t="str">
            <v>CONTRAPISO EM ARGAMASSA TRAÇO 1:4 (CIMENTO E AREIA), PREPARO MECÂNICO COM BETONEIRA 400 L, APLICADO EM ÁREAS MOLHADAS SOBRE IMPERMEABILIZAÇÃO, ESPESSURA 4CM. AF_06/2014</v>
          </cell>
          <cell r="C4656" t="str">
            <v>M2</v>
          </cell>
          <cell r="D4656">
            <v>34.64</v>
          </cell>
        </row>
        <row r="4657">
          <cell r="A4657" t="str">
            <v xml:space="preserve">    87767</v>
          </cell>
          <cell r="B4657" t="str">
            <v>CONTRAPISO EM ARGAMASSA TRAÇO 1:4 (CIMENTO E AREIA), PREPARO MANUAL, APLICADO EM ÁREAS MOLHADAS SOBRE IMPERMEABILIZAÇÃO, ESPESSURA 4CM. AF_06/2014</v>
          </cell>
          <cell r="C4657" t="str">
            <v>M2</v>
          </cell>
          <cell r="D4657">
            <v>37.49</v>
          </cell>
        </row>
        <row r="4658">
          <cell r="A4658" t="str">
            <v xml:space="preserve">    87768</v>
          </cell>
          <cell r="B4658" t="str">
            <v>CONTRAPISO EM ARGAMASSA PRONTA, PREPARO MECÂNICO COM MISTURADOR 300 KG, APLICADO EM ÁREAS MOLHADAS SOBRE IMPERMEABILIZAÇÃO, ESPESSURA 4CM. AF_06/2014</v>
          </cell>
          <cell r="C4658" t="str">
            <v>M2</v>
          </cell>
          <cell r="D4658">
            <v>145.38</v>
          </cell>
        </row>
        <row r="4659">
          <cell r="A4659" t="str">
            <v xml:space="preserve">    87769</v>
          </cell>
          <cell r="B4659" t="str">
            <v>CONTRAPISO EM ARGAMASSA PRONTA, PREPARO MANUAL, APLICADO EM ÁREAS MOLHADAS SOBRE IMPERMEABILIZAÇÃO, ESPESSURA 4CM. AF_06/2014</v>
          </cell>
          <cell r="C4659" t="str">
            <v>M2</v>
          </cell>
          <cell r="D4659">
            <v>152.1</v>
          </cell>
        </row>
        <row r="4660">
          <cell r="A4660" t="str">
            <v xml:space="preserve">    88470</v>
          </cell>
          <cell r="B4660" t="str">
            <v>CONTRAPISO AUTONIVELANTE, APLICADO SOBRE LAJE, NÃO ADERIDO, ESPESSURA 3CM. AF_06/2014</v>
          </cell>
          <cell r="C4660" t="str">
            <v>M2</v>
          </cell>
          <cell r="D4660">
            <v>20.29</v>
          </cell>
        </row>
        <row r="4661">
          <cell r="A4661" t="str">
            <v xml:space="preserve">    88471</v>
          </cell>
          <cell r="B4661" t="str">
            <v>CONTRAPISO AUTONIVELANTE, APLICADO SOBRE LAJE, NÃO ADERIDO, ESPESSURA 4CM. AF_06/2014</v>
          </cell>
          <cell r="C4661" t="str">
            <v>M2</v>
          </cell>
          <cell r="D4661">
            <v>25.03</v>
          </cell>
        </row>
        <row r="4662">
          <cell r="A4662" t="str">
            <v xml:space="preserve">    88472</v>
          </cell>
          <cell r="B4662" t="str">
            <v>CONTRAPISO AUTONIVELANTE, APLICADO SOBRE LAJE, NÃO ADERIDO, ESPESSURA 5CM. AF_06/2014</v>
          </cell>
          <cell r="C4662" t="str">
            <v>M2</v>
          </cell>
          <cell r="D4662">
            <v>28.75</v>
          </cell>
        </row>
        <row r="4663">
          <cell r="A4663" t="str">
            <v xml:space="preserve">    88476</v>
          </cell>
          <cell r="B4663" t="str">
            <v>CONTRAPISO AUTONIVELANTE, APLICADO SOBRE LAJE, ADERIDO, ESPESSURA 2CM.AF_06/2014</v>
          </cell>
          <cell r="C4663" t="str">
            <v>M2</v>
          </cell>
          <cell r="D4663">
            <v>16.2</v>
          </cell>
        </row>
        <row r="4664">
          <cell r="A4664" t="str">
            <v xml:space="preserve">    88477</v>
          </cell>
          <cell r="B4664" t="str">
            <v>CONTRAPISO AUTONIVELANTE, APLICADO SOBRE LAJE, ADERIDO, ESPESSURA 3CM.AF_06/2014</v>
          </cell>
          <cell r="C4664" t="str">
            <v>M2</v>
          </cell>
          <cell r="D4664">
            <v>22.21</v>
          </cell>
        </row>
        <row r="4665">
          <cell r="A4665" t="str">
            <v xml:space="preserve">    88478</v>
          </cell>
          <cell r="B4665" t="str">
            <v>CONTRAPISO AUTONIVELANTE, APLICADO SOBRE LAJE, ADERIDO, ESPESSURA 4CM.AF_06/2014</v>
          </cell>
          <cell r="C4665" t="str">
            <v>M2</v>
          </cell>
          <cell r="D4665">
            <v>27.09</v>
          </cell>
        </row>
        <row r="4666">
          <cell r="A4666" t="str">
            <v xml:space="preserve">    89047</v>
          </cell>
          <cell r="B4666" t="str">
            <v>(COMPOSIÇÃO REPRESENTATIVA) DO SERVIÇO DE CONTRAPISO EM ARGAMASSA TRAÇO 1:4 (CIMENTO E AREIA), PREPARO COM BETONEIRA 400 L, ESPESSURA 4 CM PARA ÁREAS SECAS E 3 CM PARA ÁREAS MOLHADAS, PARA EDIFICAÇÃO HABITACIONAL MULTIFAMILIAR (PRÉDIO). AF_11/2014</v>
          </cell>
          <cell r="C4666" t="str">
            <v>M2</v>
          </cell>
          <cell r="D4666">
            <v>31.52</v>
          </cell>
        </row>
        <row r="4667">
          <cell r="A4667" t="str">
            <v xml:space="preserve">    89172</v>
          </cell>
          <cell r="B4667" t="str">
            <v>(COMPOSIÇÃO REPRESENTATIVA) DO SERVIÇO DE CONTRAPISO EM ARGAMASSA TRAÇO 1:4 (CIM E AREIA), EM BETONEIRA 400 L, ESPESSURA 4 CM ÁREAS SECAS E3 CM ÁREAS MOLHADAS, PARA EDIFICAÇÃO HABITACIONAL UNIFAMILIAR (CASA) EEDIFICAÇÃO PÚBLICA PADRÃO. AF_11/2014</v>
          </cell>
          <cell r="C4667" t="str">
            <v>M2</v>
          </cell>
          <cell r="D4667">
            <v>31.56</v>
          </cell>
        </row>
        <row r="4668">
          <cell r="A4668" t="str">
            <v xml:space="preserve">    90900</v>
          </cell>
          <cell r="B4668" t="str">
            <v>CONTRAPISO ACÚSTICO EM ARGAMASSA TRAÇO 1:4 (CIMENTO E AREIA), PREPARO MECÂNICO COM BETONEIRA 400L, APLICADO EM ÁREAS SECAS MENORES QUE 15M2,ESPESSURA 5CM. AF_10/2014</v>
          </cell>
          <cell r="C4668" t="str">
            <v>M2</v>
          </cell>
          <cell r="D4668">
            <v>51.74</v>
          </cell>
        </row>
        <row r="4669">
          <cell r="A4669" t="str">
            <v xml:space="preserve">    90902</v>
          </cell>
          <cell r="B4669" t="str">
            <v>CONTRAPISO ACÚSTICO EM ARGAMASSA TRAÇO 1:4 (CIMENTO E AREIA), PREPARO MANUAL, APLICADO EM ÁREAS SECAS MENORES QUE 15M2, ESPESSURA 5CM. AF_10/2014</v>
          </cell>
          <cell r="C4669" t="str">
            <v>M2</v>
          </cell>
          <cell r="D4669">
            <v>55.01</v>
          </cell>
        </row>
        <row r="4670">
          <cell r="A4670" t="str">
            <v xml:space="preserve">    90903</v>
          </cell>
          <cell r="B4670" t="str">
            <v>CONTRAPISO ACÚSTICO EM ARGAMASSA PRONTA, PREPARO MECÂNICO COM MISTURADOR 300 KG, APLICADO EM ÁREAS SECAS MENORES QUE 15M2, ESPESSURA 5CM. AF_10/2014</v>
          </cell>
          <cell r="C4670" t="str">
            <v>M2</v>
          </cell>
          <cell r="D4670">
            <v>178.57</v>
          </cell>
        </row>
        <row r="4671">
          <cell r="A4671" t="str">
            <v xml:space="preserve">    90904</v>
          </cell>
          <cell r="B4671" t="str">
            <v>CONTRAPISO ACÚSTICO EM ARGAMASSA PRONTA, PREPARO MANUAL, APLICADO EM ÁREAS SECAS MENORES QUE 15M2, ESPESSURA 5CM. AF_10/2014</v>
          </cell>
          <cell r="C4671" t="str">
            <v>M2</v>
          </cell>
          <cell r="D4671">
            <v>186.27</v>
          </cell>
        </row>
        <row r="4672">
          <cell r="A4672" t="str">
            <v xml:space="preserve">    90910</v>
          </cell>
          <cell r="B4672" t="str">
            <v>CONTRAPISO ACÚSTICO EM ARGAMASSA TRAÇO 1:4 (CIMENTO E AREIA), PREPARO MECÂNICO COM BETONEIRA 400L, APLICADO EM ÁREAS SECAS MENORES QUE 15M2,ESPESSURA 6CM. AF_10/2014</v>
          </cell>
          <cell r="C4672" t="str">
            <v>M2</v>
          </cell>
          <cell r="D4672">
            <v>54.8</v>
          </cell>
        </row>
        <row r="4673">
          <cell r="A4673" t="str">
            <v xml:space="preserve">    90912</v>
          </cell>
          <cell r="B4673" t="str">
            <v>CONTRAPISO ACÚSTICO EM ARGAMASSA TRAÇO 1:4 (CIMENTO E AREIA), PREPARO MANUAL, APLICADO EM ÁREAS SECAS MENORES QUE 15M2, ESPESSURA 6CM. AF_10/2014</v>
          </cell>
          <cell r="C4673" t="str">
            <v>M2</v>
          </cell>
          <cell r="D4673">
            <v>58.37</v>
          </cell>
        </row>
        <row r="4674">
          <cell r="A4674" t="str">
            <v xml:space="preserve">    90913</v>
          </cell>
          <cell r="B4674" t="str">
            <v>CONTRAPISO ACÚSTICO EM ARGAMASSA PRONTA, PREPARO MECÂNICO COM MISTURADOR 300 KG, APLICADO EM ÁREAS SECAS MENORES QUE 15M2, ESPESSURA 6CM. AF_10/2014</v>
          </cell>
          <cell r="C4674" t="str">
            <v>M2</v>
          </cell>
          <cell r="D4674">
            <v>192.92</v>
          </cell>
        </row>
        <row r="4675">
          <cell r="A4675" t="str">
            <v xml:space="preserve">    90914</v>
          </cell>
          <cell r="B4675" t="str">
            <v>CONTRAPISO ACÚSTICO EM ARGAMASSA PRONTA, PREPARO MANUAL, APLICADO EM ÁREAS SECAS MENORES QUE 15M2, ESPESSURA 6CM. AF_10/2014</v>
          </cell>
          <cell r="C4675" t="str">
            <v>M2</v>
          </cell>
          <cell r="D4675">
            <v>201.3</v>
          </cell>
        </row>
        <row r="4676">
          <cell r="A4676" t="str">
            <v xml:space="preserve">    90920</v>
          </cell>
          <cell r="B4676" t="str">
            <v>CONTRAPISO ACÚSTICO EM ARGAMASSA TRAÇO 1:4 (CIMENTO E AREIA), PREPARO MECÂNICO COM BETONEIRA 400L, APLICADO EM ÁREAS SECAS MENORES QUE 15M2,ESPESSURA 7CM. AF_10/2014</v>
          </cell>
          <cell r="C4676" t="str">
            <v>M2</v>
          </cell>
          <cell r="D4676">
            <v>60.46</v>
          </cell>
        </row>
        <row r="4677">
          <cell r="A4677" t="str">
            <v xml:space="preserve">    90922</v>
          </cell>
          <cell r="B4677" t="str">
            <v>CONTRAPISO ACÚSTICO EM ARGAMASSA TRAÇO 1:4 (CIMENTO E AREIA), PREPARO MANUAL, APLICADO EM ÁREAS SECAS MENORES QUE 15M2, ESPESSURA 7CM. AF_10/2014</v>
          </cell>
          <cell r="C4677" t="str">
            <v>M2</v>
          </cell>
          <cell r="D4677">
            <v>64.55</v>
          </cell>
        </row>
        <row r="4678">
          <cell r="A4678" t="str">
            <v xml:space="preserve">    90923</v>
          </cell>
          <cell r="B4678" t="str">
            <v>CONTRAPISO ACÚSTICO EM ARGAMASSA PRONTA, PREPARO MECÂNICO COM MISTURADOR 300 KG, APLICADO EM ÁREAS SECAS MENORES QUE 15M2, ESPESSURA 7CM. AF_10/2014</v>
          </cell>
          <cell r="C4678" t="str">
            <v>M2</v>
          </cell>
          <cell r="D4678">
            <v>219.25</v>
          </cell>
        </row>
        <row r="4679">
          <cell r="A4679" t="str">
            <v xml:space="preserve">    90924</v>
          </cell>
          <cell r="B4679" t="str">
            <v>CONTRAPISO ACÚSTICO EM ARGAMASSA PRONTA, PREPARO MANUAL, APLICADO EM ÁREAS SECAS MENORES QUE 15M2, ESPESSURA 7CM. AF_10/2014</v>
          </cell>
          <cell r="C4679" t="str">
            <v>M2</v>
          </cell>
          <cell r="D4679">
            <v>228.9</v>
          </cell>
        </row>
        <row r="4680">
          <cell r="A4680" t="str">
            <v xml:space="preserve">    90930</v>
          </cell>
          <cell r="B4680" t="str">
            <v>CONTRAPISO ACÚSTICO EM ARGAMASSA TRAÇO 1:4 (CIMENTO E AREIA), PREPARO MECÂNICO COM BETONEIRA 400L, APLICADO EM ÁREAS SECAS MAIORES QUE 15M2,ESPESSURA 5CM. AF_10/2014</v>
          </cell>
          <cell r="C4680" t="str">
            <v>M2</v>
          </cell>
          <cell r="D4680">
            <v>48.06</v>
          </cell>
        </row>
        <row r="4681">
          <cell r="A4681" t="str">
            <v xml:space="preserve">    90932</v>
          </cell>
          <cell r="B4681" t="str">
            <v>CONTRAPISO ACÚSTICO EM ARGAMASSA TRAÇO 1:4 (CIMENTO E AREIA), PREPARO MANUAL, APLICADO EM ÁREAS SECAS MAIORES QUE 15M2, ESPESSURA 5CM. AF_10/2014</v>
          </cell>
          <cell r="C4681" t="str">
            <v>M2</v>
          </cell>
          <cell r="D4681">
            <v>51.33</v>
          </cell>
        </row>
        <row r="4682">
          <cell r="A4682" t="str">
            <v xml:space="preserve">    90933</v>
          </cell>
          <cell r="B4682" t="str">
            <v>CONTRAPISO ACÚSTICO EM ARGAMASSA PRONTA, PREPARO MECÂNICO COM MISTURADOR 300 KG, APLICADO EM ÁREAS SECAS MAIORES QUE 15M2, ESPESSURA 5CM. AF_10/2014</v>
          </cell>
          <cell r="C4682" t="str">
            <v>M2</v>
          </cell>
          <cell r="D4682">
            <v>174.89</v>
          </cell>
        </row>
        <row r="4683">
          <cell r="A4683" t="str">
            <v xml:space="preserve">    90934</v>
          </cell>
          <cell r="B4683" t="str">
            <v>CONTRAPISO ACÚSTICO EM ARGAMASSA PRONTA, PREPARO MANUAL, APLICADO EM ÁREAS SECAS MAIORES QUE 15M2, ESPESSURA 5CM. AF_10/2014</v>
          </cell>
          <cell r="C4683" t="str">
            <v>M2</v>
          </cell>
          <cell r="D4683">
            <v>182.59</v>
          </cell>
        </row>
        <row r="4684">
          <cell r="A4684" t="str">
            <v xml:space="preserve">    90940</v>
          </cell>
          <cell r="B4684" t="str">
            <v>CONTRAPISO ACÚSTICO EM ARGAMASSA TRAÇO 1:4 (CIMENTO E AREIA), PREPARO MECÂNICO COM BETONEIRA 400L, APLICADO EM ÁREAS SECAS MAIORES QUE 15M2,ESPESSURA 6CM. AF_10/2014</v>
          </cell>
          <cell r="C4684" t="str">
            <v>M2</v>
          </cell>
          <cell r="D4684">
            <v>51.14</v>
          </cell>
        </row>
        <row r="4685">
          <cell r="A4685" t="str">
            <v xml:space="preserve">    90942</v>
          </cell>
          <cell r="B4685" t="str">
            <v>CONTRAPISO ACÚSTICO EM ARGAMASSA TRAÇO 1:4 (CIMENTO E AREIA), PREPARO MANUAL, APLICADO EM ÁREAS SECAS MAIORES QUE 15M2, ESPESSURA 6CM. AF_10/2014</v>
          </cell>
          <cell r="C4685" t="str">
            <v>M2</v>
          </cell>
          <cell r="D4685">
            <v>54.71</v>
          </cell>
        </row>
        <row r="4686">
          <cell r="A4686" t="str">
            <v xml:space="preserve">    90943</v>
          </cell>
          <cell r="B4686" t="str">
            <v>CONTRAPISO ACÚSTICO EM ARGAMASSA PRONTA, PREPARO MECÂNICO COM MISTURADOR 300 KG, APLICADO EM ÁREAS SECAS MAIORES QUE 15M2, ESPESSURA 6CM. AF_10/2014</v>
          </cell>
          <cell r="C4686" t="str">
            <v>M2</v>
          </cell>
          <cell r="D4686">
            <v>189.26</v>
          </cell>
        </row>
        <row r="4687">
          <cell r="A4687" t="str">
            <v xml:space="preserve">    90944</v>
          </cell>
          <cell r="B4687" t="str">
            <v>CONTRAPISO ACÚSTICO EM ARGAMASSA PRONTA, PREPARO MANUAL, APLICADO EM ÁREAS SECAS MAIORES QUE 15M2, ESPESSURA 6CM. AF_10/2014</v>
          </cell>
          <cell r="C4687" t="str">
            <v>M2</v>
          </cell>
          <cell r="D4687">
            <v>197.64</v>
          </cell>
        </row>
        <row r="4688">
          <cell r="A4688" t="str">
            <v xml:space="preserve">    90950</v>
          </cell>
          <cell r="B4688" t="str">
            <v>CONTRAPISO ACÚSTICO EM ARGAMASSA TRAÇO 1:4 (CIMENTO E AREIA), PREPARO MECÂNICO COM BETONEIRA 400L, APLICADO EM ÁREAS SECAS MAIORES QUE 15M2,ESPESSURA 7CM. AF_10/2014</v>
          </cell>
          <cell r="C4688" t="str">
            <v>M2</v>
          </cell>
          <cell r="D4688">
            <v>56.78</v>
          </cell>
        </row>
        <row r="4689">
          <cell r="A4689" t="str">
            <v xml:space="preserve">    90952</v>
          </cell>
          <cell r="B4689" t="str">
            <v>CONTRAPISO ACÚSTICO EM ARGAMASSA TRAÇO 1:4 (CIMENTO E AREIA), PREPARO MANUAL, APLICADO EM ÁREAS SECAS MAIORES QUE 15M2, ESPESSURA 7CM. AF_10/2014</v>
          </cell>
          <cell r="C4689" t="str">
            <v>M2</v>
          </cell>
          <cell r="D4689">
            <v>60.88</v>
          </cell>
        </row>
        <row r="4690">
          <cell r="A4690" t="str">
            <v xml:space="preserve">    90953</v>
          </cell>
          <cell r="B4690" t="str">
            <v>CONTRAPISO ACÚSTICO EM ARGAMASSA PRONTA, PREPARO MECÂNICO COM MISTURADOR 300 KG, APLICADO EM ÁREAS SECAS MAIORES QUE 15M2, ESPESSURA 7CM. AF_10/2014</v>
          </cell>
          <cell r="C4690" t="str">
            <v>M2</v>
          </cell>
          <cell r="D4690">
            <v>215.58</v>
          </cell>
        </row>
        <row r="4691">
          <cell r="A4691" t="str">
            <v xml:space="preserve">    90954</v>
          </cell>
          <cell r="B4691" t="str">
            <v>CONTRAPISO ACÚSTICO EM ARGAMASSA PRONTA, PREPARO MANUAL, APLICADO EM ÁREAS SECAS MAIORES QUE 15M2, ESPESSURA 7CM. AF_10/2014</v>
          </cell>
          <cell r="C4691" t="str">
            <v>M2</v>
          </cell>
          <cell r="D4691">
            <v>225.22</v>
          </cell>
        </row>
        <row r="4692">
          <cell r="A4692" t="str">
            <v xml:space="preserve">  0299</v>
          </cell>
          <cell r="B4692" t="str">
            <v>LASTROS (AREIA, BRITA, CASCALHO ETC)</v>
          </cell>
        </row>
        <row r="4693">
          <cell r="A4693" t="str">
            <v xml:space="preserve">    73907</v>
          </cell>
          <cell r="B4693" t="str">
            <v>CONTRAPISO/LASTRO CONCRETO</v>
          </cell>
        </row>
        <row r="4694">
          <cell r="A4694" t="str">
            <v xml:space="preserve">    73907/003</v>
          </cell>
          <cell r="B4694" t="str">
            <v>CONTRAPISO/LASTRO DE CONCRETO NAO-ESTRUTURAL, E=5CM, PREPARO COM BETONEIRA</v>
          </cell>
          <cell r="C4694" t="str">
            <v>M2</v>
          </cell>
          <cell r="D4694">
            <v>24.26</v>
          </cell>
        </row>
        <row r="4695">
          <cell r="A4695" t="str">
            <v xml:space="preserve">    73907/006</v>
          </cell>
          <cell r="B4695" t="str">
            <v xml:space="preserve">LASTRO DE CONCRETO, ESPESSURA 3CM, PREPARO MECANICO </v>
          </cell>
          <cell r="C4695" t="str">
            <v>M2</v>
          </cell>
          <cell r="D4695">
            <v>15.9</v>
          </cell>
        </row>
        <row r="4696">
          <cell r="A4696" t="str">
            <v xml:space="preserve">    74048</v>
          </cell>
          <cell r="B4696" t="str">
            <v>CONTRAPISO/LASTRO CONCRETO C/IMPERMEABILIZACAO</v>
          </cell>
        </row>
        <row r="4697">
          <cell r="A4697" t="str">
            <v xml:space="preserve">    74048/007</v>
          </cell>
          <cell r="B4697" t="str">
            <v>LASTRO DE CONCRETO, ESPESSURA 3 CM, PREPARO MECANICO, INCLUSO ADITIVO IMPERMEABILIZANTE</v>
          </cell>
          <cell r="C4697" t="str">
            <v>M2</v>
          </cell>
          <cell r="D4697">
            <v>18.600000000000001</v>
          </cell>
        </row>
        <row r="4698">
          <cell r="A4698" t="str">
            <v xml:space="preserve">  0308</v>
          </cell>
          <cell r="B4698" t="str">
            <v>RODAPE VINILICO/BORRACHA</v>
          </cell>
        </row>
        <row r="4699">
          <cell r="A4699" t="str">
            <v xml:space="preserve">    72189</v>
          </cell>
          <cell r="B4699" t="str">
            <v xml:space="preserve">RODAPE VINILICO ALTURA 5CM, ESPESSURA 1MM, FIXADO COM COLA </v>
          </cell>
          <cell r="C4699" t="str">
            <v>M</v>
          </cell>
          <cell r="D4699">
            <v>13.39</v>
          </cell>
        </row>
        <row r="4700">
          <cell r="A4700" t="str">
            <v xml:space="preserve">    72190</v>
          </cell>
          <cell r="B4700" t="str">
            <v xml:space="preserve">RODAPE BORRACHA LISO, ALTURA 7CM, ESPESSURA 1MM, FIXADO COM COLA </v>
          </cell>
          <cell r="C4700" t="str">
            <v>M</v>
          </cell>
          <cell r="D4700">
            <v>20.88</v>
          </cell>
        </row>
        <row r="4701">
          <cell r="A4701" t="str">
            <v>REVE</v>
          </cell>
          <cell r="B4701" t="str">
            <v>REVESTIMENTO E TRATAMENTO DE SUPERFICIES</v>
          </cell>
        </row>
        <row r="4702">
          <cell r="A4702" t="str">
            <v xml:space="preserve">  0106</v>
          </cell>
          <cell r="B4702" t="str">
            <v>CHAPISCO</v>
          </cell>
        </row>
        <row r="4703">
          <cell r="A4703" t="str">
            <v xml:space="preserve">    74199</v>
          </cell>
          <cell r="B4703" t="str">
            <v>CHAPISCO RUSTICO/PAREDES ARG CIM/AREIA 1:3 E=2,0CM</v>
          </cell>
        </row>
        <row r="4704">
          <cell r="A4704" t="str">
            <v xml:space="preserve">    74199/001</v>
          </cell>
          <cell r="B4704" t="str">
            <v>CHAPISCO RUSTICO TRACO 1:3 (CIMENTO E AREIA GROSSA), ESPESSURA 2CM, PREPARO MANUAL DA ARGAMASSA</v>
          </cell>
          <cell r="C4704" t="str">
            <v>M2</v>
          </cell>
          <cell r="D4704">
            <v>22.23</v>
          </cell>
        </row>
        <row r="4705">
          <cell r="A4705" t="str">
            <v xml:space="preserve">    87863</v>
          </cell>
          <cell r="B4705" t="str">
            <v>CHAPISCO APLICADO SOMENTE EM PILARES E VIGAS DAS PAREDES INTERNAS, COMROLO PARA TEXTURA ACRÍLICA. ARGAMASSA TRAÇO 1:4 E EMULSÃO POLIMÉRICA(ADESIVO) COM PREPARO MANUAL. AF_06/2014</v>
          </cell>
          <cell r="C4705" t="str">
            <v>M2</v>
          </cell>
          <cell r="D4705">
            <v>3.36</v>
          </cell>
        </row>
        <row r="4706">
          <cell r="A4706" t="str">
            <v xml:space="preserve">    87864</v>
          </cell>
          <cell r="B4706" t="str">
            <v>CHAPISCO APLICADO SOMENTE EM PILARES E VIGAS DAS PAREDES INTERNAS, COMROLO PARA TEXTURA ACRÍLICA. ARGAMASSA TRAÇO 1:4 E EMULSÃO POLIMÉRICA(ADESIVO) COM PREPARO EM BETONEIRA 400L. AF_06/2014</v>
          </cell>
          <cell r="C4706" t="str">
            <v>M2</v>
          </cell>
          <cell r="D4706">
            <v>3.29</v>
          </cell>
        </row>
        <row r="4707">
          <cell r="A4707" t="str">
            <v xml:space="preserve">    87865</v>
          </cell>
          <cell r="B4707" t="str">
            <v>CHAPISCO APLICADO SOMENTE EM PILARES E VIGAS DAS PAREDES INTERNAS, COMROLO PARA TEXTURA ACRÍLICA. ARGAMASSA TRAÇO 1:4 E EMULSÃO POLIMÉRICA(ADESIVO) COM PREPARO EM MISTURADOR 300 KG. AF_06/2014</v>
          </cell>
          <cell r="C4707" t="str">
            <v>M2</v>
          </cell>
          <cell r="D4707">
            <v>3.27</v>
          </cell>
        </row>
        <row r="4708">
          <cell r="A4708" t="str">
            <v xml:space="preserve">    87866</v>
          </cell>
          <cell r="B4708" t="str">
            <v>CHAPISCO APLICADO SOMENTE EM PILARES E VIGAS DAS PAREDES INTERNAS, COMROLO PARA TEXTURA ACRÍLICA. ARGAMASSA INDUSTRIALIZADA COM PREPARO MANUAL. AF_06/2014</v>
          </cell>
          <cell r="C4708" t="str">
            <v>M2</v>
          </cell>
          <cell r="D4708">
            <v>15.22</v>
          </cell>
        </row>
        <row r="4709">
          <cell r="A4709" t="str">
            <v xml:space="preserve">    87867</v>
          </cell>
          <cell r="B4709" t="str">
            <v>CHAPISCO APLICADO SOMENTE EM PILARES E VIGAS DAS PAREDES INTERNAS, COMROLO PARA TEXTURA ACRÍLICA. ARGAMASSA INDUSTRIALIZADA COM PREPARO EMMISTURADOR 300 KG. AF_06/2014</v>
          </cell>
          <cell r="C4709" t="str">
            <v>M2</v>
          </cell>
          <cell r="D4709">
            <v>15.04</v>
          </cell>
        </row>
        <row r="4710">
          <cell r="A4710" t="str">
            <v xml:space="preserve">    87868</v>
          </cell>
          <cell r="B4710" t="str">
            <v>CHAPISCO APLICADO SOMENTE EM PILARES E VIGAS DAS PAREDES INTERNAS, COMCOLHER DE PEDREIRO. ARGAMASSA TRAÇO 1:3 COM PREPARO MANUAL. AF_06/2014</v>
          </cell>
          <cell r="C4710" t="str">
            <v>M2</v>
          </cell>
          <cell r="D4710">
            <v>3.01</v>
          </cell>
        </row>
        <row r="4711">
          <cell r="A4711" t="str">
            <v xml:space="preserve">    87869</v>
          </cell>
          <cell r="B4711" t="str">
            <v>CHAPISCO APLICADO SOMENTE EM PILARES E VIGAS DAS PAREDES INTERNAS, COMCOLHER DE PEDREIRO. ARGAMASSA TRAÇO 1:3 COM PREPARO EM BETONEIRA 400L. AF_06/2014</v>
          </cell>
          <cell r="C4711" t="str">
            <v>M2</v>
          </cell>
          <cell r="D4711">
            <v>2.77</v>
          </cell>
        </row>
        <row r="4712">
          <cell r="A4712" t="str">
            <v xml:space="preserve">    87870</v>
          </cell>
          <cell r="B4712" t="str">
            <v>CHAPISCO APLICADO SOMENTE EM PILARES E VIGAS DAS PAREDES INTERNAS, COMCOLHER DE PEDREIRO. ARGAMASSA TRAÇO 1:3 COM PREPARO EM MISTURADOR 300KG. AF_06/2014</v>
          </cell>
          <cell r="C4712" t="str">
            <v>M2</v>
          </cell>
          <cell r="D4712">
            <v>2.77</v>
          </cell>
        </row>
        <row r="4713">
          <cell r="A4713" t="str">
            <v xml:space="preserve">    87871</v>
          </cell>
          <cell r="B4713" t="str">
            <v>CHAPISCO APLICADO SOMENTE EM PILARES E VIGAS DAS PAREDES INTERNAS, COMDESEMPENADEIRA DENTADA. ARGAMASSA INDUSTRIALIZADA COM PREPARO MANUAL.AF_06/2014</v>
          </cell>
          <cell r="C4713" t="str">
            <v>M2</v>
          </cell>
          <cell r="D4713">
            <v>26.76</v>
          </cell>
        </row>
        <row r="4714">
          <cell r="A4714" t="str">
            <v xml:space="preserve">    87872</v>
          </cell>
          <cell r="B4714" t="str">
            <v>CHAPISCO APLICADO SOMENTE EM PILARES E VIGAS DAS PAREDES INTERNAS, COMDESEMPENADEIRA DENTADA. ARGAMASSA INDUSTRIALIZADA COM PREPARO EM MISTURADOR 300 KG. AF_06/2014</v>
          </cell>
          <cell r="C4714" t="str">
            <v>M2</v>
          </cell>
          <cell r="D4714">
            <v>26.33</v>
          </cell>
        </row>
        <row r="4715">
          <cell r="A4715" t="str">
            <v xml:space="preserve">    87873</v>
          </cell>
          <cell r="B4715" t="str">
            <v>CHAPISCO APLICADO TANTO EM PILARES E VIGAS DE CONCRETO COMO EM ALVENARIAS DE PAREDES INTERNAS, COM ROLO PARA TEXTURA ACRÍLICA. ARGAMASSA TRAÇO 1:4 E EMULSÃO POLIMÉRICA (ADESIVO) COM PREPARO MANUAL. AF_06/2014</v>
          </cell>
          <cell r="C4715" t="str">
            <v>M2</v>
          </cell>
          <cell r="D4715">
            <v>3.23</v>
          </cell>
        </row>
        <row r="4716">
          <cell r="A4716" t="str">
            <v xml:space="preserve">    87874</v>
          </cell>
          <cell r="B4716" t="str">
            <v>CHAPISCO APLICADO TANTO EM PILARES E VIGAS DE CONCRETO COMO EM ALVENARIAS DE PAREDES INTERNAS, COM ROLO PARA TEXTURA ACRÍLICA. ARGAMASSA TRAÇO 1:4 E EMULSÃO POLIMÉRICA (ADESIVO) COM PREPARO EM BETONEIRA 400L. AF_06/2014</v>
          </cell>
          <cell r="C4716" t="str">
            <v>M2</v>
          </cell>
          <cell r="D4716">
            <v>3.16</v>
          </cell>
        </row>
        <row r="4717">
          <cell r="A4717" t="str">
            <v xml:space="preserve">    87875</v>
          </cell>
          <cell r="B4717" t="str">
            <v>CHAPISCO APLICADO TANTO EM PILARES E VIGAS DE CONCRETO COMO EM ALVENARIAS DE PAREDES INTERNAS, COM ROLO PARA TEXTURA ACRÍLICA. ARGAMASSA TRAÇO 1:4 E EMULSÃO POLIMÉRICA (ADESIVO) COM PREPARO EM MISTURADOR 300 KG. AF_06/2014</v>
          </cell>
          <cell r="C4717" t="str">
            <v>M2</v>
          </cell>
          <cell r="D4717">
            <v>3.14</v>
          </cell>
        </row>
        <row r="4718">
          <cell r="A4718" t="str">
            <v xml:space="preserve">    87876</v>
          </cell>
          <cell r="B4718" t="str">
            <v>CHAPISCO APLICADO TANTO EM PILARES E VIGAS DE CONCRETO COMO EM ALVENARIAS DE PAREDES INTERNAS, COM ROLO PARA TEXTURA ACRÍLICA. ARGAMASSA INDUSTRIALIZADA COM PREPARO MANUAL. AF_06/2014</v>
          </cell>
          <cell r="C4718" t="str">
            <v>M2</v>
          </cell>
          <cell r="D4718">
            <v>15.08</v>
          </cell>
        </row>
        <row r="4719">
          <cell r="A4719" t="str">
            <v xml:space="preserve">    87877</v>
          </cell>
          <cell r="B4719" t="str">
            <v>CHAPISCO APLICADO TANTO EM PILARES E VIGAS DE CONCRETO COMO EM ALVENARIAS DE PAREDES INTERNAS, COM ROLO PARA TEXTURA ACRÍLICA. ARGAMASSA INDUSTRIALIZADA COM PREPARO EM MISTURADOR 300 KG. AF_06/2014</v>
          </cell>
          <cell r="C4719" t="str">
            <v>M2</v>
          </cell>
          <cell r="D4719">
            <v>14.9</v>
          </cell>
        </row>
        <row r="4720">
          <cell r="A4720" t="str">
            <v xml:space="preserve">    87878</v>
          </cell>
          <cell r="B4720" t="str">
            <v>CHAPISCO APLICADO TANTO EM PILARES E VIGAS DE CONCRETO COMO EM ALVENARIAS DE PAREDES INTERNAS, COM COLHER DE PEDREIRO. ARGAMASSA TRAÇO 1:3 COM PREPARO MANUAL. AF_06/2014</v>
          </cell>
          <cell r="C4720" t="str">
            <v>M2</v>
          </cell>
          <cell r="D4720">
            <v>2.72</v>
          </cell>
        </row>
        <row r="4721">
          <cell r="A4721" t="str">
            <v xml:space="preserve">    87879</v>
          </cell>
          <cell r="B4721" t="str">
            <v>CHAPISCO APLICADO TANTO EM PILARES E VIGAS DE CONCRETO COMO EM ALVENARIAS DE PAREDES INTERNAS, COM COLHER DE PEDREIRO. ARGAMASSA TRAÇO 1:3 COM PREPARO EM BETONEIRA 400L. AF_06/2014</v>
          </cell>
          <cell r="C4721" t="str">
            <v>M2</v>
          </cell>
          <cell r="D4721">
            <v>2.4700000000000002</v>
          </cell>
        </row>
        <row r="4722">
          <cell r="A4722" t="str">
            <v xml:space="preserve">    87880</v>
          </cell>
          <cell r="B4722" t="str">
            <v>CHAPISCO APLICADO TANTO EM PILARES E VIGAS DE CONCRETO COMO EM ALVENARIAS DE PAREDES INTERNAS, COM COLHER DE PEDREIRO. ARGAMASSA TRAÇO 1:3 COM PREPARO EM MISTURADOR 300 KG. AF_06/2014</v>
          </cell>
          <cell r="C4722" t="str">
            <v>M2</v>
          </cell>
          <cell r="D4722">
            <v>2.48</v>
          </cell>
        </row>
        <row r="4723">
          <cell r="A4723" t="str">
            <v xml:space="preserve">    87881</v>
          </cell>
          <cell r="B4723" t="str">
            <v>CHAPISCO APLICADO NO TETO, COM ROLO PARA TEXTURA ACRÍLICA. ARGAMASSA TRAÇO 1:4 E EMULSÃO POLIMÉRICA (ADESIVO) COM PREPARO MANUAL. AF_06/2014</v>
          </cell>
          <cell r="C4723" t="str">
            <v>M2</v>
          </cell>
          <cell r="D4723">
            <v>3.17</v>
          </cell>
        </row>
        <row r="4724">
          <cell r="A4724" t="str">
            <v xml:space="preserve">    87882</v>
          </cell>
          <cell r="B4724" t="str">
            <v>CHAPISCO APLICADO NO TETO, COM ROLO PARA TEXTURA ACRÍLICA. ARGAMASSA TRAÇO 1:4 E EMULSÃO POLIMÉRICA (ADESIVO) COM PREPARO EM BETONEIRA 400L.AF_06/2014</v>
          </cell>
          <cell r="C4724" t="str">
            <v>M2</v>
          </cell>
          <cell r="D4724">
            <v>3.1</v>
          </cell>
        </row>
        <row r="4725">
          <cell r="A4725" t="str">
            <v xml:space="preserve">    87883</v>
          </cell>
          <cell r="B4725" t="str">
            <v>CHAPISCO APLICADO NO TETO, COM ROLO PARA TEXTURA ACRÍLICA. ARGAMASSA TRAÇO 1:4 E EMULSÃO POLIMÉRICA (ADESIVO) COM PREPARO EM MISTURADOR 300KG. AF_06/2014</v>
          </cell>
          <cell r="C4725" t="str">
            <v>M2</v>
          </cell>
          <cell r="D4725">
            <v>3.08</v>
          </cell>
        </row>
        <row r="4726">
          <cell r="A4726" t="str">
            <v xml:space="preserve">    87884</v>
          </cell>
          <cell r="B4726" t="str">
            <v>CHAPISCO APLICADO NO TETO, COM ROLO PARA TEXTURA ACRÍLICA. ARGAMASSA INDUSTRIALIZADA COM PREPARO MANUAL. AF_06/2014</v>
          </cell>
          <cell r="C4726" t="str">
            <v>M2</v>
          </cell>
          <cell r="D4726">
            <v>15.03</v>
          </cell>
        </row>
        <row r="4727">
          <cell r="A4727" t="str">
            <v xml:space="preserve">    87885</v>
          </cell>
          <cell r="B4727" t="str">
            <v>CHAPISCO APLICADO SOMENTE EM PILARES E VIGAS DAS PAREDES INTERNAS, COMROLO PARA TEXTURA ACRÍLICA. ARGAMASSA INDUSTRIALIZADA COM PREPARO EMMISTURADOR 300 KG. AF_06/2014</v>
          </cell>
          <cell r="C4727" t="str">
            <v>M2</v>
          </cell>
          <cell r="D4727">
            <v>14.84</v>
          </cell>
        </row>
        <row r="4728">
          <cell r="A4728" t="str">
            <v xml:space="preserve">    87886</v>
          </cell>
          <cell r="B4728" t="str">
            <v>CHAPISCO APLICADO NO TETO, COM DESEMPENADEIRA DENTADA. ARGAMASSA INDUSTRIALIZADA COM PREPARO MANUAL. AF_06/2014</v>
          </cell>
          <cell r="C4728" t="str">
            <v>M2</v>
          </cell>
          <cell r="D4728">
            <v>30.36</v>
          </cell>
        </row>
        <row r="4729">
          <cell r="A4729" t="str">
            <v xml:space="preserve">    87887</v>
          </cell>
          <cell r="B4729" t="str">
            <v>CHAPISCO APLICADO NO TETO, COM DESEMPENADEIRA DENTADA. ARGAMASSA INDUSTRIALIZADA COM PREPARO EM MISTURADOR 300 KG. AF_06/2014</v>
          </cell>
          <cell r="C4729" t="str">
            <v>M2</v>
          </cell>
          <cell r="D4729">
            <v>29.93</v>
          </cell>
        </row>
        <row r="4730">
          <cell r="A4730" t="str">
            <v xml:space="preserve">    87888</v>
          </cell>
          <cell r="B4730" t="str">
            <v>CHAPISCO APLICADO TANTO EM PILARES E VIGAS DE CONCRETO COMO EM ALVENARIA DE FACHADA SEM PRESENÇA DE VÃOS, COM ROLO PARA TEXTURA ACRÍLICA. ARGAMASSA TRAÇO 1:4 E EMULSÃO POLIMÉRICA (ADESIVO) COM PREPARO MANUAL. AF_06/2014</v>
          </cell>
          <cell r="C4730" t="str">
            <v>M2</v>
          </cell>
          <cell r="D4730">
            <v>3.97</v>
          </cell>
        </row>
        <row r="4731">
          <cell r="A4731" t="str">
            <v xml:space="preserve">    87889</v>
          </cell>
          <cell r="B4731" t="str">
            <v>CHAPISCO APLICADO TANTO EM PILARES E VIGAS DE CONCRETO COMO EM ALVENARIA DE FACHADA SEM PRESENÇA DE VÃOS, COM ROLO PARA TEXTURA ACRÍLICA. ARGAMASSA TRAÇO 1:4 E EMULSÃO POLIMÉRICA (ADESIVO) COM PREPARO EM BETONEIRA 400L. AF_06/2014</v>
          </cell>
          <cell r="C4731" t="str">
            <v>M2</v>
          </cell>
          <cell r="D4731">
            <v>3.9</v>
          </cell>
        </row>
        <row r="4732">
          <cell r="A4732" t="str">
            <v xml:space="preserve">    87890</v>
          </cell>
          <cell r="B4732" t="str">
            <v>CHAPISCO APLICADO TANTO EM PILARES E VIGAS DE CONCRETO COMO EM ALVENARIAS DE FACHADA SEM PRESENÇA DE VÃOS, COM ROLO PARA TEXTURA ACRÍLICA. ARGAMASSA TRAÇO 1:4 E EMULSÃO POLIMÉRICA (ADESIVO) COM PREPARO EM MISTURADOR 300 KG. AF_06/2014</v>
          </cell>
          <cell r="C4732" t="str">
            <v>M2</v>
          </cell>
          <cell r="D4732">
            <v>3.88</v>
          </cell>
        </row>
        <row r="4733">
          <cell r="A4733" t="str">
            <v xml:space="preserve">    87891</v>
          </cell>
          <cell r="B4733" t="str">
            <v>CHAPISCO APLICADO TANTO EM PILARES E VIGAS DE CONCRETO COMO EM ALVENARIA DE FACHADA SEM PRESENÇA DE VÃOS, COM ROLO PARA TEXTURA ACRÍLICA. ARGAMASSA INDUSTRIALIZADA COM PREPARO MANUAL. AF_06/2014</v>
          </cell>
          <cell r="C4733" t="str">
            <v>M2</v>
          </cell>
          <cell r="D4733">
            <v>15.83</v>
          </cell>
        </row>
        <row r="4734">
          <cell r="A4734" t="str">
            <v xml:space="preserve">    87892</v>
          </cell>
          <cell r="B4734" t="str">
            <v>CHAPISCO APLICADO TANTO EM PILARES E VIGAS DE CONCRETO COMO EM ALVENARIA DE FACHADA SEM PRESENÇA DE VÃOS, COM ROLO PARA TEXTURA ACRÍLICA. ARGAMASSA INDUSTRIALIZADA COM PREPARO EM MISTURADOR 300 KG. AF_06/2014</v>
          </cell>
          <cell r="C4734" t="str">
            <v>M2</v>
          </cell>
          <cell r="D4734">
            <v>15.64</v>
          </cell>
        </row>
        <row r="4735">
          <cell r="A4735" t="str">
            <v xml:space="preserve">    87893</v>
          </cell>
          <cell r="B4735" t="str">
            <v>CHAPISCO APLICADO TANTO EM PILARES E VIGAS DE CONCRETO COMO EM ALVENARIA DE FACHADA SEM PRESENÇA DE VÃOS, COM COLHER DE PEDREIRO. ARGAMASSATRAÇO 1:3 COM PREPARO MANUAL. AF_06/2014</v>
          </cell>
          <cell r="C4735" t="str">
            <v>M2</v>
          </cell>
          <cell r="D4735">
            <v>4.01</v>
          </cell>
        </row>
        <row r="4736">
          <cell r="A4736" t="str">
            <v xml:space="preserve">    87894</v>
          </cell>
          <cell r="B4736" t="str">
            <v>CHAPISCO APLICADO TANTO EM PILARES E VIGAS DE CONCRETO COMO EM ALVENARIA DE FACHADA SEM PRESENÇA DE VÃOS, COM COLHER DE PEDREIRO. ARGAMASSATRAÇO 1:3 COM PREPARO EM BETONEIRA 400L. AF_06/2014</v>
          </cell>
          <cell r="C4736" t="str">
            <v>M2</v>
          </cell>
          <cell r="D4736">
            <v>3.76</v>
          </cell>
        </row>
        <row r="4737">
          <cell r="A4737" t="str">
            <v xml:space="preserve">    87895</v>
          </cell>
          <cell r="B4737" t="str">
            <v>CHAPISCO APLICADO TANTO EM PILARES E VIGAS DE CONCRETO COMO EM ALVENARIA DE FACHADA SEM PRESENÇA DE VÃOS, COM COLHER DE PEDREIRO. ARGAMASSATRAÇO 1:3 COM PREPARO EM MISTURADOR 300 KG. AF_06/2014</v>
          </cell>
          <cell r="C4737" t="str">
            <v>M2</v>
          </cell>
          <cell r="D4737">
            <v>3.76</v>
          </cell>
        </row>
        <row r="4738">
          <cell r="A4738" t="str">
            <v xml:space="preserve">    87896</v>
          </cell>
          <cell r="B4738" t="str">
            <v>CHAPISCO APLICADO TANTO EM PILARES E VIGAS DE CONCRETO COMO EM ALVENARIA DE FACHADA SEM PRESENÇA DE VÃOS, COM EQUIPAMENTO DE PROJEÇÃO. ARGAMASSA TRAÇO 1:3 COM PREPARO MANUAL. AF_06/2014</v>
          </cell>
          <cell r="C4738" t="str">
            <v>M2</v>
          </cell>
          <cell r="D4738">
            <v>3.73</v>
          </cell>
        </row>
        <row r="4739">
          <cell r="A4739" t="str">
            <v xml:space="preserve">    87897</v>
          </cell>
          <cell r="B4739" t="str">
            <v>CHAPISCO APLICADO TANTO EM PILARES E VIGAS DE CONCRETO COMO EM ALVENARIA DE FACHADA SEM PRESENÇA DE VÃOS, COM EQUIPAMENTO DE PROJEÇÃO. ARGAMASSA TRAÇO 1:3 COM PREPARO EM BETONEIRA 400 L. AF_06/2014</v>
          </cell>
          <cell r="C4739" t="str">
            <v>M2</v>
          </cell>
          <cell r="D4739">
            <v>3.49</v>
          </cell>
        </row>
        <row r="4740">
          <cell r="A4740" t="str">
            <v xml:space="preserve">    87899</v>
          </cell>
          <cell r="B4740" t="str">
            <v>CHAPISCO APLICADO TANTO EM PILARES E VIGAS DE CONCRETO COMO EM ALVENARIA DE FACHADA COM PRESENÇA DE VÃOS, COM ROLO PARA TEXTURA ACRÍLICA. ARGAMASSA TRAÇO 1:4 E EMULSÃO POLIMÉRICA (ADESIVO) COM PREPARO MANUAL. AF_06/2014</v>
          </cell>
          <cell r="C4740" t="str">
            <v>M2</v>
          </cell>
          <cell r="D4740">
            <v>4.63</v>
          </cell>
        </row>
        <row r="4741">
          <cell r="A4741" t="str">
            <v xml:space="preserve">    87900</v>
          </cell>
          <cell r="B4741" t="str">
            <v>CHAPISCO APLICADO TANTO EM PILARES E VIGAS DE CONCRETO COMO EM ALVENARIA DE FACHADA COM PRESENÇA DE VÃOS, COM ROLO PARA TEXTURA ACRÍLICA. ARGAMASSA TRAÇO 1:4 E EMULSÃO POLIMÉRICA (ADESIVO) COM PREPARO EM BETONEIRA 400L. AF_06/2014</v>
          </cell>
          <cell r="C4741" t="str">
            <v>M2</v>
          </cell>
          <cell r="D4741">
            <v>4.5599999999999996</v>
          </cell>
        </row>
        <row r="4742">
          <cell r="A4742" t="str">
            <v xml:space="preserve">    87901</v>
          </cell>
          <cell r="B4742" t="str">
            <v>CHAPISCO APLICADO TANTO EM PILARES E VIGAS DE CONCRETO COMO EM ALVENARIA DE FACHADA COM PRESENÇA DE VÃOS, COM ROLO PARA TEXTURA ACRÍLICA. ARGAMASSA TRAÇO 1:4 E EMULSÃO POLIMÉRICA (ADESIVO) COM PREPARO EM MISTURADOR 300 KG. AF_06/2014</v>
          </cell>
          <cell r="C4742" t="str">
            <v>M2</v>
          </cell>
          <cell r="D4742">
            <v>4.54</v>
          </cell>
        </row>
        <row r="4743">
          <cell r="A4743" t="str">
            <v xml:space="preserve">    87902</v>
          </cell>
          <cell r="B4743" t="str">
            <v>CHAPISCO APLICADO TANTO EM PILARES E VIGAS DE CONCRETO COMO EM ALVENARIA DE FACHADA COM PRESENÇA DE VÃOS, COM ROLO PARA TEXTURA ACRÍLICA. ARGAMASSA INDUSTRIALIZADA COM PREPARO MANUAL. AF_06/2014</v>
          </cell>
          <cell r="C4743" t="str">
            <v>M2</v>
          </cell>
          <cell r="D4743">
            <v>16.489999999999998</v>
          </cell>
        </row>
        <row r="4744">
          <cell r="A4744" t="str">
            <v xml:space="preserve">    87903</v>
          </cell>
          <cell r="B4744" t="str">
            <v>CHAPISCO APLICADO TANTO EM PILARES E VIGAS DE CONCRETO COMO EM ALVENARIA DE FACHADA COM PRESENÇA DE VÃOS, COM ROLO PARA TEXTURA ACRÍLICA. ARGAMASSA INDUSTRIALIZADA COM PREPARO EM MISTURADOR 300 KG. AF_06/2014</v>
          </cell>
          <cell r="C4744" t="str">
            <v>M2</v>
          </cell>
          <cell r="D4744">
            <v>16.309999999999999</v>
          </cell>
        </row>
        <row r="4745">
          <cell r="A4745" t="str">
            <v xml:space="preserve">    87904</v>
          </cell>
          <cell r="B4745" t="str">
            <v>CHAPISCO APLICADO TANTO EM PILARES E VIGAS DE CONCRETO COMO EM ALVENARIA DE FACHADA COM PRESENÇA DE VÃOS, COM COLHER DE PEDREIRO. ARGAMASSATRAÇO 1:3 COM PREPARO MANUAL. AF_06/2014</v>
          </cell>
          <cell r="C4745" t="str">
            <v>M2</v>
          </cell>
          <cell r="D4745">
            <v>5.1100000000000003</v>
          </cell>
        </row>
        <row r="4746">
          <cell r="A4746" t="str">
            <v xml:space="preserve">    87905</v>
          </cell>
          <cell r="B4746" t="str">
            <v>CHAPISCO APLICADO TANTO EM PILARES E VIGAS DE CONCRETO COMO EM ALVENARIA DE FACHADA COM PRESENÇA DE VÃOS, COM COLHER DE PEDREIRO. ARGAMASSATRAÇO 1:3 COM PREPARO EM BETONEIRA 400L. AF_06/2014</v>
          </cell>
          <cell r="C4746" t="str">
            <v>M2</v>
          </cell>
          <cell r="D4746">
            <v>4.8600000000000003</v>
          </cell>
        </row>
        <row r="4747">
          <cell r="A4747" t="str">
            <v xml:space="preserve">    87906</v>
          </cell>
          <cell r="B4747" t="str">
            <v>CHAPISCO APLICADO TANTO EM PILARES E VIGAS DE CONCRETO COMO EM ALVENARIA DE FACHADA COM PRESENÇA DE VÃOS, COM COLHER DE PEDREIRO. ARGAMASSATRAÇO 1:3 COM PREPARO EM MISTURADOR 300 KG. AF_06/2014</v>
          </cell>
          <cell r="C4747" t="str">
            <v>M2</v>
          </cell>
          <cell r="D4747">
            <v>4.87</v>
          </cell>
        </row>
        <row r="4748">
          <cell r="A4748" t="str">
            <v xml:space="preserve">    87907</v>
          </cell>
          <cell r="B4748" t="str">
            <v>CHAPISCO APLICADO TANTO EM PILARES E VIGAS DE CONCRETO COMO EM ALVENARIA DE FACHADA COM PRESENÇA DE VÃOS, COM EQUIPAMENTO DE PROJEÇÃO. ARGAMASSA TRAÇO 1:3 COM PREPARO MANUAL. AF_06/2014</v>
          </cell>
          <cell r="C4748" t="str">
            <v>M2</v>
          </cell>
          <cell r="D4748">
            <v>4.72</v>
          </cell>
        </row>
        <row r="4749">
          <cell r="A4749" t="str">
            <v xml:space="preserve">    87908</v>
          </cell>
          <cell r="B4749" t="str">
            <v>CHAPISCO APLICADO TANTO EM PILARES E VIGAS DE CONCRETO COMO EM ALVENARIA DE FACHADA COM PRESENÇA DE VÃOS, COM EQUIPAMENTO DE PROJEÇÃO. ARGAMASSA TRAÇO 1:3 COM PREPARO EM BETONEIRA 400 L. AF_06/2014</v>
          </cell>
          <cell r="C4749" t="str">
            <v>M2</v>
          </cell>
          <cell r="D4749">
            <v>4.47</v>
          </cell>
        </row>
        <row r="4750">
          <cell r="A4750" t="str">
            <v xml:space="preserve">    87910</v>
          </cell>
          <cell r="B4750" t="str">
            <v>CHAPISCO APLICADO SOMENTE NA ESTRUTURA DE CONCRETO DA FACHADA, COM DESEMPENADEIRA DENTADA. ARGAMASSA INDUSTRIALIZADA COM PREPARO MANUAL. AF_06/2014</v>
          </cell>
          <cell r="C4750" t="str">
            <v>M2</v>
          </cell>
          <cell r="D4750">
            <v>30.14</v>
          </cell>
        </row>
        <row r="4751">
          <cell r="A4751" t="str">
            <v xml:space="preserve">    87911</v>
          </cell>
          <cell r="B4751" t="str">
            <v>CHAPISCO APLICADO SOMENTE NA ESTRUTURA DE CONCRETO DA FACHADA, COM DESEMPENADEIRA DENTADA. ARGAMASSA INDUSTRIALIZADA COM PREPARO EM MISTURADOR 300 KG. AF_06/2014</v>
          </cell>
          <cell r="C4751" t="str">
            <v>M2</v>
          </cell>
          <cell r="D4751">
            <v>29.72</v>
          </cell>
        </row>
        <row r="4752">
          <cell r="A4752" t="str">
            <v xml:space="preserve">  0107</v>
          </cell>
          <cell r="B4752" t="str">
            <v>EMBOCO</v>
          </cell>
        </row>
        <row r="4753">
          <cell r="A4753" t="str">
            <v xml:space="preserve">    5991</v>
          </cell>
          <cell r="B4753" t="str">
            <v>BARRA LISA COM ARGAMASSA TRACO 1:4 (CIMENTO E AREIA GROSSA), ESPESSURA2,0CM, INCLUSO ADITIVO IMPERMEABILIZANTE, PREPARO MECANICO DA ARGAMASSA</v>
          </cell>
          <cell r="C4753" t="str">
            <v>M2</v>
          </cell>
          <cell r="D4753">
            <v>30.08</v>
          </cell>
        </row>
        <row r="4754">
          <cell r="A4754" t="str">
            <v xml:space="preserve">    5997</v>
          </cell>
          <cell r="B4754" t="str">
            <v>BARRA LISA COM ARGAMASSA TRACO 1:4 (CIMENTO E AREIA GROSSA), ESPESSURA2,0CM, PREPARO MECANICO DA ARGAMASSA</v>
          </cell>
          <cell r="C4754" t="str">
            <v>M2</v>
          </cell>
          <cell r="D4754">
            <v>28.28</v>
          </cell>
        </row>
        <row r="4755">
          <cell r="A4755" t="str">
            <v xml:space="preserve">    84023</v>
          </cell>
          <cell r="B4755" t="str">
            <v>BARRA LISA TRACO 1:3 (CIMENTO E AREIA MEDIA), ESPESSURA 1,5CM, PREPAROMANUAL DA ARGAMASSA</v>
          </cell>
          <cell r="C4755" t="str">
            <v>M2</v>
          </cell>
          <cell r="D4755">
            <v>27.96</v>
          </cell>
        </row>
        <row r="4756">
          <cell r="A4756" t="str">
            <v xml:space="preserve">    84024</v>
          </cell>
          <cell r="B4756" t="str">
            <v>BARRA LISA TRACO 1:3 (CIMENTO E AREIA MEDIA), ESPESSURA 1,0CM, PREPAROMANUAL DA ARGAMASSA</v>
          </cell>
          <cell r="C4756" t="str">
            <v>M2</v>
          </cell>
          <cell r="D4756">
            <v>25.93</v>
          </cell>
        </row>
        <row r="4757">
          <cell r="A4757" t="str">
            <v xml:space="preserve">    84026</v>
          </cell>
          <cell r="B4757" t="str">
            <v>BARRA LISA TRACO 1:4 (CIMENTO E AREIA MEDIA), ESPESSURA 2,0CM, PREPAROMANUAL DA ARGAMASSA</v>
          </cell>
          <cell r="C4757" t="str">
            <v>M2</v>
          </cell>
          <cell r="D4757">
            <v>33.39</v>
          </cell>
        </row>
        <row r="4758">
          <cell r="A4758" t="str">
            <v xml:space="preserve">    84027</v>
          </cell>
          <cell r="B4758" t="str">
            <v>BARRA LISA TRACO 1:3 (CIMENTO E AREIA MEDIA), ESPESSURA 0,5CM, PREPAROMANUAL DA ARGAMASSA</v>
          </cell>
          <cell r="C4758" t="str">
            <v>M2</v>
          </cell>
          <cell r="D4758">
            <v>21.53</v>
          </cell>
        </row>
        <row r="4759">
          <cell r="A4759" t="str">
            <v xml:space="preserve">    84028</v>
          </cell>
          <cell r="B4759" t="str">
            <v>BARRA LISA TRACO 1:4 (CIMENTO E AREIA MEDIA), COM CORANTE AMARELO, ESPESSURA 2,0CM, PREPARO MANUAL DA ARGAMASSA</v>
          </cell>
          <cell r="C4759" t="str">
            <v>M2</v>
          </cell>
          <cell r="D4759">
            <v>38.65</v>
          </cell>
        </row>
        <row r="4760">
          <cell r="A4760" t="str">
            <v xml:space="preserve">    84072</v>
          </cell>
          <cell r="B4760" t="str">
            <v>BARRA LISA TRACO 1:3 (CIMENTO E AREIA MEDIA NAO PENEIRADA), INCLUSO ADITIVO IMPERMEABILIZANTE, ESPESSURA 0,5CM, PREPARO MANUAL DA ARGAMASSA</v>
          </cell>
          <cell r="C4760" t="str">
            <v>M2</v>
          </cell>
          <cell r="D4760">
            <v>21.92</v>
          </cell>
        </row>
        <row r="4761">
          <cell r="A4761" t="str">
            <v xml:space="preserve">    87411</v>
          </cell>
          <cell r="B4761" t="str">
            <v>APLICAÇÃO MANUAL DE GESSO DESEMPENADO (SEM TALISCAS) EM TETO DE AMBIENTES DE ÁREA MAIOR QUE 10M², ESPESSURA DE 0,5CM. AF_06/2014</v>
          </cell>
          <cell r="C4761" t="str">
            <v>M2</v>
          </cell>
          <cell r="D4761">
            <v>7.45</v>
          </cell>
        </row>
        <row r="4762">
          <cell r="A4762" t="str">
            <v xml:space="preserve">    87412</v>
          </cell>
          <cell r="B4762" t="str">
            <v>APLICAÇÃO MANUAL DE GESSO DESEMPENADO (SEM TALISCAS) EM TETO DE AMBIENTES DE ÁREA ENTRE 5M² E 10M², ESPESSURA DE 0,5CM. AF_06/2014</v>
          </cell>
          <cell r="C4762" t="str">
            <v>M2</v>
          </cell>
          <cell r="D4762">
            <v>10.83</v>
          </cell>
        </row>
        <row r="4763">
          <cell r="A4763" t="str">
            <v xml:space="preserve">    87413</v>
          </cell>
          <cell r="B4763" t="str">
            <v>APLICAÇÃO MANUAL DE GESSO DESEMPENADO (SEM TALISCAS) EM TETO DE AMBIENTES DE ÁREA MENOR QUE 5M², ESPESSURA DE 0,5CM. AF_06/2014</v>
          </cell>
          <cell r="C4763" t="str">
            <v>M2</v>
          </cell>
          <cell r="D4763">
            <v>12.76</v>
          </cell>
        </row>
        <row r="4764">
          <cell r="A4764" t="str">
            <v xml:space="preserve">    87414</v>
          </cell>
          <cell r="B4764" t="str">
            <v>APLICAÇÃO MANUAL DE GESSO DESEMPENADO (SEM TALISCAS) EM TETO DE AMBIENTES DE ÁREA MAIOR QUE 10M², ESPESSURA DE 1,0CM. AF_06/2014</v>
          </cell>
          <cell r="C4764" t="str">
            <v>M2</v>
          </cell>
          <cell r="D4764">
            <v>10.93</v>
          </cell>
        </row>
        <row r="4765">
          <cell r="A4765" t="str">
            <v xml:space="preserve">    87415</v>
          </cell>
          <cell r="B4765" t="str">
            <v>APLICAÇÃO MANUAL DE GESSO DESEMPENADO (SEM TALISCAS) EM TETO DE AMBIENTES DE ÁREA ENTRE 5M² E 10M², ESPESSURA DE 1,0CM. AF_06/2014</v>
          </cell>
          <cell r="C4765" t="str">
            <v>M2</v>
          </cell>
          <cell r="D4765">
            <v>14.21</v>
          </cell>
        </row>
        <row r="4766">
          <cell r="A4766" t="str">
            <v xml:space="preserve">    87416</v>
          </cell>
          <cell r="B4766" t="str">
            <v>APLICAÇÃO MANUAL DE GESSO DESEMPENADO (SEM TALISCAS) EM TETO DE AMBIENTES DE ÁREA MENOR QUE 5M², ESPESSURA DE 1,0CM. AF_06/2014</v>
          </cell>
          <cell r="C4766" t="str">
            <v>M2</v>
          </cell>
          <cell r="D4766">
            <v>16.27</v>
          </cell>
        </row>
        <row r="4767">
          <cell r="A4767" t="str">
            <v xml:space="preserve">    87417</v>
          </cell>
          <cell r="B4767" t="str">
            <v>APLICAÇÃO MANUAL DE GESSO DESEMPENADO (SEM TALISCAS) EM PAREDES DE AMBIENTES DE ÁREA MAIOR QUE 10M², ESPESSURA DE 0,5CM. AF_06/2014</v>
          </cell>
          <cell r="C4767" t="str">
            <v>M2</v>
          </cell>
          <cell r="D4767">
            <v>7.93</v>
          </cell>
        </row>
        <row r="4768">
          <cell r="A4768" t="str">
            <v xml:space="preserve">    87418</v>
          </cell>
          <cell r="B4768" t="str">
            <v>APLICAÇÃO MANUAL DE GESSO DESEMPENADO (SEM TALISCAS) EM PAREDES DE AMBIENTES DE ÁREA ENTRE 5M² E 10M², ESPESSURA DE 0,5CM. AF_06/2014</v>
          </cell>
          <cell r="C4768" t="str">
            <v>M2</v>
          </cell>
          <cell r="D4768">
            <v>8.18</v>
          </cell>
        </row>
        <row r="4769">
          <cell r="A4769" t="str">
            <v xml:space="preserve">    87419</v>
          </cell>
          <cell r="B4769" t="str">
            <v>APLICAÇÃO MANUAL DE GESSO DESEMPENADO (SEM TALISCAS) EM PAREDES DE AMBIENTES DE ÁREA MENOR QUE 5M², ESPESSURA DE 0,5CM. AF_06/2014</v>
          </cell>
          <cell r="C4769" t="str">
            <v>M2</v>
          </cell>
          <cell r="D4769">
            <v>8.9</v>
          </cell>
        </row>
        <row r="4770">
          <cell r="A4770" t="str">
            <v xml:space="preserve">    87420</v>
          </cell>
          <cell r="B4770" t="str">
            <v>APLICAÇÃO MANUAL DE GESSO DESEMPENADO (SEM TALISCAS) EM PAREDES DE AMBIENTES DE ÁREA MAIOR QUE 10M², ESPESSURA DE 1,0CM. AF_06/2014</v>
          </cell>
          <cell r="C4770" t="str">
            <v>M2</v>
          </cell>
          <cell r="D4770">
            <v>11.78</v>
          </cell>
        </row>
        <row r="4771">
          <cell r="A4771" t="str">
            <v xml:space="preserve">    87421</v>
          </cell>
          <cell r="B4771" t="str">
            <v>APLICAÇÃO MANUAL DE GESSO DESEMPENADO (SEM TALISCAS) EM PAREDES DE AMBIENTES DE ÁREA ENTRE 5M² E 10M², ESPESSURA DE 1,0CM. AF_06/2014</v>
          </cell>
          <cell r="C4771" t="str">
            <v>M2</v>
          </cell>
          <cell r="D4771">
            <v>12.03</v>
          </cell>
        </row>
        <row r="4772">
          <cell r="A4772" t="str">
            <v xml:space="preserve">    87422</v>
          </cell>
          <cell r="B4772" t="str">
            <v>APLICAÇÃO MANUAL DE GESSO DESEMPENADO (SEM TALISCAS) EM PAREDES DE AMBIENTES DE ÁREA MENOR QUE 5M², ESPESSURA DE 1,0CM. AF_06/2014</v>
          </cell>
          <cell r="C4772" t="str">
            <v>M2</v>
          </cell>
          <cell r="D4772">
            <v>12.76</v>
          </cell>
        </row>
        <row r="4773">
          <cell r="A4773" t="str">
            <v xml:space="preserve">    87423</v>
          </cell>
          <cell r="B4773" t="str">
            <v>APLICAÇÃO MANUAL DE GESSO SARRAFEADO (COM TALISCAS) EM PAREDES DE AMBIENTES DE ÁREA MAIOR QUE 10M², ESPESSURA DE 1,0CM. AF_06/2014</v>
          </cell>
          <cell r="C4773" t="str">
            <v>M2</v>
          </cell>
          <cell r="D4773">
            <v>15.89</v>
          </cell>
        </row>
        <row r="4774">
          <cell r="A4774" t="str">
            <v xml:space="preserve">    87424</v>
          </cell>
          <cell r="B4774" t="str">
            <v>APLICAÇÃO MANUAL DE GESSO SARRAFEADO (COM TALISCAS) EM PAREDES DE AMBIENTES DE ÁREA ENTRE 5M² E 10M², ESPESSURA DE 1,0CM. AF_06/2014</v>
          </cell>
          <cell r="C4774" t="str">
            <v>M2</v>
          </cell>
          <cell r="D4774">
            <v>16.27</v>
          </cell>
        </row>
        <row r="4775">
          <cell r="A4775" t="str">
            <v xml:space="preserve">    87425</v>
          </cell>
          <cell r="B4775" t="str">
            <v>APLICAÇÃO MANUAL DE GESSO SARRAFEADO (COM TALISCAS) EM PAREDES DE AMBIENTES DE ÁREA MENOR QUE 5M², ESPESSURA DE 1,0CM. AF_06/2014</v>
          </cell>
          <cell r="C4775" t="str">
            <v>M2</v>
          </cell>
          <cell r="D4775">
            <v>16.87</v>
          </cell>
        </row>
        <row r="4776">
          <cell r="A4776" t="str">
            <v xml:space="preserve">    87426</v>
          </cell>
          <cell r="B4776" t="str">
            <v>APLICAÇÃO MANUAL DE GESSO SARRAFEADO (COM TALISCAS) EM PAREDES DE AMBIENTES DE ÁREA MAIOR QUE 10M², ESPESSURA DE 1,5CM. AF_06/2014</v>
          </cell>
          <cell r="C4776" t="str">
            <v>M2</v>
          </cell>
          <cell r="D4776">
            <v>18.57</v>
          </cell>
        </row>
        <row r="4777">
          <cell r="A4777" t="str">
            <v xml:space="preserve">    87427</v>
          </cell>
          <cell r="B4777" t="str">
            <v>APLICAÇÃO MANUAL DE GESSO SARRAFEADO (COM TALISCAS) EM PAREDES DE AMBIENTES DE ÁREA ENTRE 5M² E 10M², ESPESSURA DE 1,5CM. AF_06/2014</v>
          </cell>
          <cell r="C4777" t="str">
            <v>M2</v>
          </cell>
          <cell r="D4777">
            <v>18.940000000000001</v>
          </cell>
        </row>
        <row r="4778">
          <cell r="A4778" t="str">
            <v xml:space="preserve">    87428</v>
          </cell>
          <cell r="B4778" t="str">
            <v>APLICAÇÃO MANUAL DE GESSO SARRAFEADO (COM TALISCAS) EM PAREDES DE AMBIENTES DE ÁREA MENOR QUE 5M², ESPESSURA DE 1,5CM. AF_06/2014</v>
          </cell>
          <cell r="C4778" t="str">
            <v>M2</v>
          </cell>
          <cell r="D4778">
            <v>19.55</v>
          </cell>
        </row>
        <row r="4779">
          <cell r="A4779" t="str">
            <v xml:space="preserve">    87429</v>
          </cell>
          <cell r="B4779" t="str">
            <v>APLICAÇÃO DE GESSO PROJETADO COM EQUIPAMENTO DE PROJEÇÃO EM PAREDES DEAMBIENTES DE ÁREA MAIOR QUE 10M², DESEMPENADO (SEM TALISCAS), ESPESSURA DE 0,5CM. AF_06/2014</v>
          </cell>
          <cell r="C4779" t="str">
            <v>M2</v>
          </cell>
          <cell r="D4779">
            <v>9.1</v>
          </cell>
        </row>
        <row r="4780">
          <cell r="A4780" t="str">
            <v xml:space="preserve">    87430</v>
          </cell>
          <cell r="B4780" t="str">
            <v>APLICAÇÃO DE GESSO PROJETADO COM EQUIPAMENTO DE PROJEÇÃO EM PAREDES DEAMBIENTES DE ÁREA ENTRE 5M² E 10M², DESEMPENADO (SEM TALISCAS), ESPESSURA DE 0,5CM. AF_06/2014</v>
          </cell>
          <cell r="C4780" t="str">
            <v>M2</v>
          </cell>
          <cell r="D4780">
            <v>9.35</v>
          </cell>
        </row>
        <row r="4781">
          <cell r="A4781" t="str">
            <v xml:space="preserve">    87431</v>
          </cell>
          <cell r="B4781" t="str">
            <v>APLICAÇÃO DE GESSO PROJETADO COM EQUIPAMENTO DE PROJEÇÃO EM PAREDES DEAMBIENTES DE ÁREA MENOR QUE 5M², DESEMPENADO (SEM TALISCAS), ESPESSURA DE 0,5CM. AF_06/2014</v>
          </cell>
          <cell r="C4781" t="str">
            <v>M2</v>
          </cell>
          <cell r="D4781">
            <v>9.48</v>
          </cell>
        </row>
        <row r="4782">
          <cell r="A4782" t="str">
            <v xml:space="preserve">    87432</v>
          </cell>
          <cell r="B4782" t="str">
            <v>APLICAÇÃO DE GESSO PROJETADO COM EQUIPAMENTO DE PROJEÇÃO EM PAREDES DEAMBIENTES DE ÁREA MAIOR QUE 10M², DESEMPENADO (SEM TALISCAS), ESPESSURA DE 1,0CM. AF_06/2014</v>
          </cell>
          <cell r="C4782" t="str">
            <v>M2</v>
          </cell>
          <cell r="D4782">
            <v>13</v>
          </cell>
        </row>
        <row r="4783">
          <cell r="A4783" t="str">
            <v xml:space="preserve">    87433</v>
          </cell>
          <cell r="B4783" t="str">
            <v>APLICAÇÃO DE GESSO PROJETADO COM EQUIPAMENTO DE PROJEÇÃO EM PAREDES DEAMBIENTES DE ÁREA ENTRE 5M² E 10M², DESEMPENADO (SEM TALISCAS), ESPESSURA DE 1,0CM. AF_06/2014</v>
          </cell>
          <cell r="C4783" t="str">
            <v>M2</v>
          </cell>
          <cell r="D4783">
            <v>13.51</v>
          </cell>
        </row>
        <row r="4784">
          <cell r="A4784" t="str">
            <v xml:space="preserve">    87434</v>
          </cell>
          <cell r="B4784" t="str">
            <v>APLICAÇÃO DE GESSO PROJETADO COM EQUIPAMENTO DE PROJEÇÃO EM PAREDES DEAMBIENTES DE ÁREA MENOR QUE 5M², DESEMPENADO (SEM TALISCAS), ESPESSURA DE 1,0CM. AF_06/2014</v>
          </cell>
          <cell r="C4784" t="str">
            <v>M2</v>
          </cell>
          <cell r="D4784">
            <v>13.86</v>
          </cell>
        </row>
        <row r="4785">
          <cell r="A4785" t="str">
            <v xml:space="preserve">    87435</v>
          </cell>
          <cell r="B4785" t="str">
            <v>APLICAÇÃO DE GESSO PROJETADO COM EQUIPAMENTO DE PROJEÇÃO EM PAREDES DEAMBIENTES DE ÁREA MAIOR QUE 10M², SARRAFEADO (COM TALISCAS), ESPESSURA DE 1,0CM. AF_06/2014</v>
          </cell>
          <cell r="C4785" t="str">
            <v>M2</v>
          </cell>
          <cell r="D4785">
            <v>14.58</v>
          </cell>
        </row>
        <row r="4786">
          <cell r="A4786" t="str">
            <v xml:space="preserve">    87436</v>
          </cell>
          <cell r="B4786" t="str">
            <v>APLICAÇÃO DE GESSO PROJETADO COM EQUIPAMENTO DE PROJEÇÃO EM PAREDES DEAMBIENTES DE ÁREA ENTRE 5M² E 10M², SARRAFEADO (COM TALISCAS), ESPESSURA DE 1,0CM. AF_06/2014</v>
          </cell>
          <cell r="C4786" t="str">
            <v>M2</v>
          </cell>
          <cell r="D4786">
            <v>15.43</v>
          </cell>
        </row>
        <row r="4787">
          <cell r="A4787" t="str">
            <v xml:space="preserve">    87437</v>
          </cell>
          <cell r="B4787" t="str">
            <v>APLICAÇÃO DE GESSO PROJETADO COM EQUIPAMENTO DE PROJEÇÃO EM PAREDES DEAMBIENTES DE ÁREA MENOR QUE 5M², SARRAFEADO (COM TALISCAS), ESPESSURADE 1,0CM. AF_06/2014</v>
          </cell>
          <cell r="C4787" t="str">
            <v>M2</v>
          </cell>
          <cell r="D4787">
            <v>16.04</v>
          </cell>
        </row>
        <row r="4788">
          <cell r="A4788" t="str">
            <v xml:space="preserve">    87438</v>
          </cell>
          <cell r="B4788" t="str">
            <v>APLICAÇÃO DE GESSO PROJETADO COM EQUIPAMENTO DE PROJEÇÃO EM PAREDES DEAMBIENTES DE ÁREA MAIOR QUE 10M², SARRAFEADO (COM TALISCAS), ESPESSURA DE 1,5CM. AF_06/2014</v>
          </cell>
          <cell r="C4788" t="str">
            <v>M2</v>
          </cell>
          <cell r="D4788">
            <v>17.940000000000001</v>
          </cell>
        </row>
        <row r="4789">
          <cell r="A4789" t="str">
            <v xml:space="preserve">    87439</v>
          </cell>
          <cell r="B4789" t="str">
            <v>APLICAÇÃO DE GESSO PROJETADO COM EQUIPAMENTO DE PROJEÇÃO EM PAREDES DEAMBIENTES DE ÁREA ENTRE 5M² E 10M², SARRAFEADO (COM TALISCAS), ESPESSURA DE 1,5CM. AF_06/2014</v>
          </cell>
          <cell r="C4789" t="str">
            <v>M2</v>
          </cell>
          <cell r="D4789">
            <v>19.010000000000002</v>
          </cell>
        </row>
        <row r="4790">
          <cell r="A4790" t="str">
            <v xml:space="preserve">    87440</v>
          </cell>
          <cell r="B4790" t="str">
            <v>APLICAÇÃO DE GESSO PROJETADO COM EQUIPAMENTO DE PROJEÇÃO EM PAREDES DEAMBIENTES DE ÁREA MENOR QUE 5M², SARRAFEADO (COM TALISCAS), ESPESSURADE 1,5CM. AF_06/2014</v>
          </cell>
          <cell r="C4790" t="str">
            <v>M2</v>
          </cell>
          <cell r="D4790">
            <v>19.52</v>
          </cell>
        </row>
        <row r="4791">
          <cell r="A4791" t="str">
            <v xml:space="preserve">    87527</v>
          </cell>
          <cell r="B4791" t="str">
            <v>EMBOÇO, PARA RECEBIMENTO DE CERÂMICA, EM ARGAMASSA TRAÇO 1:2:8, PREPARO MECÂNICO COM BETONEIRA 400L, APLICADO MANUALMENTE EM FACES INTERNASDE PAREDES DE AMBIENTES COM ÁREA MENOR QUE 5M2, ESPESSURA DE 20MM, COMEXECUÇÃO DE TALISCAS. AF_06/2014</v>
          </cell>
          <cell r="C4791" t="str">
            <v>M2</v>
          </cell>
          <cell r="D4791">
            <v>24.32</v>
          </cell>
        </row>
        <row r="4792">
          <cell r="A4792" t="str">
            <v xml:space="preserve">    87528</v>
          </cell>
          <cell r="B4792" t="str">
            <v>EMBOÇO, PARA RECEBIMENTO DE CERÂMICA, EM ARGAMASSA TRAÇO 1:2:8, PREPARO MANUAL, APLICADO MANUALMENTE EM FACES INTERNAS DE PAREDES DE AMBIENTES COM ÁREA MENOR QUE 5M2, ESPESSURA DE 20MM, COM EXECUÇÃO DE TALISCAS. AF_06/2014</v>
          </cell>
          <cell r="C4792" t="str">
            <v>M2</v>
          </cell>
          <cell r="D4792">
            <v>26.34</v>
          </cell>
        </row>
        <row r="4793">
          <cell r="A4793" t="str">
            <v xml:space="preserve">    87529</v>
          </cell>
          <cell r="B4793" t="str">
            <v>MASSA ÚNICA, PARA RECEBIMENTO DE PINTURA, EM ARGAMASSA TRAÇO 1:2:8, PREPARO MECÂNICO COM BETONEIRA 400L, APLICADA MANUALMENTE EM FACES INTERNAS DE PAREDES DE AMBIENTES COM ÁREA MENOR QUE 10M2, ESPESSURA DE 20MM, COM EXECUÇÃO DE TALISCAS. AF_06/2014</v>
          </cell>
          <cell r="C4793" t="str">
            <v>M2</v>
          </cell>
          <cell r="D4793">
            <v>22.41</v>
          </cell>
        </row>
        <row r="4794">
          <cell r="A4794" t="str">
            <v xml:space="preserve">    87530</v>
          </cell>
          <cell r="B4794" t="str">
            <v>MASSA ÚNICA, PARA RECEBIMENTO DE PINTURA, EM ARGAMASSA TRAÇO 1:2:8, PREPARO MANUAL, APLICADA MANUALMENTE EM FACES INTERNAS DE PAREDES DE AMBIENTES COM ÁREA MENOR QUE 10M2, ESPESSURA DE 20MM, COM EXECUÇÃO DE TALISCAS. AF_06/2014</v>
          </cell>
          <cell r="C4794" t="str">
            <v>M2</v>
          </cell>
          <cell r="D4794">
            <v>24.43</v>
          </cell>
        </row>
        <row r="4795">
          <cell r="A4795" t="str">
            <v xml:space="preserve">    87531</v>
          </cell>
          <cell r="B4795" t="str">
            <v>EMBOÇO, PARA RECEBIMENTO DE CERÂMICA, EM ARGAMASSA TRAÇO 1:2:8, PREPARO MECÂNICO COM BETONEIRA 400L, APLICADO MANUALMENTE EM FACES INTERNASDE PAREDES DE AMBIENTES COM ÁREA ENTRE 5M2 E 10M2, ESPESSURA DE 20MM,COM EXECUÇÃO DE TALISCAS. AF_06/2014</v>
          </cell>
          <cell r="C4795" t="str">
            <v>M2</v>
          </cell>
          <cell r="D4795">
            <v>21.73</v>
          </cell>
        </row>
        <row r="4796">
          <cell r="A4796" t="str">
            <v xml:space="preserve">    87532</v>
          </cell>
          <cell r="B4796" t="str">
            <v>EMBOÇO, PARA RECEBIMENTO DE CERÂMICA, EM ARGAMASSA TRAÇO 1:2:8, PREPARO MANUAL, APLICADO MANUALMENTE EM FACES INTERNAS DE PAREDES DE AMBIENTES COM ÁREA ENTRE 5M2 E 10M2, ESPESSURA DE 20MM, COM EXECUÇÃO DE TALISCAS. AF_06/2014</v>
          </cell>
          <cell r="C4796" t="str">
            <v>M2</v>
          </cell>
          <cell r="D4796">
            <v>23.74</v>
          </cell>
        </row>
        <row r="4797">
          <cell r="A4797" t="str">
            <v xml:space="preserve">    87533</v>
          </cell>
          <cell r="B4797" t="str">
            <v>MASSA ÚNICA, PARA RECEBIMENTO DE PINTURA, EM ARGAMASSA TRAÇO 1:2:8, PREPARO MECÂNICO COM BETONEIRA 400L, APLICADA MANUALMENTE EM FACES INTERNAS DE PAREDES DE AMBIENTES COM ÁREA MAIOR QUE 10M2, ESPESSURA DE 20MM, COM EXECUÇÃO DE TALISCAS. AF_06/2014</v>
          </cell>
          <cell r="C4797" t="str">
            <v>M2</v>
          </cell>
          <cell r="D4797">
            <v>21.37</v>
          </cell>
        </row>
        <row r="4798">
          <cell r="A4798" t="str">
            <v xml:space="preserve">    87534</v>
          </cell>
          <cell r="B4798" t="str">
            <v>MASSA ÚNICA, PARA RECEBIMENTO DE PINTURA, EM ARGAMASSA TRAÇO 1:2:8, PREPARO MANUAL, APLICADA MANUALMENTE EM FACES INTERNAS DE PAREDES DE AMBIENTES COM ÁREA MAIOR QUE 10M2, ESPESSURA DE 20MM, COM EXECUÇÃO DE TALISCAS. AF_06/2014</v>
          </cell>
          <cell r="C4798" t="str">
            <v>M2</v>
          </cell>
          <cell r="D4798">
            <v>23.39</v>
          </cell>
        </row>
        <row r="4799">
          <cell r="A4799" t="str">
            <v xml:space="preserve">    87535</v>
          </cell>
          <cell r="B4799" t="str">
            <v>EMBOÇO, PARA RECEBIMENTO DE CERÂMICA, EM ARGAMASSA TRAÇO 1:2:8, PREPARO MECÂNICO COM BETONEIRA 400L, APLICADO MANUALMENTE EM FACES INTERNASDE PAREDES DE AMBIENTES COM ÁREA MAIOR QUE 10M2, ESPESSURA DE 20MM, COM EXECUÇÃO DE TALISCAS. AF_06/2014</v>
          </cell>
          <cell r="C4799" t="str">
            <v>M2</v>
          </cell>
          <cell r="D4799">
            <v>19.809999999999999</v>
          </cell>
        </row>
        <row r="4800">
          <cell r="A4800" t="str">
            <v xml:space="preserve">    87536</v>
          </cell>
          <cell r="B4800" t="str">
            <v>EMBOÇO, PARA RECEBIMENTO DE CERÂMICA, EM ARGAMASSA TRAÇO 1:2:8, PREPARO MANUAL, APLICADO MANUALMENTE EM FACES INTERNAS DE PAREDES DE AMBIENTES COM ÁREA MAIOR QUE 10M2, ESPESSURA DE 20MM, COM EXECUÇÃO DE TALISCAS. AF_06/2014</v>
          </cell>
          <cell r="C4800" t="str">
            <v>M2</v>
          </cell>
          <cell r="D4800">
            <v>21.83</v>
          </cell>
        </row>
        <row r="4801">
          <cell r="A4801" t="str">
            <v xml:space="preserve">    87537</v>
          </cell>
          <cell r="B4801" t="str">
            <v>EMBOÇO, PARA RECEBIMENTO DE CERÂMICA, EM ARGAMASSA INDUSTRIALIZADA, APLICADO COM EQUIPAMENTO DE MISTURA E PROJEÇÃO DE 1,5 M3/H, EM FACES INTERNAS DE PAREDES DE AMBIENTES COM ÁREA MENOR QUE 5M2, ESPESSURA 20MM,COM TALISCAS. AF_06/2014</v>
          </cell>
          <cell r="C4801" t="str">
            <v>M2</v>
          </cell>
          <cell r="D4801">
            <v>80.42</v>
          </cell>
        </row>
        <row r="4802">
          <cell r="A4802" t="str">
            <v xml:space="preserve">    87538</v>
          </cell>
          <cell r="B4802" t="str">
            <v>MASSA ÚNICA, PARA RECEBIMENTO DE PINTURA, EM ARGAMASSA INDUSTRIALIZADA, APLICADO COM EQUIPAMENTO DE MISTURA E PROJEÇÃO DE 1,5 M3/H, EM FACESINTERNAS DE PAREDES DE AMBIENTES COM ÁREA MENOR QUE 10M2, ESPESSURA 20MM, COM TALISCAS. AF_06/2014</v>
          </cell>
          <cell r="C4802" t="str">
            <v>M2</v>
          </cell>
          <cell r="D4802">
            <v>78.760000000000005</v>
          </cell>
        </row>
        <row r="4803">
          <cell r="A4803" t="str">
            <v xml:space="preserve">    87539</v>
          </cell>
          <cell r="B4803" t="str">
            <v>EMBOÇO, PARA RECEBIMENTO DE CERÂMICA, EM ARGAMASSA INDUSTRIALIZADA, APLICADO COM EQUIPAMENTO DE MISTURA E PROJEÇÃO DE 1,5 M3/H, EM FACES INTERNAS DE PAREDES DE AMBIENTES COM ÁREA ENTRE 5M2 E 10M2, ESPESSURA 20MM, COM TALISCAS. AF_06/2014</v>
          </cell>
          <cell r="C4803" t="str">
            <v>M2</v>
          </cell>
          <cell r="D4803">
            <v>78.17</v>
          </cell>
        </row>
        <row r="4804">
          <cell r="A4804" t="str">
            <v xml:space="preserve">    87540</v>
          </cell>
          <cell r="B4804" t="str">
            <v>MASSA ÚNICA, PARA RECEBIMENTO DE PINTURA, EM ARGAMASSA INDUSTRIALIZADA, APLICADO COM EQUIPAMENTO DE MISTURA E PROJEÇÃO DE 1,5 M3/H, EM FACESINTERNAS DE PAREDES DE AMBIENTES COM ÁREA MAIOR QUE 10M2, ESPESSURA 20MM, COM TALISCAS. AF_06/2014</v>
          </cell>
          <cell r="C4804" t="str">
            <v>M2</v>
          </cell>
          <cell r="D4804">
            <v>77.86</v>
          </cell>
        </row>
        <row r="4805">
          <cell r="A4805" t="str">
            <v xml:space="preserve">    87541</v>
          </cell>
          <cell r="B4805" t="str">
            <v>EMBOÇO, PARA RECEBIMENTO DE CERÂMICA, EM ARGAMASSA INDUSTRIALIZADA, APLICADO COM EQUIPAMENTO DE MISTURA E PROJEÇÃO DE 1,5 M3/H, EM FACES INTERNAS DE PAREDES DE AMBIENTES COM ÁREA MAIOR QUE 10M2, ESPESSURA 20MM,COM TALISCAS. AF_06/2014</v>
          </cell>
          <cell r="C4805" t="str">
            <v>M2</v>
          </cell>
          <cell r="D4805">
            <v>76.510000000000005</v>
          </cell>
        </row>
        <row r="4806">
          <cell r="A4806" t="str">
            <v xml:space="preserve">    87542</v>
          </cell>
          <cell r="B4806" t="str">
            <v>MASSA ÚNICA, PARA RECEBIMENTO DE PINTURA OU CERÂMICA, EM ARGAMASSA INDUSTRIALIZADA, APLICADO COM EQUIPAMENTO DE MISTURA E PROJEÇÃO DE 1,5 M3/H, EM FACES INTERNAS DE PAREDES DE AMBIENTES COM ÁREA MENOR QUE 5M2,ESPESSURA 5MM, SEM TALISCAS. AF_06/2014</v>
          </cell>
          <cell r="C4806" t="str">
            <v>M2</v>
          </cell>
          <cell r="D4806">
            <v>25.79</v>
          </cell>
        </row>
        <row r="4807">
          <cell r="A4807" t="str">
            <v xml:space="preserve">    87543</v>
          </cell>
          <cell r="B4807" t="str">
            <v>MASSA ÚNICA, PARA RECEBIMENTO DE PINTURA OU CERÂMICA, EM ARGAMASSA INDUSTRIALIZADA, APLICADO COM EQUIPAMENTO DE MISTURA E PROJEÇÃO DE 1,5 M3/H, EM FACES INTERNAS DE PAREDES DE AMBIENTES COM ÁREA ENTRE 5M2 E 10M2, ESPESSURA 5MM, SEM TALISCAS. AF_06/2014</v>
          </cell>
          <cell r="C4807" t="str">
            <v>M2</v>
          </cell>
          <cell r="D4807">
            <v>24.74</v>
          </cell>
        </row>
        <row r="4808">
          <cell r="A4808" t="str">
            <v xml:space="preserve">    87544</v>
          </cell>
          <cell r="B4808" t="str">
            <v>MASSA ÚNICA, PARA RECEBIMENTO DE PINTURA OU CERÂMICA, EM ARGAMASSA INDUSTRIALIZADA, APLICADO COM EQUIPAMENTO DE MISTURA E PROJEÇÃO DE 1,5 M3/H, EM FACES INTERNAS DE PAREDES DE AMBIENTES COM ÁREA MAIOR QUE 10M2,ESPESSURA 5MM, SEM TALISCAS. AF_06/2014</v>
          </cell>
          <cell r="C4808" t="str">
            <v>M2</v>
          </cell>
          <cell r="D4808">
            <v>24.14</v>
          </cell>
        </row>
        <row r="4809">
          <cell r="A4809" t="str">
            <v xml:space="preserve">    87545</v>
          </cell>
          <cell r="B4809" t="str">
            <v>EMBOÇO, PARA RECEBIMENTO DE CERÂMICA, EM ARGAMASSA TRAÇO 1:2:8, PREPARO MECÂNICO COM BETONEIRA 400L, APLICADO MANUALMENTE EM FACES INTERNASDE PAREDES DE AMBIENTES COM ÁREA MENOR QUE 5M2, ESPESSURA DE 10MM, COMEXECUÇÃO DE TALISCAS. AF_06/2014</v>
          </cell>
          <cell r="C4809" t="str">
            <v>M2</v>
          </cell>
          <cell r="D4809">
            <v>16.059999999999999</v>
          </cell>
        </row>
        <row r="4810">
          <cell r="A4810" t="str">
            <v xml:space="preserve">    87546</v>
          </cell>
          <cell r="B4810" t="str">
            <v>EMBOÇO, PARA RECEBIMENTO DE CERÂMICA, EM ARGAMASSA TRAÇO 1:2:8, PREPARO MANUAL, APLICADO MANUALMENTE EM FACES INTERNAS DE PAREDES DE AMBIENTES COM ÁREA MENOR QUE 5M2, ESPESSURA DE 10MM, COM EXECUÇÃO DE TALISCAS. AF_06/2014</v>
          </cell>
          <cell r="C4810" t="str">
            <v>M2</v>
          </cell>
          <cell r="D4810">
            <v>17.21</v>
          </cell>
        </row>
        <row r="4811">
          <cell r="A4811" t="str">
            <v xml:space="preserve">    87547</v>
          </cell>
          <cell r="B4811" t="str">
            <v>MASSA ÚNICA, PARA RECEBIMENTO DE PINTURA, EM ARGAMASSA TRAÇO 1:2:8, PREPARO MECÂNICO COM BETONEIRA 400L, APLICADA MANUALMENTE EM FACES INTERNAS DE PAREDES DE AMBIENTES COM ÁREA MENOR QUE 10M2, ESPESSURA DE 10MM, COM EXECUÇÃO DE TALISCAS. AF_06/2014</v>
          </cell>
          <cell r="C4811" t="str">
            <v>M2</v>
          </cell>
          <cell r="D4811">
            <v>14.16</v>
          </cell>
        </row>
        <row r="4812">
          <cell r="A4812" t="str">
            <v xml:space="preserve">    87548</v>
          </cell>
          <cell r="B4812" t="str">
            <v>MASSA ÚNICA, PARA RECEBIMENTO DE PINTURA, EM ARGAMASSA TRAÇO 1:2:8, PREPARO MANUAL, APLICADA MANUALMENTE EM FACES INTERNAS DE PAREDES DE AMBIENTES COM ÁREA MENOR QUE 10M2, ESPESSURA DE 10MM, COM EXECUÇÃO DE TALISCAS. AF_06/2014</v>
          </cell>
          <cell r="C4812" t="str">
            <v>M2</v>
          </cell>
          <cell r="D4812">
            <v>15.3</v>
          </cell>
        </row>
        <row r="4813">
          <cell r="A4813" t="str">
            <v xml:space="preserve">    87549</v>
          </cell>
          <cell r="B4813" t="str">
            <v>EMBOÇO, PARA RECEBIMENTO DE CERÂMICA, EM ARGAMASSA TRAÇO 1:2:8, PREPARO MECÂNICO COM BETONEIRA 400L, APLICADO MANUALMENTE EM FACES INTERNASDE PAREDES DE AMBIENTES COM ÁREA ENTRE 5M2 E 10M2, ESPESSURA DE 10MM,COM EXECUÇÃO DE TALISCAS. AF_06/2014</v>
          </cell>
          <cell r="C4813" t="str">
            <v>M2</v>
          </cell>
          <cell r="D4813">
            <v>13.47</v>
          </cell>
        </row>
        <row r="4814">
          <cell r="A4814" t="str">
            <v xml:space="preserve">    87550</v>
          </cell>
          <cell r="B4814" t="str">
            <v>EMBOÇO, PARA RECEBIMENTO DE CERÂMICA, EM ARGAMASSA TRAÇO 1:2:8, PREPARO MANUAL, APLICADO MANUALMENTE EM FACES INTERNAS DE PAREDES DE AMBIENTES COM ÁREA ENTRE 5M2 E 10M2, ESPESSURA DE 10MM, COM EXECUÇÃO DE TALISCAS. AF_06/2014</v>
          </cell>
          <cell r="C4814" t="str">
            <v>M2</v>
          </cell>
          <cell r="D4814">
            <v>14.61</v>
          </cell>
        </row>
        <row r="4815">
          <cell r="A4815" t="str">
            <v xml:space="preserve">    87551</v>
          </cell>
          <cell r="B4815" t="str">
            <v>MASSA ÚNICA, PARA RECEBIMENTO DE PINTURA, EM ARGAMASSA TRAÇO 1:2:8, PREPARO MECÂNICO COM BETONEIRA 400L, APLICADA MANUALMENTE EM FACES INTERNAS DE PAREDES DE AMBIENTES COM ÁREA MAIOR QUE 10M2, ESPESSURA DE 10MM, COM EXECUÇÃO DE TALISCAS. AF_06/2014</v>
          </cell>
          <cell r="C4815" t="str">
            <v>M2</v>
          </cell>
          <cell r="D4815">
            <v>13.12</v>
          </cell>
        </row>
        <row r="4816">
          <cell r="A4816" t="str">
            <v xml:space="preserve">    87552</v>
          </cell>
          <cell r="B4816" t="str">
            <v>MASSA ÚNICA, PARA RECEBIMENTO DE PINTURA, EM ARGAMASSA TRAÇO 1:2:8, PREPARO MANUAL, APLICADA MANUALMENTE EM FACES INTERNAS DE PAREDES DE AMBIENTES COM ÁREA MAIOR QUE 10M2, ESPESSURA DE 10MM, COM EXECUÇÃO DE TALISCAS. AF_06/2014</v>
          </cell>
          <cell r="C4816" t="str">
            <v>M2</v>
          </cell>
          <cell r="D4816">
            <v>14.26</v>
          </cell>
        </row>
        <row r="4817">
          <cell r="A4817" t="str">
            <v xml:space="preserve">    87553</v>
          </cell>
          <cell r="B4817" t="str">
            <v>EMBOÇO, PARA RECEBIMENTO DE CERÂMICA, EM ARGAMASSA TRAÇO 1:2:8, PREPARO MECÂNICO COM BETONEIRA 400L, APLICADO MANUALMENTE EM FACES INTERNASDE PAREDES DE AMBIENTES COM ÁREA MAIOR QUE 10M2, ESPESSURA DE 10MM, COM EXECUÇÃO DE TALISCAS. AF_06/2014</v>
          </cell>
          <cell r="C4817" t="str">
            <v>M2</v>
          </cell>
          <cell r="D4817">
            <v>11.55</v>
          </cell>
        </row>
        <row r="4818">
          <cell r="A4818" t="str">
            <v xml:space="preserve">    87554</v>
          </cell>
          <cell r="B4818" t="str">
            <v>EMBOÇO, PARA RECEBIMENTO DE CERÂMICA, EM ARGAMASSA TRAÇO 1:2:8, PREPARO MANUAL, APLICADO MANUALMENTE EM FACES INTERNAS DE PAREDES DE AMBIENTES COM ÁREA MAIOR QUE 10M2, ESPESSURA DE 10MM, COM EXECUÇÃO DE TALISCAS. AF_06/2014</v>
          </cell>
          <cell r="C4818" t="str">
            <v>M2</v>
          </cell>
          <cell r="D4818">
            <v>12.69</v>
          </cell>
        </row>
        <row r="4819">
          <cell r="A4819" t="str">
            <v xml:space="preserve">    87555</v>
          </cell>
          <cell r="B4819" t="str">
            <v>EMBOÇO, PARA RECEBIMENTO DE CERÂMICA, EM ARGAMASSA INDUSTRIALIZADA, APLICADO COM EQUIPAMENTO DE MISTURA E PROJEÇÃO DE 1,5 M3/H, EM FACES INTERNAS DE PAREDES DE AMBIENTES COM ÁREA MENOR QUE 5M2, ESPESSURA 10MM,COM TALISCAS. AF_06/2014</v>
          </cell>
          <cell r="C4819" t="str">
            <v>M2</v>
          </cell>
          <cell r="D4819">
            <v>47.27</v>
          </cell>
        </row>
        <row r="4820">
          <cell r="A4820" t="str">
            <v xml:space="preserve">    87556</v>
          </cell>
          <cell r="B4820" t="str">
            <v>MASSA ÚNICA, PARA RECEBIMENTO DE PINTURA, EM ARGAMASSA INDUSTRIALIZADA, APLICADO COM EQUIPAMENTO DE MISTURA E PROJEÇÃO DE 1,5 M3/H, EM FACESINTERNAS DE PAREDES DE AMBIENTES COM ÁREA MENOR QUE 10M2, ESPESSURA 10MM, COM TALISCAS. AF_06/2014</v>
          </cell>
          <cell r="C4820" t="str">
            <v>M2</v>
          </cell>
          <cell r="D4820">
            <v>45.62</v>
          </cell>
        </row>
        <row r="4821">
          <cell r="A4821" t="str">
            <v xml:space="preserve">    87557</v>
          </cell>
          <cell r="B4821" t="str">
            <v>EMBOÇO, PARA RECEBIMENTO DE CERÂMICA, EM ARGAMASSA INDUSTRIALIZADA, APLICADO COM EQUIPAMENTO DE MISTURA E PROJEÇÃO DE 1,5 M3/H, EM FACES INTERNAS DE PAREDES DE AMBIENTES COM ÁREA ENTRE 5M2 E 10M2, ESPESSURA 10MM, COM TALISCAS. AF_06/2014</v>
          </cell>
          <cell r="C4821" t="str">
            <v>M2</v>
          </cell>
          <cell r="D4821">
            <v>45.02</v>
          </cell>
        </row>
        <row r="4822">
          <cell r="A4822" t="str">
            <v xml:space="preserve">    87558</v>
          </cell>
          <cell r="B4822" t="str">
            <v>MASSA ÚNICA, PARA RECEBIMENTO DE PINTURA, EM ARGAMASSA INDUSTRIALIZADA, APLICADO COM EQUIPAMENTO DE MISTURA E PROJEÇÃO DE 1,5 M3/H, EM FACESINTERNAS DE PAREDES DE AMBIENTES COM ÁREA MAIOR QUE 10M2, ESPESSURA 10MM, COM TALISCAS. AF_06/2014</v>
          </cell>
          <cell r="C4822" t="str">
            <v>M2</v>
          </cell>
          <cell r="D4822">
            <v>44.71</v>
          </cell>
        </row>
        <row r="4823">
          <cell r="A4823" t="str">
            <v xml:space="preserve">    87559</v>
          </cell>
          <cell r="B4823" t="str">
            <v>EMBOÇO, PARA RECEBIMENTO DE CERÂMICA, EM ARGAMASSA INDUSTRIALIZADA, APLICADO COM EQUIPAMENTO DE MISTURA E PROJEÇÃO DE 1,5 M3/H, EM FACES INTERNAS DE PAREDES DE AMBIENTES COM ÁREA MAIOR QUE 10M2, ESPESSURA 10MM,COM TALISCAS. AF_06/2014</v>
          </cell>
          <cell r="C4823" t="str">
            <v>M2</v>
          </cell>
          <cell r="D4823">
            <v>43.36</v>
          </cell>
        </row>
        <row r="4824">
          <cell r="A4824" t="str">
            <v xml:space="preserve">    87560</v>
          </cell>
          <cell r="B4824" t="str">
            <v>MASSA ÚNICA, PARA RECEBIMENTO DE PINTURA OU CERÂMICA, EM ARGAMASSA INDUSTRIALIZADA, APLICADO COM EQUIPAMENTO DE MISTURA E PROJEÇÃO DE 1,5 M3/H, EM FACES INTERNAS DE PAREDES DE AMBIENTES COM ÁREA MENOR QUE 5M2,ESPESSURA 10MM, SEM TALISCAS. AF_06/2014</v>
          </cell>
          <cell r="C4824" t="str">
            <v>M2</v>
          </cell>
          <cell r="D4824">
            <v>46.23</v>
          </cell>
        </row>
        <row r="4825">
          <cell r="A4825" t="str">
            <v xml:space="preserve">    87561</v>
          </cell>
          <cell r="B4825" t="str">
            <v>MASSA ÚNICA, PARA RECEBIMENTO DE PINTURA OU CERÂMICA, EM ARGAMASSA INDUSTRIALIZADA, APLICADO COM EQUIPAMENTO DE MISTURA E PROJEÇÃO DE 1,5 M3/H, EM FACES INTERNAS DE PAREDES DE AMBIENTES COM ÁREA ENTRE 5M2 E 10M2, ESPESSURA 10MM, SEM TALISCAS. AF_06/2014</v>
          </cell>
          <cell r="C4825" t="str">
            <v>M2</v>
          </cell>
          <cell r="D4825">
            <v>45.17</v>
          </cell>
        </row>
        <row r="4826">
          <cell r="A4826" t="str">
            <v xml:space="preserve">    87562</v>
          </cell>
          <cell r="B4826" t="str">
            <v>MASSA ÚNICA, PARA RECEBIMENTO DE PINTURA OU CERÂMICA, EM ARGAMASSA INDUSTRIALIZADA, APLICADO COM EQUIPAMENTO DE MISTURA E PROJEÇÃO DE 1,5 M3/H, EM FACES INTERNAS DE PAREDES DE AMBIENTES COM ÁREA MAIOR QUE 10M2,ESPESSURA 10MM, SEM TALISCAS. AF_06/2014</v>
          </cell>
          <cell r="C4826" t="str">
            <v>M2</v>
          </cell>
          <cell r="D4826">
            <v>44.57</v>
          </cell>
        </row>
        <row r="4827">
          <cell r="A4827" t="str">
            <v xml:space="preserve">    87775</v>
          </cell>
          <cell r="B4827" t="str">
            <v>EMBOÇO OU MASSA ÚNICA EM ARGAMASSA TRAÇO 1:2:8, PREPARO MECÂNICO COM BETONEIRA 400 L, APLICADA MANUALMENTE EM PANOS DE FACHADA COM PRESENÇADE VÃOS, ESPESSURA DE 25 MM. AF_06/2014</v>
          </cell>
          <cell r="C4827" t="str">
            <v>M2</v>
          </cell>
          <cell r="D4827">
            <v>31.56</v>
          </cell>
        </row>
        <row r="4828">
          <cell r="A4828" t="str">
            <v xml:space="preserve">    87777</v>
          </cell>
          <cell r="B4828" t="str">
            <v>EMBOÇO OU MASSA ÚNICA EM ARGAMASSA TRAÇO 1:2:8, PREPARO MANUAL, APLICADA MANUALMENTE EM PANOS DE FACHADA COM PRESENÇA DE VÃOS, ESPESSURA DE25 MM. AF_06/2014</v>
          </cell>
          <cell r="C4828" t="str">
            <v>M2</v>
          </cell>
          <cell r="D4828">
            <v>33.25</v>
          </cell>
        </row>
        <row r="4829">
          <cell r="A4829" t="str">
            <v xml:space="preserve">    87778</v>
          </cell>
          <cell r="B4829" t="str">
            <v>EMBOÇO OU MASSA ÚNICA EM ARGAMASSA INDUSTRIALIZADA, PREPARO MECÂNICO EAPLICAÇÃO COM EQUIPAMENTO DE MISTURA E PROJEÇÃO DE 1,5 M3/H DE ARGAMASSA EM PANOS DE FACHADA COM PRESENÇA DE VÃOS, ESPESSURA DE 25 MM. AF_06/2014</v>
          </cell>
          <cell r="C4829" t="str">
            <v>M2</v>
          </cell>
          <cell r="D4829">
            <v>76.98</v>
          </cell>
        </row>
        <row r="4830">
          <cell r="A4830" t="str">
            <v xml:space="preserve">    87779</v>
          </cell>
          <cell r="B4830" t="str">
            <v>EMBOÇO OU MASSA ÚNICA EM ARGAMASSA TRAÇO 1:2:8, PREPARO MECÂNICO COM BETONEIRA 400 L, APLICADA MANUALMENTE EM PANOS DE FACHADA COM PRESENÇADE VÃOS, ESPESSURA DE 35 MM. AF_06/2014</v>
          </cell>
          <cell r="C4830" t="str">
            <v>M2</v>
          </cell>
          <cell r="D4830">
            <v>37.5</v>
          </cell>
        </row>
        <row r="4831">
          <cell r="A4831" t="str">
            <v xml:space="preserve">    87781</v>
          </cell>
          <cell r="B4831" t="str">
            <v>EMBOÇO OU MASSA ÚNICA EM ARGAMASSA TRAÇO 1:2:8, PREPARO MANUAL, APLICADA MANUALMENTE EM PANOS DE FACHADA COM PRESENÇA DE VÃOS, ESPESSURA DE35 MM. AF_06/2014</v>
          </cell>
          <cell r="C4831" t="str">
            <v>M2</v>
          </cell>
          <cell r="D4831">
            <v>39.76</v>
          </cell>
        </row>
        <row r="4832">
          <cell r="A4832" t="str">
            <v xml:space="preserve">    87783</v>
          </cell>
          <cell r="B4832" t="str">
            <v>EMBOÇO OU MASSA ÚNICA EM ARGAMASSA INDUSTRIALIZADA, PREPARO MECÂNICO EAPLICAÇÃO COM EQUIPAMENTO DE MISTURA E PROJEÇÃO DE 1,5 M3/H DE ARGAMASSA EM PANOS DE FACHADA COM PRESENÇA DE VÃOS, ESPESSURA DE 35 MM. AF_06/2014</v>
          </cell>
          <cell r="C4832" t="str">
            <v>M2</v>
          </cell>
          <cell r="D4832">
            <v>99.44</v>
          </cell>
        </row>
        <row r="4833">
          <cell r="A4833" t="str">
            <v xml:space="preserve">    87784</v>
          </cell>
          <cell r="B4833" t="str">
            <v>EMBOÇO OU MASSA ÚNICA EM ARGAMASSA TRAÇO 1:2:8, PREPARO MECÂNICO COM BETONEIRA 400 L, APLICADA MANUALMENTE EM PANOS DE FACHADA COM PRESENÇADE VÃOS, ESPESSURA DE 45 MM. AF_06/2014</v>
          </cell>
          <cell r="C4833" t="str">
            <v>M2</v>
          </cell>
          <cell r="D4833">
            <v>43.44</v>
          </cell>
        </row>
        <row r="4834">
          <cell r="A4834" t="str">
            <v xml:space="preserve">    87786</v>
          </cell>
          <cell r="B4834" t="str">
            <v>EMBOÇO OU MASSA ÚNICA EM ARGAMASSA TRAÇO 1:2:8, PREPARO MANUAL, APLICADA MANUALMENTE EM PANOS DE FACHADA COM PRESENÇA DE VÃOS, ESPESSURA DE45 MM. AF_06/2014</v>
          </cell>
          <cell r="C4834" t="str">
            <v>M2</v>
          </cell>
          <cell r="D4834">
            <v>46.28</v>
          </cell>
        </row>
        <row r="4835">
          <cell r="A4835" t="str">
            <v xml:space="preserve">    87787</v>
          </cell>
          <cell r="B4835" t="str">
            <v>EMBOÇO OU MASSA ÚNICA EM ARGAMASSA INDUSTRIALIZADA, PREPARO MECÂNICO EAPLICAÇÃO COM EQUIPAMENTO DE MISTURA E PROJEÇÃO DE 1,5 M3/H DE ARGAMASSA EM PANOS DE FACHADA COM PRESENÇA DE VÃOS, ESPESSURA DE 45 MM. AF_06/2014</v>
          </cell>
          <cell r="C4835" t="str">
            <v>M2</v>
          </cell>
          <cell r="D4835">
            <v>121.91</v>
          </cell>
        </row>
        <row r="4836">
          <cell r="A4836" t="str">
            <v xml:space="preserve">    87788</v>
          </cell>
          <cell r="B4836" t="str">
            <v>EMBOÇO OU MASSA ÚNICA EM ARGAMASSA TRAÇO 1:2:8, PREPARO MECÂNICO COM BETONEIRA 400 L, APLICADA MANUALMENTE EM PANOS DE FACHADA COM PRESENÇADE VÃOS, ESPESSURA MAIOR OU IGUAL A 50 MM. AF_06/2014</v>
          </cell>
          <cell r="C4836" t="str">
            <v>M2</v>
          </cell>
          <cell r="D4836">
            <v>54.69</v>
          </cell>
        </row>
        <row r="4837">
          <cell r="A4837" t="str">
            <v xml:space="preserve">    87790</v>
          </cell>
          <cell r="B4837" t="str">
            <v>EMBOÇO OU MASSA ÚNICA EM ARGAMASSA TRAÇO 1:2:8, PREPARO MANUAL, APLICADA MANUALMENTE EM PANOS DE FACHADA COM PRESENÇA DE VÃOS, ESPESSURA MAIOR OU IGUAL A 50 MM. AF_06/2014</v>
          </cell>
          <cell r="C4837" t="str">
            <v>M2</v>
          </cell>
          <cell r="D4837">
            <v>57.81</v>
          </cell>
        </row>
        <row r="4838">
          <cell r="A4838" t="str">
            <v xml:space="preserve">    87791</v>
          </cell>
          <cell r="B4838" t="str">
            <v>EMBOÇO OU MASSA ÚNICA EM ARGAMASSA INDUSTRIALIZADA, PREPARO MECÂNICO EAPLICAÇÃO COM EQUIPAMENTO DE MISTURA E PROJEÇÃO DE 1,5 M3/H DE ARGAMASSA EM PANOS DE FACHADA COM PRESENÇA DE VÃOS, ESPESSURA MAIOR OU IGUALA 50 MM. AF_06/2014</v>
          </cell>
          <cell r="C4838" t="str">
            <v>M2</v>
          </cell>
          <cell r="D4838">
            <v>139.21</v>
          </cell>
        </row>
        <row r="4839">
          <cell r="A4839" t="str">
            <v xml:space="preserve">    87792</v>
          </cell>
          <cell r="B4839" t="str">
            <v>EMBOÇO OU MASSA ÚNICA EM ARGAMASSA TRAÇO 1:2:8, PREPARO MECÂNICO COM BETONEIRA 400 L, APLICADA MANUALMENTE EM PANOS CEGOS DE FACHADA (SEM PRESENÇA DE VÃOS), ESPESSURA DE 25 MM. AF_06/2014</v>
          </cell>
          <cell r="C4839" t="str">
            <v>M2</v>
          </cell>
          <cell r="D4839">
            <v>21.93</v>
          </cell>
        </row>
        <row r="4840">
          <cell r="A4840" t="str">
            <v xml:space="preserve">    87794</v>
          </cell>
          <cell r="B4840" t="str">
            <v>EMBOÇO OU MASSA ÚNICA EM ARGAMASSA TRAÇO 1:2:8, PREPARO MANUAL, APLICADA MANUALMENTE EM PANOS CEGOS DE FACHADA (SEM PRESENÇA DE VÃOS), ESPESSURA DE 25 MM. AF_06/2014</v>
          </cell>
          <cell r="C4840" t="str">
            <v>M2</v>
          </cell>
          <cell r="D4840">
            <v>23.51</v>
          </cell>
        </row>
        <row r="4841">
          <cell r="A4841" t="str">
            <v xml:space="preserve">    87795</v>
          </cell>
          <cell r="B4841" t="str">
            <v>EMBOÇO OU MASSA ÚNICA EM ARGAMASSA INDUSTRIALIZADA, PREPARO MECÂNICO EAPLICAÇÃO COM EQUIPAMENTO DE MISTURA E PROJEÇÃO DE 1,5 M3/H DE ARGAMASSA EM PANOS CEGOS DE FACHADA (SEM PRESENÇA DE VÃOS), ESPESSURA DE 25MM. AF_06/2014</v>
          </cell>
          <cell r="C4841" t="str">
            <v>M2</v>
          </cell>
          <cell r="D4841">
            <v>64.11</v>
          </cell>
        </row>
        <row r="4842">
          <cell r="A4842" t="str">
            <v xml:space="preserve">    87797</v>
          </cell>
          <cell r="B4842" t="str">
            <v>EMBOÇO OU MASSA ÚNICA EM ARGAMASSA TRAÇO 1:2:8, PREPARO MECÂNICO COM BETONEIRA 400 L, APLICADA MANUALMENTE EM PANOS CEGOS DE FACHADA (SEM PRESENÇA DE VÃOS), ESPESSURA DE 35 MM. AF_06/2014</v>
          </cell>
          <cell r="C4842" t="str">
            <v>M2</v>
          </cell>
          <cell r="D4842">
            <v>27.61</v>
          </cell>
        </row>
        <row r="4843">
          <cell r="A4843" t="str">
            <v xml:space="preserve">    87799</v>
          </cell>
          <cell r="B4843" t="str">
            <v>EMBOÇO OU MASSA ÚNICA EM ARGAMASSA TRAÇO 1:2:8, PREPARO MANUAL, APLICADA MANUALMENTE EM PANOS CEGOS DE FACHADA (SEM PRESENÇA DE VÃOS), ESPESSURA DE 35 MM. AF_06/2014</v>
          </cell>
          <cell r="C4843" t="str">
            <v>M2</v>
          </cell>
          <cell r="D4843">
            <v>29.72</v>
          </cell>
        </row>
        <row r="4844">
          <cell r="A4844" t="str">
            <v xml:space="preserve">    87800</v>
          </cell>
          <cell r="B4844" t="str">
            <v>EMBOÇO OU MASSA ÚNICA EM ARGAMASSA INDUSTRIALIZADA, PREPARO MECÂNICO EAPLICAÇÃO COM EQUIPAMENTO DE MISTURA E PROJEÇÃO DE 1,5 M3/H DE ARGAMASSA EM PANOS CEGOS DE FACHADA (SEM PRESENÇA DE VÃOS), ESPESSURA DE 35MM. AF_06/2014</v>
          </cell>
          <cell r="C4844" t="str">
            <v>M2</v>
          </cell>
          <cell r="D4844">
            <v>85.23</v>
          </cell>
        </row>
        <row r="4845">
          <cell r="A4845" t="str">
            <v xml:space="preserve">    87801</v>
          </cell>
          <cell r="B4845" t="str">
            <v>EMBOÇO OU MASSA ÚNICA EM ARGAMASSA TRAÇO 1:2:8, PREPARO MECÂNICO COM BETONEIRA 400 L, APLICADA MANUALMENTE EM PANOS CEGOS DE FACHADA (SEM PRESENÇA DE VÃOS), ESPESSURA DE 45 MM. AF_06/2014</v>
          </cell>
          <cell r="C4845" t="str">
            <v>M2</v>
          </cell>
          <cell r="D4845">
            <v>33.29</v>
          </cell>
        </row>
        <row r="4846">
          <cell r="A4846" t="str">
            <v xml:space="preserve">    87803</v>
          </cell>
          <cell r="B4846" t="str">
            <v>EMBOÇO OU MASSA ÚNICA EM ARGAMASSA TRAÇO 1:2:8, PREPARO MANUAL, APLICADA MANUALMENTE EM PANOS CEGOS DE FACHADA (SEM PRESENÇA DE VÃOS), ESPESSURA DE 45 MM. AF_06/2014</v>
          </cell>
          <cell r="C4846" t="str">
            <v>M2</v>
          </cell>
          <cell r="D4846">
            <v>35.94</v>
          </cell>
        </row>
        <row r="4847">
          <cell r="A4847" t="str">
            <v xml:space="preserve">    87804</v>
          </cell>
          <cell r="B4847" t="str">
            <v>EMBOÇO OU MASSA ÚNICA EM ARGAMASSA INDUSTRIALIZADA, PREPARO MECÂNICO EAPLICAÇÃO COM EQUIPAMENTO DE MISTURA E PROJEÇÃO DE 1,5 M3/H DE ARGAMASSA EM PANOS CEGOS DE FACHADA (SEM PRESENÇA DE VÃOS), ESPESSURA DE 45MM. AF_06/2014</v>
          </cell>
          <cell r="C4847" t="str">
            <v>M2</v>
          </cell>
          <cell r="D4847">
            <v>106.35</v>
          </cell>
        </row>
        <row r="4848">
          <cell r="A4848" t="str">
            <v xml:space="preserve">    87805</v>
          </cell>
          <cell r="B4848" t="str">
            <v>EMBOÇO OU MASSA ÚNICA EM ARGAMASSA TRAÇO 1:2:8, PREPARO MECÂNICO COM BETONEIRA 400 L, APLICADA MANUALMENTE EM PANOS CEGOS DE FACHADA (SEM PRESENÇA DE VÃOS), ESPESSURA MAIOR OU IGUAL A 50 MM. AF_06/2014</v>
          </cell>
          <cell r="C4848" t="str">
            <v>M2</v>
          </cell>
          <cell r="D4848">
            <v>38.020000000000003</v>
          </cell>
        </row>
        <row r="4849">
          <cell r="A4849" t="str">
            <v xml:space="preserve">    87807</v>
          </cell>
          <cell r="B4849" t="str">
            <v>EMBOÇO OU MASSA ÚNICA EM ARGAMASSA TRAÇO 1:2:8, PREPARO MANUAL, APLICADA MANUALMENTE EM PANOS CEGOS DE FACHADA (SEM PRESENÇA DE VÃOS), ESPESSURA MAIOR OU IGUAL A 50 MM. AF_06/2014</v>
          </cell>
          <cell r="C4849" t="str">
            <v>M2</v>
          </cell>
          <cell r="D4849">
            <v>40.94</v>
          </cell>
        </row>
        <row r="4850">
          <cell r="A4850" t="str">
            <v xml:space="preserve">    87808</v>
          </cell>
          <cell r="B4850" t="str">
            <v>EMBOÇO OU MASSA ÚNICA EM ARGAMASSA INDUSTRIALIZADA, PREPARO MECÂNICO EAPLICAÇÃO COM EQUIPAMENTO DE MISTURA E PROJEÇÃO DE 1,5 M3/H DE ARGAMASSA EM PANOS CEGOS DE FACHADA (SEM PRESENÇA DE VÃOS), ESPESSURA MAIOROU IGUAL A 50 MM. AF_06/2014</v>
          </cell>
          <cell r="C4850" t="str">
            <v>M2</v>
          </cell>
          <cell r="D4850">
            <v>116.67</v>
          </cell>
        </row>
        <row r="4851">
          <cell r="A4851" t="str">
            <v xml:space="preserve">    87809</v>
          </cell>
          <cell r="B4851" t="str">
            <v>EMBOÇO OU MASSA ÚNICA EM ARGAMASSA TRAÇO 1:2:8, PREPARO MECÂNICO COM BETONEIRA 400 L, APLICADA MANUALMENTE EM SUPERFÍCIES EXTERNAS DA SACADA, ESPESSURA DE 25 MM, SEM USO DE TELA METÁLICA DE REFORÇO CONTRA FISSURAÇÃO. AF_06/2014</v>
          </cell>
          <cell r="C4851" t="str">
            <v>M2</v>
          </cell>
          <cell r="D4851">
            <v>47.79</v>
          </cell>
        </row>
        <row r="4852">
          <cell r="A4852" t="str">
            <v xml:space="preserve">    87811</v>
          </cell>
          <cell r="B4852" t="str">
            <v>EMBOÇO OU MASSA ÚNICA EM ARGAMASSA TRAÇO 1:2:8, PREPARO MANUAL, APLICADA MANUALMENTE EM SUPERFÍCIES EXTERNAS DA SACADA, ESPESSURA DE 25 MM,SEM USO DE TELA METÁLICA DE REFORÇO CONTRA FISSURAÇÃO. AF_06/2014</v>
          </cell>
          <cell r="C4852" t="str">
            <v>M2</v>
          </cell>
          <cell r="D4852">
            <v>49.36</v>
          </cell>
        </row>
        <row r="4853">
          <cell r="A4853" t="str">
            <v xml:space="preserve">    87812</v>
          </cell>
          <cell r="B4853" t="str">
            <v>EMBOÇO OU MASSA ÚNICA EM ARGAMASSA INDUSTRIALIZADA, PREPARO MECÂNICO EAPLICAÇÃO COM EQUIPAMENTO DE MISTURA E PROJEÇÃO DE 1,5 M3/H EM SUPERFÍCIES EXTERNAS DA SACADA, ESPESSURA 25 MM, SEM USO DE TELA METÁLICA. AF_06/2014</v>
          </cell>
          <cell r="C4853" t="str">
            <v>M2</v>
          </cell>
          <cell r="D4853">
            <v>89.73</v>
          </cell>
        </row>
        <row r="4854">
          <cell r="A4854" t="str">
            <v xml:space="preserve">    87813</v>
          </cell>
          <cell r="B4854" t="str">
            <v>EMBOÇO OU MASSA ÚNICA EM ARGAMASSA TRAÇO 1:2:8, PREPARO MECÂNICO COM BETONEIRA 400 L, APLICADA MANUALMENTE EM SUPERFÍCIES EXTERNAS DA SACADA, ESPESSURA DE 35 MM, SEM USO DE TELA METÁLICA DE REFORÇO CONTRA FISSURAÇÃO. AF_06/2014</v>
          </cell>
          <cell r="C4854" t="str">
            <v>M2</v>
          </cell>
          <cell r="D4854">
            <v>53.47</v>
          </cell>
        </row>
        <row r="4855">
          <cell r="A4855" t="str">
            <v xml:space="preserve">    87815</v>
          </cell>
          <cell r="B4855" t="str">
            <v>EMBOÇO OU MASSA ÚNICA EM ARGAMASSA TRAÇO 1:2:8, PREPARO MANUAL, APLICADA MANUALMENTE EM SUPERFÍCIES EXTERNAS DA SACADA, ESPESSURA DE 35 MM,SEM USO DE TELA METÁLICA DE REFORÇO CONTRA FISSURAÇÃO. AF_06/2014</v>
          </cell>
          <cell r="C4855" t="str">
            <v>M2</v>
          </cell>
          <cell r="D4855">
            <v>55.58</v>
          </cell>
        </row>
        <row r="4856">
          <cell r="A4856" t="str">
            <v xml:space="preserve">    87816</v>
          </cell>
          <cell r="B4856" t="str">
            <v>EMBOÇO OU MASSA ÚNICA EM ARGAMASSA INDUSTRIALIZADA, PREPARO MECÂNICO EAPLICAÇÃO COM EQUIPAMENTO DE MISTURA E PROJEÇÃO DE 1,5 M3/H EM SUPERFÍCIES EXTERNAS DA SACADA, ESPESSURA 35 MM, SEM USO DE TELA METÁLICA. AF_06/2014</v>
          </cell>
          <cell r="C4856" t="str">
            <v>M2</v>
          </cell>
          <cell r="D4856">
            <v>110.85</v>
          </cell>
        </row>
        <row r="4857">
          <cell r="A4857" t="str">
            <v xml:space="preserve">    87817</v>
          </cell>
          <cell r="B4857" t="str">
            <v>EMBOÇO OU MASSA ÚNICA EM ARGAMASSA TRAÇO 1:2:8, PREPARO MECÂNICO COM BETONEIRA 400 L, APLICADA MANUALMENTE EM SUPERFÍCIES EXTERNAS DA SACADA, ESPESSURA DE 45 MM, SEM USO DE TELA METÁLICA DE REFORÇO CONTRA FISSURAÇÃO. AF_06/2014</v>
          </cell>
          <cell r="C4857" t="str">
            <v>M2</v>
          </cell>
          <cell r="D4857">
            <v>58.91</v>
          </cell>
        </row>
        <row r="4858">
          <cell r="A4858" t="str">
            <v xml:space="preserve">    87819</v>
          </cell>
          <cell r="B4858" t="str">
            <v>EMBOÇO OU MASSA ÚNICA EM ARGAMASSA TRAÇO 1:2:8, PREPARO MANUAL, APLICADA MANUALMENTE EM SUPERFÍCIES EXTERNAS DA SACADA, ESPESSURA DE 45 MM,SEM USO DE TELA METÁLICA DE REFORÇO CONTRA FISSURAÇÃO. AF_06/2014</v>
          </cell>
          <cell r="C4858" t="str">
            <v>M2</v>
          </cell>
          <cell r="D4858">
            <v>61.56</v>
          </cell>
        </row>
        <row r="4859">
          <cell r="A4859" t="str">
            <v xml:space="preserve">    87820</v>
          </cell>
          <cell r="B4859" t="str">
            <v>EMBOÇO OU MASSA ÚNICA EM ARGAMASSA INDUSTRIALIZADA, PREPARO MECÂNICO EAPLICAÇÃO COM EQUIPAMENTO DE MISTURA E PROJEÇÃO DE 1,5 M3/H EM SUPERFÍCIES EXTERNAS DA SACADA, ESPESSURA 45 MM, SEM USO DE TELA METÁLICA. AF_06/2014</v>
          </cell>
          <cell r="C4859" t="str">
            <v>M2</v>
          </cell>
          <cell r="D4859">
            <v>131.97</v>
          </cell>
        </row>
        <row r="4860">
          <cell r="A4860" t="str">
            <v xml:space="preserve">    87821</v>
          </cell>
          <cell r="B4860" t="str">
            <v>EMBOÇO OU MASSA ÚNICA EM ARGAMASSA TRAÇO 1:2:8, PREPARO MECÂNICO COM BETONEIRA 400 L, APLICADA MANUALMENTE EM SUPERFÍCIES EXTERNAS DA SACADA, ESPESSURA MAIOR OU IGUAL A 50 MM, SEM USO DE TELA METÁLICA DE REFORÇO CONTRA FISSURAÇÃO. AF_06/2014</v>
          </cell>
          <cell r="C4860" t="str">
            <v>M2</v>
          </cell>
          <cell r="D4860">
            <v>82.83</v>
          </cell>
        </row>
        <row r="4861">
          <cell r="A4861" t="str">
            <v xml:space="preserve">    87823</v>
          </cell>
          <cell r="B4861" t="str">
            <v>EMBOÇO OU MASSA ÚNICA EM ARGAMASSA TRAÇO 1:2:8, PREPARO MANUAL, APLICADA MANUALMENTE EM SUPERFÍCIES EXTERNAS DA SACADA, ESPESSURA MAIOR OU IGUAL A 50 MM, SEM USO DE TELA METÁLICA DE REFORÇO CONTRA FISSURAÇÃO. AF_06/2014</v>
          </cell>
          <cell r="C4861" t="str">
            <v>M2</v>
          </cell>
          <cell r="D4861">
            <v>85.74</v>
          </cell>
        </row>
        <row r="4862">
          <cell r="A4862" t="str">
            <v xml:space="preserve">    87824</v>
          </cell>
          <cell r="B4862" t="str">
            <v>EMBOÇO OU MASSA ÚNICA EM ARGAMASSA INDUSTRIALIZADA, PREPARO MECÂNICO EAPLICAÇÃO COM EQUIPAMENTO DE MISTURA E PROJEÇÃO DE 1,5 M3/H EM SUPERFÍCIES EXTERNAS DA SACADA, ESPESSURA MAIOR OU IGUAL A 50 MM, SEM USO DETELA METÁLICA. AF_06/2014</v>
          </cell>
          <cell r="C4862" t="str">
            <v>M2</v>
          </cell>
          <cell r="D4862">
            <v>161.24</v>
          </cell>
        </row>
        <row r="4863">
          <cell r="A4863" t="str">
            <v xml:space="preserve">    87825</v>
          </cell>
          <cell r="B4863" t="str">
            <v>EMBOÇO OU MASSA ÚNICA EM ARGAMASSA TRAÇO 1:2:8, PREPARO MECÂNICO COM BETONEIRA 400 L, APLICADA MANUALMENTE NAS PAREDES INTERNAS DA SACADA, ESPESSURA DE 25 MM, SEM USO DE TELA METÁLICA DE REFORÇO CONTRA FISSURAÇÃO. AF_06/2014</v>
          </cell>
          <cell r="C4863" t="str">
            <v>M2</v>
          </cell>
          <cell r="D4863">
            <v>39.39</v>
          </cell>
        </row>
        <row r="4864">
          <cell r="A4864" t="str">
            <v xml:space="preserve">    87827</v>
          </cell>
          <cell r="B4864" t="str">
            <v>EMBOÇO OU MASSA ÚNICA EM ARGAMASSA TRAÇO 1:2:8, PREPARO MANUAL, APLICADA MANUALMENTE NAS PAREDES INTERNAS DA SACADA, ESPESSURA DE 25 MM, SEMUSO DE TELA METÁLICA DE REFORÇO CONTRA FISSURAÇÃO. AF_06/2014</v>
          </cell>
          <cell r="C4864" t="str">
            <v>M2</v>
          </cell>
          <cell r="D4864">
            <v>41.32</v>
          </cell>
        </row>
        <row r="4865">
          <cell r="A4865" t="str">
            <v xml:space="preserve">    87828</v>
          </cell>
          <cell r="B4865" t="str">
            <v>EMBOÇO OU MASSA ÚNICA EM ARGAMASSA INDUSTRIALIZADA, PREPARO MECÂNICO EAPLICAÇÃO COM EQUIPAMENTO DE MISTURA E PROJEÇÃO DE 1,5 M3/H NAS PAREDES INTERNAS DA SACADA, ESPESSURA 25 MM, SEM USO DE TELA METÁLICA. AF_06/2014</v>
          </cell>
          <cell r="C4865" t="str">
            <v>M2</v>
          </cell>
          <cell r="D4865">
            <v>91.76</v>
          </cell>
        </row>
        <row r="4866">
          <cell r="A4866" t="str">
            <v xml:space="preserve">    87829</v>
          </cell>
          <cell r="B4866" t="str">
            <v>EMBOÇO OU MASSA ÚNICA EM ARGAMASSA TRAÇO 1:2:8, PREPARO MECÂNICO COM BETONEIRA 400 L, APLICADA MANUALMENTE NAS PAREDES INTERNAS DA SACADA, ESPESSURA DE 35 MM, SEM USO DE TELA METÁLICA DE REFORÇO CONTRA FISSURAÇÃO. AF_06/2014</v>
          </cell>
          <cell r="C4866" t="str">
            <v>M2</v>
          </cell>
          <cell r="D4866">
            <v>45.9</v>
          </cell>
        </row>
        <row r="4867">
          <cell r="A4867" t="str">
            <v xml:space="preserve">    87831</v>
          </cell>
          <cell r="B4867" t="str">
            <v>EMBOÇO OU MASSA ÚNICA EM ARGAMASSA TRAÇO 1:2:8, PREPARO MANUAL, APLICADA MANUALMENTE NAS PAREDES INTERNAS DA SACADA, ESPESSURA DE 35 MM, SEMUSO DE TELA METÁLICA DE REFORÇO CONTRA FISSURAÇÃO. AF_06/2014</v>
          </cell>
          <cell r="C4867" t="str">
            <v>M2</v>
          </cell>
          <cell r="D4867">
            <v>48.48</v>
          </cell>
        </row>
        <row r="4868">
          <cell r="A4868" t="str">
            <v xml:space="preserve">    87832</v>
          </cell>
          <cell r="B4868" t="str">
            <v>EMBOÇO OU MASSA ÚNICA EM ARGAMASSA INDUSTRIALIZADA, PREPARO MECÂNICO EAPLICAÇÃO COM EQUIPAMENTO DE MISTURA E PROJEÇÃO DE 1,5 M3/H DE ARGAMASSA NAS PAREDES INTERNAS DA SACADA, ESPESSURA 35 MM, SEM USO DE TELA METÁLICA. AF_06/2014</v>
          </cell>
          <cell r="C4868" t="str">
            <v>M2</v>
          </cell>
          <cell r="D4868">
            <v>117.11</v>
          </cell>
        </row>
        <row r="4869">
          <cell r="A4869" t="str">
            <v xml:space="preserve">    87834</v>
          </cell>
          <cell r="B4869" t="str">
            <v>REVESTIMENTO DECORATIVO MONOCAMADA APLICADO MANUALMENTE EM PANOS CEGOSDA FACHADA DE UM EDIFÍCIO DE ESTRUTURA CONVENCIONAL, COM ACABAMENTO RASPADO. AF_06/2014</v>
          </cell>
          <cell r="C4869" t="str">
            <v>M2</v>
          </cell>
          <cell r="D4869">
            <v>226.2</v>
          </cell>
        </row>
        <row r="4870">
          <cell r="A4870" t="str">
            <v xml:space="preserve">    87835</v>
          </cell>
          <cell r="B4870" t="str">
            <v>REVESTIMENTO DECORATIVO MONOCAMADA APLICADO MANUALMENTE EM PANOS CEGOSDA FACHADA DE UM EDIFÍCIO DE ALVENARIA ESTRUTURAL, COM ACABAMENTO RASPADO. AF_06/2014_P</v>
          </cell>
          <cell r="C4870" t="str">
            <v>M2</v>
          </cell>
          <cell r="D4870">
            <v>155.6</v>
          </cell>
        </row>
        <row r="4871">
          <cell r="A4871" t="str">
            <v xml:space="preserve">    87836</v>
          </cell>
          <cell r="B4871" t="str">
            <v>REVESTIMENTO DECORATIVO MONOCAMADA APLICADO COM EQUIPAMENTO DE PROJEÇÃO EM PANOS CEGOS DA FACHADA DE UM EDIFÍCIO DE ESTRUTURA CONVENCIONAL,COM ACABAMENTO RASPADO. AF_06/2014_P</v>
          </cell>
          <cell r="C4871" t="str">
            <v>M2</v>
          </cell>
          <cell r="D4871">
            <v>220.31</v>
          </cell>
        </row>
        <row r="4872">
          <cell r="A4872" t="str">
            <v xml:space="preserve">    87837</v>
          </cell>
          <cell r="B4872" t="str">
            <v>REVESTIMENTO DECORATIVO MONOCAMADA APLICADO COM EQUIPAMENTO DE PROJEÇÃO EM PANOS CEGOS DA FACHADA DE UM EDIFÍCIO DE ALVENARIA ESTRUTURAL, COM ACABAMENTO RASPADO. AF_06/2014_P</v>
          </cell>
          <cell r="C4872" t="str">
            <v>M2</v>
          </cell>
          <cell r="D4872">
            <v>150.83000000000001</v>
          </cell>
        </row>
        <row r="4873">
          <cell r="A4873" t="str">
            <v xml:space="preserve">    87838</v>
          </cell>
          <cell r="B4873" t="str">
            <v>REVESTIMENTO DECORATIVO MONOCAMADA APLICADO MANUALMENTE EM PANOS DA FACHADA COM PRESENÇA DE VÃOS, DE UM EDIFÍCIO DE ESTRUTURA CONVENCIONAL EACABAMENTO RASPADO. AF_06/2014_P</v>
          </cell>
          <cell r="C4873" t="str">
            <v>M2</v>
          </cell>
          <cell r="D4873">
            <v>231.24</v>
          </cell>
        </row>
        <row r="4874">
          <cell r="A4874" t="str">
            <v xml:space="preserve">    87839</v>
          </cell>
          <cell r="B4874" t="str">
            <v>REVESTIMENTO DECORATIVO MONOCAMADA APLICADO MANUALMENTE EM PANOS DA FACHADA COM PRESENÇA DE VÃOS, DE UM EDIFÍCIO DE ALVENARIA ESTRUTURAL E ACABAMENTO RASPADO. AF_06/2014_P</v>
          </cell>
          <cell r="C4874" t="str">
            <v>M2</v>
          </cell>
          <cell r="D4874">
            <v>158.74</v>
          </cell>
        </row>
        <row r="4875">
          <cell r="A4875" t="str">
            <v xml:space="preserve">    87840</v>
          </cell>
          <cell r="B4875" t="str">
            <v>REVESTIMENTO DECORATIVO MONOCAMADA APLICADO COM EQUIPAMENTO DE PROJEÇÃO EM PANOS DA FACHADA COM PRESENÇA DE VÃOS, DE UM EDIFÍCIO DE ESTRUTURA CONVENCIONAL E ACABAMENTO RASPADO. AF_06/2014_P</v>
          </cell>
          <cell r="C4875" t="str">
            <v>M2</v>
          </cell>
          <cell r="D4875">
            <v>224.44</v>
          </cell>
        </row>
        <row r="4876">
          <cell r="A4876" t="str">
            <v xml:space="preserve">    87841</v>
          </cell>
          <cell r="B4876" t="str">
            <v>REVESTIMENTO DECORATIVO MONOCAMADA APLICADO COM EQUIPAMENTO DE PROJEÇÃO EM PANOS DA FACHADA COM PRESENÇA DE VÃOS, DE UM EDIFÍCIO DE ALVENARIA ESTRUTURAL E ACABAMENTO RASPADO. AF_06/2014_P</v>
          </cell>
          <cell r="C4876" t="str">
            <v>M2</v>
          </cell>
          <cell r="D4876">
            <v>153.07</v>
          </cell>
        </row>
        <row r="4877">
          <cell r="A4877" t="str">
            <v xml:space="preserve">    87842</v>
          </cell>
          <cell r="B4877" t="str">
            <v>REVESTIMENTO DECORATIVO MONOCAMADA APLICADO MANUALMENTE EM SUPERFÍCIESEXTERNAS DA SACADA DE UM EDIFÍCIO DE ESTRUTURA CONVENCIONAL E ACABAMENTO RASPADO. AF_06/2014_P</v>
          </cell>
          <cell r="C4877" t="str">
            <v>M2</v>
          </cell>
          <cell r="D4877">
            <v>227.19</v>
          </cell>
        </row>
        <row r="4878">
          <cell r="A4878" t="str">
            <v xml:space="preserve">    87843</v>
          </cell>
          <cell r="B4878" t="str">
            <v>REVESTIMENTO DECORATIVO MONOCAMADA APLICADO MANUALMENTE EM SUPERFÍCIESEXTERNAS DA SACADA DE UM EDIFÍCIO DE ALVENARIA ESTRUTURAL E ACABAMENTO RASPADO. AF_06/2014_P</v>
          </cell>
          <cell r="C4878" t="str">
            <v>M2</v>
          </cell>
          <cell r="D4878">
            <v>162.66</v>
          </cell>
        </row>
        <row r="4879">
          <cell r="A4879" t="str">
            <v xml:space="preserve">    87844</v>
          </cell>
          <cell r="B4879" t="str">
            <v>REVESTIMENTO DECORATIVO MONOCAMADA APLICADO COM EQUIPAMENTO DE PROJEÇÃO EM SUPERFÍCIES EXTERNAS DA SACADA DE UM EDIFÍCIO DE ESTRUTURA CONVENCIONAL E ACABAMENTO RASPADO. AF_06/2014_P</v>
          </cell>
          <cell r="C4879" t="str">
            <v>M2</v>
          </cell>
          <cell r="D4879">
            <v>217.99</v>
          </cell>
        </row>
        <row r="4880">
          <cell r="A4880" t="str">
            <v xml:space="preserve">    87845</v>
          </cell>
          <cell r="B4880" t="str">
            <v>REVESTIMENTO DECORATIVO MONOCAMADA APLICADO COM EQUIPAMENTO DE PROJEÇÃO EM SUPERFÍCIES EXTERNAS DA SACADA DE UM EDIFÍCIO DE ALVENARIA ESTRUTURAL E ACABAMENTO RASPADO. AF_06/2014_P</v>
          </cell>
          <cell r="C4880" t="str">
            <v>M2</v>
          </cell>
          <cell r="D4880">
            <v>154.61000000000001</v>
          </cell>
        </row>
        <row r="4881">
          <cell r="A4881" t="str">
            <v xml:space="preserve">    87846</v>
          </cell>
          <cell r="B4881" t="str">
            <v>REVESTIMENTO DECORATIVO MONOCAMADA APLICADO MANUALMENTE EM PANOS CEGOSDA FACHADA DE UM EDIFÍCIO DE ESTRUTURA CONVENCIONAL, COM ACABAMENTO TRAVERTINO. AF_06/2014_P</v>
          </cell>
          <cell r="C4881" t="str">
            <v>M2</v>
          </cell>
          <cell r="D4881">
            <v>243.05</v>
          </cell>
        </row>
        <row r="4882">
          <cell r="A4882" t="str">
            <v xml:space="preserve">    87847</v>
          </cell>
          <cell r="B4882" t="str">
            <v>REVESTIMENTO DECORATIVO MONOCAMADA APLICADO MANUALMENTE EM PANOS CEGOSDA FACHADA DE UM EDIFÍCIO DE ALVENARIA ESTRUTURAL, COM ACABAMENTO TRAVERTINO. AF_06/2014_P</v>
          </cell>
          <cell r="C4882" t="str">
            <v>M2</v>
          </cell>
          <cell r="D4882">
            <v>172.44</v>
          </cell>
        </row>
        <row r="4883">
          <cell r="A4883" t="str">
            <v xml:space="preserve">    87848</v>
          </cell>
          <cell r="B4883" t="str">
            <v>REVESTIMENTO DECORATIVO MONOCAMADA APLICADO COM EQUIPAMENTO DE PROJEÇÃO EM PANOS CEGOS DA FACHADA DE UM EDIFÍCIO DE ESTRUTURA CONVENCIONAL,COM ACABAMENTO TRAVERTINO. AF_06/2014_P</v>
          </cell>
          <cell r="C4883" t="str">
            <v>M2</v>
          </cell>
          <cell r="D4883">
            <v>236.59</v>
          </cell>
        </row>
        <row r="4884">
          <cell r="A4884" t="str">
            <v xml:space="preserve">    87849</v>
          </cell>
          <cell r="B4884" t="str">
            <v>REVESTIMENTO DECORATIVO MONOCAMADA APLICADO COM EQUIPAMENTO DE PROJEÇÃO EM PANOS CEGOS DA FACHADA DE UM EDIFÍCIO DE ALVENARIA ESTRUTURAL, COM ACABAMENTO TRAVERTINO. AF_06/2014_P</v>
          </cell>
          <cell r="C4884" t="str">
            <v>M2</v>
          </cell>
          <cell r="D4884">
            <v>167.12</v>
          </cell>
        </row>
        <row r="4885">
          <cell r="A4885" t="str">
            <v xml:space="preserve">    87850</v>
          </cell>
          <cell r="B4885" t="str">
            <v>REVESTIMENTO DECORATIVO MONOCAMADA APLICADO MANUALMENTE EM PANOS DA FACHADA COM PRESENÇA DE VÃOS, DE UM EDIFÍCIO DE ESTRUTURA CONVENCIONAL EACABAMENTO TRAVERTINO. AF_06/2014_P</v>
          </cell>
          <cell r="C4885" t="str">
            <v>M2</v>
          </cell>
          <cell r="D4885">
            <v>248.1</v>
          </cell>
        </row>
        <row r="4886">
          <cell r="A4886" t="str">
            <v xml:space="preserve">    87851</v>
          </cell>
          <cell r="B4886" t="str">
            <v>REVESTIMENTO DECORATIVO MONOCAMADA APLICADO MANUALMENTE EM PANOS DA FACHADA COM PRESENÇA DE VÃOS, DE UM EDIFÍCIO DE ALVENARIA ESTRUTURAL E ACABAMENTO TRAVERTINO. AF_06/2014_P</v>
          </cell>
          <cell r="C4886" t="str">
            <v>M2</v>
          </cell>
          <cell r="D4886">
            <v>175.6</v>
          </cell>
        </row>
        <row r="4887">
          <cell r="A4887" t="str">
            <v xml:space="preserve">    87852</v>
          </cell>
          <cell r="B4887" t="str">
            <v>REVESTIMENTO DECORATIVO MONOCAMADA APLICADO COM EQUIPAMENTO DE PROJEÇÃO EM PANOS DA FACHADA COM PRESENÇA DE VÃOS, DE UM EDIFÍCIO DE ESTRUTURA CONVENCIONAL E ACABAMENTO TRAVERTINO. AF_06/2014_P</v>
          </cell>
          <cell r="C4887" t="str">
            <v>M2</v>
          </cell>
          <cell r="D4887">
            <v>240.72</v>
          </cell>
        </row>
        <row r="4888">
          <cell r="A4888" t="str">
            <v xml:space="preserve">    87853</v>
          </cell>
          <cell r="B4888" t="str">
            <v>REVESTIMENTO DECORATIVO MONOCAMADA APLICADO COM EQUIPAMENTO DE PROJEÇÃO EM PANOS DA FACHADA COM PRESENÇA DE VÃOS, DE UM EDIFÍCIO DE ALVENARIA ESTRUTURAL E ACABAMENTO TRAVERTINO. AF_06/2014_P</v>
          </cell>
          <cell r="C4888" t="str">
            <v>M2</v>
          </cell>
          <cell r="D4888">
            <v>169.34</v>
          </cell>
        </row>
        <row r="4889">
          <cell r="A4889" t="str">
            <v xml:space="preserve">    87854</v>
          </cell>
          <cell r="B4889" t="str">
            <v>REVESTIMENTO DECORATIVO MONOCAMADA APLICADO MANUALMENTE EM SUPERFÍCIESEXTERNAS DA SACADA DE UM EDIFÍCIO DE ESTRUTURA CONVENCIONAL E ACABAMENTO TRAVERTINO. AF_06/2014_P</v>
          </cell>
          <cell r="C4889" t="str">
            <v>M2</v>
          </cell>
          <cell r="D4889">
            <v>244.04</v>
          </cell>
        </row>
        <row r="4890">
          <cell r="A4890" t="str">
            <v xml:space="preserve">    87855</v>
          </cell>
          <cell r="B4890" t="str">
            <v>REVESTIMENTO DECORATIVO MONOCAMADA APLICADO MANUALMENTE EM SUPERFÍCIESEXTERNAS DA SACADA DE UM EDIFÍCIO DE ALVENARIA ESTRUTURAL E ACABAMENTO TRAVERTINO. AF_06/2014_P</v>
          </cell>
          <cell r="C4890" t="str">
            <v>M2</v>
          </cell>
          <cell r="D4890">
            <v>179.52</v>
          </cell>
        </row>
        <row r="4891">
          <cell r="A4891" t="str">
            <v xml:space="preserve">    87856</v>
          </cell>
          <cell r="B4891" t="str">
            <v>REVESTIMENTO DECORATIVO MONOCAMADA APLICADO COM EQUIPAMENTO DE PROJEÇÃO EM SUPERFÍCIES EXTERNAS DA SACADA DE UM EDIFÍCIO DE ESTRUTURA CONVENCIONAL E ACABAMENTO TRAVERTINO. AF_06/2014_P</v>
          </cell>
          <cell r="C4891" t="str">
            <v>M2</v>
          </cell>
          <cell r="D4891">
            <v>234.28</v>
          </cell>
        </row>
        <row r="4892">
          <cell r="A4892" t="str">
            <v xml:space="preserve">    87857</v>
          </cell>
          <cell r="B4892" t="str">
            <v>REVESTIMENTO DECORATIVO MONOCAMADA APLICADO COM EQUIPAMENTO DE PROJEÇÃO EM SUPERFÍCIES EXTERNAS DA SACADA DE UM EDIFÍCIO DE ALVENARIA ESTRUTURAL E ACABAMENTO TRAVERTINO. AF_06/2014_P</v>
          </cell>
          <cell r="C4892" t="str">
            <v>M2</v>
          </cell>
          <cell r="D4892">
            <v>170.89</v>
          </cell>
        </row>
        <row r="4893">
          <cell r="A4893" t="str">
            <v xml:space="preserve">    87858</v>
          </cell>
          <cell r="B4893" t="str">
            <v>REVESTIMENTO DECORATIVO MONOCAMADA APLICADO MANUALMENTE NAS PAREDES INTERNAS DA SACADA COM ACABAMENTO RASPADO. AF_06/2014_P</v>
          </cell>
          <cell r="C4893" t="str">
            <v>M2</v>
          </cell>
          <cell r="D4893">
            <v>160.34</v>
          </cell>
        </row>
        <row r="4894">
          <cell r="A4894" t="str">
            <v xml:space="preserve">    87859</v>
          </cell>
          <cell r="B4894" t="str">
            <v>REVESTIMENTO DECORATIVO MONOCAMADA APLICADO MANUALMENTE NAS PAREDES INTERNAS DA SACADA COM ACABAMENTO TRAVERTINO. AF_06/2014_P</v>
          </cell>
          <cell r="C4894" t="str">
            <v>M2</v>
          </cell>
          <cell r="D4894">
            <v>180.31</v>
          </cell>
        </row>
        <row r="4895">
          <cell r="A4895" t="str">
            <v xml:space="preserve">    89048</v>
          </cell>
          <cell r="B4895" t="str">
            <v>(COMPOSIÇÃO REPRESENTATIVA) DO SERVIÇO DE EMBOÇO/MASSA ÚNICA, TRAÇO 1:2:8, PREPARO MECÂNICO, COM BETONEIRA DE 400L, EM PAREDES DE AMBIENTESINTERNOS, COM EXECUÇÃO DE TALISCAS, PARA EDIFICAÇÃO HABITACIONAL MULTIFAMILIAR (PRÉDIO). AF_11/2014</v>
          </cell>
          <cell r="C4895" t="str">
            <v>M2</v>
          </cell>
          <cell r="D4895">
            <v>22.52</v>
          </cell>
        </row>
        <row r="4896">
          <cell r="A4896" t="str">
            <v xml:space="preserve">    89049</v>
          </cell>
          <cell r="B4896" t="str">
            <v>(COMPOSIÇÃO REPRESENTATIVA) DO SERVIÇO DE APLICAÇÃO MANUAL DE GESSO DESEMPENADO (SEM TALISCAS) EM TETO, ESPESSURA 0,5 CM, PARA EDIFICAÇÃO HABITACIONAL MULTIFAMILIAR (PRÉDIO). AF_11/2014</v>
          </cell>
          <cell r="C4896" t="str">
            <v>M2</v>
          </cell>
          <cell r="D4896">
            <v>10.55</v>
          </cell>
        </row>
        <row r="4897">
          <cell r="A4897" t="str">
            <v xml:space="preserve">    89173</v>
          </cell>
          <cell r="B4897" t="str">
            <v>(COMPOSIÇÃO REPRESENTATIVA) DO SERVIÇO DE EMBOÇO/MASSA ÚNICA, APLICADOMANUALMENTE, TRAÇO 1:2:8, EM BETONEIRA DE 400L, PAREDES INTERNAS, COMEXECUÇÃO DE TALISCAS, EDIFICAÇÃO HABITACIONAL UNIFAMILIAR (CASAS) E EDIFICAÇÃO PÚBLICA PADRÃO. AF_12/2014</v>
          </cell>
          <cell r="C4897" t="str">
            <v>M2</v>
          </cell>
          <cell r="D4897">
            <v>22.09</v>
          </cell>
        </row>
        <row r="4898">
          <cell r="A4898" t="str">
            <v xml:space="preserve">    90406</v>
          </cell>
          <cell r="B4898" t="str">
            <v>MASSA ÚNICA, PARA RECEBIMENTO DE PINTURA, EM ARGAMASSA TRAÇO 1:2:8, PREPARO MECÂNICO COM BETONEIRA 400L, APLICADA MANUALMENTE EM TETO, ESPESSURA DE 20MM, COM EXECUÇÃO DE TALISCAS. AF_03/2015</v>
          </cell>
          <cell r="C4898" t="str">
            <v>M2</v>
          </cell>
          <cell r="D4898">
            <v>28</v>
          </cell>
        </row>
        <row r="4899">
          <cell r="A4899" t="str">
            <v xml:space="preserve">    90407</v>
          </cell>
          <cell r="B4899" t="str">
            <v>MASSA ÚNICA, PARA RECEBIMENTO DE PINTURA, EM ARGAMASSA TRAÇO 1:2:8, PREPARO MANUAL, APLICADA MANUALMENTE EM TETO, ESPESSURA DE 20MM, COM EXECUÇÃO DE TALISCAS. AF_03/2015</v>
          </cell>
          <cell r="C4899" t="str">
            <v>M2</v>
          </cell>
          <cell r="D4899">
            <v>30.02</v>
          </cell>
        </row>
        <row r="4900">
          <cell r="A4900" t="str">
            <v xml:space="preserve">    90408</v>
          </cell>
          <cell r="B4900" t="str">
            <v>MASSA ÚNICA, PARA RECEBIMENTO DE PINTURA, EM ARGAMASSA TRAÇO 1:2:8, PREPARO MECÂNICO COM BETONEIRA 400L, APLICADA MANUALMENTE EM TETO, ESPESSURA DE 10MM, COM EXECUÇÃO DE TALISCAS. AF_03/2015</v>
          </cell>
          <cell r="C4900" t="str">
            <v>M2</v>
          </cell>
          <cell r="D4900">
            <v>19.579999999999998</v>
          </cell>
        </row>
        <row r="4901">
          <cell r="A4901" t="str">
            <v xml:space="preserve">    90409</v>
          </cell>
          <cell r="B4901" t="str">
            <v>MASSA ÚNICA, PARA RECEBIMENTO DE PINTURA, EM ARGAMASSA TRAÇO 1:2:8, PREPARO MANUAL, APLICADA MANUALMENTE EM TETO, ESPESSURA DE 10MM, COM EXECUÇÃO DE TALISCAS. AF_03/2015</v>
          </cell>
          <cell r="C4901" t="str">
            <v>M2</v>
          </cell>
          <cell r="D4901">
            <v>20.72</v>
          </cell>
        </row>
        <row r="4902">
          <cell r="A4902" t="str">
            <v xml:space="preserve">  0108</v>
          </cell>
          <cell r="B4902" t="str">
            <v>REBOCO</v>
          </cell>
        </row>
        <row r="4903">
          <cell r="A4903" t="str">
            <v xml:space="preserve">    5998</v>
          </cell>
          <cell r="B4903" t="str">
            <v xml:space="preserve">PASTA DE CIMENTO PORTLAND, ESPESSURA 1MM </v>
          </cell>
          <cell r="C4903" t="str">
            <v>M2</v>
          </cell>
          <cell r="D4903">
            <v>0.81</v>
          </cell>
        </row>
        <row r="4904">
          <cell r="A4904" t="str">
            <v xml:space="preserve">    73747</v>
          </cell>
          <cell r="B4904" t="str">
            <v>REVESTIMENTOS ESPECIAIS</v>
          </cell>
        </row>
        <row r="4905">
          <cell r="A4905" t="str">
            <v xml:space="preserve">    73747/001</v>
          </cell>
          <cell r="B4905" t="str">
            <v>ISOLAMENTO ACUSTICO EM ESPUMA DE POLIURETANO ESPESSURA 20 MM, DENSIDADE 29KG/M3</v>
          </cell>
          <cell r="C4905" t="str">
            <v>M2</v>
          </cell>
          <cell r="D4905">
            <v>40.89</v>
          </cell>
        </row>
        <row r="4906">
          <cell r="A4906" t="str">
            <v xml:space="preserve">    74001</v>
          </cell>
          <cell r="B4906" t="str">
            <v>REVESTIMENTO DE PAREDES</v>
          </cell>
        </row>
        <row r="4907">
          <cell r="A4907" t="str">
            <v xml:space="preserve">    74001/001</v>
          </cell>
          <cell r="B4907" t="str">
            <v>REBOCO COM ARGAMASSA PRE-FABRICADA, ESPESSURA 0,5CM, PREPARO MECANICO DA ARGAMASSA</v>
          </cell>
          <cell r="C4907" t="str">
            <v>M2</v>
          </cell>
          <cell r="D4907">
            <v>18.899999999999999</v>
          </cell>
        </row>
        <row r="4908">
          <cell r="A4908" t="str">
            <v xml:space="preserve">    75481</v>
          </cell>
          <cell r="B4908" t="str">
            <v>REBOCO ARGAMASSA TRACO 1:2 (CAL E AREIA FINA PENEIRADA), ESPESSURA 0,5CM, PREPARO MANUAL DA ARGAMASSA</v>
          </cell>
          <cell r="C4908" t="str">
            <v>M2</v>
          </cell>
          <cell r="D4908">
            <v>12.92</v>
          </cell>
        </row>
        <row r="4909">
          <cell r="A4909" t="str">
            <v xml:space="preserve">    84074</v>
          </cell>
          <cell r="B4909" t="str">
            <v>REBOCO COM ARGAMASSA PRÉ-FABRICADA, ACABAMENTO CAMURCADO, ESPESSURA 0,3CM, PREPARO MANUAL</v>
          </cell>
          <cell r="C4909" t="str">
            <v>M2</v>
          </cell>
          <cell r="D4909">
            <v>21.07</v>
          </cell>
        </row>
        <row r="4910">
          <cell r="A4910" t="str">
            <v xml:space="preserve">    84075</v>
          </cell>
          <cell r="B4910" t="str">
            <v>REBOCO COM ARGAMASSA PRÉ-FABRICADA, ACABAMENTO FRISADO, ESPESSURA 0,7CM, PREPARO MECANICO</v>
          </cell>
          <cell r="C4910" t="str">
            <v>M2</v>
          </cell>
          <cell r="D4910">
            <v>66.36</v>
          </cell>
        </row>
        <row r="4911">
          <cell r="A4911" t="str">
            <v xml:space="preserve">    84076</v>
          </cell>
          <cell r="B4911" t="str">
            <v>REBOCO TRACO 1:3 (CIMENTO E AREIA MEDIA NAO PENEIRADA), BASE PARA TINTA EPOXI, PREPARO MANUAL DA ARGAMASSA</v>
          </cell>
          <cell r="C4911" t="str">
            <v>M2</v>
          </cell>
          <cell r="D4911">
            <v>20.010000000000002</v>
          </cell>
        </row>
        <row r="4912">
          <cell r="A4912" t="str">
            <v xml:space="preserve">  0110</v>
          </cell>
          <cell r="B4912" t="str">
            <v>PASTILHAS,CERAMICAS, PLACAS PRE-MOLDADAS E OUTROS</v>
          </cell>
        </row>
        <row r="4913">
          <cell r="A4913" t="str">
            <v xml:space="preserve">    84078</v>
          </cell>
          <cell r="B4913" t="str">
            <v>REVESTIMENTO DE PAREDE COM PEDRA SAO TOME 20X40CM, ASSENTAMENTO COM ARGAMASSA TRACO 1:2:2 (CIMENTO, SAIBRO E AREIA MEDIA NAO PENEIRADA), PREPARO MANUAL DA ARGAMASSA</v>
          </cell>
          <cell r="C4913" t="str">
            <v>M2</v>
          </cell>
          <cell r="D4913">
            <v>149.41999999999999</v>
          </cell>
        </row>
        <row r="4914">
          <cell r="A4914" t="str">
            <v xml:space="preserve">    84079</v>
          </cell>
          <cell r="B4914" t="str">
            <v>REVESTIMENTO DE PAREDE COM PEDRA ARDOSIA CINZA 30X30X1CM, ASSENTADO COM ARGAMASSA TRACO 1:2:2 (CIMENTO, SAIBRO E AREIA MEDIA NAO PENEIRADA)PREPARO MANUAL DA ARGAMASSA</v>
          </cell>
          <cell r="C4914" t="str">
            <v>M2</v>
          </cell>
          <cell r="D4914">
            <v>62.97</v>
          </cell>
        </row>
        <row r="4915">
          <cell r="A4915" t="str">
            <v xml:space="preserve">    84080</v>
          </cell>
          <cell r="B4915" t="str">
            <v>REVESTIMENTO DE PAREDE COM PEDRA ARDOSIA CINZA 40X40X1CM, ASSENTAMENTOCOM ARGAMASSA TRACO 1:2:2 (CIMENTO, SAIBRO E AREIA MEDIA NAO PENEIRADA) PREPARO MANUAL DA ARGAMASSA</v>
          </cell>
          <cell r="C4915" t="str">
            <v>M2</v>
          </cell>
          <cell r="D4915">
            <v>63.53</v>
          </cell>
        </row>
        <row r="4916">
          <cell r="A4916" t="str">
            <v xml:space="preserve">    84081</v>
          </cell>
          <cell r="B4916" t="str">
            <v>REVESTIMENTO DE PAREDE COM PEDRA BASALTO CINZA 20X40CM IRREGULAR, ASSENTAMENTO COM ARGAMASSA TRACO 1:4 (CIMENTO E AREIA MEDIA NAO PENEIRADA), PREPARO MANUAL DA ARGAMASSA</v>
          </cell>
          <cell r="C4916" t="str">
            <v>M2</v>
          </cell>
          <cell r="D4916">
            <v>90.25</v>
          </cell>
        </row>
        <row r="4917">
          <cell r="A4917" t="str">
            <v xml:space="preserve">    84084</v>
          </cell>
          <cell r="B4917" t="str">
            <v xml:space="preserve">APICOAMENTO MANUAL DE SUPERFICIE DE CONCRETO </v>
          </cell>
          <cell r="C4917" t="str">
            <v>M2</v>
          </cell>
          <cell r="D4917">
            <v>3.93</v>
          </cell>
        </row>
        <row r="4918">
          <cell r="A4918" t="str">
            <v xml:space="preserve">    87242</v>
          </cell>
          <cell r="B4918" t="str">
            <v>REVESTIMENTO CERÂMICO PARA PAREDES EXTERNAS EM PASTILHAS DE PORCELANA 5 X 5 CM (PLACAS DE 30 X 30 CM), ALINHADAS A PRUMO, APLICADO EM PANOSCOM VÃOS. AF_06/2014</v>
          </cell>
          <cell r="C4918" t="str">
            <v>M2</v>
          </cell>
          <cell r="D4918">
            <v>145.68</v>
          </cell>
        </row>
        <row r="4919">
          <cell r="A4919" t="str">
            <v xml:space="preserve">    87243</v>
          </cell>
          <cell r="B4919" t="str">
            <v>REVESTIMENTO CERÂMICO PARA PAREDES EXTERNAS EM PASTILHAS DE PORCELANA 5 X 5 CM (PLACAS DE 30 X 30 CM), ALINHADAS A PRUMO, APLICADO EM PANOSSEM VÃOS. AF_06/2014</v>
          </cell>
          <cell r="C4919" t="str">
            <v>M2</v>
          </cell>
          <cell r="D4919">
            <v>135.12</v>
          </cell>
        </row>
        <row r="4920">
          <cell r="A4920" t="str">
            <v xml:space="preserve">    87244</v>
          </cell>
          <cell r="B4920" t="str">
            <v>REVESTIMENTO CERÂMICO PARA PAREDES EXTERNAS EM PASTILHAS DE PORCELANA 5 X 5 CM (PLACAS DE 30 X 30 CM), ALINHADAS A PRUMO, APLICADO EM SUPERFÍCIES EXTERNAS DA SACADA. AF_06/2014</v>
          </cell>
          <cell r="C4920" t="str">
            <v>M2</v>
          </cell>
          <cell r="D4920">
            <v>141.38999999999999</v>
          </cell>
        </row>
        <row r="4921">
          <cell r="A4921" t="str">
            <v xml:space="preserve">    87245</v>
          </cell>
          <cell r="B4921" t="str">
            <v>REVESTIMENTO CERÂMICO PARA PAREDES EXTERNAS EM PASTILHAS DE PORCELANA 5 X 5 CM (PLACAS DE 30 X 30 CM), ALINHADAS A PRUMO, APLICADO EM SUPERFÍCIES INTERNAS DA SACADA. AF_06/2014</v>
          </cell>
          <cell r="C4921" t="str">
            <v>M2</v>
          </cell>
          <cell r="D4921">
            <v>167.11</v>
          </cell>
        </row>
        <row r="4922">
          <cell r="A4922" t="str">
            <v xml:space="preserve">    87264</v>
          </cell>
          <cell r="B4922" t="str">
            <v>REVESTIMENTO CERÂMICO PARA PAREDES INTERNAS COM PLACAS TIPO GRÊS OU SEMI-GRÊS DE DIMENSÕES 20X20 CM APLICADAS EM AMBIENTES DE ÁREA MENOR QUE5 M² NA ALTURA INTEIRA DAS PAREDES. AF_06/2014</v>
          </cell>
          <cell r="C4922" t="str">
            <v>M2</v>
          </cell>
          <cell r="D4922">
            <v>40.97</v>
          </cell>
        </row>
        <row r="4923">
          <cell r="A4923" t="str">
            <v xml:space="preserve">    87265</v>
          </cell>
          <cell r="B4923" t="str">
            <v>REVESTIMENTO CERÂMICO PARA PAREDES INTERNAS COM PLACAS TIPO GRÊS OU SEMI-GRÊS DE DIMENSÕES 20X20 CM APLICADAS EM AMBIENTES DE ÁREA MAIOR QUE5 M² NA ALTURA INTEIRA DAS PAREDES. AF_06/2014</v>
          </cell>
          <cell r="C4923" t="str">
            <v>M2</v>
          </cell>
          <cell r="D4923">
            <v>36.950000000000003</v>
          </cell>
        </row>
        <row r="4924">
          <cell r="A4924" t="str">
            <v xml:space="preserve">    87266</v>
          </cell>
          <cell r="B4924" t="str">
            <v>REVESTIMENTO CERÂMICO PARA PAREDES INTERNAS COM PLACAS TIPO GRÊS OU SEMI-GRÊS DE DIMENSÕES 20X20 CM APLICADAS EM AMBIENTES DE ÁREA MENOR QUE5 M² A MEIA ALTURA DAS PAREDES. AF_06/2014</v>
          </cell>
          <cell r="C4924" t="str">
            <v>M2</v>
          </cell>
          <cell r="D4924">
            <v>42.4</v>
          </cell>
        </row>
        <row r="4925">
          <cell r="A4925" t="str">
            <v xml:space="preserve">    87267</v>
          </cell>
          <cell r="B4925" t="str">
            <v>REVESTIMENTO CERÂMICO PARA PAREDES INTERNAS COM PLACAS TIPO GRÊS OU SEMI-GRÊS DE DIMENSÕES 20X20 CM APLICADAS EM AMBIENTES DE ÁREA MAIOR QUE5 M² A MEIA ALTURA DAS PAREDES. AF_06/2014</v>
          </cell>
          <cell r="C4925" t="str">
            <v>M2</v>
          </cell>
          <cell r="D4925">
            <v>40.619999999999997</v>
          </cell>
        </row>
        <row r="4926">
          <cell r="A4926" t="str">
            <v xml:space="preserve">    87268</v>
          </cell>
          <cell r="B4926" t="str">
            <v>REVESTIMENTO CERÂMICO PARA PAREDES INTERNAS COM PLACAS TIPO GRÊS OU SEMI-GRÊS DE DIMENSÕES 25X35 CM APLICADAS EM AMBIENTES DE ÁREA MENOR QUE5 M² NA ALTURA INTEIRA DAS PAREDES. AF_06/2014</v>
          </cell>
          <cell r="C4926" t="str">
            <v>M2</v>
          </cell>
          <cell r="D4926">
            <v>42.82</v>
          </cell>
        </row>
        <row r="4927">
          <cell r="A4927" t="str">
            <v xml:space="preserve">    87269</v>
          </cell>
          <cell r="B4927" t="str">
            <v>REVESTIMENTO CERÂMICO PARA PAREDES INTERNAS COM PLACAS TIPO GRÊS OU SEMI-GRÊS DE DIMENSÕES 25X35 CM APLICADAS EM AMBIENTES DE ÁREA MAIOR QUE5 M² NA ALTURA INTEIRA DAS PAREDES. AF_06/2014</v>
          </cell>
          <cell r="C4927" t="str">
            <v>M2</v>
          </cell>
          <cell r="D4927">
            <v>38.43</v>
          </cell>
        </row>
        <row r="4928">
          <cell r="A4928" t="str">
            <v xml:space="preserve">    87270</v>
          </cell>
          <cell r="B4928" t="str">
            <v>REVESTIMENTO CERÂMICO PARA PAREDES INTERNAS COM PLACAS TIPO GRÊS OU SEMI-GRÊS DE DIMENSÕES 25X35 CM APLICADAS EM AMBIENTES DE ÁREA MENOR QUE5 M² A MEIA ALTURA DAS PAREDES. AF_06/2014</v>
          </cell>
          <cell r="C4928" t="str">
            <v>M2</v>
          </cell>
          <cell r="D4928">
            <v>44.01</v>
          </cell>
        </row>
        <row r="4929">
          <cell r="A4929" t="str">
            <v xml:space="preserve">    87271</v>
          </cell>
          <cell r="B4929" t="str">
            <v>REVESTIMENTO CERÂMICO PARA PAREDES INTERNAS COM PLACAS TIPO GRÊS OU SEMI-GRÊS DE DIMENSÕES 25X35 CM APLICADAS EM AMBIENTES DE ÁREA MAIOR QUE5 M² A MEIA ALTURA DAS PAREDES. AF_06/2014</v>
          </cell>
          <cell r="C4929" t="str">
            <v>M2</v>
          </cell>
          <cell r="D4929">
            <v>41.92</v>
          </cell>
        </row>
        <row r="4930">
          <cell r="A4930" t="str">
            <v xml:space="preserve">    87272</v>
          </cell>
          <cell r="B4930" t="str">
            <v>REVESTIMENTO CERÂMICO PARA PAREDES INTERNAS COM PLACAS TIPO GRÊS OU SEMI-GRÊS DE DIMENSÕES 33X45 CM APLICADAS EM AMBIENTES DE ÁREA MENOR QUE5 M² NA ALTURA INTEIRA DAS PAREDES. AF_06/2014</v>
          </cell>
          <cell r="C4930" t="str">
            <v>M2</v>
          </cell>
          <cell r="D4930">
            <v>45.74</v>
          </cell>
        </row>
        <row r="4931">
          <cell r="A4931" t="str">
            <v xml:space="preserve">    87273</v>
          </cell>
          <cell r="B4931" t="str">
            <v>REVESTIMENTO CERÂMICO PARA PAREDES INTERNAS COM PLACAS TIPO GRÊS OU SEMI-GRÊS DE DIMENSÕES 33X45 CM APLICADAS EM AMBIENTES DE ÁREA MAIOR QUE5 M² NA ALTURA INTEIRA DAS PAREDES. AF_06/2014</v>
          </cell>
          <cell r="C4931" t="str">
            <v>M2</v>
          </cell>
          <cell r="D4931">
            <v>40.380000000000003</v>
          </cell>
        </row>
        <row r="4932">
          <cell r="A4932" t="str">
            <v xml:space="preserve">    87274</v>
          </cell>
          <cell r="B4932" t="str">
            <v>REVESTIMENTO CERÂMICO PARA PAREDES INTERNAS COM PLACAS TIPO GRÊS OU SEMI-GRÊS DE DIMENSÕES 33X45 CM APLICADAS EM AMBIENTES DE ÁREA MENOR QUE5 M² A MEIA ALTURA DAS PAREDES. AF_06/2014</v>
          </cell>
          <cell r="C4932" t="str">
            <v>M2</v>
          </cell>
          <cell r="D4932">
            <v>46.58</v>
          </cell>
        </row>
        <row r="4933">
          <cell r="A4933" t="str">
            <v xml:space="preserve">    87275</v>
          </cell>
          <cell r="B4933" t="str">
            <v>REVESTIMENTO CERÂMICO PARA PAREDES INTERNAS COM PLACAS TIPO GRÊS OU SEMI-GRÊS DE DIMENSÕES 33X45 CM APLICADAS EM AMBIENTES DE ÁREA MAIOR QUE5 M² A MEIA ALTURA DAS PAREDES. AF_06/2014</v>
          </cell>
          <cell r="C4933" t="str">
            <v>M2</v>
          </cell>
          <cell r="D4933">
            <v>44.77</v>
          </cell>
        </row>
        <row r="4934">
          <cell r="A4934" t="str">
            <v xml:space="preserve">    88786</v>
          </cell>
          <cell r="B4934" t="str">
            <v>REVESTIMENTO CERÂMICO PARA PAREDES EXTERNAS EM PASTILHAS DE PORCELANA 2,5 X 2,5 CM (PLACAS DE 30 X 30 CM), ALINHADAS A PRUMO, APLICADO EM PANOS COM VÃOS. AF_10/2014</v>
          </cell>
          <cell r="C4934" t="str">
            <v>M2</v>
          </cell>
          <cell r="D4934">
            <v>147.85</v>
          </cell>
        </row>
        <row r="4935">
          <cell r="A4935" t="str">
            <v xml:space="preserve">    88787</v>
          </cell>
          <cell r="B4935" t="str">
            <v>REVESTIMENTO CERÂMICO PARA PAREDES EXTERNAS EM PASTILHAS DE PORCELANA 2,5 X 2,5 CM (PLACAS DE 30 X 30 CM), ALINHADAS A PRUMO, APLICADO EM PANOS SEM VÃOS. AF_10/2014</v>
          </cell>
          <cell r="C4935" t="str">
            <v>M2</v>
          </cell>
          <cell r="D4935">
            <v>137.6</v>
          </cell>
        </row>
        <row r="4936">
          <cell r="A4936" t="str">
            <v xml:space="preserve">    88788</v>
          </cell>
          <cell r="B4936" t="str">
            <v>REVESTIMENTO CERÂMICO PARA PAREDES EXTERNAS EM PASTILHAS DE PORCELANA 2,5 X 2,5 CM (PLACAS DE 30 X 30 CM), ALINHADAS A PRUMO, APLICADO EM SUPERFÍCIES EXTERNAS DA SACADA. AF_10/2014</v>
          </cell>
          <cell r="C4936" t="str">
            <v>M2</v>
          </cell>
          <cell r="D4936">
            <v>143.87</v>
          </cell>
        </row>
        <row r="4937">
          <cell r="A4937" t="str">
            <v xml:space="preserve">    88789</v>
          </cell>
          <cell r="B4937" t="str">
            <v>REVESTIMENTO CERÂMICO PARA PAREDES EXTERNAS EM PASTILHAS DE PORCELANA 2,5 X 2,5 CM (PLACAS DE 30 X 30 CM), ALINHADAS A PRUMO, APLICADO EM SUPERFÍCIES INTERNAS DA SACADA. AF_10/2014</v>
          </cell>
          <cell r="C4937" t="str">
            <v>M2</v>
          </cell>
          <cell r="D4937">
            <v>168.54</v>
          </cell>
        </row>
        <row r="4938">
          <cell r="A4938" t="str">
            <v xml:space="preserve">    89045</v>
          </cell>
          <cell r="B4938" t="str">
            <v>(COMPOSIÇÃO REPRESENTATIVA) DO SERVIÇO DE REVESTIMENTO CERÂMICO PARA AMBIENTES DE ÁREAS MOLHADAS, MEIA PAREDE OU PAREDE INTEIRA, COM PLACASTIPO GRÊS OU SEMI-GRÊS, DIMENSÕES 20X20 CM, PARA EDIFICAÇÃO HABITACIONAL MULTIFAMILIAR (PRÉDIO). AF_11/2014</v>
          </cell>
          <cell r="C4938" t="str">
            <v>M2</v>
          </cell>
          <cell r="D4938">
            <v>40.880000000000003</v>
          </cell>
        </row>
        <row r="4939">
          <cell r="A4939" t="str">
            <v xml:space="preserve">    89170</v>
          </cell>
          <cell r="B4939" t="str">
            <v>(COMPOSIÇÃO REPRESENTATIVA) DO SERVIÇO DE REVESTIMENTO CERÂMICO PARA PAREDES INTERNAS, MEIA PAREDE, OU PAREDE INTEIRA, PLACAS GRÊS OU SEMI-GRÊS DE 20X20 CM, PARA EDIFICAÇÕES HABITACIONAIS UNIFAMILIAR (CASAS) EEDIFICAÇÕES PÚBLICAS PADRÃO. AF_11/2014</v>
          </cell>
          <cell r="C4939" t="str">
            <v>M2</v>
          </cell>
          <cell r="D4939">
            <v>39.869999999999997</v>
          </cell>
        </row>
        <row r="4940">
          <cell r="A4940" t="str">
            <v xml:space="preserve">  0123</v>
          </cell>
          <cell r="B4940" t="str">
            <v>PEITORIL CERAMICO</v>
          </cell>
        </row>
        <row r="4941">
          <cell r="A4941" t="str">
            <v xml:space="preserve">    84087</v>
          </cell>
          <cell r="B4941" t="str">
            <v>PEITORIL CERAMICO COM LARGURA DE 15CM, ASSENTADO COM ARGAMASSA TRACO 1:3 (CIMENTO E AREIA GROSSA), PREPARO MANUAL DA ARGAMASSA</v>
          </cell>
          <cell r="C4941" t="str">
            <v>M</v>
          </cell>
          <cell r="D4941">
            <v>30.21</v>
          </cell>
        </row>
        <row r="4942">
          <cell r="A4942" t="str">
            <v xml:space="preserve">  0124</v>
          </cell>
          <cell r="B4942" t="str">
            <v>PEITORIL GRANILITE/MARMORITE</v>
          </cell>
        </row>
        <row r="4943">
          <cell r="A4943" t="str">
            <v xml:space="preserve">    84086</v>
          </cell>
          <cell r="B4943" t="str">
            <v>PEITORIL EM GRANILITE PREMOLDADO, COMPRIMENTO DE 13 A 20CM, ASSENTADO COM ARGAMASSA TRACO 1:3 (CIMENTO E AREIA MEDIA), PREPARO MANUAL DA ARGAMASSA</v>
          </cell>
          <cell r="C4943" t="str">
            <v>M</v>
          </cell>
          <cell r="D4943">
            <v>51.95</v>
          </cell>
        </row>
        <row r="4944">
          <cell r="A4944" t="str">
            <v xml:space="preserve">  0125</v>
          </cell>
          <cell r="B4944" t="str">
            <v>PEITORIL DE MARMORE/GRANITO</v>
          </cell>
        </row>
        <row r="4945">
          <cell r="A4945" t="str">
            <v xml:space="preserve">    84088</v>
          </cell>
          <cell r="B4945" t="str">
            <v>PEITORIL EM MARMORE BRANCO, LARGURA DE 15CM, ASSENTADO COM ARGAMASSA TRACO 1:4 (CIMENTO E AREIA MEDIA), PREPARO MANUAL DA ARGAMASSA</v>
          </cell>
          <cell r="C4945" t="str">
            <v>M</v>
          </cell>
          <cell r="D4945">
            <v>48.46</v>
          </cell>
        </row>
        <row r="4946">
          <cell r="A4946" t="str">
            <v xml:space="preserve">    84089</v>
          </cell>
          <cell r="B4946" t="str">
            <v>PEITORIL EM MARMORE BRANCO, LARGURA DE 25CM, ASSENTADO COM ARGAMASSA TRACO 1:3 (CIMENTO E AREIA MEDIA), PREPARO MANUAL DA ARGAMASSA</v>
          </cell>
          <cell r="C4946" t="str">
            <v>M</v>
          </cell>
          <cell r="D4946">
            <v>68.86</v>
          </cell>
        </row>
        <row r="4947">
          <cell r="A4947" t="str">
            <v xml:space="preserve">  0129</v>
          </cell>
          <cell r="B4947" t="str">
            <v>PEITORIL DE CONCRETO</v>
          </cell>
        </row>
        <row r="4948">
          <cell r="A4948" t="str">
            <v xml:space="preserve">    40675</v>
          </cell>
          <cell r="B4948" t="str">
            <v xml:space="preserve">ASSENTAMENTO DE PEITORIL COM ARGAMASSA DE CIMENTO COLANTE </v>
          </cell>
          <cell r="C4948" t="str">
            <v>M</v>
          </cell>
          <cell r="D4948">
            <v>2.87</v>
          </cell>
        </row>
        <row r="4949">
          <cell r="A4949" t="str">
            <v xml:space="preserve">    84118</v>
          </cell>
          <cell r="B4949" t="str">
            <v xml:space="preserve">PEITORIL CIMENTADO LISO 20X3CM TRACO 1:4 (CIMENTO E AREIA) </v>
          </cell>
          <cell r="C4949" t="str">
            <v>M</v>
          </cell>
          <cell r="D4949">
            <v>16.73</v>
          </cell>
        </row>
        <row r="4950">
          <cell r="A4950" t="str">
            <v xml:space="preserve">  0133</v>
          </cell>
          <cell r="B4950" t="str">
            <v>FORRO DE MADEIRA</v>
          </cell>
        </row>
        <row r="4951">
          <cell r="A4951" t="str">
            <v xml:space="preserve">    9536</v>
          </cell>
          <cell r="B4951" t="str">
            <v>FORRO DE MADEIRA PARA BEIRAL, TABUAS DE 10X1CM COM FRISO MACHO/FEMEA, INCLUSA MEIA-CANA E TESTEIRA COM ALTURA DE 15CM</v>
          </cell>
          <cell r="C4951" t="str">
            <v>M2</v>
          </cell>
          <cell r="D4951">
            <v>111.73</v>
          </cell>
        </row>
        <row r="4952">
          <cell r="A4952" t="str">
            <v xml:space="preserve">    74250</v>
          </cell>
          <cell r="B4952" t="str">
            <v>FORRO DE TABUA DE PINHO</v>
          </cell>
        </row>
        <row r="4953">
          <cell r="A4953" t="str">
            <v xml:space="preserve">    74250/001</v>
          </cell>
          <cell r="B4953" t="str">
            <v>FORRO DE MADEIRA, TABUAS 10X1CM COM FRISO MACHO/FEMEA, EXCLUSIVE ENTARUGAMENTO</v>
          </cell>
          <cell r="C4953" t="str">
            <v>M2</v>
          </cell>
          <cell r="D4953">
            <v>66.88</v>
          </cell>
        </row>
        <row r="4954">
          <cell r="A4954" t="str">
            <v xml:space="preserve">    74250/002</v>
          </cell>
          <cell r="B4954" t="str">
            <v>FORRO DE MADEIRA, TABUAS 10X1CM COM FRISO MACHO/FEMEA, INCLUSIVE MEIACANA E ENTARUGAMENTO</v>
          </cell>
          <cell r="C4954" t="str">
            <v>M2</v>
          </cell>
          <cell r="D4954">
            <v>81.02</v>
          </cell>
        </row>
        <row r="4955">
          <cell r="A4955" t="str">
            <v xml:space="preserve">    84090</v>
          </cell>
          <cell r="B4955" t="str">
            <v>FORRO DE MADEIRA COM TABUAS 10X1CM FIXADAS EM SARRAFOS DE 2X10CM COM ESPACAMENTO DE 50CM</v>
          </cell>
          <cell r="C4955" t="str">
            <v>M2</v>
          </cell>
          <cell r="D4955">
            <v>86.31</v>
          </cell>
        </row>
        <row r="4956">
          <cell r="A4956" t="str">
            <v xml:space="preserve">    84091</v>
          </cell>
          <cell r="B4956" t="str">
            <v>BARROTEAMENTO PARA FORRO, COM PECAS DE MADEIRA 2,5X10CM, ESPACADAS DE 50CM</v>
          </cell>
          <cell r="C4956" t="str">
            <v>M2</v>
          </cell>
          <cell r="D4956">
            <v>36.19</v>
          </cell>
        </row>
        <row r="4957">
          <cell r="A4957" t="str">
            <v xml:space="preserve">    84093</v>
          </cell>
          <cell r="B4957" t="str">
            <v>TABEIRA DE MADEIRA LEI, 1A QUALIDADE, 2,5X30,0CM PARA BEIRAL DE TELHADO</v>
          </cell>
          <cell r="C4957" t="str">
            <v>M</v>
          </cell>
          <cell r="D4957">
            <v>26.35</v>
          </cell>
        </row>
        <row r="4958">
          <cell r="A4958" t="str">
            <v xml:space="preserve">    84094</v>
          </cell>
          <cell r="B4958" t="str">
            <v xml:space="preserve">MEIA CANA 2,5X2,5CM COM ACABAMENTO PARA FORRO DE MADEIRA </v>
          </cell>
          <cell r="C4958" t="str">
            <v>M</v>
          </cell>
          <cell r="D4958">
            <v>6.73</v>
          </cell>
        </row>
        <row r="4959">
          <cell r="A4959" t="str">
            <v xml:space="preserve">    84095</v>
          </cell>
          <cell r="B4959" t="str">
            <v xml:space="preserve">RODATETO EM MADEIRA DE LEI 7,0X2,5CM </v>
          </cell>
          <cell r="C4959" t="str">
            <v>M</v>
          </cell>
          <cell r="D4959">
            <v>15.63</v>
          </cell>
        </row>
        <row r="4960">
          <cell r="A4960" t="str">
            <v xml:space="preserve">    84096</v>
          </cell>
          <cell r="B4960" t="str">
            <v xml:space="preserve">RODATETO EM MADEIRA DE LEI 4,0X1,5CM </v>
          </cell>
          <cell r="C4960" t="str">
            <v>M</v>
          </cell>
          <cell r="D4960">
            <v>12.38</v>
          </cell>
        </row>
        <row r="4961">
          <cell r="A4961" t="str">
            <v xml:space="preserve">  0134</v>
          </cell>
          <cell r="B4961" t="str">
            <v>FORRO DE GESSO</v>
          </cell>
        </row>
        <row r="4962">
          <cell r="A4962" t="str">
            <v xml:space="preserve">    72197</v>
          </cell>
          <cell r="B4962" t="str">
            <v xml:space="preserve">SANCA DE GESSO, ALTURA 15CM, MOLDADA NA OBRA </v>
          </cell>
          <cell r="C4962" t="str">
            <v>M</v>
          </cell>
          <cell r="D4962">
            <v>18.25</v>
          </cell>
        </row>
        <row r="4963">
          <cell r="A4963" t="str">
            <v xml:space="preserve">    73792</v>
          </cell>
          <cell r="B4963" t="str">
            <v>FORRO DE GESSO</v>
          </cell>
        </row>
        <row r="4964">
          <cell r="A4964" t="str">
            <v xml:space="preserve">    73792/001</v>
          </cell>
          <cell r="B4964" t="str">
            <v>FORRO EM PLACAS PRE-MOLDADAS DE GESSO LISO, BISOTADO, 60X60CM COM ESPESSURA CENTRAL 1,2CM E NAS BORDAS 3,0CM, INCLUSO FIXACAO COM ARAME E ESTRUTURA DE MADEIRA</v>
          </cell>
          <cell r="C4964" t="str">
            <v>M2</v>
          </cell>
          <cell r="D4964">
            <v>53.02</v>
          </cell>
        </row>
        <row r="4965">
          <cell r="A4965" t="str">
            <v xml:space="preserve">    73986</v>
          </cell>
          <cell r="B4965" t="str">
            <v>FORRO DE GESSO</v>
          </cell>
        </row>
        <row r="4966">
          <cell r="A4966" t="str">
            <v xml:space="preserve">    73986/001</v>
          </cell>
          <cell r="B4966" t="str">
            <v>FORRO DE GESSO EM PLACAS 60X60CM, ESPESSURA 1,2CM, INCLUSIVE FIXACAO COM ARAME</v>
          </cell>
          <cell r="C4966" t="str">
            <v>M2</v>
          </cell>
          <cell r="D4966">
            <v>21.27</v>
          </cell>
        </row>
        <row r="4967">
          <cell r="A4967" t="str">
            <v xml:space="preserve">  0255</v>
          </cell>
          <cell r="B4967" t="str">
            <v>MARMORE/GRANITO PARA PAREDE</v>
          </cell>
        </row>
        <row r="4968">
          <cell r="A4968" t="str">
            <v xml:space="preserve">    84097</v>
          </cell>
          <cell r="B4968" t="str">
            <v>REVESTIMENTO COM MARMORE ACINZENTADO POLIDO 20X30CM, ESPESSURA DE 2CM,ASSENTADO COM ARGAMASSA PRE-FABRICADA DE CIMENTO COLANTE E REJUNTAMENTO COM ARGAMASSA PRE-FABRICADA PARA REJUNTAMENTO</v>
          </cell>
          <cell r="C4968" t="str">
            <v>M2</v>
          </cell>
          <cell r="D4968">
            <v>192.15</v>
          </cell>
        </row>
        <row r="4969">
          <cell r="A4969" t="str">
            <v xml:space="preserve">  0257</v>
          </cell>
          <cell r="B4969" t="str">
            <v>LAMINADO PARA PAREDE</v>
          </cell>
        </row>
        <row r="4970">
          <cell r="A4970" t="str">
            <v xml:space="preserve">    72200</v>
          </cell>
          <cell r="B4970" t="str">
            <v>REVESTIMENTO EM LAMINADO MELAMINICO TEXTURIZADO, ESPESSURA 0,8 MM, FIXADO COM COLA</v>
          </cell>
          <cell r="C4970" t="str">
            <v>M2</v>
          </cell>
          <cell r="D4970">
            <v>67.040000000000006</v>
          </cell>
        </row>
        <row r="4971">
          <cell r="A4971" t="str">
            <v xml:space="preserve">  0290</v>
          </cell>
          <cell r="B4971" t="str">
            <v>REVESTIMENTO DE CORRIMAO</v>
          </cell>
        </row>
        <row r="4972">
          <cell r="A4972" t="str">
            <v xml:space="preserve">    73807</v>
          </cell>
          <cell r="B4972" t="str">
            <v>CORRIMAO DE GRANITO ARTIFICIAL (MARMORITE) COM 15 CM DE LARGURA</v>
          </cell>
        </row>
        <row r="4973">
          <cell r="A4973" t="str">
            <v xml:space="preserve">    73807/001</v>
          </cell>
          <cell r="B4973" t="str">
            <v xml:space="preserve">CORRIMAO EM MARMORITE, LARGURA 15CM </v>
          </cell>
          <cell r="C4973" t="str">
            <v>M</v>
          </cell>
          <cell r="D4973">
            <v>65.930000000000007</v>
          </cell>
        </row>
        <row r="4974">
          <cell r="A4974" t="str">
            <v xml:space="preserve">  0311</v>
          </cell>
          <cell r="B4974" t="str">
            <v>FORRO METALICO/PVC</v>
          </cell>
        </row>
        <row r="4975">
          <cell r="A4975" t="str">
            <v xml:space="preserve">    72201</v>
          </cell>
          <cell r="B4975" t="str">
            <v>RECOLOCACO DE FORROS EM REGUA DE PVC E PERFIS, CONSIDERANDO REAPROVEITAMENTO DO MATERIAL</v>
          </cell>
          <cell r="C4975" t="str">
            <v>M2</v>
          </cell>
          <cell r="D4975">
            <v>9.14</v>
          </cell>
        </row>
        <row r="4976">
          <cell r="A4976" t="str">
            <v xml:space="preserve">  0315</v>
          </cell>
          <cell r="B4976" t="str">
            <v>REVESTIMENTO TERMICO E/OU ACUSTICO</v>
          </cell>
        </row>
        <row r="4977">
          <cell r="A4977" t="str">
            <v xml:space="preserve">    72198</v>
          </cell>
          <cell r="B4977" t="str">
            <v>ISOLAMENTO TERMICO COM ARGAMASSA TRACO 1:3 (CIMENTO E AREIA GROSSA NAOPENEIRADA), COM ADICAO DE PEROLAS DE ISOPOR, ESPESSURA 6CM, PREPARO MANUAL DA ARGAMASSA</v>
          </cell>
          <cell r="C4977" t="str">
            <v>M2</v>
          </cell>
          <cell r="D4977">
            <v>73.66</v>
          </cell>
        </row>
        <row r="4978">
          <cell r="A4978" t="str">
            <v xml:space="preserve">    73833</v>
          </cell>
          <cell r="B4978" t="str">
            <v>ISOLAMENTO TERMICO C/LA DE VIDRO</v>
          </cell>
        </row>
        <row r="4979">
          <cell r="A4979" t="str">
            <v xml:space="preserve">    73833/001</v>
          </cell>
          <cell r="B4979" t="str">
            <v xml:space="preserve">ISOLAMENTO TERMICO COM MANTA DE LA DE VIDRO, ESPESSURA 2,5CM </v>
          </cell>
          <cell r="C4979" t="str">
            <v>M2</v>
          </cell>
          <cell r="D4979">
            <v>61.72</v>
          </cell>
        </row>
        <row r="4980">
          <cell r="A4980" t="str">
            <v xml:space="preserve">    84098</v>
          </cell>
          <cell r="B4980" t="str">
            <v>ISOLAMENTO ACUSTICO COM ESPUMA POLIURETANO E=25MM, FLEXIVEL 100X100X2CM, DENSIDADE 29 A 35 KG/M3</v>
          </cell>
          <cell r="C4980" t="str">
            <v>M2</v>
          </cell>
          <cell r="D4980">
            <v>40.299999999999997</v>
          </cell>
        </row>
        <row r="4981">
          <cell r="A4981" t="str">
            <v xml:space="preserve">  0319</v>
          </cell>
          <cell r="B4981" t="str">
            <v>RESTAURO</v>
          </cell>
        </row>
        <row r="4982">
          <cell r="A4982" t="str">
            <v xml:space="preserve">    83730</v>
          </cell>
          <cell r="B4982" t="str">
            <v>REPARO ESTRUTURAL DE ESTRUTURAS DE CONCRETO COM ARGAMASSA POLIMERICA DE ALTO DESEMPENHO, E=2 CM</v>
          </cell>
          <cell r="C4982" t="str">
            <v>M2</v>
          </cell>
          <cell r="D4982">
            <v>165.33</v>
          </cell>
        </row>
        <row r="4983">
          <cell r="A4983" t="str">
            <v xml:space="preserve">    83736</v>
          </cell>
          <cell r="B4983" t="str">
            <v>REPARO/COLAGEM DE ESTRUTURAS DE CONCRETO COM ADESIVO ESTRUTURAL A BASEDE EPOXI, E=2 MM</v>
          </cell>
          <cell r="C4983" t="str">
            <v>M2</v>
          </cell>
          <cell r="D4983">
            <v>149.59</v>
          </cell>
        </row>
        <row r="4984">
          <cell r="A4984" t="str">
            <v xml:space="preserve">    91514</v>
          </cell>
          <cell r="B4984" t="str">
            <v>ESTUCAMENTO DE PANOS DE FACHADA SEM VÃOS DO SISTEMA DE PAREDES DE CONCRETO EM EDIFICAÇÕES DE MÚLTIPLOS PAVIMENTOS. AF_06/2015</v>
          </cell>
          <cell r="C4984" t="str">
            <v>M2</v>
          </cell>
          <cell r="D4984">
            <v>3.71</v>
          </cell>
        </row>
        <row r="4985">
          <cell r="A4985" t="str">
            <v xml:space="preserve">    91515</v>
          </cell>
          <cell r="B4985" t="str">
            <v>ESTUCAMENTO DE PANOS DE FACHADA COM VÃOS DO SISTEMA DE PAREDES DE CONCRETO EM EDIFICAÇÕES DE MÚLTIPLOS PAVIMENTOS. AF_06/2015</v>
          </cell>
          <cell r="C4985" t="str">
            <v>M2</v>
          </cell>
          <cell r="D4985">
            <v>4.8600000000000003</v>
          </cell>
        </row>
        <row r="4986">
          <cell r="A4986" t="str">
            <v xml:space="preserve">    91516</v>
          </cell>
          <cell r="B4986" t="str">
            <v>ESTUCAMENTO DE SUPERFÍCIE EXTERNA DA SACADA DO SISTEMA DE PAREDES DE CONCRETO EM EDIFICAÇÕES DE MÚLTIPLOS PAVIMENTOS. AF_06/2015</v>
          </cell>
          <cell r="C4986" t="str">
            <v>M2</v>
          </cell>
          <cell r="D4986">
            <v>7.04</v>
          </cell>
        </row>
        <row r="4987">
          <cell r="A4987" t="str">
            <v xml:space="preserve">    91517</v>
          </cell>
          <cell r="B4987" t="str">
            <v>ESTUCAMENTO DE PANOS DE FACHADA SEM VÃOS DO SISTEMA DE PAREDES DE CONCRETO EM EDIFICAÇÕES DE PAVIMENTO ÚNICO. AF_06/2015</v>
          </cell>
          <cell r="C4987" t="str">
            <v>M2</v>
          </cell>
          <cell r="D4987">
            <v>7.83</v>
          </cell>
        </row>
        <row r="4988">
          <cell r="A4988" t="str">
            <v xml:space="preserve">    91519</v>
          </cell>
          <cell r="B4988" t="str">
            <v>ESTUCAMENTO DE PANOS DE FACHADA COM VÃOS DO SISTEMA DE PAREDES DE CONCRETO EM EDIFICAÇÕES DE PAVIMENTO ÚNICO. AF_06/2015</v>
          </cell>
          <cell r="C4988" t="str">
            <v>M2</v>
          </cell>
          <cell r="D4988">
            <v>8.9700000000000006</v>
          </cell>
        </row>
        <row r="4989">
          <cell r="A4989" t="str">
            <v xml:space="preserve">    91520</v>
          </cell>
          <cell r="B4989" t="str">
            <v>ESTUCAMENTO DE DENSIDADE BAIXA NAS FACES INTERNAS DE PAREDES DO SISTEMA DE PAREDES DE CONCRETO. AF_06/2015</v>
          </cell>
          <cell r="C4989" t="str">
            <v>M2</v>
          </cell>
          <cell r="D4989">
            <v>1.43</v>
          </cell>
        </row>
        <row r="4990">
          <cell r="A4990" t="str">
            <v xml:space="preserve">    91522</v>
          </cell>
          <cell r="B4990" t="str">
            <v>ESTUCAMENTO, PARA QUALQUER REVESTIMENTO, EM TETO DO SISTEMA DE PAREDESDE CONCRETO. AF_06/2015</v>
          </cell>
          <cell r="C4990" t="str">
            <v>M2</v>
          </cell>
          <cell r="D4990">
            <v>1.69</v>
          </cell>
        </row>
        <row r="4991">
          <cell r="A4991" t="str">
            <v xml:space="preserve">    91525</v>
          </cell>
          <cell r="B4991" t="str">
            <v>ESTUCAMENTO DE DENSIDADE ALTA, NAS FACES INTERNAS DE PAREDES DO SISTEMA DE PAREDES DE CONCRETO. AF_06/2015</v>
          </cell>
          <cell r="C4991" t="str">
            <v>M2</v>
          </cell>
          <cell r="D4991">
            <v>3.62</v>
          </cell>
        </row>
        <row r="4992">
          <cell r="A4992" t="str">
            <v>SEDI</v>
          </cell>
          <cell r="B4992" t="str">
            <v>SERVICOS DIVERSOS</v>
          </cell>
        </row>
        <row r="4993">
          <cell r="A4993" t="str">
            <v xml:space="preserve">  0209</v>
          </cell>
          <cell r="B4993" t="str">
            <v>ANDAIMES</v>
          </cell>
        </row>
        <row r="4994">
          <cell r="A4994" t="str">
            <v xml:space="preserve">    72817</v>
          </cell>
          <cell r="B4994" t="str">
            <v xml:space="preserve">BANDEJA SALVA-VIDAS/COLETA DE ENTULHOS, COM TABUA </v>
          </cell>
          <cell r="C4994" t="str">
            <v>M</v>
          </cell>
          <cell r="D4994">
            <v>186.48</v>
          </cell>
        </row>
        <row r="4995">
          <cell r="A4995" t="str">
            <v xml:space="preserve">    73618</v>
          </cell>
          <cell r="B4995" t="str">
            <v>LOCACAO MENSAL DE ANDAIME METALICO TIPO FACHADEIRO, INCLUSIVE MONTAGEM</v>
          </cell>
          <cell r="C4995" t="str">
            <v>M2</v>
          </cell>
          <cell r="D4995">
            <v>7.34</v>
          </cell>
        </row>
        <row r="4996">
          <cell r="A4996" t="str">
            <v xml:space="preserve">    73673</v>
          </cell>
          <cell r="B4996" t="str">
            <v xml:space="preserve">ANDAIME PARA REVESTIMENTO DE FORROS EM MADEIRA DE 3A </v>
          </cell>
          <cell r="C4996" t="str">
            <v>M2</v>
          </cell>
          <cell r="D4996">
            <v>15.96</v>
          </cell>
        </row>
        <row r="4997">
          <cell r="A4997" t="str">
            <v xml:space="preserve">    73674</v>
          </cell>
          <cell r="B4997" t="str">
            <v xml:space="preserve">ANDAIME PARA ALVENARIA EM MADEIRA DE 2A </v>
          </cell>
          <cell r="C4997" t="str">
            <v>M2</v>
          </cell>
          <cell r="D4997">
            <v>18.48</v>
          </cell>
        </row>
        <row r="4998">
          <cell r="A4998" t="str">
            <v xml:space="preserve">    73804</v>
          </cell>
          <cell r="B4998" t="str">
            <v>PROTECAO PARA FACHADAS</v>
          </cell>
        </row>
        <row r="4999">
          <cell r="A4999" t="str">
            <v xml:space="preserve">    73804/001</v>
          </cell>
          <cell r="B4999" t="str">
            <v>PROTECAO DE FACHADA COM TELA DE POLIPROPILENO FIXADA EM ESTRUTURA DE MADEIRA COM ARAME GALVANIZADO</v>
          </cell>
          <cell r="C4999" t="str">
            <v>M2</v>
          </cell>
          <cell r="D4999">
            <v>19.989999999999998</v>
          </cell>
        </row>
        <row r="5000">
          <cell r="A5000" t="str">
            <v xml:space="preserve">    84111</v>
          </cell>
          <cell r="B5000" t="str">
            <v xml:space="preserve">PLATAFORMA MADEIRA P/ ANDAIME TUBULAR APROVEITAMENTO 20 VEZES </v>
          </cell>
          <cell r="C5000" t="str">
            <v>M2</v>
          </cell>
          <cell r="D5000">
            <v>2.34</v>
          </cell>
        </row>
        <row r="5001">
          <cell r="A5001" t="str">
            <v xml:space="preserve">    84112</v>
          </cell>
          <cell r="B5001" t="str">
            <v>ANDAIME TABUADO SOBRE CAVALETES (INCLUSO CAVALETE) EM MADEIRA DE 1ª UTIL 20X INCL MOVIMENTACAO P/ PE-DIREITO 4,00M</v>
          </cell>
          <cell r="C5001" t="str">
            <v>M2</v>
          </cell>
          <cell r="D5001">
            <v>14.45</v>
          </cell>
        </row>
        <row r="5002">
          <cell r="A5002" t="str">
            <v xml:space="preserve">  0210</v>
          </cell>
          <cell r="B5002" t="str">
            <v>ARGAMASSAS</v>
          </cell>
        </row>
        <row r="5003">
          <cell r="A5003" t="str">
            <v xml:space="preserve">    6022</v>
          </cell>
          <cell r="B5003" t="str">
            <v xml:space="preserve">ARGAMASSA TRACO 1:2 (CAL E AREIA FINA PENEIRADA), PREPARO MANUAL </v>
          </cell>
          <cell r="C5003" t="str">
            <v>M3</v>
          </cell>
          <cell r="D5003">
            <v>482.4</v>
          </cell>
        </row>
        <row r="5004">
          <cell r="A5004" t="str">
            <v xml:space="preserve">    73548</v>
          </cell>
          <cell r="B5004" t="str">
            <v>ARGAMASSA TRACO 1:3 (CIMENTO E AREIA), PREPARO MANUAL, INCLUSO ADITIVOIMPERMEABILIZANTE</v>
          </cell>
          <cell r="C5004" t="str">
            <v>M3</v>
          </cell>
          <cell r="D5004">
            <v>484.56</v>
          </cell>
        </row>
        <row r="5005">
          <cell r="A5005" t="str">
            <v xml:space="preserve">    73549</v>
          </cell>
          <cell r="B5005" t="str">
            <v>ARGAMASSA TRACO 1:4 (CIMENTO E AREIA), PREPARO MANUAL, INCLUSO ADITIVOIMPERMEABILIZANTE</v>
          </cell>
          <cell r="C5005" t="str">
            <v>M3</v>
          </cell>
          <cell r="D5005">
            <v>455.92</v>
          </cell>
        </row>
        <row r="5006">
          <cell r="A5006" t="str">
            <v xml:space="preserve">    73551</v>
          </cell>
          <cell r="B5006" t="str">
            <v xml:space="preserve">ARGAMASSA TRACO 1:4 (CIMENTO E PEDRISCO), PREPARO MANUAL </v>
          </cell>
          <cell r="C5006" t="str">
            <v>M3</v>
          </cell>
          <cell r="D5006">
            <v>363.31</v>
          </cell>
        </row>
        <row r="5007">
          <cell r="A5007" t="str">
            <v xml:space="preserve">    84100</v>
          </cell>
          <cell r="B5007" t="str">
            <v xml:space="preserve">ARGAMASSA GROUT CIMENTO/CAL/AREIA/PEDRISCO 1:0,1:3:2 - PREPARO MANUAL </v>
          </cell>
          <cell r="C5007" t="str">
            <v>M3</v>
          </cell>
          <cell r="D5007">
            <v>512.25</v>
          </cell>
        </row>
        <row r="5008">
          <cell r="A5008" t="str">
            <v xml:space="preserve">    84101</v>
          </cell>
          <cell r="B5008" t="str">
            <v xml:space="preserve">ARGAMASSA CIMENTO/AREIA/SAIBRO 1:2:2 - PREPARO MANUAL </v>
          </cell>
          <cell r="C5008" t="str">
            <v>M3</v>
          </cell>
          <cell r="D5008">
            <v>332.44</v>
          </cell>
        </row>
        <row r="5009">
          <cell r="A5009" t="str">
            <v xml:space="preserve">    87280</v>
          </cell>
          <cell r="B5009" t="str">
            <v>ARGAMASSA TRAÇO 1:7 (CIMENTO E AREIA MÉDIA) COM ADIÇÃO DE PLASTIFICANTE PARA EMBOÇO/MASSA ÚNICA/ASSENTAMENTO DE ALVENARIA DE VEDAÇÃO, PREPARO MECÂNICO COM BETONEIRA 400 L. AF_06/2014</v>
          </cell>
          <cell r="C5009" t="str">
            <v>M3</v>
          </cell>
          <cell r="D5009">
            <v>287.95</v>
          </cell>
        </row>
        <row r="5010">
          <cell r="A5010" t="str">
            <v xml:space="preserve">    87281</v>
          </cell>
          <cell r="B5010" t="str">
            <v>ARGAMASSA TRAÇO 1:7 (CIMENTO E AREIA MÉDIA) COM ADIÇÃO DE PLASTIFICANTE PARA EMBOÇO/MASSA ÚNICA/ASSENTAMENTO DE ALVENARIA DE VEDAÇÃO, PREPARO MECÂNICO COM BETONEIRA 600 L. AF_06/2014</v>
          </cell>
          <cell r="C5010" t="str">
            <v>M3</v>
          </cell>
          <cell r="D5010">
            <v>287.95</v>
          </cell>
        </row>
        <row r="5011">
          <cell r="A5011" t="str">
            <v xml:space="preserve">    87283</v>
          </cell>
          <cell r="B5011" t="str">
            <v>ARGAMASSA TRAÇO 1:6 (CIMENTO E AREIA MÉDIA) COM ADIÇÃO DE PLASTIFICANTE PARA EMBOÇO/MASSA ÚNICA/ASSENTAMENTO DE ALVENARIA DE VEDAÇÃO, PREPARO MECÂNICO COM BETONEIRA 400 L. AF_06/2014</v>
          </cell>
          <cell r="C5011" t="str">
            <v>M3</v>
          </cell>
          <cell r="D5011">
            <v>309.33</v>
          </cell>
        </row>
        <row r="5012">
          <cell r="A5012" t="str">
            <v xml:space="preserve">    87284</v>
          </cell>
          <cell r="B5012" t="str">
            <v>ARGAMASSA TRAÇO 1:6 (CIMENTO E AREIA MÉDIA) COM ADIÇÃO DE PLASTIFICANTE PARA EMBOÇO/MASSA ÚNICA/ASSENTAMENTO DE ALVENARIA DE VEDAÇÃO, PREPARO MECÂNICO COM BETONEIRA 600 L. AF_06/2014</v>
          </cell>
          <cell r="C5012" t="str">
            <v>M3</v>
          </cell>
          <cell r="D5012">
            <v>300.48</v>
          </cell>
        </row>
        <row r="5013">
          <cell r="A5013" t="str">
            <v xml:space="preserve">    87286</v>
          </cell>
          <cell r="B5013" t="str">
            <v>ARGAMASSA TRAÇO 1:1:6 (CIMENTO, CAL E AREIA MÉDIA) PARA EMBOÇO/MASSA ÚNICA/ASSENTAMENTO DE ALVENARIA DE VEDAÇÃO, PREPARO MECÂNICO COM BETONEIRA 400 L. AF_06/2014</v>
          </cell>
          <cell r="C5013" t="str">
            <v>M3</v>
          </cell>
          <cell r="D5013">
            <v>332.52</v>
          </cell>
        </row>
        <row r="5014">
          <cell r="A5014" t="str">
            <v xml:space="preserve">    87287</v>
          </cell>
          <cell r="B5014" t="str">
            <v>ARGAMASSA TRAÇO 1:1:6 (CIMENTO, CAL E AREIA MÉDIA) PARA EMBOÇO/MASSA ÚNICA/ASSENTAMENTO DE ALVENARIA DE VEDAÇÃO, PREPARO MECÂNICO COM BETONEIRA 600 L. AF_06/2014</v>
          </cell>
          <cell r="C5014" t="str">
            <v>M3</v>
          </cell>
          <cell r="D5014">
            <v>374.48</v>
          </cell>
        </row>
        <row r="5015">
          <cell r="A5015" t="str">
            <v xml:space="preserve">    87289</v>
          </cell>
          <cell r="B5015" t="str">
            <v>ARGAMASSA TRAÇO 1:1,5:7,5 (CIMENTO, CAL E AREIA MÉDIA) PARA EMBOÇO/MASSA ÚNICA/ASSENTAMENTO DE ALVENARIA DE VEDAÇÃO, PREPARO MECÂNICO COM BETONEIRA 400 L. AF_06/2014</v>
          </cell>
          <cell r="C5015" t="str">
            <v>M3</v>
          </cell>
          <cell r="D5015">
            <v>360.99</v>
          </cell>
        </row>
        <row r="5016">
          <cell r="A5016" t="str">
            <v xml:space="preserve">    87290</v>
          </cell>
          <cell r="B5016" t="str">
            <v>ARGAMASSA TRAÇO 1:1,5:7,5 (CIMENTO, CAL E AREIA MÉDIA) PARA EMBOÇO/MASSA ÚNICA/ASSENTAMENTO DE ALVENARIA DE VEDAÇÃO, PREPARO MECÂNICO COM BETONEIRA 600 L. AF_06/2014</v>
          </cell>
          <cell r="C5016" t="str">
            <v>M3</v>
          </cell>
          <cell r="D5016">
            <v>360.65</v>
          </cell>
        </row>
        <row r="5017">
          <cell r="A5017" t="str">
            <v xml:space="preserve">    87292</v>
          </cell>
          <cell r="B5017" t="str">
            <v>ARGAMASSA TRAÇO 1:2:8 (CIMENTO, CAL E AREIA MÉDIA) PARA EMBOÇO/MASSA ÚNICA/ASSENTAMENTO DE ALVENARIA DE VEDAÇÃO, PREPARO MECÂNICO COM BETONEIRA 400 L. AF_06/2014</v>
          </cell>
          <cell r="C5017" t="str">
            <v>M3</v>
          </cell>
          <cell r="D5017">
            <v>378.27</v>
          </cell>
        </row>
        <row r="5018">
          <cell r="A5018" t="str">
            <v xml:space="preserve">    87294</v>
          </cell>
          <cell r="B5018" t="str">
            <v>ARGAMASSA TRAÇO 1:2:9 (CIMENTO, CAL E AREIA MÉDIA) PARA EMBOÇO/MASSA ÚNICA/ASSENTAMENTO DE ALVENARIA DE VEDAÇÃO, PREPARO MECÂNICO COM BETONEIRA 600 L. AF_06/2014</v>
          </cell>
          <cell r="C5018" t="str">
            <v>M3</v>
          </cell>
          <cell r="D5018">
            <v>359.05</v>
          </cell>
        </row>
        <row r="5019">
          <cell r="A5019" t="str">
            <v xml:space="preserve">    87295</v>
          </cell>
          <cell r="B5019" t="str">
            <v>ARGAMASSA TRAÇO 1:3:12 (CIMENTO, CAL E AREIA MÉDIA) PARA EMBOÇO/MASSA ÚNICA/ASSENTAMENTO DE ALVENARIA DE VEDAÇÃO, PREPARO MECÂNICO COM BETONEIRA 400 L. AF_06/2014</v>
          </cell>
          <cell r="C5019" t="str">
            <v>M3</v>
          </cell>
          <cell r="D5019">
            <v>359.71</v>
          </cell>
        </row>
        <row r="5020">
          <cell r="A5020" t="str">
            <v xml:space="preserve">    87296</v>
          </cell>
          <cell r="B5020" t="str">
            <v>ARGAMASSA TRAÇO 1:3:12 (CIMENTO, CAL E AREIA MÉDIA) PARA EMBOÇO/MASSA ÚNICA/ASSENTAMENTO DE ALVENARIA DE VEDAÇÃO, PREPARO MECÂNICO COM BETONEIRA 600 L. AF_06/2014</v>
          </cell>
          <cell r="C5020" t="str">
            <v>M3</v>
          </cell>
          <cell r="D5020">
            <v>351.49</v>
          </cell>
        </row>
        <row r="5021">
          <cell r="A5021" t="str">
            <v xml:space="preserve">    87298</v>
          </cell>
          <cell r="B5021" t="str">
            <v>ARGAMASSA TRAÇO 1:3 (CIMENTO E AREIA MÉDIA) PARA CONTRAPISO, PREPARO MECÂNICO COM BETONEIRA 400 L. AF_06/2014</v>
          </cell>
          <cell r="C5021" t="str">
            <v>M3</v>
          </cell>
          <cell r="D5021">
            <v>457.52</v>
          </cell>
        </row>
        <row r="5022">
          <cell r="A5022" t="str">
            <v xml:space="preserve">    87299</v>
          </cell>
          <cell r="B5022" t="str">
            <v>ARGAMASSA TRAÇO 1:3 (CIMENTO E AREIA MÉDIA) PARA CONTRAPISO, PREPARO MECÂNICO COM BETONEIRA 600 L. AF_06/2014</v>
          </cell>
          <cell r="C5022" t="str">
            <v>M3</v>
          </cell>
          <cell r="D5022">
            <v>451.01</v>
          </cell>
        </row>
        <row r="5023">
          <cell r="A5023" t="str">
            <v xml:space="preserve">    87301</v>
          </cell>
          <cell r="B5023" t="str">
            <v>ARGAMASSA TRAÇO 1:4 (CIMENTO E AREIA MÉDIA) PARA CONTRAPISO, PREPARO MECÂNICO COM BETONEIRA 400 L. AF_06/2014</v>
          </cell>
          <cell r="C5023" t="str">
            <v>M3</v>
          </cell>
          <cell r="D5023">
            <v>404.16</v>
          </cell>
        </row>
        <row r="5024">
          <cell r="A5024" t="str">
            <v xml:space="preserve">    87302</v>
          </cell>
          <cell r="B5024" t="str">
            <v>ARGAMASSA TRAÇO 1:4 (CIMENTO E AREIA MÉDIA) PARA CONTRAPISO, PREPARO MECÂNICO COM BETONEIRA 600 L. AF_06/2014</v>
          </cell>
          <cell r="C5024" t="str">
            <v>M3</v>
          </cell>
          <cell r="D5024">
            <v>399.09</v>
          </cell>
        </row>
        <row r="5025">
          <cell r="A5025" t="str">
            <v xml:space="preserve">    87304</v>
          </cell>
          <cell r="B5025" t="str">
            <v>ARGAMASSA TRAÇO 1:5 (CIMENTO E AREIA MÉDIA) PARA CONTRAPISO, PREPARO MECÂNICO COM BETONEIRA 400 L. AF_06/2014</v>
          </cell>
          <cell r="C5025" t="str">
            <v>M3</v>
          </cell>
          <cell r="D5025">
            <v>370.54</v>
          </cell>
        </row>
        <row r="5026">
          <cell r="A5026" t="str">
            <v xml:space="preserve">    87305</v>
          </cell>
          <cell r="B5026" t="str">
            <v>ARGAMASSA TRAÇO 1:5 (CIMENTO E AREIA MÉDIA) PARA CONTRAPISO, PREPARO MECÂNICO COM BETONEIRA 600 L. AF_06/2014</v>
          </cell>
          <cell r="C5026" t="str">
            <v>M3</v>
          </cell>
          <cell r="D5026">
            <v>366.06</v>
          </cell>
        </row>
        <row r="5027">
          <cell r="A5027" t="str">
            <v xml:space="preserve">    87307</v>
          </cell>
          <cell r="B5027" t="str">
            <v>ARGAMASSA TRAÇO 1:6 (CIMENTO E AREIA MÉDIA) PARA CONTRAPISO, PREPARO MECÂNICO COM BETONEIRA 400 L. AF_06/2014</v>
          </cell>
          <cell r="C5027" t="str">
            <v>M3</v>
          </cell>
          <cell r="D5027">
            <v>344.33</v>
          </cell>
        </row>
        <row r="5028">
          <cell r="A5028" t="str">
            <v xml:space="preserve">    87308</v>
          </cell>
          <cell r="B5028" t="str">
            <v>ARGAMASSA TRAÇO 1:6 (CIMENTO E AREIA MÉDIA) PARA CONTRAPISO, PREPARO MECÂNICO COM BETONEIRA 600 L. AF_06/2014</v>
          </cell>
          <cell r="C5028" t="str">
            <v>M3</v>
          </cell>
          <cell r="D5028">
            <v>339.82</v>
          </cell>
        </row>
        <row r="5029">
          <cell r="A5029" t="str">
            <v xml:space="preserve">    87310</v>
          </cell>
          <cell r="B5029" t="str">
            <v>ARGAMASSA TRAÇO 1:5 (CIMENTO E AREIA GROSSA) PARA CHAPISCO CONVENCIONAL, PREPARO MECÂNICO COM BETONEIRA 400 L. AF_06/2014</v>
          </cell>
          <cell r="C5029" t="str">
            <v>M3</v>
          </cell>
          <cell r="D5029">
            <v>278.41000000000003</v>
          </cell>
        </row>
        <row r="5030">
          <cell r="A5030" t="str">
            <v xml:space="preserve">    87311</v>
          </cell>
          <cell r="B5030" t="str">
            <v>ARGAMASSA TRAÇO 1:5 (CIMENTO E AREIA GROSSA) PARA CHAPISCO CONVENCIONAL, PREPARO MECÂNICO COM BETONEIRA 600 L. AF_06/2014</v>
          </cell>
          <cell r="C5030" t="str">
            <v>M3</v>
          </cell>
          <cell r="D5030">
            <v>275.61</v>
          </cell>
        </row>
        <row r="5031">
          <cell r="A5031" t="str">
            <v xml:space="preserve">    87313</v>
          </cell>
          <cell r="B5031" t="str">
            <v>ARGAMASSA TRAÇO 1:3 (CIMENTO E AREIA GROSSA) PARA CHAPISCO CONVENCIONAL, PREPARO MECÂNICO COM BETONEIRA 400 L. AF_06/2014</v>
          </cell>
          <cell r="C5031" t="str">
            <v>M3</v>
          </cell>
          <cell r="D5031">
            <v>342.67</v>
          </cell>
        </row>
        <row r="5032">
          <cell r="A5032" t="str">
            <v xml:space="preserve">    87314</v>
          </cell>
          <cell r="B5032" t="str">
            <v>ARGAMASSA TRAÇO 1:3 (CIMENTO E AREIA GROSSA) PARA CHAPISCO CONVENCIONAL, PREPARO MECÂNICO COM BETONEIRA 600 L. AF_06/2014</v>
          </cell>
          <cell r="C5032" t="str">
            <v>M3</v>
          </cell>
          <cell r="D5032">
            <v>341.03</v>
          </cell>
        </row>
        <row r="5033">
          <cell r="A5033" t="str">
            <v xml:space="preserve">    87316</v>
          </cell>
          <cell r="B5033" t="str">
            <v>ARGAMASSA TRAÇO 1:4 (CIMENTO E AREIA GROSSA) PARA CHAPISCO CONVENCIONAL, PREPARO MECÂNICO COM BETONEIRA 400 L. AF_06/2014</v>
          </cell>
          <cell r="C5033" t="str">
            <v>M3</v>
          </cell>
          <cell r="D5033">
            <v>306.55</v>
          </cell>
        </row>
        <row r="5034">
          <cell r="A5034" t="str">
            <v xml:space="preserve">    87317</v>
          </cell>
          <cell r="B5034" t="str">
            <v>ARGAMASSA TRAÇO 1:4 (CIMENTO E AREIA GROSSA) PARA CHAPISCO CONVENCIONAL, PREPARO MECÂNICO COM BETONEIRA 600 L. AF_06/2014</v>
          </cell>
          <cell r="C5034" t="str">
            <v>M3</v>
          </cell>
          <cell r="D5034">
            <v>302.42</v>
          </cell>
        </row>
        <row r="5035">
          <cell r="A5035" t="str">
            <v xml:space="preserve">    87319</v>
          </cell>
          <cell r="B5035" t="str">
            <v>ARGAMASSA TRAÇO 1:5 (CIMENTO E AREIA GROSSA) COM ADIÇÃO DE EMULSÃO POLIMÉRICA PARA CHAPISCO ROLADO, PREPARO MECÂNICO COM BETONEIRA 400 L. AF_06/2014</v>
          </cell>
          <cell r="C5035" t="str">
            <v>M3</v>
          </cell>
          <cell r="D5035">
            <v>1682.59</v>
          </cell>
        </row>
        <row r="5036">
          <cell r="A5036" t="str">
            <v xml:space="preserve">    87320</v>
          </cell>
          <cell r="B5036" t="str">
            <v>ARGAMASSA TRAÇO 1:5 (CIMENTO E AREIA GROSSA) COM ADIÇÃO DE EMULSÃO POLIMÉRICA PARA CHAPISCO ROLADO, PREPARO MECÂNICO COM BETONEIRA 600 L. AF_06/2014</v>
          </cell>
          <cell r="C5036" t="str">
            <v>M3</v>
          </cell>
          <cell r="D5036">
            <v>1686.8</v>
          </cell>
        </row>
        <row r="5037">
          <cell r="A5037" t="str">
            <v xml:space="preserve">    87322</v>
          </cell>
          <cell r="B5037" t="str">
            <v>ARGAMASSA TRAÇO 1:3 (CIMENTO E AREIA GROSSA) COM ADIÇÃO DE EMULSÃO POLIMÉRICA PARA CHAPISCO ROLADO, PREPARO MECÂNICO COM BETONEIRA 400 L. AF_06/2014</v>
          </cell>
          <cell r="C5037" t="str">
            <v>M3</v>
          </cell>
          <cell r="D5037">
            <v>1746.76</v>
          </cell>
        </row>
        <row r="5038">
          <cell r="A5038" t="str">
            <v xml:space="preserve">    87323</v>
          </cell>
          <cell r="B5038" t="str">
            <v>ARGAMASSA TRAÇO 1:3 (CIMENTO E AREIA GROSSA) COM ADIÇÃO DE EMULSÃO POLIMÉRICA PARA CHAPISCO ROLADO, PREPARO MECÂNICO COM BETONEIRA 600 L. AF_06/2014</v>
          </cell>
          <cell r="C5038" t="str">
            <v>M3</v>
          </cell>
          <cell r="D5038">
            <v>1739.49</v>
          </cell>
        </row>
        <row r="5039">
          <cell r="A5039" t="str">
            <v xml:space="preserve">    87325</v>
          </cell>
          <cell r="B5039" t="str">
            <v>ARGAMASSA TRAÇO 1:4 (CIMENTO E AREIA GROSSA) COM ADIÇÃO DE EMULSÃO POLIMÉRICA PARA CHAPISCO ROLADO, PREPARO MECÂNICO COM BETONEIRA 400 L. AF_06/2014</v>
          </cell>
          <cell r="C5039" t="str">
            <v>M3</v>
          </cell>
          <cell r="D5039">
            <v>1706.43</v>
          </cell>
        </row>
        <row r="5040">
          <cell r="A5040" t="str">
            <v xml:space="preserve">    87326</v>
          </cell>
          <cell r="B5040" t="str">
            <v>ARGAMASSA TRAÇO 1:4 (CIMENTO E AREIA GROSSA) COM ADIÇÃO DE EMULSÃO POLIMÉRICA PARA CHAPISCO ROLADO, PREPARO MECÂNICO COM BETONEIRA 600 L. AF_06/2014</v>
          </cell>
          <cell r="C5040" t="str">
            <v>M3</v>
          </cell>
          <cell r="D5040">
            <v>1705.53</v>
          </cell>
        </row>
        <row r="5041">
          <cell r="A5041" t="str">
            <v xml:space="preserve">    87327</v>
          </cell>
          <cell r="B5041" t="str">
            <v>ARGAMASSA TRAÇO 1:7 (CIMENTO E AREIA MÉDIA) COM ADIÇÃO DE PLASTIFICANTE PARA EMBOÇO/MASSA ÚNICA/ASSENTAMENTO DE ALVENARIA DE VEDAÇÃO, PREPARO MECÂNICO COM MISTURADOR DE EIXO HORIZONTAL DE 300 KG. AF_06/2014</v>
          </cell>
          <cell r="C5041" t="str">
            <v>M3</v>
          </cell>
          <cell r="D5041">
            <v>298.33</v>
          </cell>
        </row>
        <row r="5042">
          <cell r="A5042" t="str">
            <v xml:space="preserve">    87328</v>
          </cell>
          <cell r="B5042" t="str">
            <v>ARGAMASSA TRAÇO 1:7 (CIMENTO E AREIA MÉDIA) COM ADIÇÃO DE PLASTIFICANTE PARA EMBOÇO/MASSA ÚNICA/ASSENTAMENTO DE ALVENARIA DE VEDAÇÃO, PREPARO MECÂNICO COM MISTURADOR DE EIXO HORIZONTAL DE 600 KG. AF_06/2014</v>
          </cell>
          <cell r="C5042" t="str">
            <v>M3</v>
          </cell>
          <cell r="D5042">
            <v>276.95</v>
          </cell>
        </row>
        <row r="5043">
          <cell r="A5043" t="str">
            <v xml:space="preserve">    87329</v>
          </cell>
          <cell r="B5043" t="str">
            <v>ARGAMASSA TRAÇO 1:6 (CIMENTO E AREIA MÉDIA) COM ADIÇÃO DE PLASTIFICANTE PARA EMBOÇO/MASSA ÚNICA/ASSENTAMENTO DE ALVENARIA DE VEDAÇÃO, PREPARO MECÂNICO COM MISTURADOR DE EIXO HORIZONTAL DE 300 KG. AF_06/2014</v>
          </cell>
          <cell r="C5043" t="str">
            <v>M3</v>
          </cell>
          <cell r="D5043">
            <v>320.5</v>
          </cell>
        </row>
        <row r="5044">
          <cell r="A5044" t="str">
            <v xml:space="preserve">    87330</v>
          </cell>
          <cell r="B5044" t="str">
            <v>ARGAMASSA TRAÇO 1:6 (CIMENTO E AREIA MÉDIA) COM ADIÇÃO DE PLASTIFICANTE PARA EMBOÇO/MASSA ÚNICA/ASSENTAMENTO DE ALVENARIA DE VEDAÇÃO, PREPARO MECÂNICO COM MISTURADOR DE EIXO HORIZONTAL DE 600 KG. AF_06/2014</v>
          </cell>
          <cell r="C5044" t="str">
            <v>M3</v>
          </cell>
          <cell r="D5044">
            <v>297.14999999999998</v>
          </cell>
        </row>
        <row r="5045">
          <cell r="A5045" t="str">
            <v xml:space="preserve">    87331</v>
          </cell>
          <cell r="B5045" t="str">
            <v>ARGAMASSA TRAÇO 1:1:6 (CIMENTO, CAL E AREIA MÉDIA) PARA EMBOÇO/MASSA ÚNICA/ASSENTAMENTO DE ALVENARIA DE VEDAÇÃO, PREPARO MECÂNICO COM MISTURADOR DE EIXO HORIZONTAL DE 300 KG. AF_06/2014</v>
          </cell>
          <cell r="C5045" t="str">
            <v>M3</v>
          </cell>
          <cell r="D5045">
            <v>383.43</v>
          </cell>
        </row>
        <row r="5046">
          <cell r="A5046" t="str">
            <v xml:space="preserve">    87332</v>
          </cell>
          <cell r="B5046" t="str">
            <v>ARGAMASSA TRAÇO 1:1:6 (CIMENTO, CAL E AREIA MÉDIA) PARA EMBOÇO/MASSA ÚNICA/ASSENTAMENTO DE ALVENARIA DE VEDAÇÃO, PREPARO MECÂNICO COM MISTURADOR DE EIXO HORIZONTAL DE 600 KG. AF_06/2014</v>
          </cell>
          <cell r="C5046" t="str">
            <v>M3</v>
          </cell>
          <cell r="D5046">
            <v>360.37</v>
          </cell>
        </row>
        <row r="5047">
          <cell r="A5047" t="str">
            <v xml:space="preserve">    87333</v>
          </cell>
          <cell r="B5047" t="str">
            <v>ARGAMASSA TRAÇO 1:1,5:7,5 (CIMENTO, CAL E AREIA MÉDIA) PARA EMBOÇO/MASSA ÚNICA/ASSENTAMENTO DE ALVENARIA DE VEDAÇÃO, PREPARO MECÂNICO COM MISTURADOR DE EIXO HORIZONTAL DE 300 KG. AF_06/2014</v>
          </cell>
          <cell r="C5047" t="str">
            <v>M3</v>
          </cell>
          <cell r="D5047">
            <v>362.17</v>
          </cell>
        </row>
        <row r="5048">
          <cell r="A5048" t="str">
            <v xml:space="preserve">    87334</v>
          </cell>
          <cell r="B5048" t="str">
            <v>ARGAMASSA TRAÇO 1:1,5:7,5 (CIMENTO, CAL E AREIA MÉDIA) PARA EMBOÇO/MASSA ÚNICA/ASSENTAMENTO DE ALVENARIA DE VEDAÇÃO, PREPARO MECÂNICO COM MISTURADOR DE EIXO HORIZONTAL DE 600 KG. AF_06/2014</v>
          </cell>
          <cell r="C5048" t="str">
            <v>M3</v>
          </cell>
          <cell r="D5048">
            <v>345.61</v>
          </cell>
        </row>
        <row r="5049">
          <cell r="A5049" t="str">
            <v xml:space="preserve">    87335</v>
          </cell>
          <cell r="B5049" t="str">
            <v>ARGAMASSA TRAÇO 1:2:8 (CIMENTO, CAL E AREIA MÉDIA) PARA EMBOÇO/MASSA ÚNICA/ASSENTAMENTO DE ALVENARIA DE VEDAÇÃO, PREPARO MECÂNICO COM MISTURADOR DE EIXO HORIZONTAL DE 300 KG. AF_06/2014</v>
          </cell>
          <cell r="C5049" t="str">
            <v>M3</v>
          </cell>
          <cell r="D5049">
            <v>372.47</v>
          </cell>
        </row>
        <row r="5050">
          <cell r="A5050" t="str">
            <v xml:space="preserve">    87336</v>
          </cell>
          <cell r="B5050" t="str">
            <v>ARGAMASSA TRAÇO 1:2:8 (CIMENTO, CAL E AREIA MÉDIA) PARA EMBOÇO/MASSA ÚNICA/ASSENTAMENTO DE ALVENARIA DE VEDAÇÃO, PREPARO MECÂNICO COM MISTURADOR DE EIXO HORIZONTAL DE 600 KG. AF_06/2014</v>
          </cell>
          <cell r="C5050" t="str">
            <v>M3</v>
          </cell>
          <cell r="D5050">
            <v>361.05</v>
          </cell>
        </row>
        <row r="5051">
          <cell r="A5051" t="str">
            <v xml:space="preserve">    87337</v>
          </cell>
          <cell r="B5051" t="str">
            <v>ARGAMASSA TRAÇO 1:2:9 (CIMENTO, CAL E AREIA MÉDIA) PARA EMBOÇO/MASSA ÚNICA/ASSENTAMENTO DE ALVENARIA DE VEDAÇÃO, PREPARO MECÂNICO COM MISTURADOR DE EIXO HORIZONTAL DE 300 KG. AF_06/2014</v>
          </cell>
          <cell r="C5051" t="str">
            <v>M3</v>
          </cell>
          <cell r="D5051">
            <v>353.78</v>
          </cell>
        </row>
        <row r="5052">
          <cell r="A5052" t="str">
            <v xml:space="preserve">    87338</v>
          </cell>
          <cell r="B5052" t="str">
            <v>ARGAMASSA TRAÇO 1:3:12 (CIMENTO, CAL E AREIA MÉDIA) PARA EMBOÇO/MASSA ÚNICA/ASSENTAMENTO DE ALVENARIA DE VEDAÇÃO, PREPARO MECÂNICO COM MISTURADOR DE EIXO HORIZONTAL DE 600 KG. AF_06/2014</v>
          </cell>
          <cell r="C5052" t="str">
            <v>M3</v>
          </cell>
          <cell r="D5052">
            <v>345.07</v>
          </cell>
        </row>
        <row r="5053">
          <cell r="A5053" t="str">
            <v xml:space="preserve">    87339</v>
          </cell>
          <cell r="B5053" t="str">
            <v>ARGAMASSA TRAÇO 1:3 (CIMENTO E AREIA MÉDIA) PARA CONTRAPISO, PREPARO MECÂNICO COM MISTURADOR DE EIXO HORIZONTAL DE 160 KG. AF_06/2014</v>
          </cell>
          <cell r="C5053" t="str">
            <v>M3</v>
          </cell>
          <cell r="D5053">
            <v>498.28</v>
          </cell>
        </row>
        <row r="5054">
          <cell r="A5054" t="str">
            <v xml:space="preserve">    87340</v>
          </cell>
          <cell r="B5054" t="str">
            <v>ARGAMASSA TRAÇO 1:3 (CIMENTO E AREIA MÉDIA) PARA CONTRAPISO, PREPARO MECÂNICO COM MISTURADOR DE EIXO HORIZONTAL DE 300 KG. AF_06/2014</v>
          </cell>
          <cell r="C5054" t="str">
            <v>M3</v>
          </cell>
          <cell r="D5054">
            <v>447.07</v>
          </cell>
        </row>
        <row r="5055">
          <cell r="A5055" t="str">
            <v xml:space="preserve">    87341</v>
          </cell>
          <cell r="B5055" t="str">
            <v>ARGAMASSA TRAÇO 1:3 (CIMENTO E AREIA MÉDIA) PARA CONTRAPISO, PREPARO MECÂNICO COM MISTURADOR DE EIXO HORIZONTAL DE 600 KG. AF_06/2014</v>
          </cell>
          <cell r="C5055" t="str">
            <v>M3</v>
          </cell>
          <cell r="D5055">
            <v>437.93</v>
          </cell>
        </row>
        <row r="5056">
          <cell r="A5056" t="str">
            <v xml:space="preserve">    87342</v>
          </cell>
          <cell r="B5056" t="str">
            <v>ARGAMASSA TRAÇO 1:4 (CIMENTO E AREIA MÉDIA) PARA CONTRAPISO, PREPARO MECÂNICO COM MISTURADOR DE EIXO HORIZONTAL DE 160 KG. AF_06/2014</v>
          </cell>
          <cell r="C5056" t="str">
            <v>M3</v>
          </cell>
          <cell r="D5056">
            <v>432.73</v>
          </cell>
        </row>
        <row r="5057">
          <cell r="A5057" t="str">
            <v xml:space="preserve">    87343</v>
          </cell>
          <cell r="B5057" t="str">
            <v>ARGAMASSA TRAÇO 1:4 (CIMENTO E AREIA MÉDIA) PARA CONTRAPISO, PREPARO MECÂNICO COM MISTURADOR DE EIXO HORIZONTAL DE 300 KG. AF_06/2014</v>
          </cell>
          <cell r="C5057" t="str">
            <v>M3</v>
          </cell>
          <cell r="D5057">
            <v>399.5</v>
          </cell>
        </row>
        <row r="5058">
          <cell r="A5058" t="str">
            <v xml:space="preserve">    87344</v>
          </cell>
          <cell r="B5058" t="str">
            <v>ARGAMASSA TRAÇO 1:4 (CIMENTO E AREIA MÉDIA) PARA CONTRAPISO, PREPARO MECÂNICO COM MISTURADOR DE EIXO HORIZONTAL DE 600 KG. AF_06/2014</v>
          </cell>
          <cell r="C5058" t="str">
            <v>M3</v>
          </cell>
          <cell r="D5058">
            <v>386.76</v>
          </cell>
        </row>
        <row r="5059">
          <cell r="A5059" t="str">
            <v xml:space="preserve">    87345</v>
          </cell>
          <cell r="B5059" t="str">
            <v>ARGAMASSA TRAÇO 1:5 (CIMENTO E AREIA MÉDIA) PARA CONTRAPISO, PREPARO MECÂNICO COM MISTURADOR DE EIXO HORIZONTAL DE 160 KG. AF_06/2014</v>
          </cell>
          <cell r="C5059" t="str">
            <v>M3</v>
          </cell>
          <cell r="D5059">
            <v>383.75</v>
          </cell>
        </row>
        <row r="5060">
          <cell r="A5060" t="str">
            <v xml:space="preserve">    87346</v>
          </cell>
          <cell r="B5060" t="str">
            <v>ARGAMASSA TRAÇO 1:5 (CIMENTO E AREIA MÉDIA) PARA CONTRAPISO, PREPARO MECÂNICO COM MISTURADOR DE EIXO HORIZONTAL DE 300 KG. AF_06/2014</v>
          </cell>
          <cell r="C5060" t="str">
            <v>M3</v>
          </cell>
          <cell r="D5060">
            <v>361.54</v>
          </cell>
        </row>
        <row r="5061">
          <cell r="A5061" t="str">
            <v xml:space="preserve">    87347</v>
          </cell>
          <cell r="B5061" t="str">
            <v>ARGAMASSA TRAÇO 1:5 (CIMENTO E AREIA MÉDIA) PARA CONTRAPISO, PREPARO MECÂNICO COM MISTURADOR DE EIXO HORIZONTAL DE 600 KG. AF_06/2014</v>
          </cell>
          <cell r="C5061" t="str">
            <v>M3</v>
          </cell>
          <cell r="D5061">
            <v>354.64</v>
          </cell>
        </row>
        <row r="5062">
          <cell r="A5062" t="str">
            <v xml:space="preserve">    87348</v>
          </cell>
          <cell r="B5062" t="str">
            <v>ARGAMASSA TRAÇO 1:6 (CIMENTO E AREIA MÉDIA) PARA CONTRAPISO, PREPARO MECÂNICO COM MISTURADOR DE EIXO HORIZONTAL DE 160 KG. AF_06/2014</v>
          </cell>
          <cell r="C5062" t="str">
            <v>M3</v>
          </cell>
          <cell r="D5062">
            <v>356.27</v>
          </cell>
        </row>
        <row r="5063">
          <cell r="A5063" t="str">
            <v xml:space="preserve">    87349</v>
          </cell>
          <cell r="B5063" t="str">
            <v>ARGAMASSA TRAÇO 1:6 (CIMENTO E AREIA MÉDIA) PARA CONTRAPISO, PREPARO MECÂNICO COM MISTURADOR DE EIXO HORIZONTAL DE 600 KG. AF_06/2014</v>
          </cell>
          <cell r="C5063" t="str">
            <v>M3</v>
          </cell>
          <cell r="D5063">
            <v>328.09</v>
          </cell>
        </row>
        <row r="5064">
          <cell r="A5064" t="str">
            <v xml:space="preserve">    87350</v>
          </cell>
          <cell r="B5064" t="str">
            <v>ARGAMASSA TRAÇO 1:5 (CIMENTO E AREIA GROSSA) PARA CHAPISCO CONVENCIONAL, PREPARO MECÂNICO COM MISTURADOR DE EIXO HORIZONTAL DE 300 KG. AF_06/2014</v>
          </cell>
          <cell r="C5064" t="str">
            <v>M3</v>
          </cell>
          <cell r="D5064">
            <v>294.68</v>
          </cell>
        </row>
        <row r="5065">
          <cell r="A5065" t="str">
            <v xml:space="preserve">    87351</v>
          </cell>
          <cell r="B5065" t="str">
            <v>ARGAMASSA TRAÇO 1:5 (CIMENTO E AREIA GROSSA) PARA CHAPISCO CONVENCIONAL, PREPARO MECÂNICO COM MISTURADOR DE EIXO HORIZONTAL DE 600 KG. AF_06/2014</v>
          </cell>
          <cell r="C5065" t="str">
            <v>M3</v>
          </cell>
          <cell r="D5065">
            <v>272.94</v>
          </cell>
        </row>
        <row r="5066">
          <cell r="A5066" t="str">
            <v xml:space="preserve">    87352</v>
          </cell>
          <cell r="B5066" t="str">
            <v>ARGAMASSA TRAÇO 1:3 (CIMENTO E AREIA GROSSA) PARA CHAPISCO CONVENCIONAL, PREPARO MECÂNICO COM MISTURADOR DE EIXO HORIZONTAL DE 160 KG. AF_06/2014</v>
          </cell>
          <cell r="C5066" t="str">
            <v>M3</v>
          </cell>
          <cell r="D5066">
            <v>373.47</v>
          </cell>
        </row>
        <row r="5067">
          <cell r="A5067" t="str">
            <v xml:space="preserve">    87353</v>
          </cell>
          <cell r="B5067" t="str">
            <v>ARGAMASSA TRAÇO 1:3 (CIMENTO E AREIA GROSSA) PARA CHAPISCO CONVENCIONAL, PREPARO MECÂNICO COM MISTURADOR DE EIXO HORIZONTAL DE 300 KG. AF_06/2014</v>
          </cell>
          <cell r="C5067" t="str">
            <v>M3</v>
          </cell>
          <cell r="D5067">
            <v>343.47</v>
          </cell>
        </row>
        <row r="5068">
          <cell r="A5068" t="str">
            <v xml:space="preserve">    87354</v>
          </cell>
          <cell r="B5068" t="str">
            <v>ARGAMASSA TRAÇO 1:3 (CIMENTO E AREIA GROSSA) PARA CHAPISCO CONVENCIONAL, PREPARO MECÂNICO COM MISTURADOR DE EIXO HORIZONTAL DE 600 KG. AF_06/2014</v>
          </cell>
          <cell r="C5068" t="str">
            <v>M3</v>
          </cell>
          <cell r="D5068">
            <v>330.29</v>
          </cell>
        </row>
        <row r="5069">
          <cell r="A5069" t="str">
            <v xml:space="preserve">    87355</v>
          </cell>
          <cell r="B5069" t="str">
            <v>ARGAMASSA TRAÇO 1:4 (CIMENTO E AREIA GROSSA) PARA CHAPISCO CONVENCIONAL, PREPARO MECÂNICO COM MISTURADOR DE EIXO HORIZONTAL DE 160 KG. AF_06/2014</v>
          </cell>
          <cell r="C5069" t="str">
            <v>M3</v>
          </cell>
          <cell r="D5069">
            <v>323.97000000000003</v>
          </cell>
        </row>
        <row r="5070">
          <cell r="A5070" t="str">
            <v xml:space="preserve">    87356</v>
          </cell>
          <cell r="B5070" t="str">
            <v>ARGAMASSA TRAÇO 1:4 (CIMENTO E AREIA GROSSA) PARA CHAPISCO CONVENCIONAL, PREPARO MECÂNICO COM MISTURADOR DE EIXO HORIZONTAL DE 300 KG. AF_06/2014</v>
          </cell>
          <cell r="C5070" t="str">
            <v>M3</v>
          </cell>
          <cell r="D5070">
            <v>299.81</v>
          </cell>
        </row>
        <row r="5071">
          <cell r="A5071" t="str">
            <v xml:space="preserve">    87357</v>
          </cell>
          <cell r="B5071" t="str">
            <v>ARGAMASSA TRAÇO 1:4 (CIMENTO E AREIA GROSSA) PARA CHAPISCO CONVENCIONAL, PREPARO MECÂNICO COM MISTURADOR DE EIXO HORIZONTAL DE 600 KG. AF_06/2014</v>
          </cell>
          <cell r="C5071" t="str">
            <v>M3</v>
          </cell>
          <cell r="D5071">
            <v>294.58</v>
          </cell>
        </row>
        <row r="5072">
          <cell r="A5072" t="str">
            <v xml:space="preserve">    87358</v>
          </cell>
          <cell r="B5072" t="str">
            <v>ARGAMASSA TRAÇO 1:5 (CIMENTO E AREIA GROSSA) COM ADIÇÃO DE EMULSÃO POLIMÉRICA PARA CHAPISCO ROLADO, PREPARO MECÂNICO COM MISTURADOR DE EIXOHORIZONTAL DE 300 KG. AF_06/2014</v>
          </cell>
          <cell r="C5072" t="str">
            <v>M3</v>
          </cell>
          <cell r="D5072">
            <v>1657.69</v>
          </cell>
        </row>
        <row r="5073">
          <cell r="A5073" t="str">
            <v xml:space="preserve">    87359</v>
          </cell>
          <cell r="B5073" t="str">
            <v>ARGAMASSA TRAÇO 1:5 (CIMENTO E AREIA GROSSA) COM ADIÇÃO DE EMULSÃO POLIMÉRICA PARA CHAPISCO ROLADO, PREPARO MECÂNICO COM MISTURADOR DE EIXOHORIZONTAL DE 600 KG. AF_06/2014</v>
          </cell>
          <cell r="C5073" t="str">
            <v>M3</v>
          </cell>
          <cell r="D5073">
            <v>1649.5</v>
          </cell>
        </row>
        <row r="5074">
          <cell r="A5074" t="str">
            <v xml:space="preserve">    87360</v>
          </cell>
          <cell r="B5074" t="str">
            <v>ARGAMASSA TRAÇO 1:3 (CIMENTO E AREIA GROSSA) COM ADIÇÃO DE EMULSÃO POLIMÉRICA PARA CHAPISCO ROLADO, PREPARO MECÂNICO COM MISTURADOR DE EIXOHORIZONTAL DE 160 KG. AF_06/2014</v>
          </cell>
          <cell r="C5074" t="str">
            <v>M3</v>
          </cell>
          <cell r="D5074">
            <v>1725.63</v>
          </cell>
        </row>
        <row r="5075">
          <cell r="A5075" t="str">
            <v xml:space="preserve">    87361</v>
          </cell>
          <cell r="B5075" t="str">
            <v>ARGAMASSA TRAÇO 1:3 (CIMENTO E AREIA GROSSA) COM ADIÇÃO DE EMULSÃO POLIMÉRICA PARA CHAPISCO ROLADO, PREPARO MECÂNICO COM MISTURADOR DE EIXOHORIZONTAL DE 300 KG. AF_06/2014</v>
          </cell>
          <cell r="C5075" t="str">
            <v>M3</v>
          </cell>
          <cell r="D5075">
            <v>1711.37</v>
          </cell>
        </row>
        <row r="5076">
          <cell r="A5076" t="str">
            <v xml:space="preserve">    87362</v>
          </cell>
          <cell r="B5076" t="str">
            <v>ARGAMASSA TRAÇO 1:3 (CIMENTO E AREIA GROSSA) COM ADIÇÃO DE EMULSÃO POLIMÉRICA PARA CHAPISCO ROLADO, PREPARO MECÂNICO COM MISTURADOR DE EIXOHORIZONTAL DE 600 KG. AF_06/2014</v>
          </cell>
          <cell r="C5076" t="str">
            <v>M3</v>
          </cell>
          <cell r="D5076">
            <v>1709.64</v>
          </cell>
        </row>
        <row r="5077">
          <cell r="A5077" t="str">
            <v xml:space="preserve">    87363</v>
          </cell>
          <cell r="B5077" t="str">
            <v>ARGAMASSA TRAÇO 1:4 (CIMENTO E AREIA GROSSA) COM ADIÇÃO DE EMULSÃO POLIMÉRICA PARA CHAPISCO ROLADO, PREPARO MECÂNICO COM MISTURADOR DE EIXOHORIZONTAL DE 300 KG. AF_06/2014</v>
          </cell>
          <cell r="C5077" t="str">
            <v>M3</v>
          </cell>
          <cell r="D5077">
            <v>1693.49</v>
          </cell>
        </row>
        <row r="5078">
          <cell r="A5078" t="str">
            <v xml:space="preserve">    87364</v>
          </cell>
          <cell r="B5078" t="str">
            <v>ARGAMASSA TRAÇO 1:4 (CIMENTO E AREIA GROSSA) COM ADIÇÃO DE EMULSÃO POLIMÉRICA PARA CHAPISCO ROLADO, PREPARO MECÂNICO COM MISTURADOR DE EIXOHORIZONTAL DE 600 KG. AF_06/2014</v>
          </cell>
          <cell r="C5078" t="str">
            <v>M3</v>
          </cell>
          <cell r="D5078">
            <v>1671.74</v>
          </cell>
        </row>
        <row r="5079">
          <cell r="A5079" t="str">
            <v xml:space="preserve">    87365</v>
          </cell>
          <cell r="B5079" t="str">
            <v>ARGAMASSA TRAÇO 1:7 (CIMENTO E AREIA MÉDIA) COM ADIÇÃO DE PLASTIFICANTE PARA EMBOÇO/MASSA ÚNICA/ASSENTAMENTO DE ALVENARIA DE VEDAÇÃO, PREPARO MANUAL. AF_06/2014</v>
          </cell>
          <cell r="C5079" t="str">
            <v>M3</v>
          </cell>
          <cell r="D5079">
            <v>343.48</v>
          </cell>
        </row>
        <row r="5080">
          <cell r="A5080" t="str">
            <v xml:space="preserve">    87366</v>
          </cell>
          <cell r="B5080" t="str">
            <v>ARGAMASSA TRAÇO 1:6 (CIMENTO E AREIA MÉDIA) COM ADIÇÃO DE PLASTIFICANTE PARA EMBOÇO/MASSA ÚNICA/ASSENTAMENTO DE ALVENARIA DE VEDAÇÃO, PREPARO MANUAL. AF_06/2014</v>
          </cell>
          <cell r="C5080" t="str">
            <v>M3</v>
          </cell>
          <cell r="D5080">
            <v>360.49</v>
          </cell>
        </row>
        <row r="5081">
          <cell r="A5081" t="str">
            <v xml:space="preserve">    87367</v>
          </cell>
          <cell r="B5081" t="str">
            <v>ARGAMASSA TRAÇO 1:1:6 (CIMENTO, CAL E AREIA MÉDIA) PARA EMBOÇO/MASSA ÚNICA/ASSENTAMENTO DE ALVENARIA DE VEDAÇÃO, PREPARO MANUAL. AF_06/2014</v>
          </cell>
          <cell r="C5081" t="str">
            <v>M3</v>
          </cell>
          <cell r="D5081">
            <v>426.01</v>
          </cell>
        </row>
        <row r="5082">
          <cell r="A5082" t="str">
            <v xml:space="preserve">    87368</v>
          </cell>
          <cell r="B5082" t="str">
            <v>ARGAMASSA TRAÇO 1:1,5:7,5 (CIMENTO, CAL E AREIA MÉDIA) PARA EMBOÇO/MASSA ÚNICA/ASSENTAMENTO DE ALVENARIA DE VEDAÇÃO, PREPARO MANUAL. AF_06/2014</v>
          </cell>
          <cell r="C5082" t="str">
            <v>M3</v>
          </cell>
          <cell r="D5082">
            <v>418.13</v>
          </cell>
        </row>
        <row r="5083">
          <cell r="A5083" t="str">
            <v xml:space="preserve">    87369</v>
          </cell>
          <cell r="B5083" t="str">
            <v>ARGAMASSA TRAÇO 1:2:8 (CIMENTO, CAL E AREIA MÉDIA) PARA EMBOÇO/MASSA ÚNICA/ASSENTAMENTO DE ALVENARIA DE VEDAÇÃO, PREPARO MANUAL. AF_06/2014</v>
          </cell>
          <cell r="C5083" t="str">
            <v>M3</v>
          </cell>
          <cell r="D5083">
            <v>431.97</v>
          </cell>
        </row>
        <row r="5084">
          <cell r="A5084" t="str">
            <v xml:space="preserve">    87370</v>
          </cell>
          <cell r="B5084" t="str">
            <v>ARGAMASSA TRAÇO 1:2:9 (CIMENTO, CAL E AREIA MÉDIA) PARA EMBOÇO/MASSA ÚNICA/ASSENTAMENTO DE ALVENARIA DE VEDAÇÃO, PREPARO MANUAL. AF_06/2014</v>
          </cell>
          <cell r="C5084" t="str">
            <v>M3</v>
          </cell>
          <cell r="D5084">
            <v>413.77</v>
          </cell>
        </row>
        <row r="5085">
          <cell r="A5085" t="str">
            <v xml:space="preserve">    87371</v>
          </cell>
          <cell r="B5085" t="str">
            <v>ARGAMASSA TRAÇO 1:3:12 (CIMENTO, CAL E AREIA MÉDIA) PARA EMBOÇO/MASSA ÚNICA/ASSENTAMENTO DE ALVENARIA DE VEDAÇÃO, PREPARO MANUAL. AF_06/2014</v>
          </cell>
          <cell r="C5085" t="str">
            <v>M3</v>
          </cell>
          <cell r="D5085">
            <v>408.49</v>
          </cell>
        </row>
        <row r="5086">
          <cell r="A5086" t="str">
            <v xml:space="preserve">    87372</v>
          </cell>
          <cell r="B5086" t="str">
            <v>ARGAMASSA TRAÇO 1:3 (CIMENTO E AREIA MÉDIA) PARA CONTRAPISO, PREPARO MANUAL. AF_06/2014</v>
          </cell>
          <cell r="C5086" t="str">
            <v>M3</v>
          </cell>
          <cell r="D5086">
            <v>509.64</v>
          </cell>
        </row>
        <row r="5087">
          <cell r="A5087" t="str">
            <v xml:space="preserve">    87373</v>
          </cell>
          <cell r="B5087" t="str">
            <v>ARGAMASSA TRAÇO 1:4 (CIMENTO E AREIA MÉDIA) PARA CONTRAPISO, PREPARO MANUAL. AF_06/2014</v>
          </cell>
          <cell r="C5087" t="str">
            <v>M3</v>
          </cell>
          <cell r="D5087">
            <v>458.07</v>
          </cell>
        </row>
        <row r="5088">
          <cell r="A5088" t="str">
            <v xml:space="preserve">    87374</v>
          </cell>
          <cell r="B5088" t="str">
            <v>ARGAMASSA TRAÇO 1:5 (CIMENTO E AREIA MÉDIA) PARA CONTRAPISO, PREPARO MANUAL. AF_06/2014</v>
          </cell>
          <cell r="C5088" t="str">
            <v>M3</v>
          </cell>
          <cell r="D5088">
            <v>423.48</v>
          </cell>
        </row>
        <row r="5089">
          <cell r="A5089" t="str">
            <v xml:space="preserve">    87375</v>
          </cell>
          <cell r="B5089" t="str">
            <v>ARGAMASSA TRAÇO 1:6 (CIMENTO E AREIA MÉDIA) PARA CONTRAPISO, PREPARO MANUAL. AF_06/2014</v>
          </cell>
          <cell r="C5089" t="str">
            <v>M3</v>
          </cell>
          <cell r="D5089">
            <v>395.97</v>
          </cell>
        </row>
        <row r="5090">
          <cell r="A5090" t="str">
            <v xml:space="preserve">    87376</v>
          </cell>
          <cell r="B5090" t="str">
            <v>ARGAMASSA TRAÇO 1:5 (CIMENTO E AREIA GROSSA) PARA CHAPISCO CONVENCIONAL, PREPARO MANUAL. AF_06/2014</v>
          </cell>
          <cell r="C5090" t="str">
            <v>M3</v>
          </cell>
          <cell r="D5090">
            <v>338.19</v>
          </cell>
        </row>
        <row r="5091">
          <cell r="A5091" t="str">
            <v xml:space="preserve">    87377</v>
          </cell>
          <cell r="B5091" t="str">
            <v>ARGAMASSA TRAÇO 1:3 (CIMENTO E AREIA GROSSA) PARA CHAPISCO CONVENCIONAL, PREPARO MANUAL. AF_06/2014</v>
          </cell>
          <cell r="C5091" t="str">
            <v>M3</v>
          </cell>
          <cell r="D5091">
            <v>401.29</v>
          </cell>
        </row>
        <row r="5092">
          <cell r="A5092" t="str">
            <v xml:space="preserve">    87378</v>
          </cell>
          <cell r="B5092" t="str">
            <v>ARGAMASSA TRAÇO 1:4 (CIMENTO E AREIA GROSSA) PARA CHAPISCO CONVENCIONAL, PREPARO MANUAL. AF_06/2014</v>
          </cell>
          <cell r="C5092" t="str">
            <v>M3</v>
          </cell>
          <cell r="D5092">
            <v>363.4</v>
          </cell>
        </row>
        <row r="5093">
          <cell r="A5093" t="str">
            <v xml:space="preserve">    87379</v>
          </cell>
          <cell r="B5093" t="str">
            <v>ARGAMASSA TRAÇO 1:5 (CIMENTO E AREIA GROSSA) COM ADIÇÃO DE EMULSÃO POLIMÉRICA PARA CHAPISCO ROLADO, PREPARO MANUAL. AF_06/2014</v>
          </cell>
          <cell r="C5093" t="str">
            <v>M3</v>
          </cell>
          <cell r="D5093">
            <v>1729.58</v>
          </cell>
        </row>
        <row r="5094">
          <cell r="A5094" t="str">
            <v xml:space="preserve">    87380</v>
          </cell>
          <cell r="B5094" t="str">
            <v>ARGAMASSA TRAÇO 1:3 (CIMENTO E AREIA GROSSA) COM ADIÇÃO DE EMULSÃO POLIMÉRICA PARA CHAPISCO ROLADO, PREPARO MANUAL. AF_06/2014</v>
          </cell>
          <cell r="C5094" t="str">
            <v>M3</v>
          </cell>
          <cell r="D5094">
            <v>1789.04</v>
          </cell>
        </row>
        <row r="5095">
          <cell r="A5095" t="str">
            <v xml:space="preserve">    87381</v>
          </cell>
          <cell r="B5095" t="str">
            <v>ARGAMASSA TRAÇO 1:4 (CIMENTO E AREIA GROSSA) COM ADIÇÃO DE EMULSÃO POLIMÉRICA PARA CHAPISCO ROLADO, PREPARO MANUAL. AF_06/2014</v>
          </cell>
          <cell r="C5095" t="str">
            <v>M3</v>
          </cell>
          <cell r="D5095">
            <v>1753.93</v>
          </cell>
        </row>
        <row r="5096">
          <cell r="A5096" t="str">
            <v xml:space="preserve">    87382</v>
          </cell>
          <cell r="B5096" t="str">
            <v>ARGAMASSA INDUSTRIALIZADA MULTIUSO PARA REVESTIMENTOS E ASSENTAMENTO DA ALVENARIA, PREPARO COM MISTURADOR DE EIXO HORIZONTAL DE 160 KG. AF_06/2014</v>
          </cell>
          <cell r="C5096" t="str">
            <v>M3</v>
          </cell>
          <cell r="D5096">
            <v>1898.92</v>
          </cell>
        </row>
        <row r="5097">
          <cell r="A5097" t="str">
            <v xml:space="preserve">    87383</v>
          </cell>
          <cell r="B5097" t="str">
            <v>ARGAMASSA INDUSTRIALIZADA MULTIUSO PARA REVESTIMENTOS E ASSENTAMENTO DA ALVENARIA, PREPARO COM MISTURADOR DE EIXO HORIZONTAL DE 300 KG. AF_06/2014</v>
          </cell>
          <cell r="C5097" t="str">
            <v>M3</v>
          </cell>
          <cell r="D5097">
            <v>1909.85</v>
          </cell>
        </row>
        <row r="5098">
          <cell r="A5098" t="str">
            <v xml:space="preserve">    87384</v>
          </cell>
          <cell r="B5098" t="str">
            <v>ARGAMASSA INDUSTRIALIZADA MULTIUSO PARA REVESTIMENTOS E ASSENTAMENTO DA ALVENARIA, PREPARO COM MISTURADOR DE EIXO HORIZONTAL DE 600 KG. AF_06/2014</v>
          </cell>
          <cell r="C5098" t="str">
            <v>M3</v>
          </cell>
          <cell r="D5098">
            <v>1911.92</v>
          </cell>
        </row>
        <row r="5099">
          <cell r="A5099" t="str">
            <v xml:space="preserve">    87385</v>
          </cell>
          <cell r="B5099" t="str">
            <v>ARGAMASSA PRONTA PARA CONTRAPISO, PREPARO COM MISTURADOR DE EIXO HORIZONTAL DE 160 KG. AF_06/2014</v>
          </cell>
          <cell r="C5099" t="str">
            <v>M3</v>
          </cell>
          <cell r="D5099">
            <v>2479.44</v>
          </cell>
        </row>
        <row r="5100">
          <cell r="A5100" t="str">
            <v xml:space="preserve">    87386</v>
          </cell>
          <cell r="B5100" t="str">
            <v>ARGAMASSA PRONTA PARA CONTRAPISO, PREPARO COM MISTURADOR DE EIXO HORIZONTAL DE 300 KG. AF_06/2014</v>
          </cell>
          <cell r="C5100" t="str">
            <v>M3</v>
          </cell>
          <cell r="D5100">
            <v>2493.6</v>
          </cell>
        </row>
        <row r="5101">
          <cell r="A5101" t="str">
            <v xml:space="preserve">    87387</v>
          </cell>
          <cell r="B5101" t="str">
            <v>ARGAMASSA PRONTA PARA CONTRAPISO, PREPARO COM MISTURADOR DE EIXO HORIZONTAL DE 600 KG. AF_06/2014</v>
          </cell>
          <cell r="C5101" t="str">
            <v>M3</v>
          </cell>
          <cell r="D5101">
            <v>2501.17</v>
          </cell>
        </row>
        <row r="5102">
          <cell r="A5102" t="str">
            <v xml:space="preserve">    87388</v>
          </cell>
          <cell r="B5102" t="str">
            <v>ARGAMASSA PARA REVESTIMENTO DECORATIVO MONOCAMADA (MONOCAPA), PREPARO COM MISTURADOR DE EIXO HORIZONTAL DE 160 KG. AF_06/2014</v>
          </cell>
          <cell r="C5102" t="str">
            <v>M3</v>
          </cell>
          <cell r="D5102">
            <v>5938.39</v>
          </cell>
        </row>
        <row r="5103">
          <cell r="A5103" t="str">
            <v xml:space="preserve">    87389</v>
          </cell>
          <cell r="B5103" t="str">
            <v>ARGAMASSA PARA REVESTIMENTO DECORATIVO MONOCAMADA (MONOCAPA), PREPARO COM MISTURADOR DE EIXO HORIZONTAL DE 300 KG. AF_06/2014</v>
          </cell>
          <cell r="C5103" t="str">
            <v>M3</v>
          </cell>
          <cell r="D5103">
            <v>5983.98</v>
          </cell>
        </row>
        <row r="5104">
          <cell r="A5104" t="str">
            <v xml:space="preserve">    87390</v>
          </cell>
          <cell r="B5104" t="str">
            <v>ARGAMASSA PARA REVESTIMENTO DECORATIVO MONOCAMADA (MONOCAPA), PREPARO COM MISTURADOR DE EIXO HORIZONTAL DE 600 KG. AF_06/2014</v>
          </cell>
          <cell r="C5104" t="str">
            <v>M3</v>
          </cell>
          <cell r="D5104">
            <v>6012.42</v>
          </cell>
        </row>
        <row r="5105">
          <cell r="A5105" t="str">
            <v xml:space="preserve">    87391</v>
          </cell>
          <cell r="B5105" t="str">
            <v>ARGAMASSA INDUSTRIALIZADA PARA CHAPISCO ROLADO, PREPARO COM MISTURADORDE EIXO HORIZONTAL DE 160 KG. AF_06/2014</v>
          </cell>
          <cell r="C5105" t="str">
            <v>M3</v>
          </cell>
          <cell r="D5105">
            <v>9449.7099999999991</v>
          </cell>
        </row>
        <row r="5106">
          <cell r="A5106" t="str">
            <v xml:space="preserve">    87393</v>
          </cell>
          <cell r="B5106" t="str">
            <v>ARGAMASSA INDUSTRIALIZADA PARA CHAPISCO ROLADO, PREPARO COM MISTURADORDE EIXO HORIZONTAL DE 300 KG. AF_06/2014</v>
          </cell>
          <cell r="C5106" t="str">
            <v>M3</v>
          </cell>
          <cell r="D5106">
            <v>9586.85</v>
          </cell>
        </row>
        <row r="5107">
          <cell r="A5107" t="str">
            <v xml:space="preserve">    87394</v>
          </cell>
          <cell r="B5107" t="str">
            <v>ARGAMASSA INDUSTRIALIZADA PARA CHAPISCO ROLADO, PREPARO COM MISTURADORDE EIXO HORIZONTAL DE 600 KG. AF_06/2014</v>
          </cell>
          <cell r="C5107" t="str">
            <v>M3</v>
          </cell>
          <cell r="D5107">
            <v>9650.2000000000007</v>
          </cell>
        </row>
        <row r="5108">
          <cell r="A5108" t="str">
            <v xml:space="preserve">    87395</v>
          </cell>
          <cell r="B5108" t="str">
            <v>ARGAMASSA INDUSTRIALIZADA PARA CHAPISCO COLANTE, PREPARO COM MISTURADOR DE EIXO HORIZONTAL DE 160 KG. AF_06/2014</v>
          </cell>
          <cell r="C5108" t="str">
            <v>M3</v>
          </cell>
          <cell r="D5108">
            <v>7400.39</v>
          </cell>
        </row>
        <row r="5109">
          <cell r="A5109" t="str">
            <v xml:space="preserve">    87396</v>
          </cell>
          <cell r="B5109" t="str">
            <v>ARGAMASSA INDUSTRIALIZADA PARA CHAPISCO COLANTE, PREPARO COM MISTURADOR DE EIXO HORIZONTAL DE 300 KG. AF_06/2014</v>
          </cell>
          <cell r="C5109" t="str">
            <v>M3</v>
          </cell>
          <cell r="D5109">
            <v>7506.42</v>
          </cell>
        </row>
        <row r="5110">
          <cell r="A5110" t="str">
            <v xml:space="preserve">    87397</v>
          </cell>
          <cell r="B5110" t="str">
            <v>ARGAMASSA INDUSTRIALIZADA PARA CHAPISCO COLANTE, PREPARO COM MISTURADOR DE EIXO HORIZONTAL DE 600 KG. AF_06/2014</v>
          </cell>
          <cell r="C5110" t="str">
            <v>M3</v>
          </cell>
          <cell r="D5110">
            <v>7549.97</v>
          </cell>
        </row>
        <row r="5111">
          <cell r="A5111" t="str">
            <v xml:space="preserve">    87398</v>
          </cell>
          <cell r="B5111" t="str">
            <v>ARGAMASSA INDUSTRIALIZADA MULTIUSO PARA REVESTIMENTOS E ASSENTAMENTO DA ALVENARIA, PREPARO MANUAL. AF_06/2014</v>
          </cell>
          <cell r="C5111" t="str">
            <v>M3</v>
          </cell>
          <cell r="D5111">
            <v>2024.27</v>
          </cell>
        </row>
        <row r="5112">
          <cell r="A5112" t="str">
            <v xml:space="preserve">    87399</v>
          </cell>
          <cell r="B5112" t="str">
            <v xml:space="preserve">ARGAMASSA PRONTA PARA CONTRAPISO, PREPARO MANUAL. AF_06/2014 </v>
          </cell>
          <cell r="C5112" t="str">
            <v>M3</v>
          </cell>
          <cell r="D5112">
            <v>2620.4699999999998</v>
          </cell>
        </row>
        <row r="5113">
          <cell r="A5113" t="str">
            <v xml:space="preserve">    87401</v>
          </cell>
          <cell r="B5113" t="str">
            <v>ARGAMASSA INDUSTRIALIZADA PARA CHAPISCO ROLADO, PREPARO MANUAL. AF_06/2014</v>
          </cell>
          <cell r="C5113" t="str">
            <v>M3</v>
          </cell>
          <cell r="D5113">
            <v>9709.17</v>
          </cell>
        </row>
        <row r="5114">
          <cell r="A5114" t="str">
            <v xml:space="preserve">    87402</v>
          </cell>
          <cell r="B5114" t="str">
            <v>ARGAMASSA INDUSTRIALIZADA PARA CHAPISCO COLANTE, PREPARO MANUAL. AF_06/2014</v>
          </cell>
          <cell r="C5114" t="str">
            <v>M3</v>
          </cell>
          <cell r="D5114">
            <v>7638.06</v>
          </cell>
        </row>
        <row r="5115">
          <cell r="A5115" t="str">
            <v xml:space="preserve">    87404</v>
          </cell>
          <cell r="B5115" t="str">
            <v>ARGAMASSA PARA REVESTIMENTO DECORATIVO MONOCAMADA (MONOCAPA), MISTURA E PROJEÇÃO DE 1,5 M3/H DE ARGAMASSA. AF_06/2014</v>
          </cell>
          <cell r="C5115" t="str">
            <v>M3</v>
          </cell>
          <cell r="D5115">
            <v>6106.46</v>
          </cell>
        </row>
        <row r="5116">
          <cell r="A5116" t="str">
            <v xml:space="preserve">    87405</v>
          </cell>
          <cell r="B5116" t="str">
            <v>ARGAMASSA PARA REVESTIMENTO DECORATIVO MONOCAMADA (MONOCAPA), MISTURA E PROJEÇÃO DE 2 M3/H DE ARGAMASSA. AF_06/2014</v>
          </cell>
          <cell r="C5116" t="str">
            <v>M3</v>
          </cell>
          <cell r="D5116">
            <v>6145.05</v>
          </cell>
        </row>
        <row r="5117">
          <cell r="A5117" t="str">
            <v xml:space="preserve">    87407</v>
          </cell>
          <cell r="B5117" t="str">
            <v>ARGAMASSA INDUSTRIALIZADA PARA REVESTIMENTOS, MISTURA E PROJEÇÃO DE 1,5 M³/H DE ARGAMASSA. AF_06/2014</v>
          </cell>
          <cell r="C5117" t="str">
            <v>M3</v>
          </cell>
          <cell r="D5117">
            <v>1922.7</v>
          </cell>
        </row>
        <row r="5118">
          <cell r="A5118" t="str">
            <v xml:space="preserve">    87408</v>
          </cell>
          <cell r="B5118" t="str">
            <v>ARGAMASSA INDUSTRIALIZADA PARA REVESTIMENTOS, MISTURA E PROJEÇÃO DE 2 M³/H DE ARGAMASSA. AF_06/2014</v>
          </cell>
          <cell r="C5118" t="str">
            <v>M3</v>
          </cell>
          <cell r="D5118">
            <v>1923.05</v>
          </cell>
        </row>
        <row r="5119">
          <cell r="A5119" t="str">
            <v xml:space="preserve">    87410</v>
          </cell>
          <cell r="B5119" t="str">
            <v>ARGAMASSA À BASE DE GESSO, MISTURA E PROJEÇÃO DE 1,5 M³/H DE ARGAMASSA. AF_06/2014</v>
          </cell>
          <cell r="C5119" t="str">
            <v>M3</v>
          </cell>
          <cell r="D5119">
            <v>440.22</v>
          </cell>
        </row>
        <row r="5120">
          <cell r="A5120" t="str">
            <v xml:space="preserve">    88626</v>
          </cell>
          <cell r="B5120" t="str">
            <v>ARGAMASSA TRAÇO 1:0,5:4,5 (CIMENTO, CAL E AREIA MÉDIA), PREPARO MECÂNICO COM BETONEIRA 400 L. AF_08/2014</v>
          </cell>
          <cell r="C5120" t="str">
            <v>M3</v>
          </cell>
          <cell r="D5120">
            <v>349.85</v>
          </cell>
        </row>
        <row r="5121">
          <cell r="A5121" t="str">
            <v xml:space="preserve">    88627</v>
          </cell>
          <cell r="B5121" t="str">
            <v>ARGAMASSA TRAÇO 1:0,5:4,5 (CIMENTO, CAL E AREIA MÉDIA) PARA ASSENTAMENTO DE ALVENARIA, PREPARO MANUAL. AF_08/2014</v>
          </cell>
          <cell r="C5121" t="str">
            <v>M3</v>
          </cell>
          <cell r="D5121">
            <v>394.65</v>
          </cell>
        </row>
        <row r="5122">
          <cell r="A5122" t="str">
            <v xml:space="preserve">    88628</v>
          </cell>
          <cell r="B5122" t="str">
            <v>ARGAMASSA TRAÇO 1:3 (CIMENTO E AREIA MÉDIA), PREPARO MECÂNICO COM BETONEIRA 400 L. AF_08/2014</v>
          </cell>
          <cell r="C5122" t="str">
            <v>M3</v>
          </cell>
          <cell r="D5122">
            <v>359.42</v>
          </cell>
        </row>
        <row r="5123">
          <cell r="A5123" t="str">
            <v xml:space="preserve">    88629</v>
          </cell>
          <cell r="B5123" t="str">
            <v>ARGAMASSA TRAÇO 1:3 (CIMENTO E AREIA MÉDIA), PREPARO MANUAL. AF_08/2014</v>
          </cell>
          <cell r="C5123" t="str">
            <v>M3</v>
          </cell>
          <cell r="D5123">
            <v>406.8</v>
          </cell>
        </row>
        <row r="5124">
          <cell r="A5124" t="str">
            <v xml:space="preserve">    88630</v>
          </cell>
          <cell r="B5124" t="str">
            <v>ARGAMASSA TRAÇO 1:4 (CIMENTO E AREIA MÉDIA), PREPARO MECÂNICO COM BETONEIRA 400 L. AF_08/2014</v>
          </cell>
          <cell r="C5124" t="str">
            <v>M3</v>
          </cell>
          <cell r="D5124">
            <v>316.94</v>
          </cell>
        </row>
        <row r="5125">
          <cell r="A5125" t="str">
            <v xml:space="preserve">    88631</v>
          </cell>
          <cell r="B5125" t="str">
            <v>ARGAMASSA TRAÇO 1:4 (CIMENTO E AREIA MÉDIA), PREPARO MANUAL. AF_08/2014</v>
          </cell>
          <cell r="C5125" t="str">
            <v>M3</v>
          </cell>
          <cell r="D5125">
            <v>365.93</v>
          </cell>
        </row>
        <row r="5126">
          <cell r="A5126" t="str">
            <v xml:space="preserve">    88715</v>
          </cell>
          <cell r="B5126" t="str">
            <v>ARGAMASSA TRAÇO 1:2:9 (CIMENTO, CAL E AREIA MÉDIA) PARA EMBOÇO/MASSA ÚNICA/ASSENTAMENTO DE ALVENARIA DE VEDAÇÃO, PREPARO MECÂNICO COM BETONEIRA 400 L. AF_09/2014</v>
          </cell>
          <cell r="C5126" t="str">
            <v>M3</v>
          </cell>
          <cell r="D5126">
            <v>358.51</v>
          </cell>
        </row>
        <row r="5127">
          <cell r="A5127" t="str">
            <v xml:space="preserve">  0211</v>
          </cell>
          <cell r="B5127" t="str">
            <v>CARGA, DESCARGA E TRANSPORTE DE MATERIAIS</v>
          </cell>
        </row>
        <row r="5128">
          <cell r="A5128" t="str">
            <v xml:space="preserve">    73901</v>
          </cell>
          <cell r="B5128" t="str">
            <v>TRANSPORTE VERTICAL</v>
          </cell>
        </row>
        <row r="5129">
          <cell r="A5129" t="str">
            <v xml:space="preserve">    73901/001</v>
          </cell>
          <cell r="B5129" t="str">
            <v xml:space="preserve">TRANSPORTE VERTICAL MANUAL DE MATERIAIS DIVERSOS A 1ª LAJE </v>
          </cell>
          <cell r="C5129" t="str">
            <v>M3</v>
          </cell>
          <cell r="D5129">
            <v>17.22</v>
          </cell>
        </row>
        <row r="5130">
          <cell r="A5130" t="str">
            <v xml:space="preserve">    73901/002</v>
          </cell>
          <cell r="B5130" t="str">
            <v xml:space="preserve">TRANSPORTE VERTICAL MANUAL DE MATERIAIS DIVERSOS A 2ª LAJE </v>
          </cell>
          <cell r="C5130" t="str">
            <v>M3</v>
          </cell>
          <cell r="D5130">
            <v>41.34</v>
          </cell>
        </row>
        <row r="5131">
          <cell r="A5131" t="str">
            <v xml:space="preserve">    73901/003</v>
          </cell>
          <cell r="B5131" t="str">
            <v xml:space="preserve">TRANSPORTE VERTICAL MANUAL DE MATERIAIS DIVERSOS A 1ª LAJE </v>
          </cell>
          <cell r="C5131" t="str">
            <v>T</v>
          </cell>
          <cell r="D5131">
            <v>34.450000000000003</v>
          </cell>
        </row>
        <row r="5132">
          <cell r="A5132" t="str">
            <v xml:space="preserve">    73901/004</v>
          </cell>
          <cell r="B5132" t="str">
            <v xml:space="preserve">TRANSPORTE VERTICAL MANUAL DE MATERIAIS DIVERSOS A 2ª LAJE </v>
          </cell>
          <cell r="C5132" t="str">
            <v>T</v>
          </cell>
          <cell r="D5132">
            <v>57.09</v>
          </cell>
        </row>
        <row r="5133">
          <cell r="A5133" t="str">
            <v xml:space="preserve">    74023</v>
          </cell>
          <cell r="B5133" t="str">
            <v>TRANSPORTE HORIZONTAL MANUAL</v>
          </cell>
        </row>
        <row r="5134">
          <cell r="A5134" t="str">
            <v xml:space="preserve">    74023/001</v>
          </cell>
          <cell r="B5134" t="str">
            <v xml:space="preserve">TRANSPORTE HORIZONTAL DE MATERIAIS DIVERSOS A 30M </v>
          </cell>
          <cell r="C5134" t="str">
            <v>M3</v>
          </cell>
          <cell r="D5134">
            <v>23.62</v>
          </cell>
        </row>
        <row r="5135">
          <cell r="A5135" t="str">
            <v xml:space="preserve">    74023/002</v>
          </cell>
          <cell r="B5135" t="str">
            <v xml:space="preserve">TRANSPORTE HORIZONTAL DE MATERIAIS DIVERSOS A 40M </v>
          </cell>
          <cell r="C5135" t="str">
            <v>M3</v>
          </cell>
          <cell r="D5135">
            <v>26.57</v>
          </cell>
        </row>
        <row r="5136">
          <cell r="A5136" t="str">
            <v xml:space="preserve">    74023/003</v>
          </cell>
          <cell r="B5136" t="str">
            <v xml:space="preserve">TRANSPORTE HORIZONTAL DE MATERIAIS DIVERSOS A 50M </v>
          </cell>
          <cell r="C5136" t="str">
            <v>M3</v>
          </cell>
          <cell r="D5136">
            <v>28.54</v>
          </cell>
        </row>
        <row r="5137">
          <cell r="A5137" t="str">
            <v xml:space="preserve">    74023/004</v>
          </cell>
          <cell r="B5137" t="str">
            <v xml:space="preserve">TRANSPORTE HORIZONTAL DE MATERIAIS DIVERSOS A 60M </v>
          </cell>
          <cell r="C5137" t="str">
            <v>M3</v>
          </cell>
          <cell r="D5137">
            <v>30.02</v>
          </cell>
        </row>
        <row r="5138">
          <cell r="A5138" t="str">
            <v xml:space="preserve">    74023/005</v>
          </cell>
          <cell r="B5138" t="str">
            <v xml:space="preserve">TRANSPORTE HORIZONTAL DE MATERIAIS DIVERSOS A 100M </v>
          </cell>
          <cell r="C5138" t="str">
            <v>M3</v>
          </cell>
          <cell r="D5138">
            <v>39.369999999999997</v>
          </cell>
        </row>
        <row r="5139">
          <cell r="A5139" t="str">
            <v xml:space="preserve">    88036</v>
          </cell>
          <cell r="B5139" t="str">
            <v xml:space="preserve">TRANSPORTE HORIZONTAL, MASSA/GRANEL, JERICA 90L, 30M. AF_06/2014 </v>
          </cell>
          <cell r="C5139" t="str">
            <v>M3</v>
          </cell>
          <cell r="D5139">
            <v>17.07</v>
          </cell>
        </row>
        <row r="5140">
          <cell r="A5140" t="str">
            <v xml:space="preserve">    88037</v>
          </cell>
          <cell r="B5140" t="str">
            <v xml:space="preserve">TRANSPORTE HORIZONTAL, MASSA/GRANEL, JERICA 90L, 50M. AF_06/2014 </v>
          </cell>
          <cell r="C5140" t="str">
            <v>M3</v>
          </cell>
          <cell r="D5140">
            <v>23.92</v>
          </cell>
        </row>
        <row r="5141">
          <cell r="A5141" t="str">
            <v xml:space="preserve">    88038</v>
          </cell>
          <cell r="B5141" t="str">
            <v xml:space="preserve">TRANSPORTE HORIZONTAL, MASSA/GRANEL, JERICA 90L, 75M. AF_06/2014 </v>
          </cell>
          <cell r="C5141" t="str">
            <v>M3</v>
          </cell>
          <cell r="D5141">
            <v>32.479999999999997</v>
          </cell>
        </row>
        <row r="5142">
          <cell r="A5142" t="str">
            <v xml:space="preserve">    88039</v>
          </cell>
          <cell r="B5142" t="str">
            <v xml:space="preserve">TRANSPORTE HORIZONTAL, MASSA/GRANEL, JERICA 90L, 100M. AF_06/2014 </v>
          </cell>
          <cell r="C5142" t="str">
            <v>M3</v>
          </cell>
          <cell r="D5142">
            <v>41.04</v>
          </cell>
        </row>
        <row r="5143">
          <cell r="A5143" t="str">
            <v xml:space="preserve">    88040</v>
          </cell>
          <cell r="B5143" t="str">
            <v>TRANSPORTE HORIZONTAL, MASSA/GRANEL, MINICARREGADEIRA, 30M. AF_06/2014</v>
          </cell>
          <cell r="C5143" t="str">
            <v>M3</v>
          </cell>
          <cell r="D5143">
            <v>6.92</v>
          </cell>
        </row>
        <row r="5144">
          <cell r="A5144" t="str">
            <v xml:space="preserve">    88041</v>
          </cell>
          <cell r="B5144" t="str">
            <v>TRANSPORTE HORIZONTAL, MASSA/GRANEL, MINICARREGADEIRA, 50M. AF_06/2014</v>
          </cell>
          <cell r="C5144" t="str">
            <v>M3</v>
          </cell>
          <cell r="D5144">
            <v>10.73</v>
          </cell>
        </row>
        <row r="5145">
          <cell r="A5145" t="str">
            <v xml:space="preserve">    88042</v>
          </cell>
          <cell r="B5145" t="str">
            <v>TRANSPORTE HORIZONTAL, MASSA/GRANEL, MINICARREGADEIRA, 75M. AF_06/2014</v>
          </cell>
          <cell r="C5145" t="str">
            <v>M3</v>
          </cell>
          <cell r="D5145">
            <v>15.48</v>
          </cell>
        </row>
        <row r="5146">
          <cell r="A5146" t="str">
            <v xml:space="preserve">    88043</v>
          </cell>
          <cell r="B5146" t="str">
            <v>TRANSPORTE HORIZONTAL, MASSA/GRANEL, MINICARREGADEIRA, 100M. AF_06/2014</v>
          </cell>
          <cell r="C5146" t="str">
            <v>M3</v>
          </cell>
          <cell r="D5146">
            <v>20.239999999999998</v>
          </cell>
        </row>
        <row r="5147">
          <cell r="A5147" t="str">
            <v xml:space="preserve">    88044</v>
          </cell>
          <cell r="B5147" t="str">
            <v>TRANSPORTE HORIZONTAL, BLOCOS VAZADOS DE CONCRETO OU CERÂMICO 19X19X39CM, MANUAL, 30M. AF_06/2014</v>
          </cell>
          <cell r="C5147" t="str">
            <v>UN</v>
          </cell>
          <cell r="D5147">
            <v>0.35</v>
          </cell>
        </row>
        <row r="5148">
          <cell r="A5148" t="str">
            <v xml:space="preserve">    88045</v>
          </cell>
          <cell r="B5148" t="str">
            <v>TRANSPORTE HORIZONTAL, BLOCOS CERÂMICOS FURADOS NA HORIZONTAL 9X19X19 CM, MANUAL, 30M. AF_06/2014</v>
          </cell>
          <cell r="C5148" t="str">
            <v>UN</v>
          </cell>
          <cell r="D5148">
            <v>0.17</v>
          </cell>
        </row>
        <row r="5149">
          <cell r="A5149" t="str">
            <v xml:space="preserve">    88046</v>
          </cell>
          <cell r="B5149" t="str">
            <v>TRANSPORTE HORIZONTAL, BLOCOS VAZADOS DE CONCRETO OU CERÂMICO 19X19X39CM, CARRINHO PLATAFORMA, 30M. AF_06/2014</v>
          </cell>
          <cell r="C5149" t="str">
            <v>UN</v>
          </cell>
          <cell r="D5149">
            <v>0.15</v>
          </cell>
        </row>
        <row r="5150">
          <cell r="A5150" t="str">
            <v xml:space="preserve">    88047</v>
          </cell>
          <cell r="B5150" t="str">
            <v>TRANSPORTE HORIZONTAL, BLOCOS CERÂMICOS FURADOS NA HORIZONTAL 9X19X19 CM, CARRINHO PLATAFORMA, 30M. AF_06/2014</v>
          </cell>
          <cell r="C5150" t="str">
            <v>UN</v>
          </cell>
          <cell r="D5150">
            <v>0.05</v>
          </cell>
        </row>
        <row r="5151">
          <cell r="A5151" t="str">
            <v xml:space="preserve">    88048</v>
          </cell>
          <cell r="B5151" t="str">
            <v>TRANSPORTE HORIZONTAL, BLOCOS VAZADOS DE CONCRETO OU CERÂMICO 19X19X39CM, CARRINHO PLATAFORMA, 50M. AF_06/2014</v>
          </cell>
          <cell r="C5151" t="str">
            <v>UN</v>
          </cell>
          <cell r="D5151">
            <v>0.2</v>
          </cell>
        </row>
        <row r="5152">
          <cell r="A5152" t="str">
            <v xml:space="preserve">    88049</v>
          </cell>
          <cell r="B5152" t="str">
            <v>TRANSPORTE HORIZONTAL, BLOCOS CERÂMICOS FURADOS NA HORIZONTAL 9X19X19 CM, CARRINHO PLATAFORMA, 50M. AF_06/2014</v>
          </cell>
          <cell r="C5152" t="str">
            <v>UN</v>
          </cell>
          <cell r="D5152">
            <v>0.06</v>
          </cell>
        </row>
        <row r="5153">
          <cell r="A5153" t="str">
            <v xml:space="preserve">    88050</v>
          </cell>
          <cell r="B5153" t="str">
            <v>TRANSPORTE HORIZONTAL, BLOCOS VAZADOS DE CONCRETO OU CERÂMICO 19X19X39CM, CARRINHO PLATAFORMA, 75M. AF_06/2014</v>
          </cell>
          <cell r="C5153" t="str">
            <v>UN</v>
          </cell>
          <cell r="D5153">
            <v>0.26</v>
          </cell>
        </row>
        <row r="5154">
          <cell r="A5154" t="str">
            <v xml:space="preserve">    88051</v>
          </cell>
          <cell r="B5154" t="str">
            <v>TRANSPORTE HORIZONTAL, BLOCOS CERÂMICOS FURADOS NA HORIZONTAL 9X19X19 CM, CARRINHO PLATAFORMA, 75M. AF_06/2014</v>
          </cell>
          <cell r="C5154" t="str">
            <v>UN</v>
          </cell>
          <cell r="D5154">
            <v>0.08</v>
          </cell>
        </row>
        <row r="5155">
          <cell r="A5155" t="str">
            <v xml:space="preserve">    88052</v>
          </cell>
          <cell r="B5155" t="str">
            <v>TRANSPORTE HORIZONTAL, BLOCOS VAZADOS DE CONCRETO OU CERÂMICO 19X19X39CM, CARRINHO PLATAFORMA, 100M. AF_06/2014</v>
          </cell>
          <cell r="C5155" t="str">
            <v>UN</v>
          </cell>
          <cell r="D5155">
            <v>0.32</v>
          </cell>
        </row>
        <row r="5156">
          <cell r="A5156" t="str">
            <v xml:space="preserve">    88053</v>
          </cell>
          <cell r="B5156" t="str">
            <v>TRANSPORTE HORIZONTAL, BLOCOS CERÂMICOS FURADOS NA HORIZONTAL 9X19X19 CM, CARRINHO PLATAFORMA, 100M. AF_06/2014</v>
          </cell>
          <cell r="C5156" t="str">
            <v>UN</v>
          </cell>
          <cell r="D5156">
            <v>0.09</v>
          </cell>
        </row>
        <row r="5157">
          <cell r="A5157" t="str">
            <v xml:space="preserve">    88054</v>
          </cell>
          <cell r="B5157" t="str">
            <v>TRANSPORTE HORIZONTAL, BLOCOS VAZADOS DE CONCRETO OU CERÂMICO 19X19X39CM, CARRINHO PARA MINI PÁLETES, 30M. AF_06/2014</v>
          </cell>
          <cell r="C5157" t="str">
            <v>UN</v>
          </cell>
          <cell r="D5157">
            <v>0.06</v>
          </cell>
        </row>
        <row r="5158">
          <cell r="A5158" t="str">
            <v xml:space="preserve">    88055</v>
          </cell>
          <cell r="B5158" t="str">
            <v>TRANSPORTE HORIZONTAL, BLOCOS CERÂMICOS FURADOS NA HORIZONTAL 9X19X19 CM, CARRINHO PARA MINI PÁLETES, 30M. AF_06/2014</v>
          </cell>
          <cell r="C5158" t="str">
            <v>UN</v>
          </cell>
          <cell r="D5158">
            <v>0.01</v>
          </cell>
        </row>
        <row r="5159">
          <cell r="A5159" t="str">
            <v xml:space="preserve">    88056</v>
          </cell>
          <cell r="B5159" t="str">
            <v>TRANSPORTE HORIZONTAL, BLOCOS VAZADOS DE CONCRETO OU CERÂMICO 19X19X39CM, CARRINHO PARA MINI PÁLETES, 50M. AF_06/2014</v>
          </cell>
          <cell r="C5159" t="str">
            <v>UN</v>
          </cell>
          <cell r="D5159">
            <v>0.1</v>
          </cell>
        </row>
        <row r="5160">
          <cell r="A5160" t="str">
            <v xml:space="preserve">    88057</v>
          </cell>
          <cell r="B5160" t="str">
            <v>TRANSPORTE HORIZONTAL, BLOCOS CERÂMICOS FURADOS NA HORIZONTAL 9X19X19 CM, CARRINHO PARA MINI PÁLETES, 50M. AF_06/2014</v>
          </cell>
          <cell r="C5160" t="str">
            <v>UN</v>
          </cell>
          <cell r="D5160">
            <v>0.02</v>
          </cell>
        </row>
        <row r="5161">
          <cell r="A5161" t="str">
            <v xml:space="preserve">    88058</v>
          </cell>
          <cell r="B5161" t="str">
            <v>TRANSPORTE HORIZONTAL, BLOCOS VAZADOS DE CONCRETO OU CERÂMICO 19X19X39CM, CARRINHO PARA MINI PÁLETES, 75M. AF_06/2014</v>
          </cell>
          <cell r="C5161" t="str">
            <v>UN</v>
          </cell>
          <cell r="D5161">
            <v>0.15</v>
          </cell>
        </row>
        <row r="5162">
          <cell r="A5162" t="str">
            <v xml:space="preserve">    88059</v>
          </cell>
          <cell r="B5162" t="str">
            <v>TRANSPORTE HORIZONTAL, BLOCOS CERÂMICOS FURADOS NA HORIZONTAL 9X19X19 CM, CARRINHO PARA MINI PÁLETES, 75M. AF_06/2014</v>
          </cell>
          <cell r="C5162" t="str">
            <v>UN</v>
          </cell>
          <cell r="D5162">
            <v>0.03</v>
          </cell>
        </row>
        <row r="5163">
          <cell r="A5163" t="str">
            <v xml:space="preserve">    88060</v>
          </cell>
          <cell r="B5163" t="str">
            <v>TRANSPORTE HORIZONTAL, BLOCOS VAZADOS DE CONCRETO OU CERÂMICO 19X19X39CM, CARRINHO PARA MINI PÁLETES, 100M. AF_06/2014</v>
          </cell>
          <cell r="C5163" t="str">
            <v>UN</v>
          </cell>
          <cell r="D5163">
            <v>0.2</v>
          </cell>
        </row>
        <row r="5164">
          <cell r="A5164" t="str">
            <v xml:space="preserve">    88061</v>
          </cell>
          <cell r="B5164" t="str">
            <v>TRANSPORTE HORIZONTAL, BLOCOS CERÂMICOS FURADOS NA HORIZONTAL 9X19X19 CM, CARRINHO PARA MINI PÁLETES, 100M. AF_06/2014</v>
          </cell>
          <cell r="C5164" t="str">
            <v>UN</v>
          </cell>
          <cell r="D5164">
            <v>0.05</v>
          </cell>
        </row>
        <row r="5165">
          <cell r="A5165" t="str">
            <v xml:space="preserve">    88074</v>
          </cell>
          <cell r="B5165" t="str">
            <v xml:space="preserve">TRANSPORTE HORIZONTAL, PLACAS CERÂMICAS, MANUAL, 30M. AF_06/2014 </v>
          </cell>
          <cell r="C5165" t="str">
            <v>M2</v>
          </cell>
          <cell r="D5165">
            <v>0.5</v>
          </cell>
        </row>
        <row r="5166">
          <cell r="A5166" t="str">
            <v xml:space="preserve">    88075</v>
          </cell>
          <cell r="B5166" t="str">
            <v>TRANSPORTE HORIZONTAL, PLACAS CERÂMICAS, CARRINHO PLATAFORMA, 30M. AF_06/2014</v>
          </cell>
          <cell r="C5166" t="str">
            <v>M2</v>
          </cell>
          <cell r="D5166">
            <v>0.34</v>
          </cell>
        </row>
        <row r="5167">
          <cell r="A5167" t="str">
            <v xml:space="preserve">    88076</v>
          </cell>
          <cell r="B5167" t="str">
            <v>TRANSPORTE HORIZONTAL, PLACAS CERÂMICAS, CARRINHO PLATAFORMA, 50M. AF_06/2014</v>
          </cell>
          <cell r="C5167" t="str">
            <v>M2</v>
          </cell>
          <cell r="D5167">
            <v>0.39</v>
          </cell>
        </row>
        <row r="5168">
          <cell r="A5168" t="str">
            <v xml:space="preserve">    88077</v>
          </cell>
          <cell r="B5168" t="str">
            <v>TRANSPORTE HORIZONTAL, PLACAS CERÂMICAS, CARRINHO PLATAFORMA, 75M. AF_06/2014</v>
          </cell>
          <cell r="C5168" t="str">
            <v>M2</v>
          </cell>
          <cell r="D5168">
            <v>0.46</v>
          </cell>
        </row>
        <row r="5169">
          <cell r="A5169" t="str">
            <v xml:space="preserve">    88078</v>
          </cell>
          <cell r="B5169" t="str">
            <v>TRANSPORTE HORIZONTAL, PLACAS CERÂMICAS, CARRINHO PLATAFORMA, 100M. AF_06/2014</v>
          </cell>
          <cell r="C5169" t="str">
            <v>M2</v>
          </cell>
          <cell r="D5169">
            <v>0.52</v>
          </cell>
        </row>
        <row r="5170">
          <cell r="A5170" t="str">
            <v xml:space="preserve">    88079</v>
          </cell>
          <cell r="B5170" t="str">
            <v>TRANSPORTE HORIZONTAL, PLACAS CERÂMICAS, CARRINHO PARA MINI PÁLETES, 30M. AF_06/2014</v>
          </cell>
          <cell r="C5170" t="str">
            <v>M2</v>
          </cell>
          <cell r="D5170">
            <v>0.09</v>
          </cell>
        </row>
        <row r="5171">
          <cell r="A5171" t="str">
            <v xml:space="preserve">    88080</v>
          </cell>
          <cell r="B5171" t="str">
            <v>TRANSPORTE HORIZONTAL, PLACAS CERÂMICAS, CARRINHO PARA MINI PÁLETES, 50M. AF_06/2014</v>
          </cell>
          <cell r="C5171" t="str">
            <v>M2</v>
          </cell>
          <cell r="D5171">
            <v>0.14000000000000001</v>
          </cell>
        </row>
        <row r="5172">
          <cell r="A5172" t="str">
            <v xml:space="preserve">    88081</v>
          </cell>
          <cell r="B5172" t="str">
            <v>TRANSPORTE HORIZONTAL, PLACAS CERÂMICAS, CARRINHO PARA MINI PÁLETES, 75M. AF_06/2014</v>
          </cell>
          <cell r="C5172" t="str">
            <v>M2</v>
          </cell>
          <cell r="D5172">
            <v>0.22</v>
          </cell>
        </row>
        <row r="5173">
          <cell r="A5173" t="str">
            <v xml:space="preserve">    88082</v>
          </cell>
          <cell r="B5173" t="str">
            <v>TRANSPORTE HORIZONTAL, PLACAS CERÂMICAS, CARRINHO PARA MINI PÁLETES, 100M. AF_06/2014</v>
          </cell>
          <cell r="C5173" t="str">
            <v>M2</v>
          </cell>
          <cell r="D5173">
            <v>0.28999999999999998</v>
          </cell>
        </row>
        <row r="5174">
          <cell r="A5174" t="str">
            <v xml:space="preserve">    88083</v>
          </cell>
          <cell r="B5174" t="str">
            <v>TRANSPORTE HORIZONTAL, PLACAS CERÂMICAS, MANIPULADOR TELESCÓPICO, 30M.AF_06/2014</v>
          </cell>
          <cell r="C5174" t="str">
            <v>M2</v>
          </cell>
          <cell r="D5174">
            <v>0.05</v>
          </cell>
        </row>
        <row r="5175">
          <cell r="A5175" t="str">
            <v xml:space="preserve">    88084</v>
          </cell>
          <cell r="B5175" t="str">
            <v>TRANSPORTE HORIZONTAL, PLACAS CERÂMICAS, MANIPULADOR TELESCÓPICO, 50M.AF_06/2014</v>
          </cell>
          <cell r="C5175" t="str">
            <v>M2</v>
          </cell>
          <cell r="D5175">
            <v>0.08</v>
          </cell>
        </row>
        <row r="5176">
          <cell r="A5176" t="str">
            <v xml:space="preserve">    88085</v>
          </cell>
          <cell r="B5176" t="str">
            <v>TRANSPORTE HORIZONTAL, PLACAS CERÂMICAS, MANIPULADOR TELESCÓPICO, 75M.AF_06/2014</v>
          </cell>
          <cell r="C5176" t="str">
            <v>M2</v>
          </cell>
          <cell r="D5176">
            <v>0.11</v>
          </cell>
        </row>
        <row r="5177">
          <cell r="A5177" t="str">
            <v xml:space="preserve">    88086</v>
          </cell>
          <cell r="B5177" t="str">
            <v>TRANSPORTE HORIZONTAL, PLACAS CERÂMICAS, MANIPULADOR TELESCÓPICO, 100M. AF_06/2014</v>
          </cell>
          <cell r="C5177" t="str">
            <v>M2</v>
          </cell>
          <cell r="D5177">
            <v>0.15</v>
          </cell>
        </row>
        <row r="5178">
          <cell r="A5178" t="str">
            <v xml:space="preserve">    88087</v>
          </cell>
          <cell r="B5178" t="str">
            <v xml:space="preserve">TRANSPORTE HORIZONTAL, LATA DE 18 L, MANUAL, 30M. AF_06/2014 </v>
          </cell>
          <cell r="C5178" t="str">
            <v>L</v>
          </cell>
          <cell r="D5178">
            <v>0.04</v>
          </cell>
        </row>
        <row r="5179">
          <cell r="A5179" t="str">
            <v xml:space="preserve">    88099</v>
          </cell>
          <cell r="B5179" t="str">
            <v>TRANSPORTE VERTICAL, BLOCOS VAZADOS DE CONCRETO OU CERÂMICO 19X19X39 CM, MANUAL, 1 PAVIMENTO. AF_06/2014</v>
          </cell>
          <cell r="C5179" t="str">
            <v>UN</v>
          </cell>
          <cell r="D5179">
            <v>0.14000000000000001</v>
          </cell>
        </row>
        <row r="5180">
          <cell r="A5180" t="str">
            <v xml:space="preserve">    88100</v>
          </cell>
          <cell r="B5180" t="str">
            <v>TRANSPORTE VERTICAL, BLOCOS CERÂMICOS FURADOS NA HORIZONTAL 9X19X19 CM, MANUAL, 1 PAVIMENTO. AF_06/2014</v>
          </cell>
          <cell r="C5180" t="str">
            <v>UN</v>
          </cell>
          <cell r="D5180">
            <v>7.0000000000000007E-2</v>
          </cell>
        </row>
        <row r="5181">
          <cell r="A5181" t="str">
            <v xml:space="preserve">    88101</v>
          </cell>
          <cell r="B5181" t="str">
            <v>TRANSPORTE VERTICAL, PLACAS CERÂMICAS, MANUAL, 1 PAVIMENTO. AF_06/2014</v>
          </cell>
          <cell r="C5181" t="str">
            <v>M2</v>
          </cell>
          <cell r="D5181">
            <v>0.22</v>
          </cell>
        </row>
        <row r="5182">
          <cell r="A5182" t="str">
            <v xml:space="preserve">    88102</v>
          </cell>
          <cell r="B5182" t="str">
            <v xml:space="preserve">TRANSPORTE VERTICAL, LATA DE 18 L, MANUAL, 1 PAVIMENTO. AF_06/2014 </v>
          </cell>
          <cell r="C5182" t="str">
            <v>L</v>
          </cell>
          <cell r="D5182">
            <v>0.01</v>
          </cell>
        </row>
        <row r="5183">
          <cell r="A5183" t="str">
            <v xml:space="preserve">    88103</v>
          </cell>
          <cell r="B5183" t="str">
            <v>TRANSPORTE VERTICAL, MASSA/GRANEL LATA DE 10 L, MANUAL, 1 PAVIMENTO. AF_06/2014</v>
          </cell>
          <cell r="C5183" t="str">
            <v>L</v>
          </cell>
          <cell r="D5183">
            <v>0.03</v>
          </cell>
        </row>
        <row r="5184">
          <cell r="A5184" t="str">
            <v xml:space="preserve">    89176</v>
          </cell>
          <cell r="B5184" t="str">
            <v>TRANSPORTE HORIZONTAL, SACOS 50 KG, CARRINHO PLATAFORMA, 30M. AF_06/2014</v>
          </cell>
          <cell r="C5184" t="str">
            <v>T</v>
          </cell>
          <cell r="D5184">
            <v>4.92</v>
          </cell>
        </row>
        <row r="5185">
          <cell r="A5185" t="str">
            <v xml:space="preserve">    89177</v>
          </cell>
          <cell r="B5185" t="str">
            <v>TRANSPORTE HORIZONTAL, SACOS 30 KG, CARRINHO PLATAFORMA, 30M. AF_06/2014</v>
          </cell>
          <cell r="C5185" t="str">
            <v>T</v>
          </cell>
          <cell r="D5185">
            <v>6.89</v>
          </cell>
        </row>
        <row r="5186">
          <cell r="A5186" t="str">
            <v xml:space="preserve">    89178</v>
          </cell>
          <cell r="B5186" t="str">
            <v>TRANSPORTE HORIZONTAL, SACOS 20 KG, CARRINHO PLATAFORMA, 30M. AF_06/2014</v>
          </cell>
          <cell r="C5186" t="str">
            <v>T</v>
          </cell>
          <cell r="D5186">
            <v>7.87</v>
          </cell>
        </row>
        <row r="5187">
          <cell r="A5187" t="str">
            <v xml:space="preserve">    89179</v>
          </cell>
          <cell r="B5187" t="str">
            <v>TRANSPORTE HORIZONTAL, SACOS 50 KG, CARRINHO PLATAFORMA, 50M. AF_06/2014</v>
          </cell>
          <cell r="C5187" t="str">
            <v>T</v>
          </cell>
          <cell r="D5187">
            <v>7.87</v>
          </cell>
        </row>
        <row r="5188">
          <cell r="A5188" t="str">
            <v xml:space="preserve">    89180</v>
          </cell>
          <cell r="B5188" t="str">
            <v>TRANSPORTE HORIZONTAL, SACOS 30 KG, CARRINHO PLATAFORMA, 50M. AF_06/2014</v>
          </cell>
          <cell r="C5188" t="str">
            <v>T</v>
          </cell>
          <cell r="D5188">
            <v>8.85</v>
          </cell>
        </row>
        <row r="5189">
          <cell r="A5189" t="str">
            <v xml:space="preserve">    89181</v>
          </cell>
          <cell r="B5189" t="str">
            <v>TRANSPORTE HORIZONTAL, SACOS 20 KG, CARRINHO PLATAFORMA, 50M. AF_06/2014</v>
          </cell>
          <cell r="C5189" t="str">
            <v>T</v>
          </cell>
          <cell r="D5189">
            <v>10.82</v>
          </cell>
        </row>
        <row r="5190">
          <cell r="A5190" t="str">
            <v xml:space="preserve">    89182</v>
          </cell>
          <cell r="B5190" t="str">
            <v>TRANSPORTE HORIZONTAL, SACOS 50 KG, CARRINHO PLATAFORMA, 75M. AF_06/2014</v>
          </cell>
          <cell r="C5190" t="str">
            <v>T</v>
          </cell>
          <cell r="D5190">
            <v>10.82</v>
          </cell>
        </row>
        <row r="5191">
          <cell r="A5191" t="str">
            <v xml:space="preserve">    89183</v>
          </cell>
          <cell r="B5191" t="str">
            <v>TRANSPORTE HORIZONTAL, SACOS 30 KG, CARRINHO PLATAFORMA, 75M. AF_06/2014</v>
          </cell>
          <cell r="C5191" t="str">
            <v>T</v>
          </cell>
          <cell r="D5191">
            <v>11.81</v>
          </cell>
        </row>
        <row r="5192">
          <cell r="A5192" t="str">
            <v xml:space="preserve">    89184</v>
          </cell>
          <cell r="B5192" t="str">
            <v>TRANSPORTE HORIZONTAL, SACOS 20 KG, CARRINHO PLATAFORMA, 75M. AF_06/2014</v>
          </cell>
          <cell r="C5192" t="str">
            <v>T</v>
          </cell>
          <cell r="D5192">
            <v>13.78</v>
          </cell>
        </row>
        <row r="5193">
          <cell r="A5193" t="str">
            <v xml:space="preserve">    89185</v>
          </cell>
          <cell r="B5193" t="str">
            <v>TRANSPORTE HORIZONTAL, SACOS 50 KG, CARRINHO PLATAFORMA, 100M. AF_06/2014</v>
          </cell>
          <cell r="C5193" t="str">
            <v>T</v>
          </cell>
          <cell r="D5193">
            <v>13.78</v>
          </cell>
        </row>
        <row r="5194">
          <cell r="A5194" t="str">
            <v xml:space="preserve">    89186</v>
          </cell>
          <cell r="B5194" t="str">
            <v>TRANSPORTE HORIZONTAL, SACOS 30 KG, CARRINHO PLATAFORMA, 100M. AF_06/2014</v>
          </cell>
          <cell r="C5194" t="str">
            <v>T</v>
          </cell>
          <cell r="D5194">
            <v>14.76</v>
          </cell>
        </row>
        <row r="5195">
          <cell r="A5195" t="str">
            <v xml:space="preserve">    89187</v>
          </cell>
          <cell r="B5195" t="str">
            <v>TRANSPORTE HORIZONTAL, SACOS 20 KG, CARRINHO PLATAFORMA, 100M. AF_06/2014</v>
          </cell>
          <cell r="C5195" t="str">
            <v>T</v>
          </cell>
          <cell r="D5195">
            <v>16.73</v>
          </cell>
        </row>
        <row r="5196">
          <cell r="A5196" t="str">
            <v xml:space="preserve">    89188</v>
          </cell>
          <cell r="B5196" t="str">
            <v>TRANSPORTE HORIZONTAL, LATA DE 18 L, CARRINHO PLATAFORMA, 30M. AF_06/2014</v>
          </cell>
          <cell r="C5196" t="str">
            <v>18L</v>
          </cell>
          <cell r="D5196">
            <v>0.24</v>
          </cell>
        </row>
        <row r="5197">
          <cell r="A5197" t="str">
            <v xml:space="preserve">    89189</v>
          </cell>
          <cell r="B5197" t="str">
            <v>TRANSPORTE HORIZONTAL, LATA DE 18 L, CARRINHO PLATAFORMA, 50M. AF_06/2014</v>
          </cell>
          <cell r="C5197" t="str">
            <v>18L</v>
          </cell>
          <cell r="D5197">
            <v>0.31</v>
          </cell>
        </row>
        <row r="5198">
          <cell r="A5198" t="str">
            <v xml:space="preserve">    89190</v>
          </cell>
          <cell r="B5198" t="str">
            <v>TRANSPORTE HORIZONTAL, LATA DE 18 L, CARRINHO PLATAFORMA, 75M. AF_06/2014</v>
          </cell>
          <cell r="C5198" t="str">
            <v>18L</v>
          </cell>
          <cell r="D5198">
            <v>0.42</v>
          </cell>
        </row>
        <row r="5199">
          <cell r="A5199" t="str">
            <v xml:space="preserve">    89191</v>
          </cell>
          <cell r="B5199" t="str">
            <v>TRANSPORTE HORIZONTAL, LATA DE 18 L, CARRINHO PLATAFORMA, 100M. AF_06/2014</v>
          </cell>
          <cell r="C5199" t="str">
            <v>18L</v>
          </cell>
          <cell r="D5199">
            <v>0.51</v>
          </cell>
        </row>
        <row r="5200">
          <cell r="A5200" t="str">
            <v xml:space="preserve">    89192</v>
          </cell>
          <cell r="B5200" t="str">
            <v xml:space="preserve">TRANSPORTE HORIZONTAL, SACOS 50 KG, MANUAL, 30M. AF_06/2014 </v>
          </cell>
          <cell r="C5200" t="str">
            <v>T</v>
          </cell>
          <cell r="D5200">
            <v>14.76</v>
          </cell>
        </row>
        <row r="5201">
          <cell r="A5201" t="str">
            <v xml:space="preserve">    89193</v>
          </cell>
          <cell r="B5201" t="str">
            <v xml:space="preserve">TRANSPORTE HORIZONTAL, SACOS 30 KG, MANUAL, 30M. AF_06/2014 </v>
          </cell>
          <cell r="C5201" t="str">
            <v>T</v>
          </cell>
          <cell r="D5201">
            <v>24.6</v>
          </cell>
        </row>
        <row r="5202">
          <cell r="A5202" t="str">
            <v xml:space="preserve">    89194</v>
          </cell>
          <cell r="B5202" t="str">
            <v xml:space="preserve">TRANSPORTE HORIZONTAL, SACOS 20 KG, MANUAL, 30M. AF_06/2014 </v>
          </cell>
          <cell r="C5202" t="str">
            <v>T</v>
          </cell>
          <cell r="D5202">
            <v>36.42</v>
          </cell>
        </row>
        <row r="5203">
          <cell r="A5203" t="str">
            <v xml:space="preserve">    89195</v>
          </cell>
          <cell r="B5203" t="str">
            <v xml:space="preserve">TRANSPORTE VERTICAL, SACOS 50 KG, MANUAL, 1 PAVIMENTO. AF_06/2014 </v>
          </cell>
          <cell r="C5203" t="str">
            <v>T</v>
          </cell>
          <cell r="D5203">
            <v>5.9</v>
          </cell>
        </row>
        <row r="5204">
          <cell r="A5204" t="str">
            <v xml:space="preserve">    89196</v>
          </cell>
          <cell r="B5204" t="str">
            <v xml:space="preserve">TRANSPORTE VERTICAL, SACOS 30 KG, MANUAL, 1 PAVIMENTO. AF_06/2014 </v>
          </cell>
          <cell r="C5204" t="str">
            <v>T</v>
          </cell>
          <cell r="D5204">
            <v>9.84</v>
          </cell>
        </row>
        <row r="5205">
          <cell r="A5205" t="str">
            <v xml:space="preserve">    89197</v>
          </cell>
          <cell r="B5205" t="str">
            <v xml:space="preserve">TRANSPORTE VERTICAL, SACOS 20 KG, MANUAL, 1 PAVIMENTO. AF_06/2014 </v>
          </cell>
          <cell r="C5205" t="str">
            <v>T</v>
          </cell>
          <cell r="D5205">
            <v>14.76</v>
          </cell>
        </row>
        <row r="5206">
          <cell r="A5206" t="str">
            <v xml:space="preserve">    91104</v>
          </cell>
          <cell r="B5206" t="str">
            <v>TRANSPORTE HORIZONTAL, TUBOS DE PVC SOLDÁVEL COM DIÂMETRO MENOR OU IGUAL A 60 MM, MANUAL, 30M. AF_06/2015</v>
          </cell>
          <cell r="C5206" t="str">
            <v>M</v>
          </cell>
          <cell r="D5206">
            <v>0.03</v>
          </cell>
        </row>
        <row r="5207">
          <cell r="A5207" t="str">
            <v xml:space="preserve">    91105</v>
          </cell>
          <cell r="B5207" t="str">
            <v>TRANSPORTE HORIZONTAL, TUBOS DE PVC SOLDÁVEL COM DIÂMETRO MAIOR QUE 60MM E MENOR OU IGUAL A 85 MM, MANUAL, 30M. AF_06/2015</v>
          </cell>
          <cell r="C5207" t="str">
            <v>M</v>
          </cell>
          <cell r="D5207">
            <v>0.09</v>
          </cell>
        </row>
        <row r="5208">
          <cell r="A5208" t="str">
            <v xml:space="preserve">    91106</v>
          </cell>
          <cell r="B5208" t="str">
            <v>TRANSPORTE HORIZONTAL, TUBOS DE PVC SÉRIE NORMAL - ESGOTO PREDIAL, OU REFORÇADO PARA ESGOTO OU ÁGUAS PLUVIAIS PREDIAL, COM DIÂMETRO MENOR OUIGUAL A 75 MM, MANUAL, 30M. AF_06/2015</v>
          </cell>
          <cell r="C5208" t="str">
            <v>M</v>
          </cell>
          <cell r="D5208">
            <v>0.03</v>
          </cell>
        </row>
        <row r="5209">
          <cell r="A5209" t="str">
            <v xml:space="preserve">    91107</v>
          </cell>
          <cell r="B5209" t="str">
            <v>TRANSPORTE HORIZONTAL, TUBOS DE PVC SÉRIE NORMAL - ESGOTO PREDIAL, OU REFORÇADO PARA ESGOTO OU ÁGUAS PLUVIAIS PREDIAL, COM DIÂMETRO MAIOR QUE 75 MM E MENOR OU IGUAL A 100 MM, MANUAL, 30M. AF_06/2015</v>
          </cell>
          <cell r="C5209" t="str">
            <v>M</v>
          </cell>
          <cell r="D5209">
            <v>0.04</v>
          </cell>
        </row>
        <row r="5210">
          <cell r="A5210" t="str">
            <v xml:space="preserve">    91108</v>
          </cell>
          <cell r="B5210" t="str">
            <v>TRANSPORTE HORIZONTAL, TUBOS DE PVC SÉRIE NORMAL - ESGOTO PREDIAL, OU REFORÇADO PARA ESGOTO OU ÁGUAS PLUVIAIS PREDIAL, COM DIÂMETRO MAIOR QUE 100 MM E MENOR OU IGUAL A 150 MM, MANUAL, 30M. AF_06/2015</v>
          </cell>
          <cell r="C5210" t="str">
            <v>M</v>
          </cell>
          <cell r="D5210">
            <v>0.09</v>
          </cell>
        </row>
        <row r="5211">
          <cell r="A5211" t="str">
            <v xml:space="preserve">    91109</v>
          </cell>
          <cell r="B5211" t="str">
            <v>TRANSPORTE HORIZONTAL, TUBOS DE CPVC COM DIÂMETRO MENOR OU IGUAL A 54 MM, MANUAL, 30M. AF_06/2015</v>
          </cell>
          <cell r="C5211" t="str">
            <v>M</v>
          </cell>
          <cell r="D5211">
            <v>7.0000000000000007E-2</v>
          </cell>
        </row>
        <row r="5212">
          <cell r="A5212" t="str">
            <v xml:space="preserve">    91110</v>
          </cell>
          <cell r="B5212" t="str">
            <v>TRANSPORTE HORIZONTAL, TUBOS DE CPVC COM DIÂMETRO MAIOR QUE 54 MM E MENOR OU IGUAL A 73 MM, MANUAL, 30M. AF_06/2015</v>
          </cell>
          <cell r="C5212" t="str">
            <v>M</v>
          </cell>
          <cell r="D5212">
            <v>0.09</v>
          </cell>
        </row>
        <row r="5213">
          <cell r="A5213" t="str">
            <v xml:space="preserve">    91111</v>
          </cell>
          <cell r="B5213" t="str">
            <v>TRANSPORTE HORIZONTAL, TUBOS DE CPVC COM DIÂMETRO MAIOR QUE 73 MM E MENOR OU IGUAL A 89 MM, MANUAL, 30M. AF_06/2015</v>
          </cell>
          <cell r="C5213" t="str">
            <v>M</v>
          </cell>
          <cell r="D5213">
            <v>0.12</v>
          </cell>
        </row>
        <row r="5214">
          <cell r="A5214" t="str">
            <v xml:space="preserve">    91112</v>
          </cell>
          <cell r="B5214" t="str">
            <v>TRANSPORTE HORIZONTAL, TUBOS DE PPR - PN 12 OU PN 25 COM DIÂMETRO MENOR OU IGUAL A 50 MM, MANUAL, 30M. AF_06/2015</v>
          </cell>
          <cell r="C5214" t="str">
            <v>M</v>
          </cell>
          <cell r="D5214">
            <v>7.0000000000000007E-2</v>
          </cell>
        </row>
        <row r="5215">
          <cell r="A5215" t="str">
            <v xml:space="preserve">    91113</v>
          </cell>
          <cell r="B5215" t="str">
            <v>TRANSPORTE HORIZONTAL, TUBOS DE PPR - PN 12 OU PN 25 COM DIÂMETRO MAIOR QUE 50 MM E MENOR OU IGUAL A 75 MM, MANUAL, 30M. AF_06/2015</v>
          </cell>
          <cell r="C5215" t="str">
            <v>M</v>
          </cell>
          <cell r="D5215">
            <v>0.14000000000000001</v>
          </cell>
        </row>
        <row r="5216">
          <cell r="A5216" t="str">
            <v xml:space="preserve">    91114</v>
          </cell>
          <cell r="B5216" t="str">
            <v>TRANSPORTE HORIZONTAL, TUBOS DE PPR - PN 12 OU PN 25 COM DIÂMETRO MAIOR QUE 75 MM E MENOR OU IGUAL A 110 MM, MANUAL, 30M. AF_06/2015</v>
          </cell>
          <cell r="C5216" t="str">
            <v>M</v>
          </cell>
          <cell r="D5216">
            <v>0.27</v>
          </cell>
        </row>
        <row r="5217">
          <cell r="A5217" t="str">
            <v xml:space="preserve">    91115</v>
          </cell>
          <cell r="B5217" t="str">
            <v>TRANSPORTE HORIZONTAL, TUBOS DE COBRE - CLASSE E, COM DIÂMETRO MENOR OU IGUAL A 42 MM, MANUAL, 30M. AF_06/2015</v>
          </cell>
          <cell r="C5217" t="str">
            <v>M</v>
          </cell>
          <cell r="D5217">
            <v>0.04</v>
          </cell>
        </row>
        <row r="5218">
          <cell r="A5218" t="str">
            <v xml:space="preserve">    91116</v>
          </cell>
          <cell r="B5218" t="str">
            <v>TRANSPORTE HORIZONTAL, TUBOS DE COBRE - CLASSE E, COM DIÂMETRO MAIOR QUE 42 MM E MENOR OU IGUAL A 66 MM, MANUAL, 30M. AF_06/2015</v>
          </cell>
          <cell r="C5218" t="str">
            <v>M</v>
          </cell>
          <cell r="D5218">
            <v>7.0000000000000007E-2</v>
          </cell>
        </row>
        <row r="5219">
          <cell r="A5219" t="str">
            <v xml:space="preserve">    91117</v>
          </cell>
          <cell r="B5219" t="str">
            <v>TRANSPORTE HORIZONTAL, TUBOS DE COBRE - CLASSE E, COM DIÂMETRO MAIOR QUE 66 MM E MENOR OU IGUAL A 104 MM, MANUAL, 30M. AF_06/2015</v>
          </cell>
          <cell r="C5219" t="str">
            <v>M</v>
          </cell>
          <cell r="D5219">
            <v>0.11</v>
          </cell>
        </row>
        <row r="5220">
          <cell r="A5220" t="str">
            <v xml:space="preserve">    91118</v>
          </cell>
          <cell r="B5220" t="str">
            <v>TRANSPORTE HORIZONTAL, TUBOS DE AÇO CARBONO LEVE OU MÉDIO, PRETO OU GALVANIZADO, COM DIÂMETRO MENOR OU IGUAL A 25 MM, MANUAL, 30M. AF_06/2015</v>
          </cell>
          <cell r="C5220" t="str">
            <v>M</v>
          </cell>
          <cell r="D5220">
            <v>0.09</v>
          </cell>
        </row>
        <row r="5221">
          <cell r="A5221" t="str">
            <v xml:space="preserve">    91119</v>
          </cell>
          <cell r="B5221" t="str">
            <v>TRANSPORTE HORIZONTAL, TUBOS DE AÇO CARBONO LEVE OU MÉDIO, PRETO OU GALVANIZADO, COM DIÂMETRO MAIOR QUE 25 MM E MENOR OU IGUAL A 40 MM, MANUAL, 30M. AF_06/2015</v>
          </cell>
          <cell r="C5221" t="str">
            <v>M</v>
          </cell>
          <cell r="D5221">
            <v>0.18</v>
          </cell>
        </row>
        <row r="5222">
          <cell r="A5222" t="str">
            <v xml:space="preserve">    91120</v>
          </cell>
          <cell r="B5222" t="str">
            <v>TRANSPORTE HORIZONTAL, TUBOS DE AÇO CARBONO LEVE OU MÉDIO, PRETO OU GALVANIZADO, COM DIÂMETRO MAIOR QUE 40 MM E MENOR OU IGUAL A 65 MM, MANUAL, 30M. AF_06/2015</v>
          </cell>
          <cell r="C5222" t="str">
            <v>M</v>
          </cell>
          <cell r="D5222">
            <v>0.27</v>
          </cell>
        </row>
        <row r="5223">
          <cell r="A5223" t="str">
            <v xml:space="preserve">    91121</v>
          </cell>
          <cell r="B5223" t="str">
            <v>TRANSPORTE HORIZONTAL, TUBOS DE AÇO CARBONO LEVE OU MÉDIO, PRETO OU GALVANIZADO, COM DIÂMETRO MAIOR QUE 65 MM E MENOR OU IGUAL A 90 MM, MANUAL, 30M. AF_06/2015</v>
          </cell>
          <cell r="C5223" t="str">
            <v>M</v>
          </cell>
          <cell r="D5223">
            <v>0.45</v>
          </cell>
        </row>
        <row r="5224">
          <cell r="A5224" t="str">
            <v xml:space="preserve">    91122</v>
          </cell>
          <cell r="B5224" t="str">
            <v>TRANSPORTE HORIZONTAL, TUBOS DE AÇO CARBONO LEVE OU MÉDIO, PRETO OU GALVANIZADO, COM DIÂMETRO MAIOR QUE 90 MM E MENOR OU IGUAL A 125 MM, MANUAL, 30M. AF_06/2015</v>
          </cell>
          <cell r="C5224" t="str">
            <v>M</v>
          </cell>
          <cell r="D5224">
            <v>0.63</v>
          </cell>
        </row>
        <row r="5225">
          <cell r="A5225" t="str">
            <v xml:space="preserve">    91123</v>
          </cell>
          <cell r="B5225" t="str">
            <v>TRANSPORTE HORIZONTAL, TUBOS DE AÇO CARBONO LEVE OU MÉDIO, PRETO OU GALVANIZADO, COM DIÂMETRO MAIOR QUE 125 MM E MENOR OU IGUAL A 150 MM, MANUAL, 30M. AF_06/2015</v>
          </cell>
          <cell r="C5225" t="str">
            <v>M</v>
          </cell>
          <cell r="D5225">
            <v>0.81</v>
          </cell>
        </row>
        <row r="5226">
          <cell r="A5226" t="str">
            <v xml:space="preserve">    91124</v>
          </cell>
          <cell r="B5226" t="str">
            <v xml:space="preserve">TRANSPORTE HORIZONTAL, MADEIRA, MANUAL, 30M. AF_06/2015 </v>
          </cell>
          <cell r="C5226" t="str">
            <v>M3</v>
          </cell>
          <cell r="D5226">
            <v>41.83</v>
          </cell>
        </row>
        <row r="5227">
          <cell r="A5227" t="str">
            <v xml:space="preserve">    91125</v>
          </cell>
          <cell r="B5227" t="str">
            <v xml:space="preserve">TRANSPORTE HORIZONTAL, VERGALHÕES DE AÇO, MANUAL, 30M. AF_06/2015 </v>
          </cell>
          <cell r="C5227" t="str">
            <v>KG</v>
          </cell>
          <cell r="D5227">
            <v>0.05</v>
          </cell>
        </row>
        <row r="5228">
          <cell r="A5228" t="str">
            <v xml:space="preserve">    91128</v>
          </cell>
          <cell r="B5228" t="str">
            <v>TRANSPORTE HORIZONTAL, LATA DE 18 L, MANIPULADOR TELESCÓPICO, 30M. AF_06/2014</v>
          </cell>
          <cell r="C5228" t="str">
            <v>18L</v>
          </cell>
          <cell r="D5228">
            <v>0.1</v>
          </cell>
        </row>
        <row r="5229">
          <cell r="A5229" t="str">
            <v xml:space="preserve">    91129</v>
          </cell>
          <cell r="B5229" t="str">
            <v>TRANSPORTE HORIZONTAL, LATA DE 18 L, MANIPULADOR TELESCÓPICO, 50M. AF_06/2014</v>
          </cell>
          <cell r="C5229" t="str">
            <v>18L</v>
          </cell>
          <cell r="D5229">
            <v>0.15</v>
          </cell>
        </row>
        <row r="5230">
          <cell r="A5230" t="str">
            <v xml:space="preserve">    91130</v>
          </cell>
          <cell r="B5230" t="str">
            <v>TRANSPORTE HORIZONTAL, LATA DE 18 L, MANIPULADOR TELESCÓPICO, 75M. AF_06/2014</v>
          </cell>
          <cell r="C5230" t="str">
            <v>18L</v>
          </cell>
          <cell r="D5230">
            <v>0.2</v>
          </cell>
        </row>
        <row r="5231">
          <cell r="A5231" t="str">
            <v xml:space="preserve">    91132</v>
          </cell>
          <cell r="B5231" t="str">
            <v>TRANSPORTE HORIZONTAL, LATA DE 18 L, MANIPULADOR TELESCÓPICO, 100M. AF_06/2014</v>
          </cell>
          <cell r="C5231" t="str">
            <v>18L</v>
          </cell>
          <cell r="D5231">
            <v>0.28000000000000003</v>
          </cell>
        </row>
        <row r="5232">
          <cell r="A5232" t="str">
            <v xml:space="preserve">    91134</v>
          </cell>
          <cell r="B5232" t="str">
            <v>TRANSPORTE HORIZONTAL, PÁLETE DE SACOS, MANIPULADOR TELESCÓPICO, 30M. AF_06/2014</v>
          </cell>
          <cell r="C5232" t="str">
            <v>T</v>
          </cell>
          <cell r="D5232">
            <v>1.65</v>
          </cell>
        </row>
        <row r="5233">
          <cell r="A5233" t="str">
            <v xml:space="preserve">    91135</v>
          </cell>
          <cell r="B5233" t="str">
            <v>TRANSPORTE HORIZONTAL, PÁLETE DE SACOS, MANIPULADOR TELESCÓPICO, 50M. AF_06/2014</v>
          </cell>
          <cell r="C5233" t="str">
            <v>T</v>
          </cell>
          <cell r="D5233">
            <v>2.96</v>
          </cell>
        </row>
        <row r="5234">
          <cell r="A5234" t="str">
            <v xml:space="preserve">    91136</v>
          </cell>
          <cell r="B5234" t="str">
            <v>TRANSPORTE HORIZONTAL, PÁLETE DE SACOS, MANIPULADOR TELESCÓPICO, 75M. AF_06/2014</v>
          </cell>
          <cell r="C5234" t="str">
            <v>T</v>
          </cell>
          <cell r="D5234">
            <v>4.28</v>
          </cell>
        </row>
        <row r="5235">
          <cell r="A5235" t="str">
            <v xml:space="preserve">    91137</v>
          </cell>
          <cell r="B5235" t="str">
            <v>TRANSPORTE HORIZONTAL, PÁLETE DE SACOS, MANIPULADOR TELESCÓPICO, 100M.AF_06/2014</v>
          </cell>
          <cell r="C5235" t="str">
            <v>T</v>
          </cell>
          <cell r="D5235">
            <v>5.59</v>
          </cell>
        </row>
        <row r="5236">
          <cell r="A5236" t="str">
            <v xml:space="preserve">    91138</v>
          </cell>
          <cell r="B5236" t="str">
            <v>TRANSPORTE HORIZONTAL, BLOCOS VAZADOS DE CONCRETO 19X19X39 CM, MANIPULADOR TELESCÓPICO, 30M. AF_06/2014</v>
          </cell>
          <cell r="C5236" t="str">
            <v>MIL</v>
          </cell>
          <cell r="D5236">
            <v>55.99</v>
          </cell>
        </row>
        <row r="5237">
          <cell r="A5237" t="str">
            <v xml:space="preserve">    91139</v>
          </cell>
          <cell r="B5237" t="str">
            <v>TRANSPORTE HORIZONTAL, BLOCOS CERÂMICOS FURADOS NA VERTICAL 19X19X39 CM, MANIPULADOR TELESCÓPICO, 30M. AF_06/2014</v>
          </cell>
          <cell r="C5237" t="str">
            <v>MIL</v>
          </cell>
          <cell r="D5237">
            <v>29.68</v>
          </cell>
        </row>
        <row r="5238">
          <cell r="A5238" t="str">
            <v xml:space="preserve">    91140</v>
          </cell>
          <cell r="B5238" t="str">
            <v>TRANSPORTE HORIZONTAL, BLOCOS CERÂMICOS FURADOS NA HORIZONTAL 9X19X19 CM, MANIPULADOR TELESCÓPICO, 30M. AF_06/2014</v>
          </cell>
          <cell r="C5238" t="str">
            <v>MIL</v>
          </cell>
          <cell r="D5238">
            <v>13.15</v>
          </cell>
        </row>
        <row r="5239">
          <cell r="A5239" t="str">
            <v xml:space="preserve">    91141</v>
          </cell>
          <cell r="B5239" t="str">
            <v>TRANSPORTE HORIZONTAL, BLOCOS VAZADOS DE CONCRETO 19X19X39 CM, MANIPULADOR TELESCÓPICO, 50M. AF_06/2014</v>
          </cell>
          <cell r="C5239" t="str">
            <v>MIL</v>
          </cell>
          <cell r="D5239">
            <v>85.67</v>
          </cell>
        </row>
        <row r="5240">
          <cell r="A5240" t="str">
            <v xml:space="preserve">    91142</v>
          </cell>
          <cell r="B5240" t="str">
            <v>TRANSPORTE HORIZONTAL, BLOCOS CERÂMICOS FURADOS NA VERTICAL 19X19X39 CM, MANIPULADOR TELESCÓPICO, 50M. AF_06/2014</v>
          </cell>
          <cell r="C5240" t="str">
            <v>MIL</v>
          </cell>
          <cell r="D5240">
            <v>55.99</v>
          </cell>
        </row>
        <row r="5241">
          <cell r="A5241" t="str">
            <v xml:space="preserve">    91143</v>
          </cell>
          <cell r="B5241" t="str">
            <v>TRANSPORTE HORIZONTAL, BLOCOS CERÂMICOS FURADOS NA HORIZONTAL 9X19X19 CM, MANIPULADOR TELESCÓPICO, 50M. AF_06/2014</v>
          </cell>
          <cell r="C5241" t="str">
            <v>MIL</v>
          </cell>
          <cell r="D5241">
            <v>13.15</v>
          </cell>
        </row>
        <row r="5242">
          <cell r="A5242" t="str">
            <v xml:space="preserve">    91144</v>
          </cell>
          <cell r="B5242" t="str">
            <v>TRANSPORTE HORIZONTAL, BLOCOS VAZADOS DE CONCRETO 19X19X39 CM, MANIPULADOR TELESCÓPICO, 75M. AF_06/2014</v>
          </cell>
          <cell r="C5242" t="str">
            <v>MIL</v>
          </cell>
          <cell r="D5242">
            <v>115.36</v>
          </cell>
        </row>
        <row r="5243">
          <cell r="A5243" t="str">
            <v xml:space="preserve">    91145</v>
          </cell>
          <cell r="B5243" t="str">
            <v>TRANSPORTE HORIZONTAL, BLOCOS CERÂMICOS FURADOS NA VERTICAL 19X19X39 CM, MANIPULADOR TELESCÓPICO, 75M. AF_06/2014</v>
          </cell>
          <cell r="C5243" t="str">
            <v>MIL</v>
          </cell>
          <cell r="D5243">
            <v>85.67</v>
          </cell>
        </row>
        <row r="5244">
          <cell r="A5244" t="str">
            <v xml:space="preserve">    91146</v>
          </cell>
          <cell r="B5244" t="str">
            <v>TRANSPORTE HORIZONTAL, BLOCOS CERÂMICOS FURADOS NA HORIZONTAL 9X19X19 CM, MANIPULADOR TELESCÓPICO, 75M. AF_06/2014</v>
          </cell>
          <cell r="C5244" t="str">
            <v>MIL</v>
          </cell>
          <cell r="D5244">
            <v>16.53</v>
          </cell>
        </row>
        <row r="5245">
          <cell r="A5245" t="str">
            <v xml:space="preserve">    91147</v>
          </cell>
          <cell r="B5245" t="str">
            <v>TRANSPORTE HORIZONTAL, BLOCOS VAZADOS DE CONCRETO 19X19X39 CM, MANIPULADOR TELESCÓPICO, 100M. AF_06/2014</v>
          </cell>
          <cell r="C5245" t="str">
            <v>MIL</v>
          </cell>
          <cell r="D5245">
            <v>158.19999999999999</v>
          </cell>
        </row>
        <row r="5246">
          <cell r="A5246" t="str">
            <v xml:space="preserve">    91148</v>
          </cell>
          <cell r="B5246" t="str">
            <v>TRANSPORTE HORIZONTAL, BLOCOS CERÂMICOS FURADOS NA VERTICAL 19X19X39 CM, MANIPULADOR TELESCÓPICO, 100M. AF_06/2014</v>
          </cell>
          <cell r="C5246" t="str">
            <v>MIL</v>
          </cell>
          <cell r="D5246">
            <v>102.21</v>
          </cell>
        </row>
        <row r="5247">
          <cell r="A5247" t="str">
            <v xml:space="preserve">    91149</v>
          </cell>
          <cell r="B5247" t="str">
            <v>TRANSPORTE HORIZONTAL, BLOCOS CERÂMICOS FURADOS NA HORIZONTAL 9X19X19 CM, MANIPULADOR TELESCÓPICO, 100M. AF_06/2014</v>
          </cell>
          <cell r="C5247" t="str">
            <v>MIL</v>
          </cell>
          <cell r="D5247">
            <v>26.3</v>
          </cell>
        </row>
        <row r="5248">
          <cell r="A5248" t="str">
            <v xml:space="preserve">    92121</v>
          </cell>
          <cell r="B5248" t="str">
            <v xml:space="preserve">PENEIRAMENTO DE AREIA COM PENEIRA ELÉTRICA. AF_11/2015 </v>
          </cell>
          <cell r="C5248" t="str">
            <v>M3</v>
          </cell>
          <cell r="D5248">
            <v>15.06</v>
          </cell>
        </row>
        <row r="5249">
          <cell r="A5249" t="str">
            <v xml:space="preserve">    92122</v>
          </cell>
          <cell r="B5249" t="str">
            <v xml:space="preserve">PENEIRAMENTO DE AREIA COM PENEIRA MANUAL. AF_11/2015 </v>
          </cell>
          <cell r="C5249" t="str">
            <v>M3</v>
          </cell>
          <cell r="D5249">
            <v>23.6</v>
          </cell>
        </row>
        <row r="5250">
          <cell r="A5250" t="str">
            <v xml:space="preserve">    92123</v>
          </cell>
          <cell r="B5250" t="str">
            <v xml:space="preserve">ENSACAMENTO DE AREIA. AF_11/2015 </v>
          </cell>
          <cell r="C5250" t="str">
            <v>M3</v>
          </cell>
          <cell r="D5250">
            <v>27.88</v>
          </cell>
        </row>
        <row r="5251">
          <cell r="A5251" t="str">
            <v xml:space="preserve">  0212</v>
          </cell>
          <cell r="B5251" t="str">
            <v>LIMPEZA E ARREMATES FINAIS</v>
          </cell>
        </row>
        <row r="5252">
          <cell r="A5252" t="str">
            <v xml:space="preserve">    9537</v>
          </cell>
          <cell r="B5252" t="str">
            <v xml:space="preserve">LIMPEZA FINAL DA OBRA </v>
          </cell>
          <cell r="C5252" t="str">
            <v>M2</v>
          </cell>
          <cell r="D5252">
            <v>1.54</v>
          </cell>
        </row>
        <row r="5253">
          <cell r="A5253" t="str">
            <v xml:space="preserve">    73745</v>
          </cell>
          <cell r="B5253" t="str">
            <v>LIMPEZAS DE SUPERFICIES</v>
          </cell>
        </row>
        <row r="5254">
          <cell r="A5254" t="str">
            <v xml:space="preserve">    73745/001</v>
          </cell>
          <cell r="B5254" t="str">
            <v xml:space="preserve">LIMPEZA DE ESTRUTURAL DE ACO OU CONCRETO COM JATEAMENTO DE AREIA </v>
          </cell>
          <cell r="C5254" t="str">
            <v>M2</v>
          </cell>
          <cell r="D5254">
            <v>9.52</v>
          </cell>
        </row>
        <row r="5255">
          <cell r="A5255" t="str">
            <v xml:space="preserve">    73800</v>
          </cell>
          <cell r="B5255" t="str">
            <v>POLIMENTO DE PISOS</v>
          </cell>
        </row>
        <row r="5256">
          <cell r="A5256" t="str">
            <v xml:space="preserve">    73800/001</v>
          </cell>
          <cell r="B5256" t="str">
            <v>LIMPEZA E POLIMENTO MECANIZADO EM PISO ALTA RESISTENCIA, UTILIZANDO ESTUQUE COM ADESIVO, CIMENTO BRANCO E CORANTE</v>
          </cell>
          <cell r="C5256" t="str">
            <v>M2</v>
          </cell>
          <cell r="D5256">
            <v>26.73</v>
          </cell>
        </row>
        <row r="5257">
          <cell r="A5257" t="str">
            <v xml:space="preserve">    73806</v>
          </cell>
          <cell r="B5257" t="str">
            <v>LIMPEZA DE SUPERFICIES</v>
          </cell>
        </row>
        <row r="5258">
          <cell r="A5258" t="str">
            <v xml:space="preserve">    73806/001</v>
          </cell>
          <cell r="B5258" t="str">
            <v xml:space="preserve">LIMPEZA DE SUPERFICIES COM JATO DE ALTA PRESSAO DE AR E AGUA </v>
          </cell>
          <cell r="C5258" t="str">
            <v>M2</v>
          </cell>
          <cell r="D5258">
            <v>1.02</v>
          </cell>
        </row>
        <row r="5259">
          <cell r="A5259" t="str">
            <v xml:space="preserve">    73948</v>
          </cell>
          <cell r="B5259" t="str">
            <v>LIMPEZA DIVERSAS DA OBRA</v>
          </cell>
        </row>
        <row r="5260">
          <cell r="A5260" t="str">
            <v xml:space="preserve">    73948/002</v>
          </cell>
          <cell r="B5260" t="str">
            <v xml:space="preserve">LIMPEZA/PREPARO SUPERFICIE CONCRETO P/PINTURA </v>
          </cell>
          <cell r="C5260" t="str">
            <v>M2</v>
          </cell>
          <cell r="D5260">
            <v>5.24</v>
          </cell>
        </row>
        <row r="5261">
          <cell r="A5261" t="str">
            <v xml:space="preserve">    73948/003</v>
          </cell>
          <cell r="B5261" t="str">
            <v xml:space="preserve">LIMPEZA AZULEJO </v>
          </cell>
          <cell r="C5261" t="str">
            <v>M2</v>
          </cell>
          <cell r="D5261">
            <v>3.63</v>
          </cell>
        </row>
        <row r="5262">
          <cell r="A5262" t="str">
            <v xml:space="preserve">    73948/004</v>
          </cell>
          <cell r="B5262" t="str">
            <v xml:space="preserve">LIMPEZA E LAVAGEM DE PASTILHAS </v>
          </cell>
          <cell r="C5262" t="str">
            <v>M2</v>
          </cell>
          <cell r="D5262">
            <v>5.25</v>
          </cell>
        </row>
        <row r="5263">
          <cell r="A5263" t="str">
            <v xml:space="preserve">    73948/005</v>
          </cell>
          <cell r="B5263" t="str">
            <v xml:space="preserve">LIMPEZA CHAPA MELAMINICA EM PAREDE </v>
          </cell>
          <cell r="C5263" t="str">
            <v>M2</v>
          </cell>
          <cell r="D5263">
            <v>3.81</v>
          </cell>
        </row>
        <row r="5264">
          <cell r="A5264" t="str">
            <v xml:space="preserve">    73948/006</v>
          </cell>
          <cell r="B5264" t="str">
            <v xml:space="preserve">LIMPEZA LAMBRI ALUMINIO </v>
          </cell>
          <cell r="C5264" t="str">
            <v>M2</v>
          </cell>
          <cell r="D5264">
            <v>8.51</v>
          </cell>
        </row>
        <row r="5265">
          <cell r="A5265" t="str">
            <v xml:space="preserve">    73948/007</v>
          </cell>
          <cell r="B5265" t="str">
            <v xml:space="preserve">LIMPEZA ESQUADRIA FERRO C/SOLVENTE </v>
          </cell>
          <cell r="C5265" t="str">
            <v>M2</v>
          </cell>
          <cell r="D5265">
            <v>15.31</v>
          </cell>
        </row>
        <row r="5266">
          <cell r="A5266" t="str">
            <v xml:space="preserve">    73948/008</v>
          </cell>
          <cell r="B5266" t="str">
            <v xml:space="preserve">LIMPEZA VIDRO COMUM </v>
          </cell>
          <cell r="C5266" t="str">
            <v>M2</v>
          </cell>
          <cell r="D5266">
            <v>7.29</v>
          </cell>
        </row>
        <row r="5267">
          <cell r="A5267" t="str">
            <v xml:space="preserve">    73948/009</v>
          </cell>
          <cell r="B5267" t="str">
            <v xml:space="preserve">LIMPEZA FORRO </v>
          </cell>
          <cell r="C5267" t="str">
            <v>M2</v>
          </cell>
          <cell r="D5267">
            <v>15.09</v>
          </cell>
        </row>
        <row r="5268">
          <cell r="A5268" t="str">
            <v xml:space="preserve">    73948/010</v>
          </cell>
          <cell r="B5268" t="str">
            <v xml:space="preserve">LIMPEZA PISO MARMORE/GRANITO </v>
          </cell>
          <cell r="C5268" t="str">
            <v>M2</v>
          </cell>
          <cell r="D5268">
            <v>14.33</v>
          </cell>
        </row>
        <row r="5269">
          <cell r="A5269" t="str">
            <v xml:space="preserve">    73948/011</v>
          </cell>
          <cell r="B5269" t="str">
            <v xml:space="preserve">LIMPEZA PISO CERAMICO </v>
          </cell>
          <cell r="C5269" t="str">
            <v>M2</v>
          </cell>
          <cell r="D5269">
            <v>12.72</v>
          </cell>
        </row>
        <row r="5270">
          <cell r="A5270" t="str">
            <v xml:space="preserve">    73948/012</v>
          </cell>
          <cell r="B5270" t="str">
            <v xml:space="preserve">LIMPEZA PISO PLACA BORRACHA C/ENCERAMENTO </v>
          </cell>
          <cell r="C5270" t="str">
            <v>M2</v>
          </cell>
          <cell r="D5270">
            <v>15.5</v>
          </cell>
        </row>
        <row r="5271">
          <cell r="A5271" t="str">
            <v xml:space="preserve">    73948/013</v>
          </cell>
          <cell r="B5271" t="str">
            <v xml:space="preserve">LIMPEZA PISO PLACA BORRACHA </v>
          </cell>
          <cell r="C5271" t="str">
            <v>M2</v>
          </cell>
          <cell r="D5271">
            <v>5.72</v>
          </cell>
        </row>
        <row r="5272">
          <cell r="A5272" t="str">
            <v xml:space="preserve">    73948/014</v>
          </cell>
          <cell r="B5272" t="str">
            <v xml:space="preserve">LIMPEZA PISO CIMENTADO </v>
          </cell>
          <cell r="C5272" t="str">
            <v>M2</v>
          </cell>
          <cell r="D5272">
            <v>7.14</v>
          </cell>
        </row>
        <row r="5273">
          <cell r="A5273" t="str">
            <v xml:space="preserve">    73948/015</v>
          </cell>
          <cell r="B5273" t="str">
            <v xml:space="preserve">LIMPEZA PISO MARMORITE/GRANILITE </v>
          </cell>
          <cell r="C5273" t="str">
            <v>M2</v>
          </cell>
          <cell r="D5273">
            <v>8.6</v>
          </cell>
        </row>
        <row r="5274">
          <cell r="A5274" t="str">
            <v xml:space="preserve">    73948/016</v>
          </cell>
          <cell r="B5274" t="str">
            <v xml:space="preserve">LIMPEZA MANUAL DO TERRENO (C/ RASPAGEM SUPERFICIAL) </v>
          </cell>
          <cell r="C5274" t="str">
            <v>M2</v>
          </cell>
          <cell r="D5274">
            <v>2.46</v>
          </cell>
        </row>
        <row r="5275">
          <cell r="A5275" t="str">
            <v xml:space="preserve">    74086</v>
          </cell>
          <cell r="B5275" t="str">
            <v>LIMPEZA DIVERSAS DA OBRA</v>
          </cell>
        </row>
        <row r="5276">
          <cell r="A5276" t="str">
            <v xml:space="preserve">    74086/001</v>
          </cell>
          <cell r="B5276" t="str">
            <v xml:space="preserve">LIMPEZA LOUCAS E METAIS </v>
          </cell>
          <cell r="C5276" t="str">
            <v>UN</v>
          </cell>
          <cell r="D5276">
            <v>16.38</v>
          </cell>
        </row>
        <row r="5277">
          <cell r="A5277" t="str">
            <v xml:space="preserve">    74243</v>
          </cell>
          <cell r="B5277" t="str">
            <v>LIMPEZA GERAL DE QUADRA POLIESPORTIVA</v>
          </cell>
        </row>
        <row r="5278">
          <cell r="A5278" t="str">
            <v xml:space="preserve">    74243/001</v>
          </cell>
          <cell r="B5278" t="str">
            <v xml:space="preserve">LIMPEZA GERAL DE QUADRA POLIESPORTIVA </v>
          </cell>
          <cell r="C5278" t="str">
            <v>M2</v>
          </cell>
          <cell r="D5278">
            <v>1.37</v>
          </cell>
        </row>
        <row r="5279">
          <cell r="A5279" t="str">
            <v xml:space="preserve">    84115</v>
          </cell>
          <cell r="B5279" t="str">
            <v xml:space="preserve">LIMPEZA DE ESTRUTURA METALICA SEM ANDAIME </v>
          </cell>
          <cell r="C5279" t="str">
            <v>M2</v>
          </cell>
          <cell r="D5279">
            <v>1.82</v>
          </cell>
        </row>
        <row r="5280">
          <cell r="A5280" t="str">
            <v xml:space="preserve">    84117</v>
          </cell>
          <cell r="B5280" t="str">
            <v xml:space="preserve">RASPAGEM / CALAFETACAO TACOS MADEIRA 1 DEMAO CERA </v>
          </cell>
          <cell r="C5280" t="str">
            <v>M2</v>
          </cell>
          <cell r="D5280">
            <v>13.3</v>
          </cell>
        </row>
        <row r="5281">
          <cell r="A5281" t="str">
            <v xml:space="preserve">    84119</v>
          </cell>
          <cell r="B5281" t="str">
            <v xml:space="preserve">ENCERAMENTO MANUAL PISO DE QUALQUER NATUREZA - 2 DEMAOS </v>
          </cell>
          <cell r="C5281" t="str">
            <v>M2</v>
          </cell>
          <cell r="D5281">
            <v>5.98</v>
          </cell>
        </row>
        <row r="5282">
          <cell r="A5282" t="str">
            <v xml:space="preserve">    84120</v>
          </cell>
          <cell r="B5282" t="str">
            <v xml:space="preserve">ENCERAMENTO MANUAL EM MADEIRA - 3 DEMAOS </v>
          </cell>
          <cell r="C5282" t="str">
            <v>M2</v>
          </cell>
          <cell r="D5282">
            <v>9.16</v>
          </cell>
        </row>
        <row r="5283">
          <cell r="A5283" t="str">
            <v xml:space="preserve">    84121</v>
          </cell>
          <cell r="B5283" t="str">
            <v>PLACA IDENTIFICACAO ACRILICO 25X8CM BORDA POLIDA - FORNECIMENTO E COLOCACAO</v>
          </cell>
          <cell r="C5283" t="str">
            <v>UN</v>
          </cell>
          <cell r="D5283">
            <v>41.86</v>
          </cell>
        </row>
        <row r="5284">
          <cell r="A5284" t="str">
            <v xml:space="preserve">    84122</v>
          </cell>
          <cell r="B5284" t="str">
            <v xml:space="preserve">PLACA INAUGURACAO EM ALUMINIO 0,40X0,60M FORNECIMENTO E COLOCACAO </v>
          </cell>
          <cell r="C5284" t="str">
            <v>UN</v>
          </cell>
          <cell r="D5284">
            <v>1000.64</v>
          </cell>
        </row>
        <row r="5285">
          <cell r="A5285" t="str">
            <v xml:space="preserve">    84123</v>
          </cell>
          <cell r="B5285" t="str">
            <v xml:space="preserve">LIXAMENTO MAN C/ LIXA CALAFATE DE CONCR APARENTE ANTIGO </v>
          </cell>
          <cell r="C5285" t="str">
            <v>M2</v>
          </cell>
          <cell r="D5285">
            <v>3.79</v>
          </cell>
        </row>
        <row r="5286">
          <cell r="A5286" t="str">
            <v xml:space="preserve">    84124</v>
          </cell>
          <cell r="B5286" t="str">
            <v xml:space="preserve">LETRA DE ACO INOX NO22 ALT=20CM FORNECIMENTO E COLOCACAO </v>
          </cell>
          <cell r="C5286" t="str">
            <v>UN</v>
          </cell>
          <cell r="D5286">
            <v>72.58</v>
          </cell>
        </row>
        <row r="5287">
          <cell r="A5287" t="str">
            <v xml:space="preserve">    84125</v>
          </cell>
          <cell r="B5287" t="str">
            <v>LIMPEZA DE REVESTIMENTO EM PAREDE C/ SOLUCAO DE ACIDO MURIATICO/AMONIA</v>
          </cell>
          <cell r="C5287" t="str">
            <v>M2</v>
          </cell>
          <cell r="D5287">
            <v>4.95</v>
          </cell>
        </row>
        <row r="5288">
          <cell r="A5288" t="str">
            <v xml:space="preserve">  0215</v>
          </cell>
          <cell r="B5288" t="str">
            <v>ABERTURA DE POCO | CISTERNA OU CACIMBA |</v>
          </cell>
        </row>
        <row r="5289">
          <cell r="A5289" t="str">
            <v xml:space="preserve">    74163</v>
          </cell>
          <cell r="B5289" t="str">
            <v>PERFURACAO DE POCO</v>
          </cell>
        </row>
        <row r="5290">
          <cell r="A5290" t="str">
            <v xml:space="preserve">    74163/001</v>
          </cell>
          <cell r="B5290" t="str">
            <v xml:space="preserve">PERFURACAO DE POCO COM PERFURATRIZ PNEUMATICA </v>
          </cell>
          <cell r="C5290" t="str">
            <v>M</v>
          </cell>
          <cell r="D5290">
            <v>33.08</v>
          </cell>
        </row>
        <row r="5291">
          <cell r="A5291" t="str">
            <v xml:space="preserve">    74163/002</v>
          </cell>
          <cell r="B5291" t="str">
            <v xml:space="preserve">PERFURACAO DE POCO COM PERFURATRIZ A PERCUSSAO </v>
          </cell>
          <cell r="C5291" t="str">
            <v>M</v>
          </cell>
          <cell r="D5291">
            <v>53.15</v>
          </cell>
        </row>
        <row r="5292">
          <cell r="A5292" t="str">
            <v xml:space="preserve">    84127</v>
          </cell>
          <cell r="B5292" t="str">
            <v xml:space="preserve">REVESTIMENTO DE POCOS C/ TUBOS DE CONCRETO </v>
          </cell>
          <cell r="C5292" t="str">
            <v>M</v>
          </cell>
          <cell r="D5292">
            <v>225.93</v>
          </cell>
        </row>
        <row r="5293">
          <cell r="A5293" t="str">
            <v xml:space="preserve">    84128</v>
          </cell>
          <cell r="B5293" t="str">
            <v>ABERTURA POCO PARA CISTERNA TERRENO COMPACTO COM DN 1,0M COM PROFUNDIDADES DE 15 A 20M</v>
          </cell>
          <cell r="C5293" t="str">
            <v>M</v>
          </cell>
          <cell r="D5293">
            <v>121.97</v>
          </cell>
        </row>
        <row r="5294">
          <cell r="A5294" t="str">
            <v xml:space="preserve">    84129</v>
          </cell>
          <cell r="B5294" t="str">
            <v>ABERTURA POCO PARA CISTERNA TERRENO COMPACTO COM DN 1,0M PROFUNDIDADE DE 10 A 15M</v>
          </cell>
          <cell r="C5294" t="str">
            <v>M</v>
          </cell>
          <cell r="D5294">
            <v>97.58</v>
          </cell>
        </row>
        <row r="5295">
          <cell r="A5295" t="str">
            <v xml:space="preserve">    84130</v>
          </cell>
          <cell r="B5295" t="str">
            <v>ABERTURA POCO PARA CISTERNA TERRENO COMPACTO COM DN 1,0 COM PROFUNDIDADE DE 5 A 10M</v>
          </cell>
          <cell r="C5295" t="str">
            <v>M</v>
          </cell>
          <cell r="D5295">
            <v>73.180000000000007</v>
          </cell>
        </row>
        <row r="5296">
          <cell r="A5296" t="str">
            <v xml:space="preserve">    84131</v>
          </cell>
          <cell r="B5296" t="str">
            <v>ABERTURA POCO PARA CISTERNA TERRENO COMPACTO COM DN 1,0 COM PROFUNDIDADEATE 5M</v>
          </cell>
          <cell r="C5296" t="str">
            <v>M</v>
          </cell>
          <cell r="D5296">
            <v>60.98</v>
          </cell>
        </row>
        <row r="5297">
          <cell r="A5297" t="str">
            <v xml:space="preserve">  0216</v>
          </cell>
          <cell r="B5297" t="str">
            <v>POCO TUBULAR PROFUNDO</v>
          </cell>
        </row>
        <row r="5298">
          <cell r="A5298" t="str">
            <v xml:space="preserve">    40841</v>
          </cell>
          <cell r="B5298" t="str">
            <v xml:space="preserve">ABRACADEIRA P/POCOS PROFUNDOS </v>
          </cell>
          <cell r="C5298" t="str">
            <v>UN</v>
          </cell>
          <cell r="D5298">
            <v>80.319999999999993</v>
          </cell>
        </row>
        <row r="5299">
          <cell r="A5299" t="str">
            <v xml:space="preserve">  0279</v>
          </cell>
          <cell r="B5299" t="str">
            <v>SOLDAS/CORTES</v>
          </cell>
        </row>
        <row r="5300">
          <cell r="A5300" t="str">
            <v xml:space="preserve">    6391</v>
          </cell>
          <cell r="B5300" t="str">
            <v>SOLDA TOPO DESCENDENTE CHANFRADA ESPESSURA=1/4" CHAPA/PERFIL/TUBO ACO COM CONVERSOR DIESEL.</v>
          </cell>
          <cell r="C5300" t="str">
            <v>M</v>
          </cell>
          <cell r="D5300">
            <v>97.9</v>
          </cell>
        </row>
        <row r="5301">
          <cell r="A5301" t="str">
            <v xml:space="preserve">    84132</v>
          </cell>
          <cell r="B5301" t="str">
            <v>SOLDA DE TOPO DESCENDENTE, EM CHAPA ACO CHANFR 5/16" ESP (P/ ASSENT TUBULACAO OU PECA DE ACO) UTILIZANDO CONVERSOR DIESEL.</v>
          </cell>
          <cell r="C5301" t="str">
            <v>M</v>
          </cell>
          <cell r="D5301">
            <v>117.61</v>
          </cell>
        </row>
        <row r="5302">
          <cell r="A5302" t="str">
            <v xml:space="preserve">    84133</v>
          </cell>
          <cell r="B5302" t="str">
            <v>SOLDA DE TOPO DESCENDENTE, EM CHAPA ACO CHANFR 3/8" ESP (P/ ASSENT TUBULACAO OU PECA DE ACO) UTILIZANDO CONVERSOR DIESEL</v>
          </cell>
          <cell r="C5302" t="str">
            <v>M</v>
          </cell>
          <cell r="D5302">
            <v>215.42</v>
          </cell>
        </row>
        <row r="5303">
          <cell r="A5303" t="str">
            <v xml:space="preserve">  0318</v>
          </cell>
          <cell r="B5303" t="str">
            <v>OUTROS</v>
          </cell>
        </row>
        <row r="5304">
          <cell r="A5304" t="str">
            <v xml:space="preserve">    71516</v>
          </cell>
          <cell r="B5304" t="str">
            <v>CONJUNTO DE MANGUEIRA PARA COMBATE A INCENDIO EM FIBRA DE POLIESTER PURA, COM 1.1/2", REVESTIDA INTERNAMENTE, COM 2 LANCES DE 15M CADA</v>
          </cell>
          <cell r="C5304" t="str">
            <v>UN</v>
          </cell>
          <cell r="D5304">
            <v>450</v>
          </cell>
        </row>
        <row r="5305">
          <cell r="A5305" t="str">
            <v xml:space="preserve">    73361</v>
          </cell>
          <cell r="B5305" t="str">
            <v xml:space="preserve">CONCRETO CICLOPICO FCK=10MPA 30% PEDRA DE MAO INCLUSIVE LANCAMENTO </v>
          </cell>
          <cell r="C5305" t="str">
            <v>M3</v>
          </cell>
          <cell r="D5305">
            <v>340.73</v>
          </cell>
        </row>
        <row r="5306">
          <cell r="A5306" t="str">
            <v xml:space="preserve">    73370</v>
          </cell>
          <cell r="B5306" t="str">
            <v>TRANSPORTE QQ NAT CAM BASCULANTE 30 KM/H 8.00 T EXCL DESPESA CARGA/DESC ESPERA DO CAMINHAO/SERVENTE/E OU EQUIP AUX.</v>
          </cell>
          <cell r="C5306" t="str">
            <v>T/KM</v>
          </cell>
          <cell r="D5306">
            <v>1.1100000000000001</v>
          </cell>
        </row>
        <row r="5307">
          <cell r="A5307" t="str">
            <v xml:space="preserve">    73372</v>
          </cell>
          <cell r="B5307" t="str">
            <v xml:space="preserve">PINHO DE TERCEIRA 1" X 12" E 1" X 9" </v>
          </cell>
          <cell r="C5307" t="str">
            <v>M2</v>
          </cell>
          <cell r="D5307">
            <v>29.13</v>
          </cell>
        </row>
        <row r="5308">
          <cell r="A5308" t="str">
            <v xml:space="preserve">    73396</v>
          </cell>
          <cell r="B5308" t="str">
            <v xml:space="preserve">DEGRAU DE FERRO FUNDIDO NUM 1 DE 3,0 KG </v>
          </cell>
          <cell r="C5308" t="str">
            <v>UN</v>
          </cell>
          <cell r="D5308">
            <v>7.33</v>
          </cell>
        </row>
        <row r="5309">
          <cell r="A5309" t="str">
            <v xml:space="preserve">    73397</v>
          </cell>
          <cell r="B5309" t="str">
            <v xml:space="preserve">EMBOCO CIMENTO AREIA 1:4 ESP=1,5CM INCL CHAPISCO 1:3 E=9MM </v>
          </cell>
          <cell r="C5309" t="str">
            <v>M2</v>
          </cell>
          <cell r="D5309">
            <v>21.6</v>
          </cell>
        </row>
        <row r="5310">
          <cell r="A5310" t="str">
            <v xml:space="preserve">    73413</v>
          </cell>
          <cell r="B5310" t="str">
            <v>ESCAVACAO MEC.VALA N ESCOR ATE 1,5M C/RETRO MAT 1A COM REDUTOR (PEDRAS/INST PREDIAIS/OUTROS REDUT PRODUT OU CAVAS FUNDACAO) - EXCL. ESGOTAMENTO</v>
          </cell>
          <cell r="C5310" t="str">
            <v>M3</v>
          </cell>
          <cell r="D5310">
            <v>11.93</v>
          </cell>
        </row>
        <row r="5311">
          <cell r="A5311" t="str">
            <v xml:space="preserve">    73415</v>
          </cell>
          <cell r="B5311" t="str">
            <v xml:space="preserve">PINTURA PVA, TRES DEMAOS </v>
          </cell>
          <cell r="C5311" t="str">
            <v>M2</v>
          </cell>
          <cell r="D5311">
            <v>13.38</v>
          </cell>
        </row>
        <row r="5312">
          <cell r="A5312" t="str">
            <v xml:space="preserve">    73426</v>
          </cell>
          <cell r="B5312" t="str">
            <v xml:space="preserve">PERFURACAO MANUAL DIAMETRO 20 CM (5 TF) </v>
          </cell>
          <cell r="C5312" t="str">
            <v>M</v>
          </cell>
          <cell r="D5312">
            <v>49.72</v>
          </cell>
        </row>
        <row r="5313">
          <cell r="A5313" t="str">
            <v xml:space="preserve">    73430</v>
          </cell>
          <cell r="B5313" t="str">
            <v>ESCAVACAO MEC. VALA N ESCOR MAT 1A C/RETRO ENTRE 1,5 E 3M C/ REDUTOR (PEDRAS/INST PREDIAIS/OUTROS REDUT.PRODUTIV OU CAVAS FUNDACAO ) - EXCL.ESGOTAMENTO.</v>
          </cell>
          <cell r="C5313" t="str">
            <v>M3</v>
          </cell>
          <cell r="D5313">
            <v>14.51</v>
          </cell>
        </row>
        <row r="5314">
          <cell r="A5314" t="str">
            <v xml:space="preserve">    73431</v>
          </cell>
          <cell r="B5314" t="str">
            <v xml:space="preserve">PINHO TERCEIRA 2,5X10CM </v>
          </cell>
          <cell r="C5314" t="str">
            <v>M</v>
          </cell>
          <cell r="D5314">
            <v>2.98</v>
          </cell>
        </row>
        <row r="5315">
          <cell r="A5315" t="str">
            <v xml:space="preserve">    73460</v>
          </cell>
          <cell r="B5315" t="str">
            <v xml:space="preserve">MACARANDUBA APARELHADA 3" X 4.1/2" </v>
          </cell>
          <cell r="C5315" t="str">
            <v>M</v>
          </cell>
          <cell r="D5315">
            <v>26.34</v>
          </cell>
        </row>
        <row r="5316">
          <cell r="A5316" t="str">
            <v xml:space="preserve">    73475</v>
          </cell>
          <cell r="B5316" t="str">
            <v xml:space="preserve">TACO DE ALVENARIA (2,5X10X20)CM </v>
          </cell>
          <cell r="C5316" t="str">
            <v>UN</v>
          </cell>
          <cell r="D5316">
            <v>0.52</v>
          </cell>
        </row>
        <row r="5317">
          <cell r="A5317" t="str">
            <v xml:space="preserve">    73488</v>
          </cell>
          <cell r="B5317" t="str">
            <v xml:space="preserve">MACARANDUBA APARELHADA 3" X 6" </v>
          </cell>
          <cell r="C5317" t="str">
            <v>M</v>
          </cell>
          <cell r="D5317">
            <v>34.39</v>
          </cell>
        </row>
        <row r="5318">
          <cell r="A5318" t="str">
            <v xml:space="preserve">    73489</v>
          </cell>
          <cell r="B5318" t="str">
            <v xml:space="preserve">MACARANDUBA APARELHADA DE 3" X 9" </v>
          </cell>
          <cell r="C5318" t="str">
            <v>M</v>
          </cell>
          <cell r="D5318">
            <v>52.71</v>
          </cell>
        </row>
        <row r="5319">
          <cell r="A5319" t="str">
            <v xml:space="preserve">    73490</v>
          </cell>
          <cell r="B5319" t="str">
            <v>TUBO CA-1 CONCR ARMADO P/GALERIAS AGUAS PLUV DIAM=0,80M FORNEC MAT COM AREIA CIMENTO 1:4 - FORNECIMENTO E ASSENTAMENTO</v>
          </cell>
          <cell r="C5319" t="str">
            <v>M</v>
          </cell>
          <cell r="D5319">
            <v>243.84</v>
          </cell>
        </row>
        <row r="5320">
          <cell r="A5320" t="str">
            <v xml:space="preserve">    73493</v>
          </cell>
          <cell r="B5320" t="str">
            <v>TEODOLITO CONVENCIONAL DE MICROMETRO C/LEITURA NUMERICA (CP) PRECISAO DE 6S PARA LEVANTAMENTO DE TERRENOS DIVERSOS</v>
          </cell>
          <cell r="C5320" t="str">
            <v>H</v>
          </cell>
          <cell r="D5320">
            <v>2.2999999999999998</v>
          </cell>
        </row>
        <row r="5321">
          <cell r="A5321" t="str">
            <v xml:space="preserve">    73503</v>
          </cell>
          <cell r="B5321" t="str">
            <v xml:space="preserve">TRANSPORTE DE TUBOS DE PVC DN 1000 </v>
          </cell>
          <cell r="C5321" t="str">
            <v>M</v>
          </cell>
          <cell r="D5321">
            <v>6.27</v>
          </cell>
        </row>
        <row r="5322">
          <cell r="A5322" t="str">
            <v xml:space="preserve">    73504</v>
          </cell>
          <cell r="B5322" t="str">
            <v xml:space="preserve">TRANSPORTE DE TUBOS DE PVC DN 900 </v>
          </cell>
          <cell r="C5322" t="str">
            <v>M</v>
          </cell>
          <cell r="D5322">
            <v>5.29</v>
          </cell>
        </row>
        <row r="5323">
          <cell r="A5323" t="str">
            <v xml:space="preserve">    73505</v>
          </cell>
          <cell r="B5323" t="str">
            <v xml:space="preserve">TRANSPORTE DE TUBOS DE PVC DN 800 </v>
          </cell>
          <cell r="C5323" t="str">
            <v>M</v>
          </cell>
          <cell r="D5323">
            <v>4.3899999999999997</v>
          </cell>
        </row>
        <row r="5324">
          <cell r="A5324" t="str">
            <v xml:space="preserve">    73506</v>
          </cell>
          <cell r="B5324" t="str">
            <v xml:space="preserve">TRANSPORTE DE TUBOS DE PVC DN 700 </v>
          </cell>
          <cell r="C5324" t="str">
            <v>M</v>
          </cell>
          <cell r="D5324">
            <v>3.56</v>
          </cell>
        </row>
        <row r="5325">
          <cell r="A5325" t="str">
            <v xml:space="preserve">    73507</v>
          </cell>
          <cell r="B5325" t="str">
            <v xml:space="preserve">TRANSPORTE DE TUBOS DE PVC DN 600 </v>
          </cell>
          <cell r="C5325" t="str">
            <v>M</v>
          </cell>
          <cell r="D5325">
            <v>2.79</v>
          </cell>
        </row>
        <row r="5326">
          <cell r="A5326" t="str">
            <v xml:space="preserve">    73508</v>
          </cell>
          <cell r="B5326" t="str">
            <v xml:space="preserve">TRANSPORTE DE TUBOS DE PVC DN 500 </v>
          </cell>
          <cell r="C5326" t="str">
            <v>M</v>
          </cell>
          <cell r="D5326">
            <v>2.12</v>
          </cell>
        </row>
        <row r="5327">
          <cell r="A5327" t="str">
            <v xml:space="preserve">    73509</v>
          </cell>
          <cell r="B5327" t="str">
            <v xml:space="preserve">TRANSPORTE DE TUBOS DE PVC DN 400 </v>
          </cell>
          <cell r="C5327" t="str">
            <v>M</v>
          </cell>
          <cell r="D5327">
            <v>1.53</v>
          </cell>
        </row>
        <row r="5328">
          <cell r="A5328" t="str">
            <v xml:space="preserve">    73510</v>
          </cell>
          <cell r="B5328" t="str">
            <v xml:space="preserve">TRANSPORTE DE TUBOS DE FERRO DUTIL DN 1200 </v>
          </cell>
          <cell r="C5328" t="str">
            <v>M</v>
          </cell>
          <cell r="D5328">
            <v>16.149999999999999</v>
          </cell>
        </row>
        <row r="5329">
          <cell r="A5329" t="str">
            <v xml:space="preserve">    73511</v>
          </cell>
          <cell r="B5329" t="str">
            <v xml:space="preserve">TRANSPORTE DE TUBOS DE FERRO DUTIL DN 1100 </v>
          </cell>
          <cell r="C5329" t="str">
            <v>M</v>
          </cell>
          <cell r="D5329">
            <v>13.93</v>
          </cell>
        </row>
        <row r="5330">
          <cell r="A5330" t="str">
            <v xml:space="preserve">    73512</v>
          </cell>
          <cell r="B5330" t="str">
            <v xml:space="preserve">TRANSPORTE DE TUBOS DE FERRO DUTIL DN 1000 </v>
          </cell>
          <cell r="C5330" t="str">
            <v>M</v>
          </cell>
          <cell r="D5330">
            <v>12.09</v>
          </cell>
        </row>
        <row r="5331">
          <cell r="A5331" t="str">
            <v xml:space="preserve">    73513</v>
          </cell>
          <cell r="B5331" t="str">
            <v xml:space="preserve">TRANSPORTE DE TUBOS DE FERRO DUTIL DN 900 </v>
          </cell>
          <cell r="C5331" t="str">
            <v>M</v>
          </cell>
          <cell r="D5331">
            <v>10.199999999999999</v>
          </cell>
        </row>
        <row r="5332">
          <cell r="A5332" t="str">
            <v xml:space="preserve">    73514</v>
          </cell>
          <cell r="B5332" t="str">
            <v xml:space="preserve">TRANSPORTE DE TUBOS DE FERRO DUTIL DN 800 </v>
          </cell>
          <cell r="C5332" t="str">
            <v>M</v>
          </cell>
          <cell r="D5332">
            <v>8.4600000000000009</v>
          </cell>
        </row>
        <row r="5333">
          <cell r="A5333" t="str">
            <v xml:space="preserve">    73515</v>
          </cell>
          <cell r="B5333" t="str">
            <v xml:space="preserve">TRANSPORTE DE TUBOS DE FERRO DUTIL DN 700 </v>
          </cell>
          <cell r="C5333" t="str">
            <v>M</v>
          </cell>
          <cell r="D5333">
            <v>6.85</v>
          </cell>
        </row>
        <row r="5334">
          <cell r="A5334" t="str">
            <v xml:space="preserve">    73516</v>
          </cell>
          <cell r="B5334" t="str">
            <v xml:space="preserve">TRANSPORTE DE TUBOS DE FERRO DUTIL DN 600 </v>
          </cell>
          <cell r="C5334" t="str">
            <v>M</v>
          </cell>
          <cell r="D5334">
            <v>5.39</v>
          </cell>
        </row>
        <row r="5335">
          <cell r="A5335" t="str">
            <v xml:space="preserve">    73517</v>
          </cell>
          <cell r="B5335" t="str">
            <v xml:space="preserve">TRANSPORTE DE TUBOS DE FERRO DUTIL DN 500 </v>
          </cell>
          <cell r="C5335" t="str">
            <v>M</v>
          </cell>
          <cell r="D5335">
            <v>4.08</v>
          </cell>
        </row>
        <row r="5336">
          <cell r="A5336" t="str">
            <v xml:space="preserve">    73518</v>
          </cell>
          <cell r="B5336" t="str">
            <v xml:space="preserve">TRANSPORTE DE TUBOS DE FERRO DUTIL DN 450 </v>
          </cell>
          <cell r="C5336" t="str">
            <v>M</v>
          </cell>
          <cell r="D5336">
            <v>3.54</v>
          </cell>
        </row>
        <row r="5337">
          <cell r="A5337" t="str">
            <v xml:space="preserve">    73519</v>
          </cell>
          <cell r="B5337" t="str">
            <v xml:space="preserve">TRANSPORTE DE TUBOS DE FERRO DUTIL DN 400 </v>
          </cell>
          <cell r="C5337" t="str">
            <v>M</v>
          </cell>
          <cell r="D5337">
            <v>2.97</v>
          </cell>
        </row>
        <row r="5338">
          <cell r="A5338" t="str">
            <v xml:space="preserve">    73520</v>
          </cell>
          <cell r="B5338" t="str">
            <v xml:space="preserve">TRANSPORTE DE TUBOS DE FERRO DUTIL DN 350 </v>
          </cell>
          <cell r="C5338" t="str">
            <v>M</v>
          </cell>
          <cell r="D5338">
            <v>2.4900000000000002</v>
          </cell>
        </row>
        <row r="5339">
          <cell r="A5339" t="str">
            <v xml:space="preserve">    73521</v>
          </cell>
          <cell r="B5339" t="str">
            <v xml:space="preserve">TRANSPORTE DE TUBOS DE FERRO DUTIL DN 300 </v>
          </cell>
          <cell r="C5339" t="str">
            <v>M</v>
          </cell>
          <cell r="D5339">
            <v>2.0099999999999998</v>
          </cell>
        </row>
        <row r="5340">
          <cell r="A5340" t="str">
            <v xml:space="preserve">    73522</v>
          </cell>
          <cell r="B5340" t="str">
            <v xml:space="preserve">TRANSPORTE DE TUBOS DE FERRO DUTIL DN 250 </v>
          </cell>
          <cell r="C5340" t="str">
            <v>M</v>
          </cell>
          <cell r="D5340">
            <v>1.58</v>
          </cell>
        </row>
        <row r="5341">
          <cell r="A5341" t="str">
            <v xml:space="preserve">    73523</v>
          </cell>
          <cell r="B5341" t="str">
            <v xml:space="preserve">TRANSPORTE DE TUBOS DE FERRO DUTIL DN 200 </v>
          </cell>
          <cell r="C5341" t="str">
            <v>M</v>
          </cell>
          <cell r="D5341">
            <v>1.19</v>
          </cell>
        </row>
        <row r="5342">
          <cell r="A5342" t="str">
            <v xml:space="preserve">    73524</v>
          </cell>
          <cell r="B5342" t="str">
            <v xml:space="preserve">TRANSPORTE DE TUBOS DE FERRO DUTIL DN 150 </v>
          </cell>
          <cell r="C5342" t="str">
            <v>M</v>
          </cell>
          <cell r="D5342">
            <v>0.93</v>
          </cell>
        </row>
        <row r="5343">
          <cell r="A5343" t="str">
            <v xml:space="preserve">    73540</v>
          </cell>
          <cell r="B5343" t="str">
            <v xml:space="preserve">COLOCACAO CUBA LOUCA/ACO INOX EXCLUSIVE CUBA/COMPLEMENTO - P </v>
          </cell>
          <cell r="C5343" t="str">
            <v>UN</v>
          </cell>
          <cell r="D5343">
            <v>27.51</v>
          </cell>
        </row>
        <row r="5344">
          <cell r="A5344" t="str">
            <v xml:space="preserve">    73541</v>
          </cell>
          <cell r="B5344" t="str">
            <v xml:space="preserve">COLOCACAO BANCA MARMORE/GRANITO/ACO INOX EXCLUSIVE BANCA - P </v>
          </cell>
          <cell r="C5344" t="str">
            <v>M</v>
          </cell>
          <cell r="D5344">
            <v>49.2</v>
          </cell>
        </row>
        <row r="5345">
          <cell r="A5345" t="str">
            <v xml:space="preserve">    73542</v>
          </cell>
          <cell r="B5345" t="str">
            <v xml:space="preserve">BUCHA/ARRUELA ALUMINIO 3/4" - P </v>
          </cell>
          <cell r="C5345" t="str">
            <v>CJ</v>
          </cell>
          <cell r="D5345">
            <v>0.96</v>
          </cell>
        </row>
        <row r="5346">
          <cell r="A5346" t="str">
            <v xml:space="preserve">    73543</v>
          </cell>
          <cell r="B5346" t="str">
            <v xml:space="preserve">BUCHA/ARRUELA ALUMINIO 1/2" - P </v>
          </cell>
          <cell r="C5346" t="str">
            <v>CJ</v>
          </cell>
          <cell r="D5346">
            <v>0.82</v>
          </cell>
        </row>
        <row r="5347">
          <cell r="A5347" t="str">
            <v xml:space="preserve">    73555</v>
          </cell>
          <cell r="B5347" t="str">
            <v xml:space="preserve">TACO DE CANELA 2,5X10X10CM </v>
          </cell>
          <cell r="C5347" t="str">
            <v>UN</v>
          </cell>
          <cell r="D5347">
            <v>0.26</v>
          </cell>
        </row>
        <row r="5348">
          <cell r="A5348" t="str">
            <v xml:space="preserve">    73562</v>
          </cell>
          <cell r="B5348" t="str">
            <v xml:space="preserve">NIVEL WILD-NA-Z </v>
          </cell>
          <cell r="C5348" t="str">
            <v>H</v>
          </cell>
          <cell r="D5348">
            <v>0.75</v>
          </cell>
        </row>
        <row r="5349">
          <cell r="A5349" t="str">
            <v xml:space="preserve">    73564</v>
          </cell>
          <cell r="B5349" t="str">
            <v>CORTE REMOCAO DO PAVIMENTO APICOAMENTO LAJE FORMAS E CONCRETAGEM BERCOS FCK=25MPA-24H UTILIZANDO GRAUTH</v>
          </cell>
          <cell r="C5349" t="str">
            <v>M</v>
          </cell>
          <cell r="D5349">
            <v>244.32</v>
          </cell>
        </row>
        <row r="5350">
          <cell r="A5350" t="str">
            <v xml:space="preserve">    73587</v>
          </cell>
          <cell r="B5350" t="str">
            <v xml:space="preserve">TRANSPORTE DE TUBOS DE PVC DN 350 </v>
          </cell>
          <cell r="C5350" t="str">
            <v>M</v>
          </cell>
          <cell r="D5350">
            <v>1.07</v>
          </cell>
        </row>
        <row r="5351">
          <cell r="A5351" t="str">
            <v xml:space="preserve">    73588</v>
          </cell>
          <cell r="B5351" t="str">
            <v xml:space="preserve">TRANSPORTE DE TUBOS DE PVC DN 300 </v>
          </cell>
          <cell r="C5351" t="str">
            <v>M</v>
          </cell>
          <cell r="D5351">
            <v>0.72</v>
          </cell>
        </row>
        <row r="5352">
          <cell r="A5352" t="str">
            <v xml:space="preserve">    73589</v>
          </cell>
          <cell r="B5352" t="str">
            <v xml:space="preserve">TRANSPORTE DE TUBOS DE PVC DN 250 </v>
          </cell>
          <cell r="C5352" t="str">
            <v>M</v>
          </cell>
          <cell r="D5352">
            <v>0.5</v>
          </cell>
        </row>
        <row r="5353">
          <cell r="A5353" t="str">
            <v xml:space="preserve">    73590</v>
          </cell>
          <cell r="B5353" t="str">
            <v xml:space="preserve">TRANSPORTE DE TUBOS DE PVC DN 200 </v>
          </cell>
          <cell r="C5353" t="str">
            <v>M</v>
          </cell>
          <cell r="D5353">
            <v>0.31</v>
          </cell>
        </row>
        <row r="5354">
          <cell r="A5354" t="str">
            <v xml:space="preserve">    73597</v>
          </cell>
          <cell r="B5354" t="str">
            <v xml:space="preserve">TRANSPORTE DE TUBOS DE FERRO DUTIL DN 100 </v>
          </cell>
          <cell r="C5354" t="str">
            <v>M</v>
          </cell>
          <cell r="D5354">
            <v>0.72</v>
          </cell>
        </row>
        <row r="5355">
          <cell r="A5355" t="str">
            <v xml:space="preserve">    73598</v>
          </cell>
          <cell r="B5355" t="str">
            <v xml:space="preserve">TRANSPORTE DE TUBOS DE FERRO DUTIL DN 75 </v>
          </cell>
          <cell r="C5355" t="str">
            <v>M</v>
          </cell>
          <cell r="D5355">
            <v>0.5</v>
          </cell>
        </row>
        <row r="5356">
          <cell r="A5356" t="str">
            <v xml:space="preserve">    73714</v>
          </cell>
          <cell r="B5356" t="str">
            <v>CAIXA PARA RALO C OM GRELHA FOFO 135 KG DE ALV TIJOLO MACICO (7X10X20)PAREDES DE UMA VEZ (0.20 M) DE 0.90X1.20X1.50 M (EXTERNA) COM ARGAMASSA 1:4 CIMENTO:AREIA, BASE CONC FCK=10 MPA, EXCLUSIVE ESCAVACAO E REATERRO.</v>
          </cell>
          <cell r="C5356" t="str">
            <v>UN</v>
          </cell>
          <cell r="D5356">
            <v>1167.3699999999999</v>
          </cell>
        </row>
        <row r="5357">
          <cell r="A5357" t="str">
            <v xml:space="preserve">    84114</v>
          </cell>
          <cell r="B5357" t="str">
            <v xml:space="preserve">ALCAPAO DE MADEIRA 63X63CM INCL FERRAGENS </v>
          </cell>
          <cell r="C5357" t="str">
            <v>UN</v>
          </cell>
          <cell r="D5357">
            <v>138.41</v>
          </cell>
        </row>
        <row r="5358">
          <cell r="A5358" t="str">
            <v xml:space="preserve">    84135</v>
          </cell>
          <cell r="B5358" t="str">
            <v>FORNECIMENTO E INSTALACAO CAIXA PRE MOLDADA EM CONCRETO PARA AR CONDICIONADO 18000 BTUS</v>
          </cell>
          <cell r="C5358" t="str">
            <v>UN</v>
          </cell>
          <cell r="D5358">
            <v>229.84</v>
          </cell>
        </row>
        <row r="5359">
          <cell r="A5359" t="str">
            <v xml:space="preserve">    84158</v>
          </cell>
          <cell r="B5359" t="str">
            <v xml:space="preserve">BUCHA / ARRUELA ALUMINIO 1" </v>
          </cell>
          <cell r="C5359" t="str">
            <v>CJ</v>
          </cell>
          <cell r="D5359">
            <v>1.29</v>
          </cell>
        </row>
        <row r="5360">
          <cell r="A5360" t="str">
            <v xml:space="preserve">    84159</v>
          </cell>
          <cell r="B5360" t="str">
            <v xml:space="preserve">BUCHA / ARRUELA ALUMINIO 1 1/4" </v>
          </cell>
          <cell r="C5360" t="str">
            <v>CJ</v>
          </cell>
          <cell r="D5360">
            <v>2.4</v>
          </cell>
        </row>
        <row r="5361">
          <cell r="A5361" t="str">
            <v xml:space="preserve">    86957</v>
          </cell>
          <cell r="B5361" t="str">
            <v>MÃO FRANCESA EM BARRA DE FERRO CHATO RETANGULAR 2" X 1/4", REFORÇADA, 40 X 30 CM</v>
          </cell>
          <cell r="C5361" t="str">
            <v>UN</v>
          </cell>
          <cell r="D5361">
            <v>24.15</v>
          </cell>
        </row>
        <row r="5362">
          <cell r="A5362" t="str">
            <v xml:space="preserve">    86958</v>
          </cell>
          <cell r="B5362" t="str">
            <v>MÃO FRANCESA EM BARRA DE FERRO CHATO RETANGULAR 2" X 1/4", REFORÇADA, 30 X 25 CM</v>
          </cell>
          <cell r="C5362" t="str">
            <v>UN</v>
          </cell>
          <cell r="D5362">
            <v>20.91</v>
          </cell>
        </row>
        <row r="5363">
          <cell r="A5363" t="str">
            <v xml:space="preserve">  0321</v>
          </cell>
          <cell r="B5363" t="str">
            <v>COMPOSICAO SERVICO MIGRACAO</v>
          </cell>
        </row>
        <row r="5364">
          <cell r="A5364" t="str">
            <v xml:space="preserve">    5803</v>
          </cell>
          <cell r="B5364" t="str">
            <v>COMPACTADOR DE SOLOS COM PLACA VIBRATORIA, 46X51CM, 5HP, 156KG, DIESEL, IMPACTO DINAMICO 1700KG - CUSTO HORARIO DE MATERIAIS NA OPERACAO</v>
          </cell>
          <cell r="C5364" t="str">
            <v>H</v>
          </cell>
          <cell r="D5364">
            <v>2.15</v>
          </cell>
        </row>
        <row r="5365">
          <cell r="A5365" t="str">
            <v xml:space="preserve">    6541</v>
          </cell>
          <cell r="B5365" t="str">
            <v xml:space="preserve">TRATOR DE ESTEIRAS - D6 - CUSTOS C/ MAT. NA OPERACAO </v>
          </cell>
          <cell r="C5365" t="str">
            <v>H</v>
          </cell>
          <cell r="D5365">
            <v>75.34</v>
          </cell>
        </row>
        <row r="5366">
          <cell r="A5366" t="str">
            <v xml:space="preserve">    73477</v>
          </cell>
          <cell r="B5366" t="str">
            <v xml:space="preserve">MAQUINA DE SOLDA A ARCO 375A DIESEL 33CV (CP) EXCL OPERADOR </v>
          </cell>
          <cell r="C5366" t="str">
            <v>H</v>
          </cell>
          <cell r="D5366">
            <v>52.6</v>
          </cell>
        </row>
        <row r="5367">
          <cell r="A5367" t="str">
            <v xml:space="preserve">    73554</v>
          </cell>
          <cell r="B5367" t="str">
            <v xml:space="preserve">MACARANDUBA APARELHADA 3" X 3" </v>
          </cell>
          <cell r="C5367" t="str">
            <v>M</v>
          </cell>
          <cell r="D5367">
            <v>17.18</v>
          </cell>
        </row>
        <row r="5368">
          <cell r="A5368" t="str">
            <v xml:space="preserve">  0324</v>
          </cell>
          <cell r="B5368" t="str">
            <v>LETREIROS/LOGOTIPOS/NUMERAÇÕES/SINALIZAÇÕES</v>
          </cell>
        </row>
        <row r="5369">
          <cell r="A5369" t="str">
            <v xml:space="preserve">    73916</v>
          </cell>
          <cell r="B5369" t="str">
            <v>´PLACA DE IDENTIFICAÇÃO</v>
          </cell>
        </row>
        <row r="5370">
          <cell r="A5370" t="str">
            <v xml:space="preserve">    73916/001</v>
          </cell>
          <cell r="B5370" t="str">
            <v xml:space="preserve">PLACA DE IDENTIFICAÇÃO EM CHAPA GALVANIZADA NUM. 18, 12X18CM </v>
          </cell>
          <cell r="C5370" t="str">
            <v>UN</v>
          </cell>
          <cell r="D5370">
            <v>53.28</v>
          </cell>
        </row>
        <row r="5371">
          <cell r="A5371" t="str">
            <v xml:space="preserve">    73916/002</v>
          </cell>
          <cell r="B5371" t="str">
            <v xml:space="preserve">PLACA ESMALTADA PARA IDENTIFICAÇÃO NR DE RUA, DIMENSÕES 45X25CM </v>
          </cell>
          <cell r="C5371" t="str">
            <v>UN</v>
          </cell>
          <cell r="D5371">
            <v>112.38</v>
          </cell>
        </row>
        <row r="5372">
          <cell r="A5372" t="str">
            <v xml:space="preserve">    73916/003</v>
          </cell>
          <cell r="B5372" t="str">
            <v xml:space="preserve">PLACA DE IDENTIFICAÇÃO EM CHAPA GALVANIZADA NUM. 18, DIMENSÕES 8X12CM </v>
          </cell>
          <cell r="C5372" t="str">
            <v>UN</v>
          </cell>
          <cell r="D5372">
            <v>25.98</v>
          </cell>
        </row>
        <row r="5373">
          <cell r="A5373" t="str">
            <v>SERP</v>
          </cell>
          <cell r="B5373" t="str">
            <v>SERVICOS PRELIMINARES</v>
          </cell>
        </row>
        <row r="5374">
          <cell r="A5374" t="str">
            <v xml:space="preserve">  0010</v>
          </cell>
          <cell r="B5374" t="str">
            <v>PREPARO DO TERRENO</v>
          </cell>
        </row>
        <row r="5375">
          <cell r="A5375" t="str">
            <v xml:space="preserve">    73672</v>
          </cell>
          <cell r="B5375" t="str">
            <v>DESMATAMENTO E LIMPEZA MECANIZADA DE TERRENO COM ARVORES ATE Ø 15CM, UTILIZANDO TRATOR DE ESTEIRAS</v>
          </cell>
          <cell r="C5375" t="str">
            <v>M2</v>
          </cell>
          <cell r="D5375">
            <v>0.4</v>
          </cell>
        </row>
        <row r="5376">
          <cell r="A5376" t="str">
            <v xml:space="preserve">    73822</v>
          </cell>
          <cell r="B5376" t="str">
            <v>LIMPEZA DE TERRENO - ROCADA</v>
          </cell>
        </row>
        <row r="5377">
          <cell r="A5377" t="str">
            <v xml:space="preserve">    73822/001</v>
          </cell>
          <cell r="B5377" t="str">
            <v xml:space="preserve">CAPINA E LIMPEZA MANUAL DE TERRENO COM PEQUENOS ARBUSTOS </v>
          </cell>
          <cell r="C5377" t="str">
            <v>M2</v>
          </cell>
          <cell r="D5377">
            <v>2.95</v>
          </cell>
        </row>
        <row r="5378">
          <cell r="A5378" t="str">
            <v xml:space="preserve">    73822/002</v>
          </cell>
          <cell r="B5378" t="str">
            <v>LIMPEZA MECANIZADA DE TERRENO COM REMOCAO DE CAMADA VEGETAL, UTILIZANDO MOTONIVELADORA</v>
          </cell>
          <cell r="C5378" t="str">
            <v>M2</v>
          </cell>
          <cell r="D5378">
            <v>0.48</v>
          </cell>
        </row>
        <row r="5379">
          <cell r="A5379" t="str">
            <v xml:space="preserve">    73859</v>
          </cell>
          <cell r="B5379" t="str">
            <v>DESMATAMENTO / LIMPEZA</v>
          </cell>
        </row>
        <row r="5380">
          <cell r="A5380" t="str">
            <v xml:space="preserve">    73859/001</v>
          </cell>
          <cell r="B5380" t="str">
            <v>DESMATAMENTO E LIMPEZA MECANIZADA DE TERRENO COM REMOCAO DE CAMADA VEGETAL, UTILIZANDO TRATOR DE ESTEIRAS</v>
          </cell>
          <cell r="C5380" t="str">
            <v>M2</v>
          </cell>
          <cell r="D5380">
            <v>0.14000000000000001</v>
          </cell>
        </row>
        <row r="5381">
          <cell r="A5381" t="str">
            <v xml:space="preserve">    73859/002</v>
          </cell>
          <cell r="B5381" t="str">
            <v xml:space="preserve">CAPINA E LIMPEZA MANUAL DE TERRENO </v>
          </cell>
          <cell r="C5381" t="str">
            <v>M2</v>
          </cell>
          <cell r="D5381">
            <v>0.78</v>
          </cell>
        </row>
        <row r="5382">
          <cell r="A5382" t="str">
            <v xml:space="preserve">    85331</v>
          </cell>
          <cell r="B5382" t="str">
            <v xml:space="preserve">CORTE DE CAPOEIRA FINA A FOICE </v>
          </cell>
          <cell r="C5382" t="str">
            <v>M2</v>
          </cell>
          <cell r="D5382">
            <v>0.76</v>
          </cell>
        </row>
        <row r="5383">
          <cell r="A5383" t="str">
            <v xml:space="preserve">    85422</v>
          </cell>
          <cell r="B5383" t="str">
            <v xml:space="preserve">PREPARO MANUAL DE TERRENO S/ RASPAGEM SUPERFICIAL </v>
          </cell>
          <cell r="C5383" t="str">
            <v>M2</v>
          </cell>
          <cell r="D5383">
            <v>3.93</v>
          </cell>
        </row>
        <row r="5384">
          <cell r="A5384" t="str">
            <v xml:space="preserve">  0011</v>
          </cell>
          <cell r="B5384" t="str">
            <v>TRANSITO E SEGURANCA</v>
          </cell>
        </row>
        <row r="5385">
          <cell r="A5385" t="str">
            <v xml:space="preserve">    74220</v>
          </cell>
          <cell r="B5385" t="str">
            <v>TAPUME DE VEDACAO</v>
          </cell>
        </row>
        <row r="5386">
          <cell r="A5386" t="str">
            <v xml:space="preserve">    74220/001</v>
          </cell>
          <cell r="B5386" t="str">
            <v>TAPUME DE CHAPA DE MADEIRA COMPENSADA, E= 6MM, COM PINTURA A CAL E REAPROVEITAMENTO DE 2X</v>
          </cell>
          <cell r="C5386" t="str">
            <v>M2</v>
          </cell>
          <cell r="D5386">
            <v>44.6</v>
          </cell>
        </row>
        <row r="5387">
          <cell r="A5387" t="str">
            <v xml:space="preserve">    74221</v>
          </cell>
          <cell r="B5387" t="str">
            <v>SINALIZACAO DE TRANSITO</v>
          </cell>
        </row>
        <row r="5388">
          <cell r="A5388" t="str">
            <v xml:space="preserve">    74221/001</v>
          </cell>
          <cell r="B5388" t="str">
            <v xml:space="preserve">SINALIZACAO DE TRANSITO - NOTURNA </v>
          </cell>
          <cell r="C5388" t="str">
            <v>M</v>
          </cell>
          <cell r="D5388">
            <v>1.82</v>
          </cell>
        </row>
        <row r="5389">
          <cell r="A5389" t="str">
            <v xml:space="preserve">  0012</v>
          </cell>
          <cell r="B5389" t="str">
            <v>ACESSOS/PASSADICOS</v>
          </cell>
        </row>
        <row r="5390">
          <cell r="A5390" t="str">
            <v xml:space="preserve">    74219</v>
          </cell>
          <cell r="B5390" t="str">
            <v>PASSADICOS E TRAVESSIAS - MONTAGEM, MANUTENCAO E REMOCAO</v>
          </cell>
        </row>
        <row r="5391">
          <cell r="A5391" t="str">
            <v xml:space="preserve">    74219/001</v>
          </cell>
          <cell r="B5391" t="str">
            <v xml:space="preserve">PASSADICOS COM TABUAS DE MADEIRA PARA PEDESTRES </v>
          </cell>
          <cell r="C5391" t="str">
            <v>M2</v>
          </cell>
          <cell r="D5391">
            <v>41.56</v>
          </cell>
        </row>
        <row r="5392">
          <cell r="A5392" t="str">
            <v xml:space="preserve">    74219/002</v>
          </cell>
          <cell r="B5392" t="str">
            <v xml:space="preserve">PASSADICOS COM TABUAS DE MADEIRA PARA VEICULOS </v>
          </cell>
          <cell r="C5392" t="str">
            <v>M2</v>
          </cell>
          <cell r="D5392">
            <v>37.89</v>
          </cell>
        </row>
        <row r="5393">
          <cell r="A5393" t="str">
            <v xml:space="preserve">    84126</v>
          </cell>
          <cell r="B5393" t="str">
            <v>CHAPA DE ACO CARBONO 3/8 (COLOC/ USO/ RETIR) P/ PASS VEICULO SOBRE VALA MEDIDA P/ AREA CHAPA EM CADA APLICACAO</v>
          </cell>
          <cell r="C5393" t="str">
            <v>M2</v>
          </cell>
          <cell r="D5393">
            <v>22.3</v>
          </cell>
        </row>
        <row r="5394">
          <cell r="A5394" t="str">
            <v xml:space="preserve">  0013</v>
          </cell>
          <cell r="B5394" t="str">
            <v>SUSTENTACOES DIVERSAS</v>
          </cell>
        </row>
        <row r="5395">
          <cell r="A5395" t="str">
            <v xml:space="preserve">    73875</v>
          </cell>
          <cell r="B5395" t="str">
            <v>LOCACAO DE ANDAIMES</v>
          </cell>
        </row>
        <row r="5396">
          <cell r="A5396" t="str">
            <v xml:space="preserve">    73875/001</v>
          </cell>
          <cell r="B5396" t="str">
            <v xml:space="preserve">LOCACAO DE ANDAIME METALICO TUBULAR TIPO TORRE </v>
          </cell>
          <cell r="C5396" t="str">
            <v>M/MES</v>
          </cell>
          <cell r="D5396">
            <v>16.920000000000002</v>
          </cell>
        </row>
        <row r="5397">
          <cell r="A5397" t="str">
            <v xml:space="preserve">  0014</v>
          </cell>
          <cell r="B5397" t="str">
            <v>DEMOLICOES/RETIRADAS</v>
          </cell>
        </row>
        <row r="5398">
          <cell r="A5398" t="str">
            <v xml:space="preserve">    72213</v>
          </cell>
          <cell r="B5398" t="str">
            <v xml:space="preserve">LIMPEZA MANUAL GERAL COM REMOCAO DE COBERTURA VEGETAL </v>
          </cell>
          <cell r="C5398" t="str">
            <v>M2</v>
          </cell>
          <cell r="D5398">
            <v>2.46</v>
          </cell>
        </row>
        <row r="5399">
          <cell r="A5399" t="str">
            <v xml:space="preserve">    72214</v>
          </cell>
          <cell r="B5399" t="str">
            <v xml:space="preserve">DEMOLICAO DE ALVENARIA ESTRUTURAL DE BLOCOS VAZADOS DE CONCRETO </v>
          </cell>
          <cell r="C5399" t="str">
            <v>M3</v>
          </cell>
          <cell r="D5399">
            <v>39.369999999999997</v>
          </cell>
        </row>
        <row r="5400">
          <cell r="A5400" t="str">
            <v xml:space="preserve">    72215</v>
          </cell>
          <cell r="B5400" t="str">
            <v xml:space="preserve">DEMOLICAO DE ALVENARIA DE ELEMENTOS CERAMICOS VAZADOS </v>
          </cell>
          <cell r="C5400" t="str">
            <v>M3</v>
          </cell>
          <cell r="D5400">
            <v>24.6</v>
          </cell>
        </row>
        <row r="5401">
          <cell r="A5401" t="str">
            <v xml:space="preserve">    72216</v>
          </cell>
          <cell r="B5401" t="str">
            <v xml:space="preserve">DEMOLICAO DE VERGAS, CINTAS E PILARETES DE CONCRETO </v>
          </cell>
          <cell r="C5401" t="str">
            <v>M3</v>
          </cell>
          <cell r="D5401">
            <v>127.97</v>
          </cell>
        </row>
        <row r="5402">
          <cell r="A5402" t="str">
            <v xml:space="preserve">    72217</v>
          </cell>
          <cell r="B5402" t="str">
            <v xml:space="preserve">DEMOLICAO DE PLACAS DIVISORIAS DE GRANILITE </v>
          </cell>
          <cell r="C5402" t="str">
            <v>M2</v>
          </cell>
          <cell r="D5402">
            <v>4.92</v>
          </cell>
        </row>
        <row r="5403">
          <cell r="A5403" t="str">
            <v xml:space="preserve">    72218</v>
          </cell>
          <cell r="B5403" t="str">
            <v>DEMOLICAO DE DIVISORIAS EM CHAPAS OU TABUAS, INCLUSIVE DEMOLICAO DE ENTARUGAMENTO</v>
          </cell>
          <cell r="C5403" t="str">
            <v>M2</v>
          </cell>
          <cell r="D5403">
            <v>3.93</v>
          </cell>
        </row>
        <row r="5404">
          <cell r="A5404" t="str">
            <v xml:space="preserve">    72219</v>
          </cell>
          <cell r="B5404" t="str">
            <v xml:space="preserve">DEMOLICAO DE ALVENARIA DE BLOCOS DE PEDRA NATURAL </v>
          </cell>
          <cell r="C5404" t="str">
            <v>M3</v>
          </cell>
          <cell r="D5404">
            <v>63.98</v>
          </cell>
        </row>
        <row r="5405">
          <cell r="A5405" t="str">
            <v xml:space="preserve">    72220</v>
          </cell>
          <cell r="B5405" t="str">
            <v xml:space="preserve">RETIRADA DE ALVENARIA DE TIJOLOS DE VIDRO </v>
          </cell>
          <cell r="C5405" t="str">
            <v>M2</v>
          </cell>
          <cell r="D5405">
            <v>9.84</v>
          </cell>
        </row>
        <row r="5406">
          <cell r="A5406" t="str">
            <v xml:space="preserve">    72221</v>
          </cell>
          <cell r="B5406" t="str">
            <v xml:space="preserve">RETIRADA DE PLACAS DIVISORIAS DE GRANILITE </v>
          </cell>
          <cell r="C5406" t="str">
            <v>M2</v>
          </cell>
          <cell r="D5406">
            <v>9.84</v>
          </cell>
        </row>
        <row r="5407">
          <cell r="A5407" t="str">
            <v xml:space="preserve">    72222</v>
          </cell>
          <cell r="B5407" t="str">
            <v>RETIRADAS DE DIVISORIAS EM CHAPAS OU TABUAS, SEM RETIRADA DO ENTARUGAMENTO</v>
          </cell>
          <cell r="C5407" t="str">
            <v>M2</v>
          </cell>
          <cell r="D5407">
            <v>5.47</v>
          </cell>
        </row>
        <row r="5408">
          <cell r="A5408" t="str">
            <v xml:space="preserve">    72223</v>
          </cell>
          <cell r="B5408" t="str">
            <v>RETIRADAS DE DIVISORIAS EM CHAPAS OU TABUAS, COM RETIRADA DO ENTARUGAMENTO</v>
          </cell>
          <cell r="C5408" t="str">
            <v>M2</v>
          </cell>
          <cell r="D5408">
            <v>10.94</v>
          </cell>
        </row>
        <row r="5409">
          <cell r="A5409" t="str">
            <v xml:space="preserve">    72224</v>
          </cell>
          <cell r="B5409" t="str">
            <v xml:space="preserve">DEMOLICAO DE TELHAS CERAMICAS OU DE VIDRO </v>
          </cell>
          <cell r="C5409" t="str">
            <v>M2</v>
          </cell>
          <cell r="D5409">
            <v>5.9</v>
          </cell>
        </row>
        <row r="5410">
          <cell r="A5410" t="str">
            <v xml:space="preserve">    72225</v>
          </cell>
          <cell r="B5410" t="str">
            <v xml:space="preserve">DEMOLICAO DE TELHAS ONDULADAS </v>
          </cell>
          <cell r="C5410" t="str">
            <v>M2</v>
          </cell>
          <cell r="D5410">
            <v>2.46</v>
          </cell>
        </row>
        <row r="5411">
          <cell r="A5411" t="str">
            <v xml:space="preserve">    72226</v>
          </cell>
          <cell r="B5411" t="str">
            <v>RETIRADA DE ESTRUTURA DE MADEIRA PONTALETEADA PARA TELHAS CERAMICAS OUDE VIDRO</v>
          </cell>
          <cell r="C5411" t="str">
            <v>M2</v>
          </cell>
          <cell r="D5411">
            <v>7.05</v>
          </cell>
        </row>
        <row r="5412">
          <cell r="A5412" t="str">
            <v xml:space="preserve">    72227</v>
          </cell>
          <cell r="B5412" t="str">
            <v xml:space="preserve">RETIRADA DE ESTRUTURA DE MADEIRA PONTALETEADA PARA TELHAS ONDULADAS </v>
          </cell>
          <cell r="C5412" t="str">
            <v>M2</v>
          </cell>
          <cell r="D5412">
            <v>4.7</v>
          </cell>
        </row>
        <row r="5413">
          <cell r="A5413" t="str">
            <v xml:space="preserve">    72228</v>
          </cell>
          <cell r="B5413" t="str">
            <v>RETIRADA DE ESTRUTURA DE MADEIRA COM TESOURAS PARA TELHAS CERAMICAS OUDE VIDRO</v>
          </cell>
          <cell r="C5413" t="str">
            <v>M2</v>
          </cell>
          <cell r="D5413">
            <v>11.76</v>
          </cell>
        </row>
        <row r="5414">
          <cell r="A5414" t="str">
            <v xml:space="preserve">    72229</v>
          </cell>
          <cell r="B5414" t="str">
            <v xml:space="preserve">RETIRADA DE ESTRUTURA DE MADEIRA COM TESOURAS PARA TELHAS ONDULADAS </v>
          </cell>
          <cell r="C5414" t="str">
            <v>M2</v>
          </cell>
          <cell r="D5414">
            <v>9.41</v>
          </cell>
        </row>
        <row r="5415">
          <cell r="A5415" t="str">
            <v xml:space="preserve">    72230</v>
          </cell>
          <cell r="B5415" t="str">
            <v xml:space="preserve">RETIRADA DE TELHAS DE CERAMICAS OU DE VIDRO </v>
          </cell>
          <cell r="C5415" t="str">
            <v>M2</v>
          </cell>
          <cell r="D5415">
            <v>4.92</v>
          </cell>
        </row>
        <row r="5416">
          <cell r="A5416" t="str">
            <v xml:space="preserve">    72231</v>
          </cell>
          <cell r="B5416" t="str">
            <v xml:space="preserve">RETIRADA DE TELHAS ONDULADAS </v>
          </cell>
          <cell r="C5416" t="str">
            <v>M2</v>
          </cell>
          <cell r="D5416">
            <v>3.44</v>
          </cell>
        </row>
        <row r="5417">
          <cell r="A5417" t="str">
            <v xml:space="preserve">    72232</v>
          </cell>
          <cell r="B5417" t="str">
            <v xml:space="preserve">RETIRADA DE CUMEEIRAS CERAMICAS </v>
          </cell>
          <cell r="C5417" t="str">
            <v>M</v>
          </cell>
          <cell r="D5417">
            <v>2.95</v>
          </cell>
        </row>
        <row r="5418">
          <cell r="A5418" t="str">
            <v xml:space="preserve">    72233</v>
          </cell>
          <cell r="B5418" t="str">
            <v xml:space="preserve">RETIRADA DE CUMEEIRAS EM ALUMINIO </v>
          </cell>
          <cell r="C5418" t="str">
            <v>M</v>
          </cell>
          <cell r="D5418">
            <v>1.96</v>
          </cell>
        </row>
        <row r="5419">
          <cell r="A5419" t="str">
            <v xml:space="preserve">    72235</v>
          </cell>
          <cell r="B5419" t="str">
            <v xml:space="preserve">DEMOLICAO DE ENTARUGAMENTO DE FORRO </v>
          </cell>
          <cell r="C5419" t="str">
            <v>M2</v>
          </cell>
          <cell r="D5419">
            <v>3.93</v>
          </cell>
        </row>
        <row r="5420">
          <cell r="A5420" t="str">
            <v xml:space="preserve">    72236</v>
          </cell>
          <cell r="B5420" t="str">
            <v xml:space="preserve">RETIRADA DE FORRO DE MADEIRA EM TABUAS </v>
          </cell>
          <cell r="C5420" t="str">
            <v>M2</v>
          </cell>
          <cell r="D5420">
            <v>7.65</v>
          </cell>
        </row>
        <row r="5421">
          <cell r="A5421" t="str">
            <v xml:space="preserve">    72237</v>
          </cell>
          <cell r="B5421" t="str">
            <v xml:space="preserve">RETIRADA DE ENTARUGAMENTO DE FORRO </v>
          </cell>
          <cell r="C5421" t="str">
            <v>M2</v>
          </cell>
          <cell r="D5421">
            <v>9.41</v>
          </cell>
        </row>
        <row r="5422">
          <cell r="A5422" t="str">
            <v xml:space="preserve">    72238</v>
          </cell>
          <cell r="B5422" t="str">
            <v xml:space="preserve">RETIRADA DE FORRO EM REGUAS DE PVC, INCLUSIVE RETIRADA DE PERFIS </v>
          </cell>
          <cell r="C5422" t="str">
            <v>M2</v>
          </cell>
          <cell r="D5422">
            <v>4.7</v>
          </cell>
        </row>
        <row r="5423">
          <cell r="A5423" t="str">
            <v xml:space="preserve">    72239</v>
          </cell>
          <cell r="B5423" t="str">
            <v xml:space="preserve">RETIRADA DE TACOS DE MADEIRA </v>
          </cell>
          <cell r="C5423" t="str">
            <v>M2</v>
          </cell>
          <cell r="D5423">
            <v>3.55</v>
          </cell>
        </row>
        <row r="5424">
          <cell r="A5424" t="str">
            <v xml:space="preserve">    72240</v>
          </cell>
          <cell r="B5424" t="str">
            <v xml:space="preserve">RETIRADA DE ASSOALHO DE MADEIRA, EXCLUSIVE RETIRADA DE VIGAMENTO </v>
          </cell>
          <cell r="C5424" t="str">
            <v>M2</v>
          </cell>
          <cell r="D5424">
            <v>16.68</v>
          </cell>
        </row>
        <row r="5425">
          <cell r="A5425" t="str">
            <v xml:space="preserve">    72241</v>
          </cell>
          <cell r="B5425" t="str">
            <v xml:space="preserve">RETIRADA DE ASSOALHO DE MADEIRA, INCLUSIVE RETIRADA DE VIGAMENTO </v>
          </cell>
          <cell r="C5425" t="str">
            <v>M2</v>
          </cell>
          <cell r="D5425">
            <v>20.02</v>
          </cell>
        </row>
        <row r="5426">
          <cell r="A5426" t="str">
            <v xml:space="preserve">    72242</v>
          </cell>
          <cell r="B5426" t="str">
            <v xml:space="preserve">RETIRADA DE RODAPES DE MADEIRA, INCLUSIVE RETIRADA DE CORDAO </v>
          </cell>
          <cell r="C5426" t="str">
            <v>M2</v>
          </cell>
          <cell r="D5426">
            <v>3.66</v>
          </cell>
        </row>
        <row r="5427">
          <cell r="A5427" t="str">
            <v xml:space="preserve">    73616</v>
          </cell>
          <cell r="B5427" t="str">
            <v xml:space="preserve">DEMOLICAO DE CONCRETO SIMPLES </v>
          </cell>
          <cell r="C5427" t="str">
            <v>M3</v>
          </cell>
          <cell r="D5427">
            <v>145.96</v>
          </cell>
        </row>
        <row r="5428">
          <cell r="A5428" t="str">
            <v xml:space="preserve">    73801</v>
          </cell>
          <cell r="B5428" t="str">
            <v>DEMOLICAO MANUAL DE PISO / CONTRAPISO</v>
          </cell>
        </row>
        <row r="5429">
          <cell r="A5429" t="str">
            <v xml:space="preserve">    73801/001</v>
          </cell>
          <cell r="B5429" t="str">
            <v xml:space="preserve">DEMOLICAO DE PISO DE ALTA RESISTENCIA </v>
          </cell>
          <cell r="C5429" t="str">
            <v>M2</v>
          </cell>
          <cell r="D5429">
            <v>14.76</v>
          </cell>
        </row>
        <row r="5430">
          <cell r="A5430" t="str">
            <v xml:space="preserve">    73801/002</v>
          </cell>
          <cell r="B5430" t="str">
            <v>DEMOLICAO DE CAMADA DE ASSENTAMENTO/CONTRAPISO COM USO DE PONTEIRO, ESPESSURA ATE 4CM</v>
          </cell>
          <cell r="C5430" t="str">
            <v>M2</v>
          </cell>
          <cell r="D5430">
            <v>14.76</v>
          </cell>
        </row>
        <row r="5431">
          <cell r="A5431" t="str">
            <v xml:space="preserve">    73802</v>
          </cell>
          <cell r="B5431" t="str">
            <v>DEMOLICAO MANUAL DE REVESTIMENTOS EM PAREDES</v>
          </cell>
        </row>
        <row r="5432">
          <cell r="A5432" t="str">
            <v xml:space="preserve">    73802/001</v>
          </cell>
          <cell r="B5432" t="str">
            <v xml:space="preserve">DEMOLICAO DE REVESTIMENTO DE ARGAMASSA DE CAL E AREIA </v>
          </cell>
          <cell r="C5432" t="str">
            <v>M2</v>
          </cell>
          <cell r="D5432">
            <v>4.92</v>
          </cell>
        </row>
        <row r="5433">
          <cell r="A5433" t="str">
            <v xml:space="preserve">    73874</v>
          </cell>
          <cell r="B5433" t="str">
            <v>REMOCAO DE PINTURAS COM JATEAMENTO DE AREIA</v>
          </cell>
        </row>
        <row r="5434">
          <cell r="A5434" t="str">
            <v xml:space="preserve">    73874/001</v>
          </cell>
          <cell r="B5434" t="str">
            <v xml:space="preserve">REMOCAO DE PINTURAS COM JATEAMENTO DE AREIA, EM SUPERFICIES METALICAS </v>
          </cell>
          <cell r="C5434" t="str">
            <v>M2</v>
          </cell>
          <cell r="D5434">
            <v>14.08</v>
          </cell>
        </row>
        <row r="5435">
          <cell r="A5435" t="str">
            <v xml:space="preserve">    73895</v>
          </cell>
          <cell r="B5435" t="str">
            <v>DEMOLICAO PISO MARMORE/SOLEIRA/PEITORIL/ESCADA</v>
          </cell>
        </row>
        <row r="5436">
          <cell r="A5436" t="str">
            <v xml:space="preserve">    73895/001</v>
          </cell>
          <cell r="B5436" t="str">
            <v xml:space="preserve">DEMOLICAO DE PISO DE MARMORE E ARGAMASSA DE ASSENTAMENTO </v>
          </cell>
          <cell r="C5436" t="str">
            <v>M2</v>
          </cell>
          <cell r="D5436">
            <v>6.02</v>
          </cell>
        </row>
        <row r="5437">
          <cell r="A5437" t="str">
            <v xml:space="preserve">    73896</v>
          </cell>
          <cell r="B5437" t="str">
            <v>RETIRADA DE AZULEJOS OU LADRILHOS</v>
          </cell>
        </row>
        <row r="5438">
          <cell r="A5438" t="str">
            <v xml:space="preserve">    73896/001</v>
          </cell>
          <cell r="B5438" t="str">
            <v xml:space="preserve">RETIRADA CUIDADOSA DE AZULEJOS/LADRILHOS E ARGAMASSA DE ASSENTAMENTO </v>
          </cell>
          <cell r="C5438" t="str">
            <v>M2</v>
          </cell>
          <cell r="D5438">
            <v>34.049999999999997</v>
          </cell>
        </row>
        <row r="5439">
          <cell r="A5439" t="str">
            <v xml:space="preserve">    73899</v>
          </cell>
          <cell r="B5439" t="str">
            <v>DEMOLICAO DE ALVENARIA DE TIJOLOS S/REAPROVEITAMENTO</v>
          </cell>
        </row>
        <row r="5440">
          <cell r="A5440" t="str">
            <v xml:space="preserve">    73899/001</v>
          </cell>
          <cell r="B5440" t="str">
            <v xml:space="preserve">DEMOLICAO DE ALVENARIA DE TIJOLOS MACICOS S/REAPROVEITAMENTO </v>
          </cell>
          <cell r="C5440" t="str">
            <v>M3</v>
          </cell>
          <cell r="D5440">
            <v>44.91</v>
          </cell>
        </row>
        <row r="5441">
          <cell r="A5441" t="str">
            <v xml:space="preserve">    73899/002</v>
          </cell>
          <cell r="B5441" t="str">
            <v xml:space="preserve">DEMOLICAO DE ALVENARIA DE TIJOLOS FURADOS S/REAPROVEITAMENTO </v>
          </cell>
          <cell r="C5441" t="str">
            <v>M3</v>
          </cell>
          <cell r="D5441">
            <v>56.14</v>
          </cell>
        </row>
        <row r="5442">
          <cell r="A5442" t="str">
            <v xml:space="preserve">    84152</v>
          </cell>
          <cell r="B5442" t="str">
            <v>DEMOLICAO MANUAL CONCRETO ARMADO (PILAR / VIGA / LAJE) - INCL EMPILHACAO LATERAL NO CANTEIRO</v>
          </cell>
          <cell r="C5442" t="str">
            <v>M3</v>
          </cell>
          <cell r="D5442">
            <v>190.87</v>
          </cell>
        </row>
        <row r="5443">
          <cell r="A5443" t="str">
            <v xml:space="preserve">    85332</v>
          </cell>
          <cell r="B5443" t="str">
            <v xml:space="preserve">RETIRADA DE APARELHOS DE ILUMINACAO C/ REAPROVEITAMENTO DE LAMPADAS </v>
          </cell>
          <cell r="C5443" t="str">
            <v>UN</v>
          </cell>
          <cell r="D5443">
            <v>3.82</v>
          </cell>
        </row>
        <row r="5444">
          <cell r="A5444" t="str">
            <v xml:space="preserve">    85333</v>
          </cell>
          <cell r="B5444" t="str">
            <v xml:space="preserve">RETIRADA DE APARELHOS SANITARIOS </v>
          </cell>
          <cell r="C5444" t="str">
            <v>UN</v>
          </cell>
          <cell r="D5444">
            <v>12.56</v>
          </cell>
        </row>
        <row r="5445">
          <cell r="A5445" t="str">
            <v xml:space="preserve">    85334</v>
          </cell>
          <cell r="B5445" t="str">
            <v xml:space="preserve">RETIRADA DE ESQUADRIAS METALICAS </v>
          </cell>
          <cell r="C5445" t="str">
            <v>M2</v>
          </cell>
          <cell r="D5445">
            <v>9.84</v>
          </cell>
        </row>
        <row r="5446">
          <cell r="A5446" t="str">
            <v xml:space="preserve">    85335</v>
          </cell>
          <cell r="B5446" t="str">
            <v xml:space="preserve">RETIRADA DE MEIO FIO C/ EMPILHAMENTO E S/ REMOCAO </v>
          </cell>
          <cell r="C5446" t="str">
            <v>M</v>
          </cell>
          <cell r="D5446">
            <v>4.97</v>
          </cell>
        </row>
        <row r="5447">
          <cell r="A5447" t="str">
            <v xml:space="preserve">    85336</v>
          </cell>
          <cell r="B5447" t="str">
            <v>RETIRADA DE TUBULACAO DE FERRO GALVANIZADO S/ ESCAVACAO OU RASGO EM ALVENARIA</v>
          </cell>
          <cell r="C5447" t="str">
            <v>M</v>
          </cell>
          <cell r="D5447">
            <v>3.82</v>
          </cell>
        </row>
        <row r="5448">
          <cell r="A5448" t="str">
            <v xml:space="preserve">    85362</v>
          </cell>
          <cell r="B5448" t="str">
            <v xml:space="preserve">DEMOLICAO DE DIVISORIAS EM PLACAS DE MARMORITE OU DE CONCRETO </v>
          </cell>
          <cell r="C5448" t="str">
            <v>M2</v>
          </cell>
          <cell r="D5448">
            <v>7.87</v>
          </cell>
        </row>
        <row r="5449">
          <cell r="A5449" t="str">
            <v xml:space="preserve">    85364</v>
          </cell>
          <cell r="B5449" t="str">
            <v xml:space="preserve">DEMOLICAO MANUAL DE ESTRUTURA DE CONCRETO ARMADO </v>
          </cell>
          <cell r="C5449" t="str">
            <v>M3</v>
          </cell>
          <cell r="D5449">
            <v>145.96</v>
          </cell>
        </row>
        <row r="5450">
          <cell r="A5450" t="str">
            <v xml:space="preserve">    85365</v>
          </cell>
          <cell r="B5450" t="str">
            <v xml:space="preserve">DEMOLICAO MANUAL DE PAVIMENTACAO EM MACADAME BETUMINOSO </v>
          </cell>
          <cell r="C5450" t="str">
            <v>M3</v>
          </cell>
          <cell r="D5450">
            <v>36.42</v>
          </cell>
        </row>
        <row r="5451">
          <cell r="A5451" t="str">
            <v xml:space="preserve">    85366</v>
          </cell>
          <cell r="B5451" t="str">
            <v xml:space="preserve">DEMOLICAO MANUAL DE PAVIMENTACAO EM CONCRETO ASFALTICO, ESPESSURA 5CM </v>
          </cell>
          <cell r="C5451" t="str">
            <v>M2</v>
          </cell>
          <cell r="D5451">
            <v>12.79</v>
          </cell>
        </row>
        <row r="5452">
          <cell r="A5452" t="str">
            <v xml:space="preserve">    85367</v>
          </cell>
          <cell r="B5452" t="str">
            <v xml:space="preserve">DEMOLICAO DE PISO EM LADRILHO COM ARGAMASSA </v>
          </cell>
          <cell r="C5452" t="str">
            <v>M2</v>
          </cell>
          <cell r="D5452">
            <v>9.65</v>
          </cell>
        </row>
        <row r="5453">
          <cell r="A5453" t="str">
            <v xml:space="preserve">    85369</v>
          </cell>
          <cell r="B5453" t="str">
            <v xml:space="preserve">REMOCAO DE FORRO DE MADEIRA (LAMBRI) C/ REAPROVEITAMENTO </v>
          </cell>
          <cell r="C5453" t="str">
            <v>M2</v>
          </cell>
          <cell r="D5453">
            <v>22.45</v>
          </cell>
        </row>
        <row r="5454">
          <cell r="A5454" t="str">
            <v xml:space="preserve">    85370</v>
          </cell>
          <cell r="B5454" t="str">
            <v>DEMOLICAO MANUAL DE LAJE PREMOLDADA COM TRANSPORTE E CARGA EM CAMINHAOBASCULANTE</v>
          </cell>
          <cell r="C5454" t="str">
            <v>M3</v>
          </cell>
          <cell r="D5454">
            <v>151.1</v>
          </cell>
        </row>
        <row r="5455">
          <cell r="A5455" t="str">
            <v xml:space="preserve">    85371</v>
          </cell>
          <cell r="B5455" t="str">
            <v xml:space="preserve">REMOCAO DE PISO EM CARPETE </v>
          </cell>
          <cell r="C5455" t="str">
            <v>M2</v>
          </cell>
          <cell r="D5455">
            <v>1.85</v>
          </cell>
        </row>
        <row r="5456">
          <cell r="A5456" t="str">
            <v xml:space="preserve">    85372</v>
          </cell>
          <cell r="B5456" t="str">
            <v xml:space="preserve">DEMOLICAO DE FORRO DE GESSO </v>
          </cell>
          <cell r="C5456" t="str">
            <v>M2</v>
          </cell>
          <cell r="D5456">
            <v>1.47</v>
          </cell>
        </row>
        <row r="5457">
          <cell r="A5457" t="str">
            <v xml:space="preserve">    85373</v>
          </cell>
          <cell r="B5457" t="str">
            <v xml:space="preserve">DEMOLICAO DE CAIBROS E RIPAS </v>
          </cell>
          <cell r="C5457" t="str">
            <v>M2</v>
          </cell>
          <cell r="D5457">
            <v>3.6</v>
          </cell>
        </row>
        <row r="5458">
          <cell r="A5458" t="str">
            <v xml:space="preserve">    85374</v>
          </cell>
          <cell r="B5458" t="str">
            <v xml:space="preserve">REMOCAO DE DISPOSITIVOS PARA FUNCIONAMENTO DE APARELHOS SANITARIOS </v>
          </cell>
          <cell r="C5458" t="str">
            <v>UN</v>
          </cell>
          <cell r="D5458">
            <v>6.56</v>
          </cell>
        </row>
        <row r="5459">
          <cell r="A5459" t="str">
            <v xml:space="preserve">    85375</v>
          </cell>
          <cell r="B5459" t="str">
            <v xml:space="preserve">REMOCAO DE BLOKRET COM EMPILHAMENTO </v>
          </cell>
          <cell r="C5459" t="str">
            <v>M2</v>
          </cell>
          <cell r="D5459">
            <v>7.85</v>
          </cell>
        </row>
        <row r="5460">
          <cell r="A5460" t="str">
            <v xml:space="preserve">    85376</v>
          </cell>
          <cell r="B5460" t="str">
            <v xml:space="preserve">DEMOLICAO DE PISO VINILICO </v>
          </cell>
          <cell r="C5460" t="str">
            <v>M2</v>
          </cell>
          <cell r="D5460">
            <v>3.36</v>
          </cell>
        </row>
        <row r="5461">
          <cell r="A5461" t="str">
            <v xml:space="preserve">    85377</v>
          </cell>
          <cell r="B5461" t="str">
            <v xml:space="preserve">DESMONTAGEM E REMOCAO DE DIVISORIAS DE MARMORE OU GRANITO </v>
          </cell>
          <cell r="C5461" t="str">
            <v>M2</v>
          </cell>
          <cell r="D5461">
            <v>25.67</v>
          </cell>
        </row>
        <row r="5462">
          <cell r="A5462" t="str">
            <v xml:space="preserve">    85378</v>
          </cell>
          <cell r="B5462" t="str">
            <v xml:space="preserve">DESMONTAGEM E REMOCAO DE PAINEIS DE DIVISORIAS DE MADEIRA </v>
          </cell>
          <cell r="C5462" t="str">
            <v>M2</v>
          </cell>
          <cell r="D5462">
            <v>24.36</v>
          </cell>
        </row>
        <row r="5463">
          <cell r="A5463" t="str">
            <v xml:space="preserve">    85379</v>
          </cell>
          <cell r="B5463" t="str">
            <v xml:space="preserve">DEMOLICAO DE CERCA DE ARAME FARPADO E MOUROES DE CONCRETO S/ REMOCAO </v>
          </cell>
          <cell r="C5463" t="str">
            <v>M</v>
          </cell>
          <cell r="D5463">
            <v>1.47</v>
          </cell>
        </row>
        <row r="5464">
          <cell r="A5464" t="str">
            <v xml:space="preserve">    85381</v>
          </cell>
          <cell r="B5464" t="str">
            <v>RETIRADA DE COBERTURA COM TELHA ARDOSIA, INCLUINDO ESTRUTURA DE MADEIRA</v>
          </cell>
          <cell r="C5464" t="str">
            <v>M2</v>
          </cell>
          <cell r="D5464">
            <v>40.229999999999997</v>
          </cell>
        </row>
        <row r="5465">
          <cell r="A5465" t="str">
            <v xml:space="preserve">    85382</v>
          </cell>
          <cell r="B5465" t="str">
            <v xml:space="preserve">REMOCAO DE PROTECAO MECANICA DE IMPERMEABILIZACAO </v>
          </cell>
          <cell r="C5465" t="str">
            <v>M2</v>
          </cell>
          <cell r="D5465">
            <v>12.3</v>
          </cell>
        </row>
        <row r="5466">
          <cell r="A5466" t="str">
            <v xml:space="preserve">    85383</v>
          </cell>
          <cell r="B5466" t="str">
            <v xml:space="preserve">REMOCAO DE CALHAS E CONDUTORES DE AGUAS PLUVIAIS </v>
          </cell>
          <cell r="C5466" t="str">
            <v>M</v>
          </cell>
          <cell r="D5466">
            <v>1.96</v>
          </cell>
        </row>
        <row r="5467">
          <cell r="A5467" t="str">
            <v xml:space="preserve">    85384</v>
          </cell>
          <cell r="B5467" t="str">
            <v xml:space="preserve">REMOCAO MANUAL DE PASSEIO EM PEDRA PORTUGUESA </v>
          </cell>
          <cell r="C5467" t="str">
            <v>M2</v>
          </cell>
          <cell r="D5467">
            <v>5.41</v>
          </cell>
        </row>
        <row r="5468">
          <cell r="A5468" t="str">
            <v xml:space="preserve">    85386</v>
          </cell>
          <cell r="B5468" t="str">
            <v xml:space="preserve">REMOCAO MANUAL DE PAVIMENTACAO DE LAJOES DE GRANITO EM PASSEIOS </v>
          </cell>
          <cell r="C5468" t="str">
            <v>M2</v>
          </cell>
          <cell r="D5468">
            <v>11.81</v>
          </cell>
        </row>
        <row r="5469">
          <cell r="A5469" t="str">
            <v xml:space="preserve">    85387</v>
          </cell>
          <cell r="B5469" t="str">
            <v xml:space="preserve">REMOCAO MANUAL DE ENTULHO </v>
          </cell>
          <cell r="C5469" t="str">
            <v>M3</v>
          </cell>
          <cell r="D5469">
            <v>35.43</v>
          </cell>
        </row>
        <row r="5470">
          <cell r="A5470" t="str">
            <v xml:space="preserve">    85389</v>
          </cell>
          <cell r="B5470" t="str">
            <v xml:space="preserve">REMOCAO TUBULACAO FF C/ DN 400 A 600MM EXCLUINDO ESCAVACAO/REATERRO </v>
          </cell>
          <cell r="C5470" t="str">
            <v>M</v>
          </cell>
          <cell r="D5470">
            <v>54.03</v>
          </cell>
        </row>
        <row r="5471">
          <cell r="A5471" t="str">
            <v xml:space="preserve">    85390</v>
          </cell>
          <cell r="B5471" t="str">
            <v xml:space="preserve">REMOCAO TUBULACAO FF C/ DN 50 A 300MM EXCLUINDO ESCAVACAO/REATERRO </v>
          </cell>
          <cell r="C5471" t="str">
            <v>M</v>
          </cell>
          <cell r="D5471">
            <v>26.88</v>
          </cell>
        </row>
        <row r="5472">
          <cell r="A5472" t="str">
            <v xml:space="preserve">    85392</v>
          </cell>
          <cell r="B5472" t="str">
            <v xml:space="preserve">REMOCAO TUBULACAO FF C/ DN 700 A 1200MM EXCLUINDO ESCAVACAO/REATERRO </v>
          </cell>
          <cell r="C5472" t="str">
            <v>M</v>
          </cell>
          <cell r="D5472">
            <v>131.93</v>
          </cell>
        </row>
        <row r="5473">
          <cell r="A5473" t="str">
            <v xml:space="preserve">    85397</v>
          </cell>
          <cell r="B5473" t="str">
            <v xml:space="preserve">RETIRADA DE AZULEJO COLADO </v>
          </cell>
          <cell r="C5473" t="str">
            <v>M2</v>
          </cell>
          <cell r="D5473">
            <v>13.47</v>
          </cell>
        </row>
        <row r="5474">
          <cell r="A5474" t="str">
            <v xml:space="preserve">    85406</v>
          </cell>
          <cell r="B5474" t="str">
            <v xml:space="preserve">REMOCAO DE AZULEJO E SUBSTRATO DE ADERENCIA EM ARGAMASSA </v>
          </cell>
          <cell r="C5474" t="str">
            <v>M2</v>
          </cell>
          <cell r="D5474">
            <v>28.07</v>
          </cell>
        </row>
        <row r="5475">
          <cell r="A5475" t="str">
            <v xml:space="preserve">    85407</v>
          </cell>
          <cell r="B5475" t="str">
            <v xml:space="preserve">REMOCAO DE FIACAO ELETRICA </v>
          </cell>
          <cell r="C5475" t="str">
            <v>M</v>
          </cell>
          <cell r="D5475">
            <v>7.41</v>
          </cell>
        </row>
        <row r="5476">
          <cell r="A5476" t="str">
            <v xml:space="preserve">    85408</v>
          </cell>
          <cell r="B5476" t="str">
            <v xml:space="preserve">REMOCAO DE PEITORIL EM MARMORE OU GRANITO </v>
          </cell>
          <cell r="C5476" t="str">
            <v>M2</v>
          </cell>
          <cell r="D5476">
            <v>20.21</v>
          </cell>
        </row>
        <row r="5477">
          <cell r="A5477" t="str">
            <v xml:space="preserve">    85409</v>
          </cell>
          <cell r="B5477" t="str">
            <v xml:space="preserve">REMOCAO DE PISO EM PLACAS DE BORRACHA COLADA </v>
          </cell>
          <cell r="C5477" t="str">
            <v>M2</v>
          </cell>
          <cell r="D5477">
            <v>4.13</v>
          </cell>
        </row>
        <row r="5478">
          <cell r="A5478" t="str">
            <v xml:space="preserve">    85410</v>
          </cell>
          <cell r="B5478" t="str">
            <v xml:space="preserve">REMOCAO DE RALO SECO OU SIFONADO </v>
          </cell>
          <cell r="C5478" t="str">
            <v>UN</v>
          </cell>
          <cell r="D5478">
            <v>11</v>
          </cell>
        </row>
        <row r="5479">
          <cell r="A5479" t="str">
            <v xml:space="preserve">    85411</v>
          </cell>
          <cell r="B5479" t="str">
            <v xml:space="preserve">REMOCAO DE RODAPE CERAMICO </v>
          </cell>
          <cell r="C5479" t="str">
            <v>M</v>
          </cell>
          <cell r="D5479">
            <v>2.11</v>
          </cell>
        </row>
        <row r="5480">
          <cell r="A5480" t="str">
            <v xml:space="preserve">    85412</v>
          </cell>
          <cell r="B5480" t="str">
            <v xml:space="preserve">REMOCAO DE RODAPE DE MARMORE OU GRANITO </v>
          </cell>
          <cell r="C5480" t="str">
            <v>M</v>
          </cell>
          <cell r="D5480">
            <v>3.03</v>
          </cell>
        </row>
        <row r="5481">
          <cell r="A5481" t="str">
            <v xml:space="preserve">    85413</v>
          </cell>
          <cell r="B5481" t="str">
            <v xml:space="preserve">REMOCAO DE RODAPE VINILICO OU DE BORRACHA COLADA </v>
          </cell>
          <cell r="C5481" t="str">
            <v>M</v>
          </cell>
          <cell r="D5481">
            <v>1.67</v>
          </cell>
        </row>
        <row r="5482">
          <cell r="A5482" t="str">
            <v xml:space="preserve">    85414</v>
          </cell>
          <cell r="B5482" t="str">
            <v xml:space="preserve">REMOCAO DE RUFO OU CALHA METALICA </v>
          </cell>
          <cell r="C5482" t="str">
            <v>M</v>
          </cell>
          <cell r="D5482">
            <v>4.4400000000000004</v>
          </cell>
        </row>
        <row r="5483">
          <cell r="A5483" t="str">
            <v xml:space="preserve">    85415</v>
          </cell>
          <cell r="B5483" t="str">
            <v xml:space="preserve">REMOCAO DE DISPOSITIVOS PARA FUNCIONAMENTO DE PIA DE COZINHA </v>
          </cell>
          <cell r="C5483" t="str">
            <v>UN</v>
          </cell>
          <cell r="D5483">
            <v>6.87</v>
          </cell>
        </row>
        <row r="5484">
          <cell r="A5484" t="str">
            <v xml:space="preserve">    85416</v>
          </cell>
          <cell r="B5484" t="str">
            <v xml:space="preserve">REMOCAO DE TOMADAS OU INTERRUPTORES ELETRICOS </v>
          </cell>
          <cell r="C5484" t="str">
            <v>UN</v>
          </cell>
          <cell r="D5484">
            <v>9.93</v>
          </cell>
        </row>
        <row r="5485">
          <cell r="A5485" t="str">
            <v xml:space="preserve">    85417</v>
          </cell>
          <cell r="B5485" t="str">
            <v>RETIRADA DE TUBULACAO HIDROSSANITARIA APARENTE COM CONEXOES, Ø 1/2" A 2"</v>
          </cell>
          <cell r="C5485" t="str">
            <v>M</v>
          </cell>
          <cell r="D5485">
            <v>2.75</v>
          </cell>
        </row>
        <row r="5486">
          <cell r="A5486" t="str">
            <v xml:space="preserve">    85418</v>
          </cell>
          <cell r="B5486" t="str">
            <v>RETIRADA DE TUBULACAO HIDROSSANITARIA EMBUTIDA COM CONEXOES Ø 1/2" A 2"</v>
          </cell>
          <cell r="C5486" t="str">
            <v>M</v>
          </cell>
          <cell r="D5486">
            <v>5.5</v>
          </cell>
        </row>
        <row r="5487">
          <cell r="A5487" t="str">
            <v xml:space="preserve">    85419</v>
          </cell>
          <cell r="B5487" t="str">
            <v>RETIRADA DE TUBULACAO HIDROSSANITARIA APARENTE COM CONEXOES, Ø 2 1/2" A 4"</v>
          </cell>
          <cell r="C5487" t="str">
            <v>M</v>
          </cell>
          <cell r="D5487">
            <v>3.42</v>
          </cell>
        </row>
        <row r="5488">
          <cell r="A5488" t="str">
            <v xml:space="preserve">    85420</v>
          </cell>
          <cell r="B5488" t="str">
            <v>RETIRADA DE TUBULACAO HIDROSSANITARIA EMBUTIDA COM CONEXOES, Ø 2 1/2" A 4"</v>
          </cell>
          <cell r="C5488" t="str">
            <v>M</v>
          </cell>
          <cell r="D5488">
            <v>8.25</v>
          </cell>
        </row>
        <row r="5489">
          <cell r="A5489" t="str">
            <v xml:space="preserve">    85421</v>
          </cell>
          <cell r="B5489" t="str">
            <v xml:space="preserve">REMOCAO DE VIDRO COMUM </v>
          </cell>
          <cell r="C5489" t="str">
            <v>M2</v>
          </cell>
          <cell r="D5489">
            <v>8.14</v>
          </cell>
        </row>
        <row r="5490">
          <cell r="A5490" t="str">
            <v xml:space="preserve">    89263</v>
          </cell>
          <cell r="B5490" t="str">
            <v xml:space="preserve">DEMOLICAO DE ESTRUTURA METALICA SEM REMOCAO </v>
          </cell>
          <cell r="C5490" t="str">
            <v>M2</v>
          </cell>
          <cell r="D5490">
            <v>18.91</v>
          </cell>
        </row>
        <row r="5491">
          <cell r="A5491" t="str">
            <v xml:space="preserve">  0016</v>
          </cell>
          <cell r="B5491" t="str">
            <v>LIGACOES PROVISORIAS</v>
          </cell>
        </row>
        <row r="5492">
          <cell r="A5492" t="str">
            <v xml:space="preserve">    73960</v>
          </cell>
          <cell r="B5492" t="str">
            <v>LIGACOES PROVISORIAS AGUA / ESGOTO / ELETRICA / FORCA</v>
          </cell>
        </row>
        <row r="5493">
          <cell r="A5493" t="str">
            <v xml:space="preserve">    73960/001</v>
          </cell>
          <cell r="B5493" t="str">
            <v>INSTAL/LIGACAO PROVISORIA ELETRICA BAIXA TENSAO P/CANT OBRA OBRA,M3-CHAVE 100A CARGA 3KWH,20CV EXCL FORN MEDIDOR</v>
          </cell>
          <cell r="C5493" t="str">
            <v>UN</v>
          </cell>
          <cell r="D5493">
            <v>1181.81</v>
          </cell>
        </row>
        <row r="5494">
          <cell r="A5494" t="str">
            <v xml:space="preserve">  0233</v>
          </cell>
          <cell r="B5494" t="str">
            <v>SINALIZACAO DO CANTEIRO DE OBRAS</v>
          </cell>
        </row>
        <row r="5495">
          <cell r="A5495" t="str">
            <v xml:space="preserve">    73683</v>
          </cell>
          <cell r="B5495" t="str">
            <v>INSTALAÇÃO DE GAMBIARRA PARA SINALIZAÇÃO, PADRÃO 20 M, INCLUINDO LÂMPADA, BOCAL E BALDE A CADA 2 M</v>
          </cell>
          <cell r="C5495" t="str">
            <v>UN</v>
          </cell>
          <cell r="D5495">
            <v>40.619999999999997</v>
          </cell>
        </row>
        <row r="5496">
          <cell r="A5496" t="str">
            <v xml:space="preserve">    85423</v>
          </cell>
          <cell r="B5496" t="str">
            <v xml:space="preserve">ISOLAMENTO DE OBRA COM TELA PLASTICA COM MALHA DE 5MM </v>
          </cell>
          <cell r="C5496" t="str">
            <v>M2</v>
          </cell>
          <cell r="D5496">
            <v>5.24</v>
          </cell>
        </row>
        <row r="5497">
          <cell r="A5497" t="str">
            <v xml:space="preserve">    85424</v>
          </cell>
          <cell r="B5497" t="str">
            <v>ISOLAMENTO DE OBRA COM TELA PLASTICA COM MALHA DE 5MM E ESTRUTURA DE MADEIRA PONTALETEADA</v>
          </cell>
          <cell r="C5497" t="str">
            <v>M2</v>
          </cell>
          <cell r="D5497">
            <v>15.43</v>
          </cell>
        </row>
        <row r="5498">
          <cell r="A5498" t="str">
            <v>SERT</v>
          </cell>
          <cell r="B5498" t="str">
            <v>SERVICOS TECNICOS</v>
          </cell>
        </row>
        <row r="5499">
          <cell r="A5499" t="str">
            <v xml:space="preserve">  0006</v>
          </cell>
          <cell r="B5499" t="str">
            <v>CONTROLE TECNOLOGICO</v>
          </cell>
        </row>
        <row r="5500">
          <cell r="A5500" t="str">
            <v xml:space="preserve">    72742</v>
          </cell>
          <cell r="B5500" t="str">
            <v xml:space="preserve">ENSAIO DE RECEBIMENTO E ACEITACAO DE CIMENTO PORTLAND </v>
          </cell>
          <cell r="C5500" t="str">
            <v>UN</v>
          </cell>
          <cell r="D5500">
            <v>379.53</v>
          </cell>
        </row>
        <row r="5501">
          <cell r="A5501" t="str">
            <v xml:space="preserve">    72743</v>
          </cell>
          <cell r="B5501" t="str">
            <v xml:space="preserve">ENSAIO DE RECEBIMENTO E ACEITACAO DE AGREGADO GRAUDO </v>
          </cell>
          <cell r="C5501" t="str">
            <v>UN</v>
          </cell>
          <cell r="D5501">
            <v>189.76</v>
          </cell>
        </row>
        <row r="5502">
          <cell r="A5502" t="str">
            <v xml:space="preserve">    73900</v>
          </cell>
          <cell r="B5502" t="str">
            <v>ENSAIOS TECNOLÓGICO DE ASFALTO</v>
          </cell>
        </row>
        <row r="5503">
          <cell r="A5503" t="str">
            <v xml:space="preserve">    73900/001</v>
          </cell>
          <cell r="B5503" t="str">
            <v xml:space="preserve">ENSAIOS DE IMPRIMACAO - ASFALTO DILUIDO </v>
          </cell>
          <cell r="C5503" t="str">
            <v>M2</v>
          </cell>
          <cell r="D5503">
            <v>0.03</v>
          </cell>
        </row>
        <row r="5504">
          <cell r="A5504" t="str">
            <v xml:space="preserve">    73900/002</v>
          </cell>
          <cell r="B5504" t="str">
            <v xml:space="preserve">ENSAIOS DE TRATAMENTO SUPERFICIAL SIMPLES - COM CAP </v>
          </cell>
          <cell r="C5504" t="str">
            <v>M2</v>
          </cell>
          <cell r="D5504">
            <v>0.09</v>
          </cell>
        </row>
        <row r="5505">
          <cell r="A5505" t="str">
            <v xml:space="preserve">    73900/003</v>
          </cell>
          <cell r="B5505" t="str">
            <v xml:space="preserve">ENSAIOS DE TRATAMENTO SUPERFICIAL SIMPLES - COM EMULSAO ASFALTICA </v>
          </cell>
          <cell r="C5505" t="str">
            <v>M2</v>
          </cell>
          <cell r="D5505">
            <v>0.1</v>
          </cell>
        </row>
        <row r="5506">
          <cell r="A5506" t="str">
            <v xml:space="preserve">    73900/004</v>
          </cell>
          <cell r="B5506" t="str">
            <v xml:space="preserve">ENSAIOS DE TRATAMENTO SUPERFICIAL DUPLO - COM CAP </v>
          </cell>
          <cell r="C5506" t="str">
            <v>M2</v>
          </cell>
          <cell r="D5506">
            <v>0.12</v>
          </cell>
        </row>
        <row r="5507">
          <cell r="A5507" t="str">
            <v xml:space="preserve">    73900/005</v>
          </cell>
          <cell r="B5507" t="str">
            <v xml:space="preserve">ENSAIOS DE TRATAMENTO SUPERFICIAL DUPLO - COM EMULSAO ASFALTICA </v>
          </cell>
          <cell r="C5507" t="str">
            <v>M2</v>
          </cell>
          <cell r="D5507">
            <v>0.17</v>
          </cell>
        </row>
        <row r="5508">
          <cell r="A5508" t="str">
            <v xml:space="preserve">    73900/006</v>
          </cell>
          <cell r="B5508" t="str">
            <v xml:space="preserve">ENSAIOS DE TRATAMENTO SUPERFICIAL TRIPLO - COM CAP </v>
          </cell>
          <cell r="C5508" t="str">
            <v>M2</v>
          </cell>
          <cell r="D5508">
            <v>0.17</v>
          </cell>
        </row>
        <row r="5509">
          <cell r="A5509" t="str">
            <v xml:space="preserve">    73900/007</v>
          </cell>
          <cell r="B5509" t="str">
            <v xml:space="preserve">ENSAIOS DE TRATAMENTO SUPERFICIAL TRIPLO - COM EMULSAO ASFALTICA </v>
          </cell>
          <cell r="C5509" t="str">
            <v>M2</v>
          </cell>
          <cell r="D5509">
            <v>0.18</v>
          </cell>
        </row>
        <row r="5510">
          <cell r="A5510" t="str">
            <v xml:space="preserve">    73900/008</v>
          </cell>
          <cell r="B5510" t="str">
            <v xml:space="preserve">ENSAIOS DE MACADAME BETUMINOSO POR PENETRACAO - COM CAP </v>
          </cell>
          <cell r="C5510" t="str">
            <v>M3</v>
          </cell>
          <cell r="D5510">
            <v>0.84</v>
          </cell>
        </row>
        <row r="5511">
          <cell r="A5511" t="str">
            <v xml:space="preserve">    73900/009</v>
          </cell>
          <cell r="B5511" t="str">
            <v xml:space="preserve">ENSAIOS DE MACADAME BETUMINOSO POR PENETRACAO - COM EMULSAO ASFALTICA </v>
          </cell>
          <cell r="C5511" t="str">
            <v>M3</v>
          </cell>
          <cell r="D5511">
            <v>0.83</v>
          </cell>
        </row>
        <row r="5512">
          <cell r="A5512" t="str">
            <v xml:space="preserve">    73900/010</v>
          </cell>
          <cell r="B5512" t="str">
            <v xml:space="preserve">ENSAIOS DE PRE MISTURADO A FRIO </v>
          </cell>
          <cell r="C5512" t="str">
            <v>M3</v>
          </cell>
          <cell r="D5512">
            <v>0.65</v>
          </cell>
        </row>
        <row r="5513">
          <cell r="A5513" t="str">
            <v xml:space="preserve">    73900/011</v>
          </cell>
          <cell r="B5513" t="str">
            <v xml:space="preserve">ENSAIOS DE AREIA ASFALTO A QUENTE </v>
          </cell>
          <cell r="C5513" t="str">
            <v>T</v>
          </cell>
          <cell r="D5513">
            <v>21.41</v>
          </cell>
        </row>
        <row r="5514">
          <cell r="A5514" t="str">
            <v xml:space="preserve">    73900/012</v>
          </cell>
          <cell r="B5514" t="str">
            <v xml:space="preserve">ENSAIOS DE CONCRETO ASFALTICO </v>
          </cell>
          <cell r="C5514" t="str">
            <v>T</v>
          </cell>
          <cell r="D5514">
            <v>29.8</v>
          </cell>
        </row>
        <row r="5515">
          <cell r="A5515" t="str">
            <v xml:space="preserve">    74020</v>
          </cell>
          <cell r="B5515" t="str">
            <v>ENSAIO TECNOLOGICO COM CONCRETO</v>
          </cell>
        </row>
        <row r="5516">
          <cell r="A5516" t="str">
            <v xml:space="preserve">    74020/001</v>
          </cell>
          <cell r="B5516" t="str">
            <v xml:space="preserve">ENSAIO DE PAVIMENTO DE CONCRETO </v>
          </cell>
          <cell r="C5516" t="str">
            <v>M3</v>
          </cell>
          <cell r="D5516">
            <v>14.41</v>
          </cell>
        </row>
        <row r="5517">
          <cell r="A5517" t="str">
            <v xml:space="preserve">    74020/002</v>
          </cell>
          <cell r="B5517" t="str">
            <v xml:space="preserve">ENSAIOS DE PAVIMENTO DE CONCRETO COMPACTADO COM ROLO </v>
          </cell>
          <cell r="C5517" t="str">
            <v>M3</v>
          </cell>
          <cell r="D5517">
            <v>12.99</v>
          </cell>
        </row>
        <row r="5518">
          <cell r="A5518" t="str">
            <v xml:space="preserve">    74021</v>
          </cell>
          <cell r="B5518" t="str">
            <v>ENSAIO TECNOLOGICO DE TERRAPLENAGEM</v>
          </cell>
        </row>
        <row r="5519">
          <cell r="A5519" t="str">
            <v xml:space="preserve">    74021/001</v>
          </cell>
          <cell r="B5519" t="str">
            <v xml:space="preserve">ENSAIOS DE TERRAPLENAGEM - CORPO DO ATERRO </v>
          </cell>
          <cell r="C5519" t="str">
            <v>M3</v>
          </cell>
          <cell r="D5519">
            <v>0.35</v>
          </cell>
        </row>
        <row r="5520">
          <cell r="A5520" t="str">
            <v xml:space="preserve">    74021/002</v>
          </cell>
          <cell r="B5520" t="str">
            <v xml:space="preserve">ENSAIO DE TERRAPLENAGEM - CAMADA FINAL DO ATERRO </v>
          </cell>
          <cell r="C5520" t="str">
            <v>M3</v>
          </cell>
          <cell r="D5520">
            <v>1.1299999999999999</v>
          </cell>
        </row>
        <row r="5521">
          <cell r="A5521" t="str">
            <v xml:space="preserve">    74021/003</v>
          </cell>
          <cell r="B5521" t="str">
            <v xml:space="preserve">ENSAIOS DE REGULARIZACAO DO SUBLEITO </v>
          </cell>
          <cell r="C5521" t="str">
            <v>M2</v>
          </cell>
          <cell r="D5521">
            <v>0.53</v>
          </cell>
        </row>
        <row r="5522">
          <cell r="A5522" t="str">
            <v xml:space="preserve">    74021/004</v>
          </cell>
          <cell r="B5522" t="str">
            <v xml:space="preserve">ENSAIOS DE REFORCO DO SUBLEITO </v>
          </cell>
          <cell r="C5522" t="str">
            <v>M3</v>
          </cell>
          <cell r="D5522">
            <v>0.95</v>
          </cell>
        </row>
        <row r="5523">
          <cell r="A5523" t="str">
            <v xml:space="preserve">    74021/005</v>
          </cell>
          <cell r="B5523" t="str">
            <v xml:space="preserve">ENSAIOS DE SUB BASE DE SOLO MELHORADO COM CIMENTO </v>
          </cell>
          <cell r="C5523" t="str">
            <v>M3</v>
          </cell>
          <cell r="D5523">
            <v>0.95</v>
          </cell>
        </row>
        <row r="5524">
          <cell r="A5524" t="str">
            <v xml:space="preserve">    74021/006</v>
          </cell>
          <cell r="B5524" t="str">
            <v xml:space="preserve">ENSAIOS DE BASE ESTABILIZADA GRANULOMETRICAMENTE </v>
          </cell>
          <cell r="C5524" t="str">
            <v>M3</v>
          </cell>
          <cell r="D5524">
            <v>1.02</v>
          </cell>
        </row>
        <row r="5525">
          <cell r="A5525" t="str">
            <v xml:space="preserve">    74021/007</v>
          </cell>
          <cell r="B5525" t="str">
            <v xml:space="preserve">ENSAIO DE BASE DE SOLO MELHORADO COM CIMENTO </v>
          </cell>
          <cell r="C5525" t="str">
            <v>M3</v>
          </cell>
          <cell r="D5525">
            <v>0.95</v>
          </cell>
        </row>
        <row r="5526">
          <cell r="A5526" t="str">
            <v xml:space="preserve">    74021/008</v>
          </cell>
          <cell r="B5526" t="str">
            <v xml:space="preserve">ENSAIOS DE BASE DE SOLO CIMENTO </v>
          </cell>
          <cell r="C5526" t="str">
            <v>M3</v>
          </cell>
          <cell r="D5526">
            <v>1.04</v>
          </cell>
        </row>
        <row r="5527">
          <cell r="A5527" t="str">
            <v xml:space="preserve">    74022</v>
          </cell>
          <cell r="B5527" t="str">
            <v>ENSAIO TECNOLOGICO</v>
          </cell>
        </row>
        <row r="5528">
          <cell r="A5528" t="str">
            <v xml:space="preserve">    74022/001</v>
          </cell>
          <cell r="B5528" t="str">
            <v xml:space="preserve">ENSAIO DE PENETRACAO - MATERIAL BETUMINOSO </v>
          </cell>
          <cell r="C5528" t="str">
            <v>UN</v>
          </cell>
          <cell r="D5528">
            <v>80.650000000000006</v>
          </cell>
        </row>
        <row r="5529">
          <cell r="A5529" t="str">
            <v xml:space="preserve">    74022/002</v>
          </cell>
          <cell r="B5529" t="str">
            <v xml:space="preserve">ENSAIO DE VISCOSIDADE SAYBOLT - FUROL - MATERIAL BETUMINOSO </v>
          </cell>
          <cell r="C5529" t="str">
            <v>UN</v>
          </cell>
          <cell r="D5529">
            <v>104.37</v>
          </cell>
        </row>
        <row r="5530">
          <cell r="A5530" t="str">
            <v xml:space="preserve">    74022/003</v>
          </cell>
          <cell r="B5530" t="str">
            <v xml:space="preserve">ENSAIO DE DETERMINACAO DA PENEIRACAO - EMULSAO ASFALTICA </v>
          </cell>
          <cell r="C5530" t="str">
            <v>UN</v>
          </cell>
          <cell r="D5530">
            <v>94.88</v>
          </cell>
        </row>
        <row r="5531">
          <cell r="A5531" t="str">
            <v xml:space="preserve">    74022/004</v>
          </cell>
          <cell r="B5531" t="str">
            <v xml:space="preserve">ENSAIO DE DETERMINACAO DA SEDIMENTACAO - EMULSAO ASFALTICA </v>
          </cell>
          <cell r="C5531" t="str">
            <v>UN</v>
          </cell>
          <cell r="D5531">
            <v>104.37</v>
          </cell>
        </row>
        <row r="5532">
          <cell r="A5532" t="str">
            <v xml:space="preserve">    74022/005</v>
          </cell>
          <cell r="B5532" t="str">
            <v>ENSAIO DE DETERMINACAO DO TEOR DE BETUME - CIMENTO ASFALTICO DE PETROLEO</v>
          </cell>
          <cell r="C5532" t="str">
            <v>UN</v>
          </cell>
          <cell r="D5532">
            <v>83.02</v>
          </cell>
        </row>
        <row r="5533">
          <cell r="A5533" t="str">
            <v xml:space="preserve">    74022/006</v>
          </cell>
          <cell r="B5533" t="str">
            <v xml:space="preserve">ENSAIO DE GRANULOMETRIA POR PENEIRAMENTO - SOLOS </v>
          </cell>
          <cell r="C5533" t="str">
            <v>UN</v>
          </cell>
          <cell r="D5533">
            <v>75.900000000000006</v>
          </cell>
        </row>
        <row r="5534">
          <cell r="A5534" t="str">
            <v xml:space="preserve">    74022/007</v>
          </cell>
          <cell r="B5534" t="str">
            <v xml:space="preserve">ENSAIO DE GRANULOMETRIA POR PENEIRAMENTO E SEDIMENTACAO - SOLOS </v>
          </cell>
          <cell r="C5534" t="str">
            <v>UN</v>
          </cell>
          <cell r="D5534">
            <v>90.13</v>
          </cell>
        </row>
        <row r="5535">
          <cell r="A5535" t="str">
            <v xml:space="preserve">    74022/008</v>
          </cell>
          <cell r="B5535" t="str">
            <v xml:space="preserve">ENSAIO DE LIMITE DE LIQUIDEZ - SOLOS </v>
          </cell>
          <cell r="C5535" t="str">
            <v>UN</v>
          </cell>
          <cell r="D5535">
            <v>47.44</v>
          </cell>
        </row>
        <row r="5536">
          <cell r="A5536" t="str">
            <v xml:space="preserve">    74022/009</v>
          </cell>
          <cell r="B5536" t="str">
            <v xml:space="preserve">ENSAIO DE LIMITE DE PLASTICIDADE - SOLOS </v>
          </cell>
          <cell r="C5536" t="str">
            <v>UN</v>
          </cell>
          <cell r="D5536">
            <v>42.69</v>
          </cell>
        </row>
        <row r="5537">
          <cell r="A5537" t="str">
            <v xml:space="preserve">    74022/010</v>
          </cell>
          <cell r="B5537" t="str">
            <v>ENSAIO DE COMPACTACAO - AMOSTRAS NAO TRABALHADAS - ENERGIA NORMAL - SOLOS</v>
          </cell>
          <cell r="C5537" t="str">
            <v>UN</v>
          </cell>
          <cell r="D5537">
            <v>90.13</v>
          </cell>
        </row>
        <row r="5538">
          <cell r="A5538" t="str">
            <v xml:space="preserve">    74022/011</v>
          </cell>
          <cell r="B5538" t="str">
            <v>ENSAIO DE COMPACTACAO - AMOSTRAS NAO TRABALHADAS - ENERGIA INTERMEDIARIA - SOLOS</v>
          </cell>
          <cell r="C5538" t="str">
            <v>UN</v>
          </cell>
          <cell r="D5538">
            <v>137.58000000000001</v>
          </cell>
        </row>
        <row r="5539">
          <cell r="A5539" t="str">
            <v xml:space="preserve">    74022/012</v>
          </cell>
          <cell r="B5539" t="str">
            <v>ENSAIO DE COMPACTACAO - AMOSTRAS NAO TRABALHADAS - ENERGIA MODIFICADA - SOLOS</v>
          </cell>
          <cell r="C5539" t="str">
            <v>UN</v>
          </cell>
          <cell r="D5539">
            <v>180.27</v>
          </cell>
        </row>
        <row r="5540">
          <cell r="A5540" t="str">
            <v xml:space="preserve">    74022/013</v>
          </cell>
          <cell r="B5540" t="str">
            <v xml:space="preserve">ENSAIO DE COMPACTACAO - AMOSTRAS TRABALHADAS - SOLOS </v>
          </cell>
          <cell r="C5540" t="str">
            <v>UN</v>
          </cell>
          <cell r="D5540">
            <v>94.88</v>
          </cell>
        </row>
        <row r="5541">
          <cell r="A5541" t="str">
            <v xml:space="preserve">    74022/014</v>
          </cell>
          <cell r="B5541" t="str">
            <v xml:space="preserve">ENSAIO DE MASSA ESPECIFICA - IN SITU - METODO FRASCO DE AREIA - SOLOS </v>
          </cell>
          <cell r="C5541" t="str">
            <v>UN</v>
          </cell>
          <cell r="D5541">
            <v>33.200000000000003</v>
          </cell>
        </row>
        <row r="5542">
          <cell r="A5542" t="str">
            <v xml:space="preserve">    74022/015</v>
          </cell>
          <cell r="B5542" t="str">
            <v>ENSAIO DE MASSA ESPECIFICA - IN SITU - METODO BALAO DE BORRACHA - SOLOS</v>
          </cell>
          <cell r="C5542" t="str">
            <v>UN</v>
          </cell>
          <cell r="D5542">
            <v>37.950000000000003</v>
          </cell>
        </row>
        <row r="5543">
          <cell r="A5543" t="str">
            <v xml:space="preserve">    74022/016</v>
          </cell>
          <cell r="B5543" t="str">
            <v xml:space="preserve">ENSAIO DE DENSIDADE REAL - SOLOS </v>
          </cell>
          <cell r="C5543" t="str">
            <v>UN</v>
          </cell>
          <cell r="D5543">
            <v>42.69</v>
          </cell>
        </row>
        <row r="5544">
          <cell r="A5544" t="str">
            <v xml:space="preserve">    74022/017</v>
          </cell>
          <cell r="B5544" t="str">
            <v xml:space="preserve">ENSAIO DE ABRASAO LOS ANGELES - AGREGADOS </v>
          </cell>
          <cell r="C5544" t="str">
            <v>UN</v>
          </cell>
          <cell r="D5544">
            <v>199.25</v>
          </cell>
        </row>
        <row r="5545">
          <cell r="A5545" t="str">
            <v xml:space="preserve">    74022/018</v>
          </cell>
          <cell r="B5545" t="str">
            <v xml:space="preserve">ENSAIO DE MASSA ESPECIFICA - IN SITU - EMPREGO DO OLEO - SOLOS </v>
          </cell>
          <cell r="C5545" t="str">
            <v>UN</v>
          </cell>
          <cell r="D5545">
            <v>52.18</v>
          </cell>
        </row>
        <row r="5546">
          <cell r="A5546" t="str">
            <v xml:space="preserve">    74022/019</v>
          </cell>
          <cell r="B5546" t="str">
            <v>ENSAIO DE INDICE DE SUPORTE CALIFORNIA - AMOSTRAS NAO TRABALHADAS - ENERGIA NORMAL - SOLOS</v>
          </cell>
          <cell r="C5546" t="str">
            <v>UN</v>
          </cell>
          <cell r="D5546">
            <v>109.11</v>
          </cell>
        </row>
        <row r="5547">
          <cell r="A5547" t="str">
            <v xml:space="preserve">    74022/020</v>
          </cell>
          <cell r="B5547" t="str">
            <v>ENSAIO DE INDICE DE SUPORTE CALIFORNIA - AMOSTRAS NAO TRABALHADAS - ENERGIA INTERMEDIARIA - SOLOS</v>
          </cell>
          <cell r="C5547" t="str">
            <v>UN</v>
          </cell>
          <cell r="D5547">
            <v>123.34</v>
          </cell>
        </row>
        <row r="5548">
          <cell r="A5548" t="str">
            <v xml:space="preserve">    74022/021</v>
          </cell>
          <cell r="B5548" t="str">
            <v>ENSAIO DE INDICE DE SUPORTE CALIFORNIA- AMOSTRAS NAO TRABALHADAS - ENERGIA MODIFICADA- SOLOS</v>
          </cell>
          <cell r="C5548" t="str">
            <v>UN</v>
          </cell>
          <cell r="D5548">
            <v>132.83000000000001</v>
          </cell>
        </row>
        <row r="5549">
          <cell r="A5549" t="str">
            <v xml:space="preserve">    74022/022</v>
          </cell>
          <cell r="B5549" t="str">
            <v xml:space="preserve">ENSAIO DE TEOR DE UMIDADE - METODO EXPEDITO DO ALCOOL - SOLOS </v>
          </cell>
          <cell r="C5549" t="str">
            <v>UN</v>
          </cell>
          <cell r="D5549">
            <v>28.46</v>
          </cell>
        </row>
        <row r="5550">
          <cell r="A5550" t="str">
            <v xml:space="preserve">    74022/023</v>
          </cell>
          <cell r="B5550" t="str">
            <v>ENSAIO DE TEOR DE UMIDADE - PROCESSO SPEEDY - SOLOS E AGREGADOS MIUDOS</v>
          </cell>
          <cell r="C5550" t="str">
            <v>UN</v>
          </cell>
          <cell r="D5550">
            <v>28.46</v>
          </cell>
        </row>
        <row r="5551">
          <cell r="A5551" t="str">
            <v xml:space="preserve">    74022/024</v>
          </cell>
          <cell r="B5551" t="str">
            <v xml:space="preserve">ENSAIO DE TEOR DE UMIDADE - EM LABORATORIO - SOLOS </v>
          </cell>
          <cell r="C5551" t="str">
            <v>UN</v>
          </cell>
          <cell r="D5551">
            <v>37.950000000000003</v>
          </cell>
        </row>
        <row r="5552">
          <cell r="A5552" t="str">
            <v xml:space="preserve">    74022/025</v>
          </cell>
          <cell r="B5552" t="str">
            <v xml:space="preserve">ENSAIO DE PONTO DE FULGOR - MATERIAL BETUMINOSO </v>
          </cell>
          <cell r="C5552" t="str">
            <v>UN</v>
          </cell>
          <cell r="D5552">
            <v>75.900000000000006</v>
          </cell>
        </row>
        <row r="5553">
          <cell r="A5553" t="str">
            <v xml:space="preserve">    74022/026</v>
          </cell>
          <cell r="B5553" t="str">
            <v xml:space="preserve">ENSAIO DE DESTILACAO - ASFALTO DILUIDO </v>
          </cell>
          <cell r="C5553" t="str">
            <v>UN</v>
          </cell>
          <cell r="D5553">
            <v>123.34</v>
          </cell>
        </row>
        <row r="5554">
          <cell r="A5554" t="str">
            <v xml:space="preserve">    74022/027</v>
          </cell>
          <cell r="B5554" t="str">
            <v xml:space="preserve">ENSAIO DE CONTROLE DE TAXA DE APLICACAO DE LIGANTE BETUMINOSO </v>
          </cell>
          <cell r="C5554" t="str">
            <v>UN</v>
          </cell>
          <cell r="D5554">
            <v>33.200000000000003</v>
          </cell>
        </row>
        <row r="5555">
          <cell r="A5555" t="str">
            <v xml:space="preserve">    74022/028</v>
          </cell>
          <cell r="B5555" t="str">
            <v>ENSAIO DE SUSCEPTIBILIDADE TERMICA - INDICE PFEIFFER - MATERIAL ASFALTICO</v>
          </cell>
          <cell r="C5555" t="str">
            <v>UN</v>
          </cell>
          <cell r="D5555">
            <v>118.6</v>
          </cell>
        </row>
        <row r="5556">
          <cell r="A5556" t="str">
            <v xml:space="preserve">    74022/029</v>
          </cell>
          <cell r="B5556" t="str">
            <v xml:space="preserve">ENSAIO DE ESPUMA - MATERIAL ASFALTICO </v>
          </cell>
          <cell r="C5556" t="str">
            <v>UN</v>
          </cell>
          <cell r="D5556">
            <v>85.39</v>
          </cell>
        </row>
        <row r="5557">
          <cell r="A5557" t="str">
            <v xml:space="preserve">    74022/030</v>
          </cell>
          <cell r="B5557" t="str">
            <v xml:space="preserve">ENSAIO DE RESISTENCIA A COMPRESSAO SIMPLES - CONCRETO </v>
          </cell>
          <cell r="C5557" t="str">
            <v>UN</v>
          </cell>
          <cell r="D5557">
            <v>85.39</v>
          </cell>
        </row>
        <row r="5558">
          <cell r="A5558" t="str">
            <v xml:space="preserve">    74022/031</v>
          </cell>
          <cell r="B5558" t="str">
            <v xml:space="preserve">ENSAIO DE RESISTENCIA A TRACAO POR COMPRESSAO DIAMETRAL - CONCRETO </v>
          </cell>
          <cell r="C5558" t="str">
            <v>UN</v>
          </cell>
          <cell r="D5558">
            <v>85.39</v>
          </cell>
        </row>
        <row r="5559">
          <cell r="A5559" t="str">
            <v xml:space="preserve">    74022/032</v>
          </cell>
          <cell r="B5559" t="str">
            <v xml:space="preserve">ENSAIO DE RESISTENCIA A TRACAO NA FLEXAO DE CONCRETO </v>
          </cell>
          <cell r="C5559" t="str">
            <v>UN</v>
          </cell>
          <cell r="D5559">
            <v>94.88</v>
          </cell>
        </row>
        <row r="5560">
          <cell r="A5560" t="str">
            <v xml:space="preserve">    74022/033</v>
          </cell>
          <cell r="B5560" t="str">
            <v xml:space="preserve">ENSAIO DE RESILIENCIA - SOLOS </v>
          </cell>
          <cell r="C5560" t="str">
            <v>UN</v>
          </cell>
          <cell r="D5560">
            <v>611.99</v>
          </cell>
        </row>
        <row r="5561">
          <cell r="A5561" t="str">
            <v xml:space="preserve">    74022/034</v>
          </cell>
          <cell r="B5561" t="str">
            <v xml:space="preserve">ENSAIO DE RESILIENCIA - MISTURAS BETUMINOSAS </v>
          </cell>
          <cell r="C5561" t="str">
            <v>UN</v>
          </cell>
          <cell r="D5561">
            <v>128.09</v>
          </cell>
        </row>
        <row r="5562">
          <cell r="A5562" t="str">
            <v xml:space="preserve">    74022/035</v>
          </cell>
          <cell r="B5562" t="str">
            <v xml:space="preserve">ENSAIO DE PERCENTAGEM DE BETUME - MISTURAS BETUMINOSAS </v>
          </cell>
          <cell r="C5562" t="str">
            <v>UN</v>
          </cell>
          <cell r="D5562">
            <v>71.16</v>
          </cell>
        </row>
        <row r="5563">
          <cell r="A5563" t="str">
            <v xml:space="preserve">    74022/036</v>
          </cell>
          <cell r="B5563" t="str">
            <v xml:space="preserve">ENSAIO DE ADESIVIDADE - RESISTENCIA A AGUA - EMULSAO ASFALTICA </v>
          </cell>
          <cell r="C5563" t="str">
            <v>UN</v>
          </cell>
          <cell r="D5563">
            <v>56.92</v>
          </cell>
        </row>
        <row r="5564">
          <cell r="A5564" t="str">
            <v xml:space="preserve">    74022/037</v>
          </cell>
          <cell r="B5564" t="str">
            <v xml:space="preserve">ENSAIO DE ADESIVIDADE A LIGANTE BETUMINOSO - AGREGADO GRAUDO </v>
          </cell>
          <cell r="C5564" t="str">
            <v>UN</v>
          </cell>
          <cell r="D5564">
            <v>47.44</v>
          </cell>
        </row>
        <row r="5565">
          <cell r="A5565" t="str">
            <v xml:space="preserve">    74022/038</v>
          </cell>
          <cell r="B5565" t="str">
            <v xml:space="preserve">ENSAIO DE EXPANSIBILIDADE - SOLOS </v>
          </cell>
          <cell r="C5565" t="str">
            <v>UN</v>
          </cell>
          <cell r="D5565">
            <v>68.790000000000006</v>
          </cell>
        </row>
        <row r="5566">
          <cell r="A5566" t="str">
            <v xml:space="preserve">    74022/039</v>
          </cell>
          <cell r="B5566" t="str">
            <v xml:space="preserve">PREPARACAO DE AMOSTRAS PARA ENSAIO DE CARACTERIZACAO - SOLOS </v>
          </cell>
          <cell r="C5566" t="str">
            <v>UN</v>
          </cell>
          <cell r="D5566">
            <v>52.18</v>
          </cell>
        </row>
        <row r="5567">
          <cell r="A5567" t="str">
            <v xml:space="preserve">    74022/040</v>
          </cell>
          <cell r="B5567" t="str">
            <v xml:space="preserve">ENSAIO MARSHALL - MISTURA BETUMINOSA A QUENTE </v>
          </cell>
          <cell r="C5567" t="str">
            <v>UN</v>
          </cell>
          <cell r="D5567">
            <v>166.04</v>
          </cell>
        </row>
        <row r="5568">
          <cell r="A5568" t="str">
            <v xml:space="preserve">    74022/041</v>
          </cell>
          <cell r="B5568" t="str">
            <v xml:space="preserve">ENSAIO DE DETERMINACAO DO INDICE DE FORMA - AGREGADOS </v>
          </cell>
          <cell r="C5568" t="str">
            <v>UN</v>
          </cell>
          <cell r="D5568">
            <v>47.44</v>
          </cell>
        </row>
        <row r="5569">
          <cell r="A5569" t="str">
            <v xml:space="preserve">    74022/042</v>
          </cell>
          <cell r="B5569" t="str">
            <v xml:space="preserve">ENSAIO DE EQUIVALENTE EM AREIA - SOLOS </v>
          </cell>
          <cell r="C5569" t="str">
            <v>UN</v>
          </cell>
          <cell r="D5569">
            <v>42.69</v>
          </cell>
        </row>
        <row r="5570">
          <cell r="A5570" t="str">
            <v xml:space="preserve">    74022/043</v>
          </cell>
          <cell r="B5570" t="str">
            <v xml:space="preserve">ENSAIO DE MOLDAGEM E CURA DE SOLO CIMENTO </v>
          </cell>
          <cell r="C5570" t="str">
            <v>UN</v>
          </cell>
          <cell r="D5570">
            <v>47.44</v>
          </cell>
        </row>
        <row r="5571">
          <cell r="A5571" t="str">
            <v xml:space="preserve">    74022/044</v>
          </cell>
          <cell r="B5571" t="str">
            <v xml:space="preserve">ENSAIO DE COMPRESSAO AXIAL DE SOLO CIMENTO </v>
          </cell>
          <cell r="C5571" t="str">
            <v>UN</v>
          </cell>
          <cell r="D5571">
            <v>37.950000000000003</v>
          </cell>
        </row>
        <row r="5572">
          <cell r="A5572" t="str">
            <v xml:space="preserve">    74022/045</v>
          </cell>
          <cell r="B5572" t="str">
            <v xml:space="preserve">ENSAIO DE VISCOSIDADE CINEMATICA - ASFALTO </v>
          </cell>
          <cell r="C5572" t="str">
            <v>UN</v>
          </cell>
          <cell r="D5572">
            <v>94.88</v>
          </cell>
        </row>
        <row r="5573">
          <cell r="A5573" t="str">
            <v xml:space="preserve">    74022/047</v>
          </cell>
          <cell r="B5573" t="str">
            <v xml:space="preserve">ENSAIO DE RESIDUO POR EVAPORACAO - EMULSAO ASFALTICA </v>
          </cell>
          <cell r="C5573" t="str">
            <v>UN</v>
          </cell>
          <cell r="D5573">
            <v>47.44</v>
          </cell>
        </row>
        <row r="5574">
          <cell r="A5574" t="str">
            <v xml:space="preserve">    74022/048</v>
          </cell>
          <cell r="B5574" t="str">
            <v xml:space="preserve">ENSAIO DE CARGA DA PARTICULA - EMULSAO ASFALTICA </v>
          </cell>
          <cell r="C5574" t="str">
            <v>UN</v>
          </cell>
          <cell r="D5574">
            <v>35.58</v>
          </cell>
        </row>
        <row r="5575">
          <cell r="A5575" t="str">
            <v xml:space="preserve">    74022/049</v>
          </cell>
          <cell r="B5575" t="str">
            <v xml:space="preserve">ENSAIO DE DESEMULSIBILIDADE - EMULSAO ASFALTICA </v>
          </cell>
          <cell r="C5575" t="str">
            <v>UN</v>
          </cell>
          <cell r="D5575">
            <v>94.88</v>
          </cell>
        </row>
        <row r="5576">
          <cell r="A5576" t="str">
            <v xml:space="preserve">    74022/050</v>
          </cell>
          <cell r="B5576" t="str">
            <v xml:space="preserve">ENSAIO DE DETERMINACAO DA TAXA DE ESPALHAMENTO DO AGREGADO </v>
          </cell>
          <cell r="C5576" t="str">
            <v>UN</v>
          </cell>
          <cell r="D5576">
            <v>23.72</v>
          </cell>
        </row>
        <row r="5577">
          <cell r="A5577" t="str">
            <v xml:space="preserve">    74022/051</v>
          </cell>
          <cell r="B5577" t="str">
            <v xml:space="preserve">ENSAIO DE ADESIVIDADE A LIGANTE BETUMINOSO - AGREGADO </v>
          </cell>
          <cell r="C5577" t="str">
            <v>UN</v>
          </cell>
          <cell r="D5577">
            <v>52.18</v>
          </cell>
        </row>
        <row r="5578">
          <cell r="A5578" t="str">
            <v xml:space="preserve">    74022/052</v>
          </cell>
          <cell r="B5578" t="str">
            <v xml:space="preserve">ENSAIO DE GRANULOMETRIA DO AGREGADO </v>
          </cell>
          <cell r="C5578" t="str">
            <v>UN</v>
          </cell>
          <cell r="D5578">
            <v>47.44</v>
          </cell>
        </row>
        <row r="5579">
          <cell r="A5579" t="str">
            <v xml:space="preserve">    74022/053</v>
          </cell>
          <cell r="B5579" t="str">
            <v xml:space="preserve">ENSAIO DE CONTROLE DO GRAU DE COMPACTACAO DA MISTURA ASFALTICA </v>
          </cell>
          <cell r="C5579" t="str">
            <v>UN</v>
          </cell>
          <cell r="D5579">
            <v>42.69</v>
          </cell>
        </row>
        <row r="5580">
          <cell r="A5580" t="str">
            <v xml:space="preserve">    74022/054</v>
          </cell>
          <cell r="B5580" t="str">
            <v xml:space="preserve">ENSAIO DE GRANULOMETRIA DO FILLER </v>
          </cell>
          <cell r="C5580" t="str">
            <v>UN</v>
          </cell>
          <cell r="D5580">
            <v>42.69</v>
          </cell>
        </row>
        <row r="5581">
          <cell r="A5581" t="str">
            <v xml:space="preserve">    74022/055</v>
          </cell>
          <cell r="B5581" t="str">
            <v xml:space="preserve">ENSAIO DE TRACAO POR COMPRESSAO DIAMETRAL - MISTURAS BETUMINOSAS </v>
          </cell>
          <cell r="C5581" t="str">
            <v>UN</v>
          </cell>
          <cell r="D5581">
            <v>118.6</v>
          </cell>
        </row>
        <row r="5582">
          <cell r="A5582" t="str">
            <v xml:space="preserve">    74022/056</v>
          </cell>
          <cell r="B5582" t="str">
            <v xml:space="preserve">ENSAIO DE DENSIDADE DO MATERIAL BETUMINOSO </v>
          </cell>
          <cell r="C5582" t="str">
            <v>UN</v>
          </cell>
          <cell r="D5582">
            <v>34.130000000000003</v>
          </cell>
        </row>
        <row r="5583">
          <cell r="A5583" t="str">
            <v xml:space="preserve">    74022/057</v>
          </cell>
          <cell r="B5583" t="str">
            <v xml:space="preserve">ENSAIO DE CONSISTENCIA DO CONCRETO CCR - INDICE VEBE </v>
          </cell>
          <cell r="C5583" t="str">
            <v>UN</v>
          </cell>
          <cell r="D5583">
            <v>34.130000000000003</v>
          </cell>
        </row>
        <row r="5584">
          <cell r="A5584" t="str">
            <v xml:space="preserve">    74022/058</v>
          </cell>
          <cell r="B5584" t="str">
            <v xml:space="preserve">ENSAIO DE ABATIMENTO DO TRONCO DE CONE </v>
          </cell>
          <cell r="C5584" t="str">
            <v>UN</v>
          </cell>
          <cell r="D5584">
            <v>34.130000000000003</v>
          </cell>
        </row>
        <row r="5585">
          <cell r="A5585" t="str">
            <v xml:space="preserve">    74259</v>
          </cell>
          <cell r="B5585" t="str">
            <v xml:space="preserve">ENSAIOS DE PINTURA DE LIGACAO </v>
          </cell>
          <cell r="C5585" t="str">
            <v>M2</v>
          </cell>
          <cell r="D5585">
            <v>0.02</v>
          </cell>
        </row>
        <row r="5586">
          <cell r="A5586" t="str">
            <v xml:space="preserve">  0007</v>
          </cell>
          <cell r="B5586" t="str">
            <v>SONDAGENS</v>
          </cell>
        </row>
        <row r="5587">
          <cell r="A5587" t="str">
            <v xml:space="preserve">    72733</v>
          </cell>
          <cell r="B5587" t="str">
            <v>MOBILIZACAO E INSTALACAO DE 01 EQUIPAMENTO DE SONDAGEM, DISTANCIA ACIMA DE 20KM</v>
          </cell>
          <cell r="C5587" t="str">
            <v>UN</v>
          </cell>
          <cell r="D5587">
            <v>482.96</v>
          </cell>
        </row>
        <row r="5588">
          <cell r="A5588" t="str">
            <v xml:space="preserve">    72871</v>
          </cell>
          <cell r="B5588" t="str">
            <v>MOBILIZACAO E INSTALACAO DE 01 EQUIPAMENTO DE SONDAGEM, DISTANCIA ATE 10KM</v>
          </cell>
          <cell r="C5588" t="str">
            <v>UN</v>
          </cell>
          <cell r="D5588">
            <v>209.49</v>
          </cell>
        </row>
        <row r="5589">
          <cell r="A5589" t="str">
            <v xml:space="preserve">    72872</v>
          </cell>
          <cell r="B5589" t="str">
            <v>MOBILIZACAO E INSTALACAO DE 01 EQUIPAMENTO DE SONDAGEM, DISTANCIA DE 10KM ATE 20KM</v>
          </cell>
          <cell r="C5589" t="str">
            <v>UN</v>
          </cell>
          <cell r="D5589">
            <v>346.23</v>
          </cell>
        </row>
        <row r="5590">
          <cell r="A5590" t="str">
            <v xml:space="preserve">  0008</v>
          </cell>
          <cell r="B5590" t="str">
            <v>LOCACAO</v>
          </cell>
        </row>
        <row r="5591">
          <cell r="A5591" t="str">
            <v xml:space="preserve">    68051</v>
          </cell>
          <cell r="B5591" t="str">
            <v xml:space="preserve">LOCACAO ALVENARIA </v>
          </cell>
          <cell r="C5591" t="str">
            <v>M</v>
          </cell>
          <cell r="D5591">
            <v>3.78</v>
          </cell>
        </row>
        <row r="5592">
          <cell r="A5592" t="str">
            <v xml:space="preserve">    73610</v>
          </cell>
          <cell r="B5592" t="str">
            <v xml:space="preserve">LOCAÇÃO DE REDES DE ÁGUA OU DE ESGOTO </v>
          </cell>
          <cell r="C5592" t="str">
            <v>M</v>
          </cell>
          <cell r="D5592">
            <v>1.42</v>
          </cell>
        </row>
        <row r="5593">
          <cell r="A5593" t="str">
            <v xml:space="preserve">    73679</v>
          </cell>
          <cell r="B5593" t="str">
            <v xml:space="preserve">LOCAÇÃO DE ADUTORAS, COLETORES TRONCO E INTERCEPTORES - ATÉ DN 500 MM </v>
          </cell>
          <cell r="C5593" t="str">
            <v>M</v>
          </cell>
          <cell r="D5593">
            <v>1.7</v>
          </cell>
        </row>
        <row r="5594">
          <cell r="A5594" t="str">
            <v xml:space="preserve">    73686</v>
          </cell>
          <cell r="B5594" t="str">
            <v>LOCACAO DA OBRA, COM USO DE EQUIPAMENTOS TOPOGRAFICOS, INCLUSIVE NIVELADOR</v>
          </cell>
          <cell r="C5594" t="str">
            <v>M2</v>
          </cell>
          <cell r="D5594">
            <v>27.84</v>
          </cell>
        </row>
        <row r="5595">
          <cell r="A5595" t="str">
            <v xml:space="preserve">    73992</v>
          </cell>
          <cell r="B5595" t="str">
            <v>LOCACAO DE OBRA</v>
          </cell>
        </row>
        <row r="5596">
          <cell r="A5596" t="str">
            <v xml:space="preserve">    73992/001</v>
          </cell>
          <cell r="B5596" t="str">
            <v>LOCACAO CONVENCIONAL DE OBRA, ATRAVÉS DE GABARITO DE TABUAS CORRIDAS PONTALETADAS A CADA 1,50M, SEM REAPROVEITAMENTO</v>
          </cell>
          <cell r="C5596" t="str">
            <v>M2</v>
          </cell>
          <cell r="D5596">
            <v>8.08</v>
          </cell>
        </row>
        <row r="5597">
          <cell r="A5597" t="str">
            <v xml:space="preserve">    74077</v>
          </cell>
          <cell r="B5597" t="str">
            <v>LOCACAO OBRA C/PECA DE PINHO / REAPROVEITAMENTO</v>
          </cell>
        </row>
        <row r="5598">
          <cell r="A5598" t="str">
            <v xml:space="preserve">    74077/001</v>
          </cell>
          <cell r="B5598" t="str">
            <v>LOCACAO CONVENCIONAL DE OBRA, ATRAVÉS DE GABARITO DE TABUAS CORRIDAS PONTALETADAS, SEM REAPROVEITAMENTO</v>
          </cell>
          <cell r="C5598" t="str">
            <v>M2</v>
          </cell>
          <cell r="D5598">
            <v>7.29</v>
          </cell>
        </row>
        <row r="5599">
          <cell r="A5599" t="str">
            <v xml:space="preserve">    74077/002</v>
          </cell>
          <cell r="B5599" t="str">
            <v>LOCACAO CONVENCIONAL DE OBRA, ATRAVÉS DE GABARITO DE TABUAS CORRIDAS PONTALETADAS, COM REAPROVEITAMENTO DE 10 VEZES.</v>
          </cell>
          <cell r="C5599" t="str">
            <v>M2</v>
          </cell>
          <cell r="D5599">
            <v>3.1</v>
          </cell>
        </row>
        <row r="5600">
          <cell r="A5600" t="str">
            <v xml:space="preserve">    74077/003</v>
          </cell>
          <cell r="B5600" t="str">
            <v>LOCACAO CONVENCIONAL DE OBRA, ATRAVÉS DE GABARITO DE TABUAS CORRIDAS PONTALETADAS, COM REAPROVEITAMENTO DE 3 VEZES.</v>
          </cell>
          <cell r="C5600" t="str">
            <v>M2</v>
          </cell>
          <cell r="D5600">
            <v>4.18</v>
          </cell>
        </row>
        <row r="5601">
          <cell r="A5601" t="str">
            <v xml:space="preserve">    85323</v>
          </cell>
          <cell r="B5601" t="str">
            <v>LOCACAO E NIVELAMENTO DE EMISSARIO/REDE COLETORA COM AUXILIO DE EQUIPAMENTO TOPOGRAFICO</v>
          </cell>
          <cell r="C5601" t="str">
            <v>M</v>
          </cell>
          <cell r="D5601">
            <v>3.01</v>
          </cell>
        </row>
        <row r="5602">
          <cell r="A5602" t="str">
            <v xml:space="preserve">  0009</v>
          </cell>
          <cell r="B5602" t="str">
            <v>LEVANTAMENTO CADASTRAL</v>
          </cell>
        </row>
        <row r="5603">
          <cell r="A5603" t="str">
            <v xml:space="preserve">    73677</v>
          </cell>
          <cell r="B5603" t="str">
            <v xml:space="preserve">CADASTRO DE LIGAÇÕES PREDIAIS, INCLUSIVE DESENHISTA </v>
          </cell>
          <cell r="C5603" t="str">
            <v>UN</v>
          </cell>
          <cell r="D5603">
            <v>7.52</v>
          </cell>
        </row>
        <row r="5604">
          <cell r="A5604" t="str">
            <v xml:space="preserve">    73678</v>
          </cell>
          <cell r="B5604" t="str">
            <v>CADASTRO DE ADUTORAS. COLETORES E INTERCEPTORES - ATÉ DN 500 MM, INCLUSIVE DESENHISTA</v>
          </cell>
          <cell r="C5604" t="str">
            <v>M</v>
          </cell>
          <cell r="D5604">
            <v>3.85</v>
          </cell>
        </row>
        <row r="5605">
          <cell r="A5605" t="str">
            <v xml:space="preserve">    73682</v>
          </cell>
          <cell r="B5605" t="str">
            <v xml:space="preserve">CADASTRO DE REDES, INCLUSIVE DESENHISTA </v>
          </cell>
          <cell r="C5605" t="str">
            <v>M</v>
          </cell>
          <cell r="D5605">
            <v>1.62</v>
          </cell>
        </row>
        <row r="5606">
          <cell r="A5606" t="str">
            <v xml:space="preserve">    73758</v>
          </cell>
          <cell r="B5606" t="str">
            <v>LEVANT SECAO TRANSV C/NIVEL P/M LINEAR SECAO</v>
          </cell>
        </row>
        <row r="5607">
          <cell r="A5607" t="str">
            <v xml:space="preserve">    73758/001</v>
          </cell>
          <cell r="B5607" t="str">
            <v>LEVANTAMENTO SECAO TRANSVERSAL C/NIVEL TERRENO NAO ACIDENTADO VEGETAÇÃO DENSA INCLUSIVE DESENHO ESC 1:200 EM PAPEL VEGETAL MILIMETRADO (MEDIDO P/M SECAO), INCLUSIVE NIVELADOR, AUXILIAR DE CALCULO TOPOGRAFICO EDESENHISTA.</v>
          </cell>
          <cell r="C5607" t="str">
            <v>M</v>
          </cell>
          <cell r="D5607">
            <v>2.11</v>
          </cell>
        </row>
        <row r="5608">
          <cell r="A5608" t="str">
            <v xml:space="preserve">    78472</v>
          </cell>
          <cell r="B5608" t="str">
            <v>SERVICOS TOPOGRAFICOS PARA PAVIMENTACAO, INCLUSIVE NOTA DE SERVICOS, ACOMPANHAMENTO E GREIDE</v>
          </cell>
          <cell r="C5608" t="str">
            <v>M2</v>
          </cell>
          <cell r="D5608">
            <v>0.35</v>
          </cell>
        </row>
        <row r="5609">
          <cell r="A5609" t="str">
            <v>URBA</v>
          </cell>
          <cell r="B5609" t="str">
            <v>URBANIZACAO</v>
          </cell>
        </row>
        <row r="5610">
          <cell r="A5610" t="str">
            <v xml:space="preserve">  0202</v>
          </cell>
          <cell r="B5610" t="str">
            <v>CERCA/PROTETORES</v>
          </cell>
        </row>
        <row r="5611">
          <cell r="A5611" t="str">
            <v xml:space="preserve">    74038</v>
          </cell>
          <cell r="B5611" t="str">
            <v>PORTÃO PARA CERCA</v>
          </cell>
        </row>
        <row r="5612">
          <cell r="A5612" t="str">
            <v xml:space="preserve">    74038/001</v>
          </cell>
          <cell r="B5612" t="str">
            <v>PORTAO COM MOUROES DE MADEIRA ROLICA, DIAMETRO 11CM, COM 5 FIOS DE ARAME FARPADO Nº 14 CLASSE 250, SEM DOBRADICAS</v>
          </cell>
          <cell r="C5612" t="str">
            <v>M</v>
          </cell>
          <cell r="D5612">
            <v>17.55</v>
          </cell>
        </row>
        <row r="5613">
          <cell r="A5613" t="str">
            <v xml:space="preserve">    74039</v>
          </cell>
          <cell r="B5613" t="str">
            <v>CERCA COM MOURÕES DE MADEIRA</v>
          </cell>
        </row>
        <row r="5614">
          <cell r="A5614" t="str">
            <v xml:space="preserve">    74039/001</v>
          </cell>
          <cell r="B5614" t="str">
            <v>CERCA COM MOUROES DE MADEIRA ROLICA, DIAMETRO 11CM, ESPACAMENTO DE 2M,ALTURA LIVRE DE 1M, CRAVADOS 0,5M, COM 5 FIOS DE ARAME FARPADO Nº 14CLASSE 250</v>
          </cell>
          <cell r="C5614" t="str">
            <v>M</v>
          </cell>
          <cell r="D5614">
            <v>17.55</v>
          </cell>
        </row>
        <row r="5615">
          <cell r="A5615" t="str">
            <v xml:space="preserve">    74118</v>
          </cell>
          <cell r="B5615" t="str">
            <v>CERCA VIVA - MMA</v>
          </cell>
        </row>
        <row r="5616">
          <cell r="A5616" t="str">
            <v xml:space="preserve">    74118/001</v>
          </cell>
          <cell r="B5616" t="str">
            <v xml:space="preserve">PLANTIO DE CERCA VIVA COM ARBUSTOS DE ALTURA 50 A 100CM, COM 4UN/M </v>
          </cell>
          <cell r="C5616" t="str">
            <v>M</v>
          </cell>
          <cell r="D5616">
            <v>312.5</v>
          </cell>
        </row>
        <row r="5617">
          <cell r="A5617" t="str">
            <v xml:space="preserve">    74142</v>
          </cell>
          <cell r="B5617" t="str">
            <v>CERCA COM MOUROES - MMA</v>
          </cell>
        </row>
        <row r="5618">
          <cell r="A5618" t="str">
            <v xml:space="preserve">    74142/001</v>
          </cell>
          <cell r="B5618" t="str">
            <v>CERCA COM MOUROES DE CONCRETO, RETO, ESPACAMENTO DE 3M, CRAVADOS 0,5M,COM 4 FIOS DE ARAME FARPADO Nº 14 CLASSE 250</v>
          </cell>
          <cell r="C5618" t="str">
            <v>M</v>
          </cell>
          <cell r="D5618">
            <v>37.67</v>
          </cell>
        </row>
        <row r="5619">
          <cell r="A5619" t="str">
            <v xml:space="preserve">    74142/002</v>
          </cell>
          <cell r="B5619" t="str">
            <v>CERCA COM MOUROES DE MADEIRA, 7,5X7,5CM, ESPACAMENTO DE 2M, ALTURA LIVRE DE 2M, CRAVADOS 0,5M, COM 4 FIOS DE ARAME FARPADO Nº 14 CLASSE 250</v>
          </cell>
          <cell r="C5619" t="str">
            <v>M</v>
          </cell>
          <cell r="D5619">
            <v>19.809999999999999</v>
          </cell>
        </row>
        <row r="5620">
          <cell r="A5620" t="str">
            <v xml:space="preserve">    74142/003</v>
          </cell>
          <cell r="B5620" t="str">
            <v>CERCA COM MOUROES DE MADEIRA, 7,5X7,5CM, ESPACAMENTO DE 2M, ALTURA LIVRE DE 2M, CRAVADOS 0,5M, COM 8 FIOS DE ARAME FARPADO Nº 14 CLASSE 250</v>
          </cell>
          <cell r="C5620" t="str">
            <v>M</v>
          </cell>
          <cell r="D5620">
            <v>28.4</v>
          </cell>
        </row>
        <row r="5621">
          <cell r="A5621" t="str">
            <v xml:space="preserve">    74142/004</v>
          </cell>
          <cell r="B5621" t="str">
            <v>CERCA COM MOUROES DE CONCRETO, SECAO "T" PONTA INCLINADA, 10X10CM, ESPACAMENTO DE 3M, CRAVADOS 0,5M, COM 11 FIOS DE ARAME FARPADO Nº 16</v>
          </cell>
          <cell r="C5621" t="str">
            <v>M</v>
          </cell>
          <cell r="D5621">
            <v>48.42</v>
          </cell>
        </row>
        <row r="5622">
          <cell r="A5622" t="str">
            <v xml:space="preserve">    74143</v>
          </cell>
          <cell r="B5622" t="str">
            <v>CERCA DE ARAME LISO</v>
          </cell>
        </row>
        <row r="5623">
          <cell r="A5623" t="str">
            <v xml:space="preserve">    74143/001</v>
          </cell>
          <cell r="B5623" t="str">
            <v>CERCA COM MOUROES DE CONCRETO, RETO, 15X15CM, ESPACAMENTO DE 3M, CRAVADOS 0,5M, ESCORAS DE 10X10CM NOS CANTOS, COM 12 FIOS DE ARAME DE ACO OVALADO 15X17</v>
          </cell>
          <cell r="C5623" t="str">
            <v>M</v>
          </cell>
          <cell r="D5623">
            <v>46.59</v>
          </cell>
        </row>
        <row r="5624">
          <cell r="A5624" t="str">
            <v xml:space="preserve">    74143/002</v>
          </cell>
          <cell r="B5624" t="str">
            <v>CERCA COM MOUROES DE CONCRETO, RETO, 15X15CM, ESPACAMENTO DE 3M, CRAVADOS 0,5M, ESCORAS DE 10X10CM NOS CANTOS, COM 9 FIOS DE ARAME DE ACO OVALADO 15X17</v>
          </cell>
          <cell r="C5624" t="str">
            <v>M</v>
          </cell>
          <cell r="D5624">
            <v>44.42</v>
          </cell>
        </row>
        <row r="5625">
          <cell r="A5625" t="str">
            <v xml:space="preserve">    85171</v>
          </cell>
          <cell r="B5625" t="str">
            <v>RECOMPOSICAO PARCIAL DO ARAME FARPADO Nº 14 CLASSE 250, FIXADO EM CERCA COM MOURÕES DE CONCRETO, RETO, 15X15CM</v>
          </cell>
          <cell r="C5625" t="str">
            <v>M</v>
          </cell>
          <cell r="D5625">
            <v>2.82</v>
          </cell>
        </row>
        <row r="5626">
          <cell r="A5626" t="str">
            <v xml:space="preserve">  0204</v>
          </cell>
          <cell r="B5626" t="str">
            <v>ALAMBRADO</v>
          </cell>
        </row>
        <row r="5627">
          <cell r="A5627" t="str">
            <v xml:space="preserve">    73787</v>
          </cell>
          <cell r="B5627" t="str">
            <v>ALAMBRADO</v>
          </cell>
        </row>
        <row r="5628">
          <cell r="A5628" t="str">
            <v xml:space="preserve">    73787/001</v>
          </cell>
          <cell r="B5628" t="str">
            <v>ALAMBRADO EM TUBOS DE ACO GALVANIZADO, COM COSTURA, DIN 2440, DIAMETRO2", ALTURA 3M, FIXADOS A CADA 2M EM BLOCOS DE CONCRETO, COM TELA DE ARAME GALVANIZADO REVESTIDO COM PVC, FIO 12 BWG E MALHA 7,5X7,5CM</v>
          </cell>
          <cell r="C5628" t="str">
            <v>M2</v>
          </cell>
          <cell r="D5628">
            <v>135.29</v>
          </cell>
        </row>
        <row r="5629">
          <cell r="A5629" t="str">
            <v xml:space="preserve">    74244</v>
          </cell>
          <cell r="B5629" t="str">
            <v>ALAMBRADO PARA QUADRA POLIESPORTIVA</v>
          </cell>
        </row>
        <row r="5630">
          <cell r="A5630" t="str">
            <v xml:space="preserve">    74244/001</v>
          </cell>
          <cell r="B5630" t="str">
            <v>ALAMBRADO PARA QUADRA POLIESPORTIVA, ESTRUTURADO POR TUBOS DE ACO GALVANIZADO, COM COSTURA, DIN 2440, DIAMETRO 2", COM TELA DE ARAME GALVANIZADO, FIO 14 BWG E MALHA QUADRADA 5X5CM</v>
          </cell>
          <cell r="C5630" t="str">
            <v>M2</v>
          </cell>
          <cell r="D5630">
            <v>88.3</v>
          </cell>
        </row>
        <row r="5631">
          <cell r="A5631" t="str">
            <v xml:space="preserve">    85172</v>
          </cell>
          <cell r="B5631" t="str">
            <v>ALAMBRADO EM MOUROES DE CONCRETO "T", ALTURA LIVRE 2M, ESPACADOS A CADA 2M, COM TELA DE ARAME GALVANIZADO, FIO 14 BWG E MALHA QUADRADA 5X5CM</v>
          </cell>
          <cell r="C5631" t="str">
            <v>M</v>
          </cell>
          <cell r="D5631">
            <v>75.48</v>
          </cell>
        </row>
        <row r="5632">
          <cell r="A5632" t="str">
            <v xml:space="preserve">  0205</v>
          </cell>
          <cell r="B5632" t="str">
            <v>ARBORIZACAO, INCLUSIVE PREPARO DO SOLO</v>
          </cell>
        </row>
        <row r="5633">
          <cell r="A5633" t="str">
            <v xml:space="preserve">    73788</v>
          </cell>
          <cell r="B5633" t="str">
            <v>PLANTIO DE ARVORES E ARBUSTOS</v>
          </cell>
        </row>
        <row r="5634">
          <cell r="A5634" t="str">
            <v xml:space="preserve">    73788/002</v>
          </cell>
          <cell r="B5634" t="str">
            <v xml:space="preserve">GRADE EM MADEIRA PARA PROTECAO DE MUDAS DE ARVORES </v>
          </cell>
          <cell r="C5634" t="str">
            <v>UN</v>
          </cell>
          <cell r="D5634">
            <v>113.82</v>
          </cell>
        </row>
        <row r="5635">
          <cell r="A5635" t="str">
            <v xml:space="preserve">    73967</v>
          </cell>
          <cell r="B5635" t="str">
            <v>PLANTIO DE ARBUSTOS E ARVORES</v>
          </cell>
        </row>
        <row r="5636">
          <cell r="A5636" t="str">
            <v xml:space="preserve">    73967/001</v>
          </cell>
          <cell r="B5636" t="str">
            <v xml:space="preserve">PLANTIO DE ARBUSTO, ALTURA MAIOR QUE 1,00M, EM CAVAS DE 80X80X80CM </v>
          </cell>
          <cell r="C5636" t="str">
            <v>UN</v>
          </cell>
          <cell r="D5636">
            <v>115.67</v>
          </cell>
        </row>
        <row r="5637">
          <cell r="A5637" t="str">
            <v xml:space="preserve">    73967/002</v>
          </cell>
          <cell r="B5637" t="str">
            <v>PLANTIO DE ARVORE REGIONAL, ALTURA MAIOR QUE 2,00M, EM CAVAS DE 80X80X80CM</v>
          </cell>
          <cell r="C5637" t="str">
            <v>UN</v>
          </cell>
          <cell r="D5637">
            <v>162.37</v>
          </cell>
        </row>
        <row r="5638">
          <cell r="A5638" t="str">
            <v xml:space="preserve">    73967/004</v>
          </cell>
          <cell r="B5638" t="str">
            <v xml:space="preserve">IRRIGAÇÃO DE ÁRVORE COM CARRO PIPA </v>
          </cell>
          <cell r="C5638" t="str">
            <v>UN</v>
          </cell>
          <cell r="D5638">
            <v>0.27</v>
          </cell>
        </row>
        <row r="5639">
          <cell r="A5639" t="str">
            <v xml:space="preserve">    85178</v>
          </cell>
          <cell r="B5639" t="str">
            <v xml:space="preserve">PLANTIO DE ARBUSTO COM ALTURA 50 A 100CM, EM CAVA DE 60X60X60CM </v>
          </cell>
          <cell r="C5639" t="str">
            <v>UN</v>
          </cell>
          <cell r="D5639">
            <v>86.62</v>
          </cell>
        </row>
        <row r="5640">
          <cell r="A5640" t="str">
            <v xml:space="preserve">  0206</v>
          </cell>
          <cell r="B5640" t="str">
            <v>GRAMA, INCLUSIVE PREPARO DO SOLO</v>
          </cell>
        </row>
        <row r="5641">
          <cell r="A5641" t="str">
            <v xml:space="preserve">    74236</v>
          </cell>
          <cell r="B5641" t="str">
            <v>PLANTIO DE GRAMA</v>
          </cell>
        </row>
        <row r="5642">
          <cell r="A5642" t="str">
            <v xml:space="preserve">    74236/001</v>
          </cell>
          <cell r="B5642" t="str">
            <v xml:space="preserve">PLANTIO DE GRAMA BATATAIS EM PLACAS </v>
          </cell>
          <cell r="C5642" t="str">
            <v>M2</v>
          </cell>
          <cell r="D5642">
            <v>10.18</v>
          </cell>
        </row>
        <row r="5643">
          <cell r="A5643" t="str">
            <v xml:space="preserve">    85179</v>
          </cell>
          <cell r="B5643" t="str">
            <v xml:space="preserve">PLANTIO DE GRAMA SAO CARLOS EM LEIVAS </v>
          </cell>
          <cell r="C5643" t="str">
            <v>M2</v>
          </cell>
          <cell r="D5643">
            <v>12.9</v>
          </cell>
        </row>
        <row r="5644">
          <cell r="A5644" t="str">
            <v xml:space="preserve">    85180</v>
          </cell>
          <cell r="B5644" t="str">
            <v xml:space="preserve">PLANTIO DE GRAMA ESMERALDA EM ROLO </v>
          </cell>
          <cell r="C5644" t="str">
            <v>M2</v>
          </cell>
          <cell r="D5644">
            <v>12.9</v>
          </cell>
        </row>
        <row r="5645">
          <cell r="A5645" t="str">
            <v xml:space="preserve">  0207</v>
          </cell>
          <cell r="B5645" t="str">
            <v>PASSEIO</v>
          </cell>
        </row>
        <row r="5646">
          <cell r="A5646" t="str">
            <v xml:space="preserve">    73608</v>
          </cell>
          <cell r="B5646" t="str">
            <v>PISO EM PEDRA PORTUGUESA BRANCA, ASSENTADA SOBRE ARGAMASSA SECA TRACO 1:6 (CIMENTO E AREIA) E REJUNTADA COM ARGAMASSA SECA TRACO 1:2 (CIMENTO E AREIA)</v>
          </cell>
          <cell r="C5646" t="str">
            <v>M2</v>
          </cell>
          <cell r="D5646">
            <v>92.88</v>
          </cell>
        </row>
        <row r="5647">
          <cell r="A5647" t="str">
            <v xml:space="preserve">    85181</v>
          </cell>
          <cell r="B5647" t="str">
            <v xml:space="preserve">PASSEIO EM CONCRETO DESEMPENADO, TRACO 1:2,5:3,5 E ESPESSURA 5CM </v>
          </cell>
          <cell r="C5647" t="str">
            <v>M2</v>
          </cell>
          <cell r="D5647">
            <v>46.84</v>
          </cell>
        </row>
        <row r="5648">
          <cell r="A5648" t="str">
            <v xml:space="preserve">  0277</v>
          </cell>
          <cell r="B5648" t="str">
            <v>MANUTENCAO E LIMPEZA DE AREAS VERDES</v>
          </cell>
        </row>
        <row r="5649">
          <cell r="A5649" t="str">
            <v xml:space="preserve">    85182</v>
          </cell>
          <cell r="B5649" t="str">
            <v>REVOLVIMENTO E DESTORROAMENTO MANUAL DE SUPERFÍCIE GRAMADA COM PROFUNDIDADE ATÉ 20CM</v>
          </cell>
          <cell r="C5649" t="str">
            <v>M2</v>
          </cell>
          <cell r="D5649">
            <v>1.57</v>
          </cell>
        </row>
        <row r="5650">
          <cell r="A5650" t="str">
            <v xml:space="preserve">    85183</v>
          </cell>
          <cell r="B5650" t="str">
            <v xml:space="preserve">REVOLVIMENTO MANUAL DE SOLO, PROFUNDIDADE ATÉ 20CM </v>
          </cell>
          <cell r="C5650" t="str">
            <v>M2</v>
          </cell>
          <cell r="D5650">
            <v>1.47</v>
          </cell>
        </row>
        <row r="5651">
          <cell r="A5651" t="str">
            <v xml:space="preserve">    85184</v>
          </cell>
          <cell r="B5651" t="str">
            <v xml:space="preserve">RETIRADA DE GRAMA EM PLACAS </v>
          </cell>
          <cell r="C5651" t="str">
            <v>M2</v>
          </cell>
          <cell r="D5651">
            <v>2.46</v>
          </cell>
        </row>
        <row r="5652">
          <cell r="A5652" t="str">
            <v xml:space="preserve">    85185</v>
          </cell>
          <cell r="B5652" t="str">
            <v xml:space="preserve">PODA E LIMPEZA DE ARBUSTO TIPO CERCA VIVA </v>
          </cell>
          <cell r="C5652" t="str">
            <v>M2</v>
          </cell>
          <cell r="D5652">
            <v>2.8</v>
          </cell>
        </row>
        <row r="5653">
          <cell r="A5653" t="str">
            <v xml:space="preserve">    85186</v>
          </cell>
          <cell r="B5653" t="str">
            <v>PODA DE ARVORES, COM LIMPEZA DE GALHOS SECOS E RETIRADA DE PARASITAS, INCLUINDO REMOCAO DE ENTULHO</v>
          </cell>
          <cell r="C5653" t="str">
            <v>UN</v>
          </cell>
          <cell r="D5653">
            <v>59.18</v>
          </cell>
        </row>
        <row r="5654">
          <cell r="A5654" t="str">
            <v xml:space="preserve">  0278</v>
          </cell>
          <cell r="B5654" t="str">
            <v>FORNECIMENTO DE ADUBOS, MATERIAIS E EQUIPAMENTOS PARA JARDIM</v>
          </cell>
        </row>
        <row r="5655">
          <cell r="A5655" t="str">
            <v xml:space="preserve">    85187</v>
          </cell>
          <cell r="B5655" t="str">
            <v>APLICACAO DE HERBICIDA SELETIVO EM GRAMADOS, COM FREQUENCIA DE DUAS VEZES AO ANOAGRUPADOR COMPOSIÇÃOS U M Á R I O</v>
          </cell>
          <cell r="C5655" t="str">
            <v>HA</v>
          </cell>
          <cell r="D5655">
            <v>375</v>
          </cell>
        </row>
        <row r="5656">
          <cell r="A5656" t="str">
            <v>SEDI</v>
          </cell>
          <cell r="B5656" t="str">
            <v>SERVICOS DIVERSOS</v>
          </cell>
        </row>
        <row r="5657">
          <cell r="A5657" t="str">
            <v xml:space="preserve">  0318</v>
          </cell>
          <cell r="B5657" t="str">
            <v>OUTROS</v>
          </cell>
        </row>
        <row r="5658">
          <cell r="A5658" t="str">
            <v xml:space="preserve">    88236</v>
          </cell>
          <cell r="B5658" t="str">
            <v xml:space="preserve">FERRAMENTAS (ENCARGOS COMPLEMENTARES) </v>
          </cell>
          <cell r="C5658" t="str">
            <v>H</v>
          </cell>
          <cell r="D5658">
            <v>0.43</v>
          </cell>
        </row>
        <row r="5659">
          <cell r="A5659" t="str">
            <v xml:space="preserve">    88237</v>
          </cell>
          <cell r="B5659" t="str">
            <v xml:space="preserve">EPI (ENCARGOS COMPLEMENTARES) </v>
          </cell>
          <cell r="C5659" t="str">
            <v>H</v>
          </cell>
          <cell r="D5659">
            <v>0.52</v>
          </cell>
        </row>
        <row r="5660">
          <cell r="A5660" t="str">
            <v xml:space="preserve">    88238</v>
          </cell>
          <cell r="B5660" t="str">
            <v xml:space="preserve">AJUDANTE DE ARMADOR COM ENCARGOS COMPLEMENTARES </v>
          </cell>
          <cell r="C5660" t="str">
            <v>H</v>
          </cell>
          <cell r="D5660">
            <v>11.14</v>
          </cell>
        </row>
        <row r="5661">
          <cell r="A5661" t="str">
            <v xml:space="preserve">    88239</v>
          </cell>
          <cell r="B5661" t="str">
            <v xml:space="preserve">AJUDANTE DE CARPINTEIRO COM ENCARGOS COMPLEMENTARES </v>
          </cell>
          <cell r="C5661" t="str">
            <v>H</v>
          </cell>
          <cell r="D5661">
            <v>11.14</v>
          </cell>
        </row>
        <row r="5662">
          <cell r="A5662" t="str">
            <v xml:space="preserve">    88240</v>
          </cell>
          <cell r="B5662" t="str">
            <v xml:space="preserve">AJUDANTE DE ESTRUTURA METÁLICA COM ENCARGOS COMPLEMENTARES </v>
          </cell>
          <cell r="C5662" t="str">
            <v>H</v>
          </cell>
          <cell r="D5662">
            <v>7.16</v>
          </cell>
        </row>
        <row r="5663">
          <cell r="A5663" t="str">
            <v xml:space="preserve">    88241</v>
          </cell>
          <cell r="B5663" t="str">
            <v xml:space="preserve">AJUDANTE DE OPERAÇÃO EM GERAL COM ENCARGOS COMPLEMENTARES </v>
          </cell>
          <cell r="C5663" t="str">
            <v>H</v>
          </cell>
          <cell r="D5663">
            <v>10.44</v>
          </cell>
        </row>
        <row r="5664">
          <cell r="A5664" t="str">
            <v xml:space="preserve">    88242</v>
          </cell>
          <cell r="B5664" t="str">
            <v xml:space="preserve">AJUDANTE DE PEDREIRO COM ENCARGOS COMPLEMENTARES </v>
          </cell>
          <cell r="C5664" t="str">
            <v>H</v>
          </cell>
          <cell r="D5664">
            <v>10.89</v>
          </cell>
        </row>
        <row r="5665">
          <cell r="A5665" t="str">
            <v xml:space="preserve">    88243</v>
          </cell>
          <cell r="B5665" t="str">
            <v xml:space="preserve">AJUDANTE ESPECIALIZADO COM ENCARGOS COMPLEMENTARES </v>
          </cell>
          <cell r="C5665" t="str">
            <v>H</v>
          </cell>
          <cell r="D5665">
            <v>10.44</v>
          </cell>
        </row>
        <row r="5666">
          <cell r="A5666" t="str">
            <v xml:space="preserve">    88245</v>
          </cell>
          <cell r="B5666" t="str">
            <v xml:space="preserve">ARMADOR COM ENCARGOS COMPLEMENTARES </v>
          </cell>
          <cell r="C5666" t="str">
            <v>H</v>
          </cell>
          <cell r="D5666">
            <v>13.84</v>
          </cell>
        </row>
        <row r="5667">
          <cell r="A5667" t="str">
            <v xml:space="preserve">    88246</v>
          </cell>
          <cell r="B5667" t="str">
            <v xml:space="preserve">ASSENTADOR DE TUBOS COM ENCARGOS COMPLEMENTARES </v>
          </cell>
          <cell r="C5667" t="str">
            <v>H</v>
          </cell>
          <cell r="D5667">
            <v>20.62</v>
          </cell>
        </row>
        <row r="5668">
          <cell r="A5668" t="str">
            <v xml:space="preserve">    88247</v>
          </cell>
          <cell r="B5668" t="str">
            <v xml:space="preserve">AUXILIAR DE ELETRICISTA COM ENCARGOS COMPLEMENTARES </v>
          </cell>
          <cell r="C5668" t="str">
            <v>H</v>
          </cell>
          <cell r="D5668">
            <v>13.09</v>
          </cell>
        </row>
        <row r="5669">
          <cell r="A5669" t="str">
            <v xml:space="preserve">    88248</v>
          </cell>
          <cell r="B5669" t="str">
            <v>AUXILIAR DE ENCANADOR OU BOMBEIRO HIDRÁULICO COM ENCARGOS COMPLEMENTARES</v>
          </cell>
          <cell r="C5669" t="str">
            <v>H</v>
          </cell>
          <cell r="D5669">
            <v>12.22</v>
          </cell>
        </row>
        <row r="5670">
          <cell r="A5670" t="str">
            <v xml:space="preserve">    88249</v>
          </cell>
          <cell r="B5670" t="str">
            <v xml:space="preserve">AUXILIAR DE LABORATÓRIO COM ENCARGOS COMPLEMENTARES </v>
          </cell>
          <cell r="C5670" t="str">
            <v>H</v>
          </cell>
          <cell r="D5670">
            <v>13.31</v>
          </cell>
        </row>
        <row r="5671">
          <cell r="A5671" t="str">
            <v xml:space="preserve">    88250</v>
          </cell>
          <cell r="B5671" t="str">
            <v xml:space="preserve">AUXILIAR DE MECÂNICO COM ENCARGOS COMPLEMENTARES </v>
          </cell>
          <cell r="C5671" t="str">
            <v>H</v>
          </cell>
          <cell r="D5671">
            <v>9.51</v>
          </cell>
        </row>
        <row r="5672">
          <cell r="A5672" t="str">
            <v xml:space="preserve">    88251</v>
          </cell>
          <cell r="B5672" t="str">
            <v xml:space="preserve">AUXILIAR DE SERRALHEIRO COM ENCARGOS COMPLEMENTARES </v>
          </cell>
          <cell r="C5672" t="str">
            <v>H</v>
          </cell>
          <cell r="D5672">
            <v>10.7</v>
          </cell>
        </row>
        <row r="5673">
          <cell r="A5673" t="str">
            <v xml:space="preserve">    88252</v>
          </cell>
          <cell r="B5673" t="str">
            <v xml:space="preserve">AUXILIAR DE SERVIÇOS GERAIS COM ENCARGOS COMPLEMENTARES </v>
          </cell>
          <cell r="C5673" t="str">
            <v>H</v>
          </cell>
          <cell r="D5673">
            <v>12.07</v>
          </cell>
        </row>
        <row r="5674">
          <cell r="A5674" t="str">
            <v xml:space="preserve">    88253</v>
          </cell>
          <cell r="B5674" t="str">
            <v xml:space="preserve">AUXILIAR DE TOPÓGRAFO COM ENCARGOS COMPLEMENTARES </v>
          </cell>
          <cell r="C5674" t="str">
            <v>H</v>
          </cell>
          <cell r="D5674">
            <v>29.64</v>
          </cell>
        </row>
        <row r="5675">
          <cell r="A5675" t="str">
            <v xml:space="preserve">    88255</v>
          </cell>
          <cell r="B5675" t="str">
            <v xml:space="preserve">AUXILIAR TÉCNICO DE ENGENHARIA COM ENCARGOS COMPLEMENTARES </v>
          </cell>
          <cell r="C5675" t="str">
            <v>H</v>
          </cell>
          <cell r="D5675">
            <v>21.44</v>
          </cell>
        </row>
        <row r="5676">
          <cell r="A5676" t="str">
            <v xml:space="preserve">    88256</v>
          </cell>
          <cell r="B5676" t="str">
            <v xml:space="preserve">AZULEJISTA OU LADRILHISTA COM ENCARGOS COMPLEMENTARES </v>
          </cell>
          <cell r="C5676" t="str">
            <v>H</v>
          </cell>
          <cell r="D5676">
            <v>12.85</v>
          </cell>
        </row>
        <row r="5677">
          <cell r="A5677" t="str">
            <v xml:space="preserve">    88257</v>
          </cell>
          <cell r="B5677" t="str">
            <v xml:space="preserve">BLASTER, DINAMITADOR OU CABO DE FOGO COM ENCARGOS COMPLEMENTARES </v>
          </cell>
          <cell r="C5677" t="str">
            <v>H</v>
          </cell>
          <cell r="D5677">
            <v>16.940000000000001</v>
          </cell>
        </row>
        <row r="5678">
          <cell r="A5678" t="str">
            <v xml:space="preserve">    88258</v>
          </cell>
          <cell r="B5678" t="str">
            <v xml:space="preserve">CADASTRISTA DE USUÁRIOS COM ENCARGOS COMPLEMENTARES </v>
          </cell>
          <cell r="C5678" t="str">
            <v>H</v>
          </cell>
          <cell r="D5678">
            <v>23.42</v>
          </cell>
        </row>
        <row r="5679">
          <cell r="A5679" t="str">
            <v xml:space="preserve">    88259</v>
          </cell>
          <cell r="B5679" t="str">
            <v xml:space="preserve">CALAFETADOR/CALAFATE COM ENCARGOS COMPLEMENTARES </v>
          </cell>
          <cell r="C5679" t="str">
            <v>H</v>
          </cell>
          <cell r="D5679">
            <v>14.51</v>
          </cell>
        </row>
        <row r="5680">
          <cell r="A5680" t="str">
            <v xml:space="preserve">    88260</v>
          </cell>
          <cell r="B5680" t="str">
            <v xml:space="preserve">CALCETEIRO COM ENCARGOS COMPLEMENTARES </v>
          </cell>
          <cell r="C5680" t="str">
            <v>H</v>
          </cell>
          <cell r="D5680">
            <v>12.98</v>
          </cell>
        </row>
        <row r="5681">
          <cell r="A5681" t="str">
            <v xml:space="preserve">    88261</v>
          </cell>
          <cell r="B5681" t="str">
            <v xml:space="preserve">CARPINTEIRO DE ESQUADRIA COM ENCARGOS COMPLEMENTARES </v>
          </cell>
          <cell r="C5681" t="str">
            <v>H</v>
          </cell>
          <cell r="D5681">
            <v>13.68</v>
          </cell>
        </row>
        <row r="5682">
          <cell r="A5682" t="str">
            <v xml:space="preserve">    88262</v>
          </cell>
          <cell r="B5682" t="str">
            <v xml:space="preserve">CARPINTEIRO DE FORMAS COM ENCARGOS COMPLEMENTARES </v>
          </cell>
          <cell r="C5682" t="str">
            <v>H</v>
          </cell>
          <cell r="D5682">
            <v>13.84</v>
          </cell>
        </row>
        <row r="5683">
          <cell r="A5683" t="str">
            <v xml:space="preserve">    88263</v>
          </cell>
          <cell r="B5683" t="str">
            <v>CAVOUQUEIRO OU OPERADOR PERFURATRIZ/ROMPEDOR COM ENCARGOS COMPLEMENTARES</v>
          </cell>
          <cell r="C5683" t="str">
            <v>H</v>
          </cell>
          <cell r="D5683">
            <v>9.9600000000000009</v>
          </cell>
        </row>
        <row r="5684">
          <cell r="A5684" t="str">
            <v xml:space="preserve">    88264</v>
          </cell>
          <cell r="B5684" t="str">
            <v xml:space="preserve">ELETRICISTA COM ENCARGOS COMPLEMENTARES </v>
          </cell>
          <cell r="C5684" t="str">
            <v>H</v>
          </cell>
          <cell r="D5684">
            <v>15.28</v>
          </cell>
        </row>
        <row r="5685">
          <cell r="A5685" t="str">
            <v xml:space="preserve">    88265</v>
          </cell>
          <cell r="B5685" t="str">
            <v xml:space="preserve">ELETRICISTA INDUSTRIAL COM ENCARGOS COMPLEMENTARES </v>
          </cell>
          <cell r="C5685" t="str">
            <v>H</v>
          </cell>
          <cell r="D5685">
            <v>18.829999999999998</v>
          </cell>
        </row>
        <row r="5686">
          <cell r="A5686" t="str">
            <v xml:space="preserve">    88266</v>
          </cell>
          <cell r="B5686" t="str">
            <v xml:space="preserve">ELETROTÉCNICO COM ENCARGOS COMPLEMENTARES </v>
          </cell>
          <cell r="C5686" t="str">
            <v>H</v>
          </cell>
          <cell r="D5686">
            <v>21.85</v>
          </cell>
        </row>
        <row r="5687">
          <cell r="A5687" t="str">
            <v xml:space="preserve">    88267</v>
          </cell>
          <cell r="B5687" t="str">
            <v xml:space="preserve">ENCANADOR OU BOMBEIRO HIDRÁULICO COM ENCARGOS COMPLEMENTARES </v>
          </cell>
          <cell r="C5687" t="str">
            <v>H</v>
          </cell>
          <cell r="D5687">
            <v>15.28</v>
          </cell>
        </row>
        <row r="5688">
          <cell r="A5688" t="str">
            <v xml:space="preserve">    88268</v>
          </cell>
          <cell r="B5688" t="str">
            <v xml:space="preserve">ESTUCADOR COM ENCARGOS COMPLEMENTARES </v>
          </cell>
          <cell r="C5688" t="str">
            <v>H</v>
          </cell>
          <cell r="D5688">
            <v>12.56</v>
          </cell>
        </row>
        <row r="5689">
          <cell r="A5689" t="str">
            <v xml:space="preserve">    88269</v>
          </cell>
          <cell r="B5689" t="str">
            <v xml:space="preserve">GESSEIRO COM ENCARGOS COMPLEMENTARES </v>
          </cell>
          <cell r="C5689" t="str">
            <v>H</v>
          </cell>
          <cell r="D5689">
            <v>12.56</v>
          </cell>
        </row>
        <row r="5690">
          <cell r="A5690" t="str">
            <v xml:space="preserve">    88270</v>
          </cell>
          <cell r="B5690" t="str">
            <v xml:space="preserve">IMPERMEABILIZADOR COM ENCARGOS COMPLEMENTARES </v>
          </cell>
          <cell r="C5690" t="str">
            <v>H</v>
          </cell>
          <cell r="D5690">
            <v>14.4</v>
          </cell>
        </row>
        <row r="5691">
          <cell r="A5691" t="str">
            <v xml:space="preserve">    88272</v>
          </cell>
          <cell r="B5691" t="str">
            <v xml:space="preserve">MACARIQUEIRO COM ENCARGOS COMPLEMENTARES </v>
          </cell>
          <cell r="C5691" t="str">
            <v>H</v>
          </cell>
          <cell r="D5691">
            <v>15.28</v>
          </cell>
        </row>
        <row r="5692">
          <cell r="A5692" t="str">
            <v xml:space="preserve">    88273</v>
          </cell>
          <cell r="B5692" t="str">
            <v xml:space="preserve">MARCENEIRO COM ENCARGOS COMPLEMENTARES </v>
          </cell>
          <cell r="C5692" t="str">
            <v>H</v>
          </cell>
          <cell r="D5692">
            <v>12.74</v>
          </cell>
        </row>
        <row r="5693">
          <cell r="A5693" t="str">
            <v xml:space="preserve">    88274</v>
          </cell>
          <cell r="B5693" t="str">
            <v xml:space="preserve">MARMORISTA/GRANITEIRO COM ENCARGOS COMPLEMENTARES </v>
          </cell>
          <cell r="C5693" t="str">
            <v>H</v>
          </cell>
          <cell r="D5693">
            <v>13.21</v>
          </cell>
        </row>
        <row r="5694">
          <cell r="A5694" t="str">
            <v xml:space="preserve">    88275</v>
          </cell>
          <cell r="B5694" t="str">
            <v xml:space="preserve">MECÃNICO DE EQUIPAMENTOS PESADOS COM ENCARGOS COMPLEMENTARES </v>
          </cell>
          <cell r="C5694" t="str">
            <v>H</v>
          </cell>
          <cell r="D5694">
            <v>15.28</v>
          </cell>
        </row>
        <row r="5695">
          <cell r="A5695" t="str">
            <v xml:space="preserve">    88276</v>
          </cell>
          <cell r="B5695" t="str">
            <v xml:space="preserve">MONTADOR COM ENCARGOS COMPLEMENTARES </v>
          </cell>
          <cell r="C5695" t="str">
            <v>H</v>
          </cell>
          <cell r="D5695">
            <v>20.62</v>
          </cell>
        </row>
        <row r="5696">
          <cell r="A5696" t="str">
            <v xml:space="preserve">    88277</v>
          </cell>
          <cell r="B5696" t="str">
            <v xml:space="preserve">MONTADOR (TUBO AÇO/EQUIPAMENTOS) COM ENCARGOS COMPLEMENTARES </v>
          </cell>
          <cell r="C5696" t="str">
            <v>H</v>
          </cell>
          <cell r="D5696">
            <v>20.62</v>
          </cell>
        </row>
        <row r="5697">
          <cell r="A5697" t="str">
            <v xml:space="preserve">    88278</v>
          </cell>
          <cell r="B5697" t="str">
            <v xml:space="preserve">MONTADOR DE ESTRUTURA METÁLICA COM ENCARGOS COMPLEMENTARES </v>
          </cell>
          <cell r="C5697" t="str">
            <v>H</v>
          </cell>
          <cell r="D5697">
            <v>9.58</v>
          </cell>
        </row>
        <row r="5698">
          <cell r="A5698" t="str">
            <v xml:space="preserve">    88279</v>
          </cell>
          <cell r="B5698" t="str">
            <v xml:space="preserve">MONTADOR ELETROMECÃNICO COM ENCARGOS COMPLEMENTARES </v>
          </cell>
          <cell r="C5698" t="str">
            <v>H</v>
          </cell>
          <cell r="D5698">
            <v>19.760000000000002</v>
          </cell>
        </row>
        <row r="5699">
          <cell r="A5699" t="str">
            <v xml:space="preserve">    88281</v>
          </cell>
          <cell r="B5699" t="str">
            <v xml:space="preserve">MOTORISTA DE BASCULANTE COM ENCARGOS COMPLEMENTARES </v>
          </cell>
          <cell r="C5699" t="str">
            <v>H</v>
          </cell>
          <cell r="D5699">
            <v>13.96</v>
          </cell>
        </row>
        <row r="5700">
          <cell r="A5700" t="str">
            <v xml:space="preserve">    88282</v>
          </cell>
          <cell r="B5700" t="str">
            <v xml:space="preserve">MOTORISTA DE CAMINHÃO COM ENCARGOS COMPLEMENTARES </v>
          </cell>
          <cell r="C5700" t="str">
            <v>H</v>
          </cell>
          <cell r="D5700">
            <v>13.96</v>
          </cell>
        </row>
        <row r="5701">
          <cell r="A5701" t="str">
            <v xml:space="preserve">    88283</v>
          </cell>
          <cell r="B5701" t="str">
            <v xml:space="preserve">MOTORISTA DE CAMINHÃO E CARRETA COM ENCARGOS COMPLEMENTARES </v>
          </cell>
          <cell r="C5701" t="str">
            <v>H</v>
          </cell>
          <cell r="D5701">
            <v>13.97</v>
          </cell>
        </row>
        <row r="5702">
          <cell r="A5702" t="str">
            <v xml:space="preserve">    88284</v>
          </cell>
          <cell r="B5702" t="str">
            <v xml:space="preserve">MOTORISTA DE VEIÍCULO LEVE COM ENCARGOS COMPLEMENTARES </v>
          </cell>
          <cell r="C5702" t="str">
            <v>H</v>
          </cell>
          <cell r="D5702">
            <v>13.05</v>
          </cell>
        </row>
        <row r="5703">
          <cell r="A5703" t="str">
            <v xml:space="preserve">    88285</v>
          </cell>
          <cell r="B5703" t="str">
            <v xml:space="preserve">MOTORISTA DE VEÍCULO PESADO COM ENCARGOS COMPLEMENTARES </v>
          </cell>
          <cell r="C5703" t="str">
            <v>H</v>
          </cell>
          <cell r="D5703">
            <v>13.97</v>
          </cell>
        </row>
        <row r="5704">
          <cell r="A5704" t="str">
            <v xml:space="preserve">    88286</v>
          </cell>
          <cell r="B5704" t="str">
            <v xml:space="preserve">MOTORISTA OPERADOR DE MUNCK COM ENCARGOS COMPLEMENTARES </v>
          </cell>
          <cell r="C5704" t="str">
            <v>H</v>
          </cell>
          <cell r="D5704">
            <v>15.1</v>
          </cell>
        </row>
        <row r="5705">
          <cell r="A5705" t="str">
            <v xml:space="preserve">    88288</v>
          </cell>
          <cell r="B5705" t="str">
            <v xml:space="preserve">NIVELADOR COM ENCARGOS COMPLEMENTARES </v>
          </cell>
          <cell r="C5705" t="str">
            <v>H</v>
          </cell>
          <cell r="D5705">
            <v>31.79</v>
          </cell>
        </row>
        <row r="5706">
          <cell r="A5706" t="str">
            <v xml:space="preserve">    88290</v>
          </cell>
          <cell r="B5706" t="str">
            <v xml:space="preserve">OPERADOR DE ACABADORA COM ENCARGOS COMPLEMENTARES </v>
          </cell>
          <cell r="C5706" t="str">
            <v>H</v>
          </cell>
          <cell r="D5706">
            <v>14.49</v>
          </cell>
        </row>
        <row r="5707">
          <cell r="A5707" t="str">
            <v xml:space="preserve">    88291</v>
          </cell>
          <cell r="B5707" t="str">
            <v xml:space="preserve">OPERADOR DE BETONEIRA (CAMINHÃO) COM ENCARGOS COMPLEMENTARES </v>
          </cell>
          <cell r="C5707" t="str">
            <v>H</v>
          </cell>
          <cell r="D5707">
            <v>15.18</v>
          </cell>
        </row>
        <row r="5708">
          <cell r="A5708" t="str">
            <v xml:space="preserve">    88292</v>
          </cell>
          <cell r="B5708" t="str">
            <v xml:space="preserve">OPERADOR DE COMPRESSOR OU COMPRESSORISTA COM ENCARGOS COMPLEMENTARES </v>
          </cell>
          <cell r="C5708" t="str">
            <v>H</v>
          </cell>
          <cell r="D5708">
            <v>9.25</v>
          </cell>
        </row>
        <row r="5709">
          <cell r="A5709" t="str">
            <v xml:space="preserve">    88293</v>
          </cell>
          <cell r="B5709" t="str">
            <v xml:space="preserve">OPERADOR DE DEMARCADORA DE FAIXAS COM ENCARGOS COMPLEMENTARES </v>
          </cell>
          <cell r="C5709" t="str">
            <v>H</v>
          </cell>
          <cell r="D5709">
            <v>15.64</v>
          </cell>
        </row>
        <row r="5710">
          <cell r="A5710" t="str">
            <v xml:space="preserve">    88294</v>
          </cell>
          <cell r="B5710" t="str">
            <v xml:space="preserve">OPERADOR DE ESCAVADEIRA COM ENCARGOS COMPLEMENTARES </v>
          </cell>
          <cell r="C5710" t="str">
            <v>H</v>
          </cell>
          <cell r="D5710">
            <v>16.649999999999999</v>
          </cell>
        </row>
        <row r="5711">
          <cell r="A5711" t="str">
            <v xml:space="preserve">    88295</v>
          </cell>
          <cell r="B5711" t="str">
            <v xml:space="preserve">OPERADOR DE GUINCHO COM ENCARGOS COMPLEMENTARES </v>
          </cell>
          <cell r="C5711" t="str">
            <v>H</v>
          </cell>
          <cell r="D5711">
            <v>8.73</v>
          </cell>
        </row>
        <row r="5712">
          <cell r="A5712" t="str">
            <v xml:space="preserve">    88296</v>
          </cell>
          <cell r="B5712" t="str">
            <v xml:space="preserve">OPERADOR DE GUINDASTE COM ENCARGOS COMPLEMENTARES </v>
          </cell>
          <cell r="C5712" t="str">
            <v>H</v>
          </cell>
          <cell r="D5712">
            <v>18.88</v>
          </cell>
        </row>
        <row r="5713">
          <cell r="A5713" t="str">
            <v xml:space="preserve">    88297</v>
          </cell>
          <cell r="B5713" t="str">
            <v xml:space="preserve">OPERADOR DE MÁQUINAS E EQUIPAMENTOS COM ENCARGOS COMPLEMENTARES </v>
          </cell>
          <cell r="C5713" t="str">
            <v>H</v>
          </cell>
          <cell r="D5713">
            <v>14.37</v>
          </cell>
        </row>
        <row r="5714">
          <cell r="A5714" t="str">
            <v xml:space="preserve">    88298</v>
          </cell>
          <cell r="B5714" t="str">
            <v xml:space="preserve">OPERADOR DE MARTELETE OU MARTELETEIRO COM ENCARGOS COMPLEMENTARES </v>
          </cell>
          <cell r="C5714" t="str">
            <v>H</v>
          </cell>
          <cell r="D5714">
            <v>8.77</v>
          </cell>
        </row>
        <row r="5715">
          <cell r="A5715" t="str">
            <v xml:space="preserve">    88299</v>
          </cell>
          <cell r="B5715" t="str">
            <v xml:space="preserve">OPERADOR DE MOTO-ESCREIPER COM ENCARGOS COMPLEMENTARES </v>
          </cell>
          <cell r="C5715" t="str">
            <v>H</v>
          </cell>
          <cell r="D5715">
            <v>21.06</v>
          </cell>
        </row>
        <row r="5716">
          <cell r="A5716" t="str">
            <v xml:space="preserve">    88300</v>
          </cell>
          <cell r="B5716" t="str">
            <v xml:space="preserve">OPERADOR DE MOTONIVELADORA COM ENCARGOS COMPLEMENTARES </v>
          </cell>
          <cell r="C5716" t="str">
            <v>H</v>
          </cell>
          <cell r="D5716">
            <v>21.06</v>
          </cell>
        </row>
        <row r="5717">
          <cell r="A5717" t="str">
            <v xml:space="preserve">    88301</v>
          </cell>
          <cell r="B5717" t="str">
            <v xml:space="preserve">OPERADOR DE PÁ CARREGADEIRA COM ENCARGOS COMPLEMENTARES </v>
          </cell>
          <cell r="C5717" t="str">
            <v>H</v>
          </cell>
          <cell r="D5717">
            <v>15.8</v>
          </cell>
        </row>
        <row r="5718">
          <cell r="A5718" t="str">
            <v xml:space="preserve">    88302</v>
          </cell>
          <cell r="B5718" t="str">
            <v xml:space="preserve">OPERADOR DE PAVIMENTADORA COM ENCARGOS COMPLEMENTARES </v>
          </cell>
          <cell r="C5718" t="str">
            <v>H</v>
          </cell>
          <cell r="D5718">
            <v>15.64</v>
          </cell>
        </row>
        <row r="5719">
          <cell r="A5719" t="str">
            <v xml:space="preserve">    88303</v>
          </cell>
          <cell r="B5719" t="str">
            <v xml:space="preserve">OPERADOR DE ROLO COMPACTADOR COM ENCARGOS COMPLEMENTARES </v>
          </cell>
          <cell r="C5719" t="str">
            <v>H</v>
          </cell>
          <cell r="D5719">
            <v>13.96</v>
          </cell>
        </row>
        <row r="5720">
          <cell r="A5720" t="str">
            <v xml:space="preserve">    88304</v>
          </cell>
          <cell r="B5720" t="str">
            <v>OPERADOR DE USINA DE ASFALTO, DE SOLOS OU DE CONCRETO COM ENCARGOS COMPLEMENTARES</v>
          </cell>
          <cell r="C5720" t="str">
            <v>H</v>
          </cell>
          <cell r="D5720">
            <v>14.49</v>
          </cell>
        </row>
        <row r="5721">
          <cell r="A5721" t="str">
            <v xml:space="preserve">    88306</v>
          </cell>
          <cell r="B5721" t="str">
            <v xml:space="preserve">OPERADOR JATO DE AREIA OU JATISTA COM ENCARGOS COMPLEMENTARES </v>
          </cell>
          <cell r="C5721" t="str">
            <v>H</v>
          </cell>
          <cell r="D5721">
            <v>9.19</v>
          </cell>
        </row>
        <row r="5722">
          <cell r="A5722" t="str">
            <v xml:space="preserve">    88307</v>
          </cell>
          <cell r="B5722" t="str">
            <v xml:space="preserve">OPERADOR PARA BATE ESTACAS COM ENCARGOS COMPLEMENTARES </v>
          </cell>
          <cell r="C5722" t="str">
            <v>H</v>
          </cell>
          <cell r="D5722">
            <v>10.39</v>
          </cell>
        </row>
        <row r="5723">
          <cell r="A5723" t="str">
            <v xml:space="preserve">    88308</v>
          </cell>
          <cell r="B5723" t="str">
            <v xml:space="preserve">PASTILHEIRO COM ENCARGOS COMPLEMENTARES </v>
          </cell>
          <cell r="C5723" t="str">
            <v>H</v>
          </cell>
          <cell r="D5723">
            <v>16.079999999999998</v>
          </cell>
        </row>
        <row r="5724">
          <cell r="A5724" t="str">
            <v xml:space="preserve">    88309</v>
          </cell>
          <cell r="B5724" t="str">
            <v xml:space="preserve">PEDREIRO COM ENCARGOS COMPLEMENTARES </v>
          </cell>
          <cell r="C5724" t="str">
            <v>H</v>
          </cell>
          <cell r="D5724">
            <v>13.84</v>
          </cell>
        </row>
        <row r="5725">
          <cell r="A5725" t="str">
            <v xml:space="preserve">    88310</v>
          </cell>
          <cell r="B5725" t="str">
            <v xml:space="preserve">PINTOR COM ENCARGOS COMPLEMENTARES </v>
          </cell>
          <cell r="C5725" t="str">
            <v>H</v>
          </cell>
          <cell r="D5725">
            <v>15.28</v>
          </cell>
        </row>
        <row r="5726">
          <cell r="A5726" t="str">
            <v xml:space="preserve">    88311</v>
          </cell>
          <cell r="B5726" t="str">
            <v xml:space="preserve">PINTOR DE LETREIROS COM ENCARGOS COMPLEMENTARES </v>
          </cell>
          <cell r="C5726" t="str">
            <v>H</v>
          </cell>
          <cell r="D5726">
            <v>15.98</v>
          </cell>
        </row>
        <row r="5727">
          <cell r="A5727" t="str">
            <v xml:space="preserve">    88312</v>
          </cell>
          <cell r="B5727" t="str">
            <v xml:space="preserve">PINTOR PARA TINTA EPÓXI COM ENCARGOS COMPLEMENTARES </v>
          </cell>
          <cell r="C5727" t="str">
            <v>H</v>
          </cell>
          <cell r="D5727">
            <v>17.63</v>
          </cell>
        </row>
        <row r="5728">
          <cell r="A5728" t="str">
            <v xml:space="preserve">    88313</v>
          </cell>
          <cell r="B5728" t="str">
            <v xml:space="preserve">POCEIRO COM ENCARGOS COMPLEMENTARES </v>
          </cell>
          <cell r="C5728" t="str">
            <v>H</v>
          </cell>
          <cell r="D5728">
            <v>14.55</v>
          </cell>
        </row>
        <row r="5729">
          <cell r="A5729" t="str">
            <v xml:space="preserve">    88314</v>
          </cell>
          <cell r="B5729" t="str">
            <v xml:space="preserve">RASTELEIRO COM ENCARGOS COMPLEMENTARES </v>
          </cell>
          <cell r="C5729" t="str">
            <v>H</v>
          </cell>
          <cell r="D5729">
            <v>7.44</v>
          </cell>
        </row>
        <row r="5730">
          <cell r="A5730" t="str">
            <v xml:space="preserve">    88315</v>
          </cell>
          <cell r="B5730" t="str">
            <v xml:space="preserve">SERRALHEIRO COM ENCARGOS COMPLEMENTARES </v>
          </cell>
          <cell r="C5730" t="str">
            <v>H</v>
          </cell>
          <cell r="D5730">
            <v>13.24</v>
          </cell>
        </row>
        <row r="5731">
          <cell r="A5731" t="str">
            <v xml:space="preserve">    88316</v>
          </cell>
          <cell r="B5731" t="str">
            <v xml:space="preserve">SERVENTE COM ENCARGOS COMPLEMENTARES </v>
          </cell>
          <cell r="C5731" t="str">
            <v>H</v>
          </cell>
          <cell r="D5731">
            <v>9.84</v>
          </cell>
        </row>
        <row r="5732">
          <cell r="A5732" t="str">
            <v xml:space="preserve">    88317</v>
          </cell>
          <cell r="B5732" t="str">
            <v xml:space="preserve">SOLDADOR COM ENCARGOS COMPLEMENTARES </v>
          </cell>
          <cell r="C5732" t="str">
            <v>H</v>
          </cell>
          <cell r="D5732">
            <v>13.84</v>
          </cell>
        </row>
        <row r="5733">
          <cell r="A5733" t="str">
            <v xml:space="preserve">    88318</v>
          </cell>
          <cell r="B5733" t="str">
            <v>SOLDADOR A (PARA SOLDA A SER TESTADA COM RAIOS "X") COM ENCARGOS COMPLEMENTARES</v>
          </cell>
          <cell r="C5733" t="str">
            <v>H</v>
          </cell>
          <cell r="D5733">
            <v>14.84</v>
          </cell>
        </row>
        <row r="5734">
          <cell r="A5734" t="str">
            <v xml:space="preserve">    88319</v>
          </cell>
          <cell r="B5734" t="str">
            <v xml:space="preserve">SONDADOR COM ENCARGOS COMPLEMENTARES </v>
          </cell>
          <cell r="C5734" t="str">
            <v>H</v>
          </cell>
          <cell r="D5734">
            <v>16.68</v>
          </cell>
        </row>
        <row r="5735">
          <cell r="A5735" t="str">
            <v xml:space="preserve">    88320</v>
          </cell>
          <cell r="B5735" t="str">
            <v xml:space="preserve">TAQUEADOR OU TAQUEIRO COM ENCARGOS COMPLEMENTARES </v>
          </cell>
          <cell r="C5735" t="str">
            <v>H</v>
          </cell>
          <cell r="D5735">
            <v>11.89</v>
          </cell>
        </row>
        <row r="5736">
          <cell r="A5736" t="str">
            <v xml:space="preserve">    88321</v>
          </cell>
          <cell r="B5736" t="str">
            <v xml:space="preserve">TÉCNICO DE LABORATÓRIO COM ENCARGOS COMPLEMENTARES </v>
          </cell>
          <cell r="C5736" t="str">
            <v>H</v>
          </cell>
          <cell r="D5736">
            <v>20.81</v>
          </cell>
        </row>
        <row r="5737">
          <cell r="A5737" t="str">
            <v xml:space="preserve">    88322</v>
          </cell>
          <cell r="B5737" t="str">
            <v xml:space="preserve">TÉCNICO DE SONDAGEM COM ENCARGOS COMPLEMENTARES </v>
          </cell>
          <cell r="C5737" t="str">
            <v>H</v>
          </cell>
          <cell r="D5737">
            <v>24.4</v>
          </cell>
        </row>
        <row r="5738">
          <cell r="A5738" t="str">
            <v xml:space="preserve">    88323</v>
          </cell>
          <cell r="B5738" t="str">
            <v xml:space="preserve">TELHADISTA COM ENCARGOS COMPLEMENTARES </v>
          </cell>
          <cell r="C5738" t="str">
            <v>H</v>
          </cell>
          <cell r="D5738">
            <v>12.37</v>
          </cell>
        </row>
        <row r="5739">
          <cell r="A5739" t="str">
            <v xml:space="preserve">    88324</v>
          </cell>
          <cell r="B5739" t="str">
            <v xml:space="preserve">TRATORISTA COM ENCARGOS COMPLEMENTARES </v>
          </cell>
          <cell r="C5739" t="str">
            <v>H</v>
          </cell>
          <cell r="D5739">
            <v>15.46</v>
          </cell>
        </row>
        <row r="5740">
          <cell r="A5740" t="str">
            <v xml:space="preserve">    88325</v>
          </cell>
          <cell r="B5740" t="str">
            <v xml:space="preserve">VIDRACEIRO COM ENCARGOS COMPLEMENTARES </v>
          </cell>
          <cell r="C5740" t="str">
            <v>H</v>
          </cell>
          <cell r="D5740">
            <v>12.34</v>
          </cell>
        </row>
        <row r="5741">
          <cell r="A5741" t="str">
            <v xml:space="preserve">    88326</v>
          </cell>
          <cell r="B5741" t="str">
            <v xml:space="preserve">VIGIA NOTURNO COM ENCARGOS COMPLEMENTARES </v>
          </cell>
          <cell r="C5741" t="str">
            <v>H</v>
          </cell>
          <cell r="D5741">
            <v>10.79</v>
          </cell>
        </row>
        <row r="5742">
          <cell r="A5742" t="str">
            <v xml:space="preserve">    88377</v>
          </cell>
          <cell r="B5742" t="str">
            <v>OPERADOR DE BETONEIRA ESTACIONÁRIA/MISTURADOR COM ENCARGOS COMPLEMENTARES</v>
          </cell>
          <cell r="C5742" t="str">
            <v>H</v>
          </cell>
          <cell r="D5742">
            <v>10.09</v>
          </cell>
        </row>
        <row r="5743">
          <cell r="A5743" t="str">
            <v xml:space="preserve">    88441</v>
          </cell>
          <cell r="B5743" t="str">
            <v xml:space="preserve">JARDINEIRO COM ENCARGOS COMPLEMENTARES </v>
          </cell>
          <cell r="C5743" t="str">
            <v>H</v>
          </cell>
          <cell r="D5743">
            <v>11.21</v>
          </cell>
        </row>
        <row r="5744">
          <cell r="A5744" t="str">
            <v xml:space="preserve">    88597</v>
          </cell>
          <cell r="B5744" t="str">
            <v xml:space="preserve">DESENHISTA DETALHISTA COM ENCARGOS COMPLEMENTARES </v>
          </cell>
          <cell r="C5744" t="str">
            <v>H</v>
          </cell>
          <cell r="D5744">
            <v>12.87</v>
          </cell>
        </row>
        <row r="5745">
          <cell r="A5745" t="str">
            <v xml:space="preserve">    90766</v>
          </cell>
          <cell r="B5745" t="str">
            <v xml:space="preserve">ALMOXARIFE COM ENCARGOS COMPLEMENTARES </v>
          </cell>
          <cell r="C5745" t="str">
            <v>H</v>
          </cell>
          <cell r="D5745">
            <v>12.9</v>
          </cell>
        </row>
        <row r="5746">
          <cell r="A5746" t="str">
            <v xml:space="preserve">    90767</v>
          </cell>
          <cell r="B5746" t="str">
            <v xml:space="preserve">APONTADOR OU APROPRIADOR COM ENCARGOS COMPLEMENTARES </v>
          </cell>
          <cell r="C5746" t="str">
            <v>H</v>
          </cell>
          <cell r="D5746">
            <v>8.91</v>
          </cell>
        </row>
        <row r="5747">
          <cell r="A5747" t="str">
            <v xml:space="preserve">    90768</v>
          </cell>
          <cell r="B5747" t="str">
            <v xml:space="preserve">ARQUITETO DE OBRA JUNIOR COM ENCARGOS COMPLEMENTARES </v>
          </cell>
          <cell r="C5747" t="str">
            <v>H</v>
          </cell>
          <cell r="D5747">
            <v>54.24</v>
          </cell>
        </row>
        <row r="5748">
          <cell r="A5748" t="str">
            <v xml:space="preserve">    90769</v>
          </cell>
          <cell r="B5748" t="str">
            <v xml:space="preserve">ARQUITETO DE OBRA PLENO COM ENCARGOS COMPLEMENTARES </v>
          </cell>
          <cell r="C5748" t="str">
            <v>H</v>
          </cell>
          <cell r="D5748">
            <v>62.2</v>
          </cell>
        </row>
        <row r="5749">
          <cell r="A5749" t="str">
            <v xml:space="preserve">    90770</v>
          </cell>
          <cell r="B5749" t="str">
            <v xml:space="preserve">ARQUITETO DE OBRA SENIOR COM ENCARGOS COMPLEMENTARES </v>
          </cell>
          <cell r="C5749" t="str">
            <v>H</v>
          </cell>
          <cell r="D5749">
            <v>73.650000000000006</v>
          </cell>
        </row>
        <row r="5750">
          <cell r="A5750" t="str">
            <v xml:space="preserve">    90771</v>
          </cell>
          <cell r="B5750" t="str">
            <v xml:space="preserve">AUXILIAR DE DESENHISTA COM ENCARGOS COMPLEMENTARES </v>
          </cell>
          <cell r="C5750" t="str">
            <v>H</v>
          </cell>
          <cell r="D5750">
            <v>10.83</v>
          </cell>
        </row>
        <row r="5751">
          <cell r="A5751" t="str">
            <v xml:space="preserve">    90772</v>
          </cell>
          <cell r="B5751" t="str">
            <v xml:space="preserve">AUXILIAR DE ESCRITORIO COM ENCARGOS COMPLEMENTARES </v>
          </cell>
          <cell r="C5751" t="str">
            <v>H</v>
          </cell>
          <cell r="D5751">
            <v>12.17</v>
          </cell>
        </row>
        <row r="5752">
          <cell r="A5752" t="str">
            <v xml:space="preserve">    90773</v>
          </cell>
          <cell r="B5752" t="str">
            <v xml:space="preserve">DESENHISTA COPISTA COM ENCARGOS COMPLEMENTARES </v>
          </cell>
          <cell r="C5752" t="str">
            <v>H</v>
          </cell>
          <cell r="D5752">
            <v>10.94</v>
          </cell>
        </row>
        <row r="5753">
          <cell r="A5753" t="str">
            <v xml:space="preserve">    90775</v>
          </cell>
          <cell r="B5753" t="str">
            <v xml:space="preserve">DESENHISTA PROJETISTA COM ENCARGOS COMPLEMENTARES </v>
          </cell>
          <cell r="C5753" t="str">
            <v>H</v>
          </cell>
          <cell r="D5753">
            <v>16.43</v>
          </cell>
        </row>
        <row r="5754">
          <cell r="A5754" t="str">
            <v xml:space="preserve">    90776</v>
          </cell>
          <cell r="B5754" t="str">
            <v xml:space="preserve">ENCARREGADO GERAL COM ENCARGOS COMPLEMENTARES </v>
          </cell>
          <cell r="C5754" t="str">
            <v>H</v>
          </cell>
          <cell r="D5754">
            <v>16.52</v>
          </cell>
        </row>
        <row r="5755">
          <cell r="A5755" t="str">
            <v xml:space="preserve">    90777</v>
          </cell>
          <cell r="B5755" t="str">
            <v xml:space="preserve">ENGENHEIRO CIVIL DE OBRA JUNIOR COM ENCARGOS COMPLEMENTARES </v>
          </cell>
          <cell r="C5755" t="str">
            <v>H</v>
          </cell>
          <cell r="D5755">
            <v>57.37</v>
          </cell>
        </row>
        <row r="5756">
          <cell r="A5756" t="str">
            <v xml:space="preserve">    90778</v>
          </cell>
          <cell r="B5756" t="str">
            <v xml:space="preserve">ENGENHEIRO CIVIL DE OBRA PLENO COM ENCARGOS COMPLEMENTARES </v>
          </cell>
          <cell r="C5756" t="str">
            <v>H</v>
          </cell>
          <cell r="D5756">
            <v>72.19</v>
          </cell>
        </row>
        <row r="5757">
          <cell r="A5757" t="str">
            <v xml:space="preserve">    90779</v>
          </cell>
          <cell r="B5757" t="str">
            <v xml:space="preserve">ENGENHEIRO CIVIL DE OBRA SENIOR COM ENCARGOS COMPLEMENTARES </v>
          </cell>
          <cell r="C5757" t="str">
            <v>H</v>
          </cell>
          <cell r="D5757">
            <v>94.76</v>
          </cell>
        </row>
        <row r="5758">
          <cell r="A5758" t="str">
            <v xml:space="preserve">    90780</v>
          </cell>
          <cell r="B5758" t="str">
            <v xml:space="preserve">MESTRE DE OBRAS COM ENCARGOS COMPLEMENTARES </v>
          </cell>
          <cell r="C5758" t="str">
            <v>H</v>
          </cell>
          <cell r="D5758">
            <v>24.36</v>
          </cell>
        </row>
        <row r="5759">
          <cell r="A5759" t="str">
            <v xml:space="preserve">    90781</v>
          </cell>
          <cell r="B5759" t="str">
            <v xml:space="preserve">TOPOGRAFO COM ENCARGOS COMPLEMENTARES </v>
          </cell>
          <cell r="C5759" t="str">
            <v>H</v>
          </cell>
          <cell r="D5759">
            <v>37.520000000000003</v>
          </cell>
        </row>
        <row r="5760">
          <cell r="A5760" t="str">
            <v xml:space="preserve">    91677</v>
          </cell>
          <cell r="B5760" t="str">
            <v xml:space="preserve">ENGENHEIRO ELETRICISTA COM ENCARGOS COMPLEMENTARES </v>
          </cell>
          <cell r="C5760" t="str">
            <v>H</v>
          </cell>
          <cell r="D5760">
            <v>66.209999999999994</v>
          </cell>
        </row>
        <row r="5761">
          <cell r="A5761" t="str">
            <v xml:space="preserve">    91678</v>
          </cell>
          <cell r="B5761" t="str">
            <v>ENGENHEIRO SANITARISTA COM ENCARGOS COMPLEMENTARES AGRUPADOR COMPOSIÇÃO</v>
          </cell>
          <cell r="C5761" t="str">
            <v>H</v>
          </cell>
          <cell r="D5761">
            <v>57.36</v>
          </cell>
        </row>
      </sheetData>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Plan4"/>
  <dimension ref="A1:S120"/>
  <sheetViews>
    <sheetView tabSelected="1" view="pageBreakPreview" topLeftCell="A11" zoomScaleSheetLayoutView="100" workbookViewId="0">
      <selection activeCell="L17" sqref="L17"/>
    </sheetView>
  </sheetViews>
  <sheetFormatPr defaultRowHeight="12"/>
  <cols>
    <col min="1" max="2" width="6.85546875" style="32" customWidth="1"/>
    <col min="3" max="3" width="12.42578125" style="32" customWidth="1"/>
    <col min="4" max="4" width="72.28515625" style="519" customWidth="1"/>
    <col min="5" max="5" width="7.5703125" style="471" customWidth="1"/>
    <col min="6" max="6" width="9.28515625" style="515" customWidth="1"/>
    <col min="7" max="7" width="10.7109375" style="516" customWidth="1"/>
    <col min="8" max="8" width="13.5703125" style="32" bestFit="1" customWidth="1"/>
    <col min="9" max="11" width="9.140625" style="32" hidden="1" customWidth="1"/>
    <col min="12" max="12" width="13" style="32" customWidth="1"/>
    <col min="13" max="13" width="10.7109375" style="464" hidden="1" customWidth="1"/>
    <col min="14" max="14" width="1.85546875" style="32" customWidth="1"/>
    <col min="15" max="16384" width="9.140625" style="32"/>
  </cols>
  <sheetData>
    <row r="1" spans="1:19" ht="15" customHeight="1">
      <c r="A1" s="457"/>
      <c r="B1" s="458"/>
      <c r="C1" s="459"/>
      <c r="D1" s="458"/>
      <c r="E1" s="459"/>
      <c r="F1" s="460"/>
      <c r="G1" s="461"/>
      <c r="H1" s="462"/>
      <c r="I1" s="463"/>
      <c r="J1" s="463"/>
      <c r="K1" s="463"/>
      <c r="L1" s="463"/>
      <c r="N1" s="463"/>
    </row>
    <row r="2" spans="1:19" ht="15" customHeight="1">
      <c r="A2" s="465"/>
      <c r="B2" s="466"/>
      <c r="C2" s="467"/>
      <c r="D2" s="466"/>
      <c r="E2" s="467"/>
      <c r="F2" s="468"/>
      <c r="G2" s="469"/>
      <c r="H2" s="470"/>
      <c r="I2" s="471"/>
      <c r="J2" s="471"/>
      <c r="K2" s="471"/>
      <c r="L2" s="471"/>
      <c r="N2" s="471"/>
    </row>
    <row r="3" spans="1:19" ht="15" customHeight="1">
      <c r="A3" s="465"/>
      <c r="B3" s="466"/>
      <c r="C3" s="467"/>
      <c r="D3" s="466"/>
      <c r="E3" s="467"/>
      <c r="F3" s="468"/>
      <c r="G3" s="469"/>
      <c r="H3" s="470"/>
      <c r="I3" s="471"/>
      <c r="J3" s="471"/>
      <c r="K3" s="471"/>
      <c r="L3" s="471"/>
      <c r="N3" s="471"/>
    </row>
    <row r="4" spans="1:19" ht="15" customHeight="1">
      <c r="A4" s="465"/>
      <c r="B4" s="466"/>
      <c r="C4" s="467"/>
      <c r="D4" s="466"/>
      <c r="E4" s="467"/>
      <c r="F4" s="468"/>
      <c r="G4" s="469"/>
      <c r="H4" s="470"/>
      <c r="I4" s="471"/>
      <c r="J4" s="471"/>
      <c r="K4" s="471"/>
      <c r="L4" s="471"/>
      <c r="N4" s="471"/>
    </row>
    <row r="5" spans="1:19" ht="9" customHeight="1">
      <c r="A5" s="465"/>
      <c r="B5" s="466"/>
      <c r="C5" s="467"/>
      <c r="D5" s="466"/>
      <c r="E5" s="467"/>
      <c r="F5" s="468"/>
      <c r="G5" s="469"/>
      <c r="H5" s="470"/>
      <c r="I5" s="471"/>
      <c r="J5" s="471"/>
      <c r="K5" s="471"/>
      <c r="L5" s="471"/>
      <c r="N5" s="471"/>
    </row>
    <row r="6" spans="1:19" s="474" customFormat="1" ht="5.0999999999999996" customHeight="1">
      <c r="A6" s="465"/>
      <c r="B6" s="466"/>
      <c r="C6" s="467"/>
      <c r="D6" s="466"/>
      <c r="E6" s="467"/>
      <c r="F6" s="468"/>
      <c r="G6" s="469"/>
      <c r="H6" s="470"/>
      <c r="I6" s="472"/>
      <c r="J6" s="472"/>
      <c r="K6" s="472"/>
      <c r="L6" s="472"/>
      <c r="M6" s="473"/>
      <c r="N6" s="472"/>
    </row>
    <row r="7" spans="1:19" ht="17.25" customHeight="1">
      <c r="A7" s="465"/>
      <c r="B7" s="466"/>
      <c r="C7" s="467"/>
      <c r="D7" s="466"/>
      <c r="E7" s="467"/>
      <c r="F7" s="468"/>
      <c r="G7" s="469"/>
      <c r="H7" s="470"/>
      <c r="I7" s="471"/>
      <c r="J7" s="471"/>
      <c r="K7" s="471"/>
      <c r="L7" s="471"/>
      <c r="N7" s="471"/>
    </row>
    <row r="8" spans="1:19" ht="15" customHeight="1">
      <c r="A8" s="465"/>
      <c r="B8" s="466"/>
      <c r="C8" s="467"/>
      <c r="D8" s="466"/>
      <c r="E8" s="467"/>
      <c r="F8" s="468"/>
      <c r="G8" s="469"/>
      <c r="H8" s="470"/>
      <c r="I8" s="471"/>
      <c r="J8" s="471"/>
      <c r="K8" s="471"/>
      <c r="L8" s="475"/>
      <c r="N8" s="475"/>
    </row>
    <row r="9" spans="1:19" ht="15" customHeight="1">
      <c r="A9" s="660"/>
      <c r="B9" s="661"/>
      <c r="C9" s="661"/>
      <c r="D9" s="661"/>
      <c r="E9" s="661"/>
      <c r="F9" s="661"/>
      <c r="G9" s="661"/>
      <c r="H9" s="662"/>
      <c r="L9" s="31"/>
      <c r="N9" s="31"/>
    </row>
    <row r="10" spans="1:19" s="31" customFormat="1" ht="15.75" customHeight="1">
      <c r="A10" s="661"/>
      <c r="B10" s="661"/>
      <c r="C10" s="661"/>
      <c r="D10" s="661"/>
      <c r="E10" s="661"/>
      <c r="F10" s="661"/>
      <c r="G10" s="661"/>
      <c r="H10" s="661"/>
      <c r="M10" s="464"/>
    </row>
    <row r="11" spans="1:19" ht="15.75" customHeight="1">
      <c r="A11" s="476"/>
      <c r="B11" s="476"/>
      <c r="C11" s="476"/>
      <c r="D11" s="476"/>
      <c r="E11" s="476"/>
      <c r="F11" s="476"/>
      <c r="G11" s="476"/>
      <c r="H11" s="476"/>
      <c r="L11" s="31"/>
      <c r="N11" s="31"/>
    </row>
    <row r="12" spans="1:19" ht="15.75" customHeight="1">
      <c r="A12" s="476"/>
      <c r="B12" s="476"/>
      <c r="C12" s="476"/>
      <c r="D12" s="476"/>
      <c r="E12" s="476"/>
      <c r="F12" s="476"/>
      <c r="G12" s="476"/>
      <c r="H12" s="476"/>
      <c r="L12" s="31"/>
      <c r="N12" s="31"/>
    </row>
    <row r="13" spans="1:19" s="29" customFormat="1" ht="22.5" customHeight="1">
      <c r="A13" s="671" t="s">
        <v>448</v>
      </c>
      <c r="B13" s="672"/>
      <c r="C13" s="672"/>
      <c r="D13" s="672"/>
      <c r="E13" s="672"/>
      <c r="F13" s="672"/>
      <c r="G13" s="672"/>
      <c r="H13" s="673"/>
      <c r="I13" s="477"/>
      <c r="J13" s="477"/>
      <c r="K13" s="477"/>
      <c r="M13" s="478"/>
      <c r="O13" s="479"/>
      <c r="P13" s="30"/>
      <c r="Q13" s="30"/>
      <c r="R13" s="30"/>
      <c r="S13" s="30"/>
    </row>
    <row r="14" spans="1:19" s="480" customFormat="1" ht="13.7" customHeight="1">
      <c r="A14" s="674" t="s">
        <v>359</v>
      </c>
      <c r="B14" s="675"/>
      <c r="C14" s="676"/>
      <c r="D14" s="676"/>
      <c r="E14" s="676"/>
      <c r="F14" s="677"/>
      <c r="G14" s="664" t="s">
        <v>489</v>
      </c>
      <c r="H14" s="665"/>
      <c r="I14" s="477"/>
      <c r="J14" s="477"/>
      <c r="K14" s="477"/>
      <c r="M14" s="481"/>
      <c r="O14" s="482"/>
      <c r="P14" s="477"/>
      <c r="Q14" s="477"/>
      <c r="R14" s="477"/>
      <c r="S14" s="477"/>
    </row>
    <row r="15" spans="1:19" s="480" customFormat="1">
      <c r="A15" s="678" t="s">
        <v>17902</v>
      </c>
      <c r="B15" s="679"/>
      <c r="C15" s="680"/>
      <c r="D15" s="680"/>
      <c r="E15" s="680"/>
      <c r="F15" s="681"/>
      <c r="G15" s="666"/>
      <c r="H15" s="667"/>
      <c r="I15" s="477"/>
      <c r="J15" s="477"/>
      <c r="K15" s="477"/>
      <c r="M15" s="478"/>
      <c r="O15" s="482"/>
      <c r="P15" s="477"/>
      <c r="Q15" s="477"/>
      <c r="R15" s="477"/>
      <c r="S15" s="477"/>
    </row>
    <row r="16" spans="1:19" s="480" customFormat="1">
      <c r="A16" s="678" t="s">
        <v>445</v>
      </c>
      <c r="B16" s="679"/>
      <c r="C16" s="680"/>
      <c r="D16" s="680"/>
      <c r="E16" s="680"/>
      <c r="F16" s="681"/>
      <c r="G16" s="668"/>
      <c r="H16" s="667"/>
      <c r="I16" s="477"/>
      <c r="J16" s="477"/>
      <c r="K16" s="477"/>
      <c r="M16" s="478"/>
      <c r="P16" s="477"/>
      <c r="Q16" s="477"/>
      <c r="R16" s="477"/>
      <c r="S16" s="477"/>
    </row>
    <row r="17" spans="1:19" s="480" customFormat="1" ht="14.25" customHeight="1">
      <c r="A17" s="682" t="s">
        <v>419</v>
      </c>
      <c r="B17" s="683"/>
      <c r="C17" s="684"/>
      <c r="D17" s="684"/>
      <c r="E17" s="684"/>
      <c r="F17" s="685"/>
      <c r="G17" s="669"/>
      <c r="H17" s="670"/>
      <c r="I17" s="477"/>
      <c r="J17" s="477"/>
      <c r="K17" s="477"/>
      <c r="M17" s="478"/>
      <c r="P17" s="477"/>
      <c r="Q17" s="477"/>
      <c r="R17" s="477"/>
      <c r="S17" s="477"/>
    </row>
    <row r="18" spans="1:19" s="480" customFormat="1" ht="25.5" customHeight="1">
      <c r="A18" s="483" t="s">
        <v>1</v>
      </c>
      <c r="B18" s="483" t="s">
        <v>285</v>
      </c>
      <c r="C18" s="483" t="s">
        <v>277</v>
      </c>
      <c r="D18" s="483" t="s">
        <v>2</v>
      </c>
      <c r="E18" s="483" t="s">
        <v>4</v>
      </c>
      <c r="F18" s="484" t="s">
        <v>3</v>
      </c>
      <c r="G18" s="485" t="s">
        <v>26</v>
      </c>
      <c r="H18" s="485" t="s">
        <v>27</v>
      </c>
      <c r="I18" s="477"/>
      <c r="J18" s="477"/>
      <c r="K18" s="477"/>
      <c r="M18" s="478"/>
      <c r="P18" s="477"/>
      <c r="Q18" s="477"/>
      <c r="R18" s="477"/>
      <c r="S18" s="477"/>
    </row>
    <row r="19" spans="1:19" s="487" customFormat="1">
      <c r="A19" s="525">
        <v>1</v>
      </c>
      <c r="B19" s="525"/>
      <c r="C19" s="526"/>
      <c r="D19" s="527" t="s">
        <v>5</v>
      </c>
      <c r="E19" s="527"/>
      <c r="F19" s="527"/>
      <c r="G19" s="527"/>
      <c r="H19" s="527"/>
      <c r="I19" s="486"/>
      <c r="J19" s="486"/>
      <c r="K19" s="486"/>
      <c r="M19" s="488"/>
      <c r="P19" s="486"/>
      <c r="Q19" s="486"/>
      <c r="R19" s="486"/>
      <c r="S19" s="486"/>
    </row>
    <row r="20" spans="1:19" s="489" customFormat="1" ht="12.95" customHeight="1">
      <c r="A20" s="528" t="s">
        <v>14</v>
      </c>
      <c r="B20" s="528" t="s">
        <v>93</v>
      </c>
      <c r="C20" s="529" t="s">
        <v>6425</v>
      </c>
      <c r="D20" s="530" t="str">
        <f>UPPER(IF(B20="SINAPI",VLOOKUP(C20,SINAPI!$A$3:$D$30000,2,0),IF(B20="COMP",VLOOKUP(C20,COMP!$B$3:$H$9921,2,0),"ERRO")))</f>
        <v>PLACA DE OBRA EM CHAPA DE AÇO GALVANIZADO</v>
      </c>
      <c r="E20" s="531" t="str">
        <f>UPPER(IF(B20="SINAPI",VLOOKUP(C20,SINAPI!$A$3:$D$30000,3,0),IF(B20="COMP",VLOOKUP(C20,[1]COMP!$B$3:$H$9934,3,0),"ERRO")))</f>
        <v>M²</v>
      </c>
      <c r="F20" s="532">
        <v>3.12</v>
      </c>
      <c r="G20" s="533" t="str">
        <f>UPPER(IF(B20="SINAPI",VLOOKUP(C20,SINAPI!$A$2:$E$30000,4,0),IF(B20="COMP",ROUND(VLOOKUP(C20,[1]COMP!$B$5:$H$9613,4,0),2),"")))</f>
        <v>401,76</v>
      </c>
      <c r="H20" s="532">
        <f t="shared" ref="H20:H25" si="0">F20*G20</f>
        <v>1253.4911999999999</v>
      </c>
      <c r="L20" s="490"/>
      <c r="M20" s="488"/>
      <c r="N20" s="490"/>
      <c r="O20" s="490"/>
    </row>
    <row r="21" spans="1:19" s="489" customFormat="1" ht="12.95" customHeight="1">
      <c r="A21" s="528" t="s">
        <v>6</v>
      </c>
      <c r="B21" s="528" t="s">
        <v>93</v>
      </c>
      <c r="C21" s="529" t="s">
        <v>16876</v>
      </c>
      <c r="D21" s="530" t="str">
        <f>UPPER(IF(B21="SINAPI",VLOOKUP(C21,SINAPI!$A$3:$D$30000,2,0),IF(B21="COMP",VLOOKUP(C21,[1]COMP!$B$3:$H$9934,2,0),"ERRO")))</f>
        <v>LIMPEZA MANUAL DO TERRENO (C/ RASPAGEM SUPERFICIAL)</v>
      </c>
      <c r="E21" s="531" t="str">
        <f>UPPER(IF(B21="SINAPI",VLOOKUP(C21,SINAPI!$A$3:$D$30000,3,0),IF(B21="COMP",VLOOKUP(C21,[1]COMP!$B$3:$H$9934,3,0),"ERRO")))</f>
        <v>M²</v>
      </c>
      <c r="F21" s="533">
        <v>165</v>
      </c>
      <c r="G21" s="533" t="str">
        <f>UPPER(IF(B21="SINAPI",VLOOKUP(C21,SINAPI!$A$2:$E$30000,4,0),IF(B21="COMP",ROUND(VLOOKUP(C21,[1]COMP!$B$5:$H$9613,4,0),2),"")))</f>
        <v>2,72</v>
      </c>
      <c r="H21" s="532">
        <f t="shared" si="0"/>
        <v>448.8</v>
      </c>
      <c r="L21" s="490"/>
      <c r="M21" s="488"/>
      <c r="N21" s="490"/>
      <c r="O21" s="490"/>
    </row>
    <row r="22" spans="1:19" s="489" customFormat="1" ht="24">
      <c r="A22" s="528" t="s">
        <v>15</v>
      </c>
      <c r="B22" s="528" t="s">
        <v>93</v>
      </c>
      <c r="C22" s="529" t="s">
        <v>456</v>
      </c>
      <c r="D22" s="530" t="str">
        <f>UPPER(IF(B22="SINAPI",VLOOKUP(C22,SINAPI!$A$3:$D$30000,2,0),IF(B22="COMP",VLOOKUP(C22,[1]COMP!$B$3:$H$9934,2,0),"ERRO")))</f>
        <v>LOCAÇÃO CONVENCIONAL DE OBRA, ATRAVÉS DE GABARITO DE TÁBUAS CORRIDAS PONTALETADAS, COM REAPROVEITAMENTO DE 10 VEZES.</v>
      </c>
      <c r="E22" s="528" t="str">
        <f>UPPER(IF(B22="SINAPI",VLOOKUP(C22,SINAPI!$A$3:$D$30000,3,0),IF(B22="COMP",VLOOKUP(C22,[1]COMP!$B$3:$H$9934,3,0),"ERRO")))</f>
        <v>M²</v>
      </c>
      <c r="F22" s="532">
        <v>165</v>
      </c>
      <c r="G22" s="532" t="str">
        <f>UPPER(IF(B22="SINAPI",VLOOKUP(C22,SINAPI!$A$2:$E$30000,4,0),IF(B22="COMP",ROUND(VLOOKUP(C22,[1]COMP!$B$5:$H$9613,4,0),2),"")))</f>
        <v>3,28</v>
      </c>
      <c r="H22" s="532">
        <f t="shared" si="0"/>
        <v>541.19999999999993</v>
      </c>
      <c r="L22" s="490"/>
      <c r="M22" s="488"/>
      <c r="N22" s="490"/>
      <c r="O22" s="490"/>
    </row>
    <row r="23" spans="1:19" s="489" customFormat="1" ht="24">
      <c r="A23" s="528" t="s">
        <v>16</v>
      </c>
      <c r="B23" s="528" t="s">
        <v>93</v>
      </c>
      <c r="C23" s="529" t="s">
        <v>6397</v>
      </c>
      <c r="D23" s="530" t="str">
        <f>UPPER(IF(B23="SINAPI",VLOOKUP(C23,SINAPI!$A$3:$D$30000,2,0),IF(B23="COMP",VLOOKUP(C23,[1]COMP!$B$3:$H$9934,2,0),"ERRO")))</f>
        <v>EXECUÇÃO DE ALMOXARIFADO EM CANTEIRO DE OBRA EM CHAPA DE MADEIRA COMPENSADA. AF_02/2016</v>
      </c>
      <c r="E23" s="528" t="str">
        <f>UPPER(IF(B23="SINAPI",VLOOKUP(C23,SINAPI!$A$3:$D$30000,3,0),IF(B23="COMP",VLOOKUP(C23,[1]COMP!$B$3:$H$9934,3,0),"ERRO")))</f>
        <v>M²</v>
      </c>
      <c r="F23" s="532">
        <v>12</v>
      </c>
      <c r="G23" s="532" t="str">
        <f>UPPER(IF(B23="SINAPI",VLOOKUP(C23,SINAPI!$A$2:$E$30000,4,0),IF(B23="COMP",ROUND(VLOOKUP(C23,[1]COMP!$B$5:$H$9613,4,0),2),"")))</f>
        <v>416,68</v>
      </c>
      <c r="H23" s="532">
        <f t="shared" si="0"/>
        <v>5000.16</v>
      </c>
      <c r="L23" s="490"/>
      <c r="M23" s="488"/>
      <c r="N23" s="490"/>
      <c r="O23" s="490"/>
    </row>
    <row r="24" spans="1:19" s="489" customFormat="1" ht="24">
      <c r="A24" s="528" t="s">
        <v>25</v>
      </c>
      <c r="B24" s="528" t="s">
        <v>93</v>
      </c>
      <c r="C24" s="529" t="s">
        <v>17305</v>
      </c>
      <c r="D24" s="530" t="str">
        <f>UPPER(IF(B24="SINAPI",VLOOKUP(C24,SINAPI!$A$3:$D$30000,2,0),IF(B24="COMP",VLOOKUP(C24,[1]COMP!$B$3:$H$9934,2,0),"ERRO")))</f>
        <v>INSTALAÇÃO / LIGAÇÃO PROVISÓRIA ELÉTRICA BAIXA TENSÃO P/ CANTEIRO OBRA, M3 CHAVE 100A CARGA 3KWH, 20CV EXCL. FORNECIMENTO MEDIDOR</v>
      </c>
      <c r="E24" s="528" t="str">
        <f>UPPER(IF(B24="SINAPI",VLOOKUP(C24,SINAPI!$A$3:$D$30000,3,0),IF(B24="COMP",VLOOKUP(C24,[1]COMP!$B$3:$H$9934,3,0),"ERRO")))</f>
        <v>UN</v>
      </c>
      <c r="F24" s="532">
        <v>1</v>
      </c>
      <c r="G24" s="532" t="str">
        <f>UPPER(IF(B24="SINAPI",VLOOKUP(C24,SINAPI!$A$2:$E$30000,4,0),IF(B24="COMP",ROUND(VLOOKUP(C24,[1]COMP!$B$5:$H$9613,4,0),2),"")))</f>
        <v>1177,92</v>
      </c>
      <c r="H24" s="532">
        <f t="shared" si="0"/>
        <v>1177.92</v>
      </c>
      <c r="L24" s="490"/>
      <c r="M24" s="488"/>
      <c r="N24" s="490"/>
      <c r="O24" s="490"/>
    </row>
    <row r="25" spans="1:19" s="489" customFormat="1">
      <c r="A25" s="528" t="s">
        <v>360</v>
      </c>
      <c r="B25" s="528" t="s">
        <v>251</v>
      </c>
      <c r="C25" s="534" t="s">
        <v>324</v>
      </c>
      <c r="D25" s="530" t="str">
        <f>UPPER(IF(B25="SINAPI",VLOOKUP(C25,SINAPI!$A$3:$D$30000,2,0),IF(B25="COMP",VLOOKUP(C25,COMP!$B$3:$H$10012,2,0),"ERRO")))</f>
        <v xml:space="preserve">LIGAÇÃO PROVISÓRIA DE ÁGUA              </v>
      </c>
      <c r="E25" s="531" t="str">
        <f>UPPER(IF(B25="SINAPI",VLOOKUP(C25,SINAPI!$A$3:$D$30000,3,0),IF(B25="COMP",VLOOKUP(C25,COMP!$B$3:$H$10012,3,0),"ERRO")))</f>
        <v xml:space="preserve">UN  </v>
      </c>
      <c r="F25" s="533">
        <v>1</v>
      </c>
      <c r="G25" s="533" t="str">
        <f>UPPER(IF(B25="SINAPI",VLOOKUP(C25,SINAPI!$A$2:$E$30000,4,0),IF(B25="COMP",ROUND(VLOOKUP(C25,COMP!$B$5:$H$9691,4,0),2),"")))</f>
        <v>1367,97</v>
      </c>
      <c r="H25" s="532">
        <f t="shared" si="0"/>
        <v>1367.97</v>
      </c>
      <c r="L25" s="490"/>
      <c r="M25" s="488"/>
      <c r="N25" s="490"/>
      <c r="O25" s="490"/>
    </row>
    <row r="26" spans="1:19" s="489" customFormat="1">
      <c r="A26" s="535"/>
      <c r="B26" s="535"/>
      <c r="C26" s="535"/>
      <c r="D26" s="535"/>
      <c r="E26" s="686" t="s">
        <v>398</v>
      </c>
      <c r="F26" s="686"/>
      <c r="G26" s="686"/>
      <c r="H26" s="536">
        <f>SUBTOTAL(9,H20:H25)</f>
        <v>9789.5411999999997</v>
      </c>
      <c r="L26" s="490"/>
      <c r="M26" s="488"/>
      <c r="N26" s="529"/>
      <c r="O26" s="490"/>
    </row>
    <row r="27" spans="1:19" s="491" customFormat="1">
      <c r="A27" s="525">
        <v>2</v>
      </c>
      <c r="B27" s="525"/>
      <c r="C27" s="526"/>
      <c r="D27" s="527" t="s">
        <v>275</v>
      </c>
      <c r="E27" s="527"/>
      <c r="F27" s="527"/>
      <c r="G27" s="527"/>
      <c r="H27" s="527"/>
      <c r="L27" s="492"/>
      <c r="M27" s="493"/>
      <c r="N27" s="492"/>
    </row>
    <row r="28" spans="1:19" s="491" customFormat="1">
      <c r="A28" s="526" t="s">
        <v>7</v>
      </c>
      <c r="B28" s="526"/>
      <c r="C28" s="526"/>
      <c r="D28" s="537" t="s">
        <v>263</v>
      </c>
      <c r="E28" s="537"/>
      <c r="F28" s="537"/>
      <c r="G28" s="537"/>
      <c r="H28" s="537"/>
      <c r="L28" s="492"/>
      <c r="M28" s="493"/>
      <c r="N28" s="492"/>
    </row>
    <row r="29" spans="1:19" s="494" customFormat="1" ht="12.95" customHeight="1">
      <c r="A29" s="528" t="s">
        <v>403</v>
      </c>
      <c r="B29" s="528" t="s">
        <v>93</v>
      </c>
      <c r="C29" s="529" t="s">
        <v>13921</v>
      </c>
      <c r="D29" s="530" t="str">
        <f>UPPER(IF(B29="SINAPI",VLOOKUP(C29,SINAPI!$A$3:$D$30000,2,0),IF(B29="COMP",VLOOKUP(C29,[1]COMP!$B$3:$H$9934,2,0),"ERRO")))</f>
        <v>ESCAVAÇÃO MANUAL EM SOLO, PROF. MAIOR QUE 1,5M ATÉ 4,00M</v>
      </c>
      <c r="E29" s="531" t="str">
        <f>UPPER(IF(B29="SINAPI",VLOOKUP(C29,SINAPI!$A$3:$D$30000,3,0),IF(B29="COMP",VLOOKUP(C29,[1]COMP!$B$3:$H$9934,3,0),"ERRO")))</f>
        <v>M³</v>
      </c>
      <c r="F29" s="538">
        <v>9.4</v>
      </c>
      <c r="G29" s="533" t="str">
        <f>UPPER(IF(B29="SINAPI",VLOOKUP(C29,SINAPI!$A$2:$E$30000,4,0),IF(B29="COMP",ROUND(VLOOKUP(C29,[1]COMP!$B$5:$H$9613,4,0),2),"")))</f>
        <v>34,89</v>
      </c>
      <c r="H29" s="532">
        <f t="shared" ref="H29:H34" si="1">(G29*F29)</f>
        <v>327.96600000000001</v>
      </c>
      <c r="L29" s="495"/>
      <c r="M29" s="496"/>
      <c r="N29" s="495"/>
    </row>
    <row r="30" spans="1:19" s="494" customFormat="1" ht="12.95" customHeight="1">
      <c r="A30" s="528" t="s">
        <v>404</v>
      </c>
      <c r="B30" s="528" t="s">
        <v>93</v>
      </c>
      <c r="C30" s="593" t="s">
        <v>14466</v>
      </c>
      <c r="D30" s="530" t="str">
        <f>UPPER(IF(B30="SINAPI",VLOOKUP(C30,SINAPI!$A$3:$D$30000,2,0),IF(B30="COMP",VLOOKUP(C30,[1]COMP!$B$3:$H$9934,2,0),"ERRO")))</f>
        <v>REGULARIZAÇÃO E COMPACTAÇÃO MANUAL DE TERRENO COM SOQUETE</v>
      </c>
      <c r="E30" s="531" t="str">
        <f>UPPER(IF(B30="SINAPI",VLOOKUP(C30,SINAPI!$A$3:$D$30000,3,0),IF(B30="COMP",VLOOKUP(C30,[1]COMP!$B$3:$H$9934,3,0),"ERRO")))</f>
        <v>M²</v>
      </c>
      <c r="F30" s="538">
        <v>13.45</v>
      </c>
      <c r="G30" s="533" t="str">
        <f>UPPER(IF(B30="SINAPI",VLOOKUP(C30,SINAPI!$A$2:$E$30000,4,0),IF(B30="COMP",ROUND(VLOOKUP(C30,[1]COMP!$B$5:$H$9613,4,0),2),"")))</f>
        <v>3,59</v>
      </c>
      <c r="H30" s="532">
        <f t="shared" si="1"/>
        <v>48.285499999999999</v>
      </c>
      <c r="L30" s="495"/>
      <c r="M30" s="496"/>
      <c r="N30" s="495"/>
    </row>
    <row r="31" spans="1:19" s="494" customFormat="1" ht="24">
      <c r="A31" s="528" t="s">
        <v>405</v>
      </c>
      <c r="B31" s="528" t="s">
        <v>251</v>
      </c>
      <c r="C31" s="529" t="s">
        <v>351</v>
      </c>
      <c r="D31" s="530" t="str">
        <f>UPPER(IF(B31="SINAPI",VLOOKUP(C31,SINAPI!$A$3:$D$30000,2,0),IF(B31="COMP",VLOOKUP(C31,COMP!$B$3:$H$10012,2,0),"ERRO")))</f>
        <v>ARMACAO DE ACO CA-60 DIAM. 3,4 A 6,0MM.- FORNECIMENTO / CORTE (C/PERDA DE 10%) / DOBRA / COLOCAÇÃO P/ INFRAESTRUTURA</v>
      </c>
      <c r="E31" s="531" t="str">
        <f>UPPER(IF(B31="SINAPI",VLOOKUP(C31,SINAPI!$A$3:$D$30000,3,0),IF(B31="COMP",VLOOKUP(C31,COMP!$B$3:$H$10012,3,0),"ERRO")))</f>
        <v>KG</v>
      </c>
      <c r="F31" s="532">
        <f>ROUND(207.32*1.1,2)</f>
        <v>228.05</v>
      </c>
      <c r="G31" s="533" t="str">
        <f>UPPER(IF(B31="SINAPI",VLOOKUP(C31,SINAPI!$A$2:$E$30000,4,0),IF(B31="COMP",ROUND(VLOOKUP(C31,COMP!$B$5:$H$9691,4,0),2),"")))</f>
        <v>8,08</v>
      </c>
      <c r="H31" s="532">
        <f t="shared" si="1"/>
        <v>1842.644</v>
      </c>
      <c r="L31" s="495"/>
      <c r="M31" s="496"/>
      <c r="N31" s="495"/>
    </row>
    <row r="32" spans="1:19" s="491" customFormat="1" ht="24">
      <c r="A32" s="528" t="s">
        <v>406</v>
      </c>
      <c r="B32" s="528" t="s">
        <v>251</v>
      </c>
      <c r="C32" s="529" t="s">
        <v>352</v>
      </c>
      <c r="D32" s="530" t="str">
        <f>UPPER(IF(B32="SINAPI",VLOOKUP(C32,SINAPI!$A$3:$D$30000,2,0),IF(B32="COMP",VLOOKUP(C32,COMP!$B$3:$H$10012,2,0),"ERRO")))</f>
        <v>ARMACAO ACO CA-50, DIAM. 6,3 (1/4) À 12,5MM(1/2) -FORNECIMENTO/ CORTE(PERDA DE 10%) / DOBRA / COLOCAÇÃO P/ INFRAESTRUTURA</v>
      </c>
      <c r="E32" s="531" t="str">
        <f>UPPER(IF(B32="SINAPI",VLOOKUP(C32,SINAPI!$A$3:$D$30000,3,0),IF(B32="COMP",VLOOKUP(C32,COMP!$B$3:$H$10012,3,0),"ERRO")))</f>
        <v>KG</v>
      </c>
      <c r="F32" s="532">
        <f>ROUND(56.06*1.1,2)</f>
        <v>61.67</v>
      </c>
      <c r="G32" s="533" t="str">
        <f>UPPER(IF(B32="SINAPI",VLOOKUP(C32,SINAPI!$A$2:$E$30000,4,0),IF(B32="COMP",ROUND(VLOOKUP(C32,COMP!$B$5:$H$9691,4,0),2),"")))</f>
        <v>8,62</v>
      </c>
      <c r="H32" s="532">
        <f t="shared" si="1"/>
        <v>531.59539999999993</v>
      </c>
      <c r="L32" s="492"/>
      <c r="M32" s="493"/>
      <c r="N32" s="492"/>
    </row>
    <row r="33" spans="1:14" s="494" customFormat="1" ht="12.95" customHeight="1">
      <c r="A33" s="528" t="s">
        <v>407</v>
      </c>
      <c r="B33" s="528" t="s">
        <v>93</v>
      </c>
      <c r="C33" s="529" t="s">
        <v>460</v>
      </c>
      <c r="D33" s="530" t="str">
        <f>UPPER(IF(B33="SINAPI",VLOOKUP(C33,SINAPI!$A$3:$D$30000,2,0),IF(B33="COMP",VLOOKUP(C33,[1]COMP!$B$3:$H$9934,2,0),"ERRO")))</f>
        <v>CONCRETO FCK=20MPA, VIRADO EM BETONEIRA, SEM LANÇAMENTO</v>
      </c>
      <c r="E33" s="531" t="str">
        <f>UPPER(IF(B33="SINAPI",VLOOKUP(C33,SINAPI!$A$3:$D$30000,3,0),IF(B33="COMP",VLOOKUP(C33,[1]COMP!$B$3:$H$9934,3,0),"ERRO")))</f>
        <v>M³</v>
      </c>
      <c r="F33" s="538">
        <v>10.34</v>
      </c>
      <c r="G33" s="533" t="str">
        <f>UPPER(IF(B33="SINAPI",VLOOKUP(C33,SINAPI!$A$2:$E$30000,4,0),IF(B33="COMP",ROUND(VLOOKUP(C33,[1]COMP!$B$5:$H$9613,4,0),2),"")))</f>
        <v>374,82</v>
      </c>
      <c r="H33" s="532">
        <f t="shared" si="1"/>
        <v>3875.6387999999997</v>
      </c>
      <c r="L33" s="495"/>
      <c r="M33" s="496"/>
      <c r="N33" s="495"/>
    </row>
    <row r="34" spans="1:14" s="494" customFormat="1">
      <c r="A34" s="528" t="s">
        <v>408</v>
      </c>
      <c r="B34" s="528" t="s">
        <v>93</v>
      </c>
      <c r="C34" s="529" t="s">
        <v>10324</v>
      </c>
      <c r="D34" s="530" t="str">
        <f>UPPER(IF(B34="SINAPI",VLOOKUP(C34,SINAPI!$A$3:$D$30000,2,0),IF(B34="COMP",VLOOKUP(C34,[1]COMP!$B$3:$H$9934,2,0),"ERRO")))</f>
        <v>LANÇAMENTO / APLICAÇÃO MANUAL DE CONCRETO EM FUNDAÇÕES</v>
      </c>
      <c r="E34" s="531" t="str">
        <f>UPPER(IF(B34="SINAPI",VLOOKUP(C34,SINAPI!$A$3:$D$30000,3,0),IF(B34="COMP",VLOOKUP(C34,[1]COMP!$B$3:$H$9934,3,0),"ERRO")))</f>
        <v>M³</v>
      </c>
      <c r="F34" s="538">
        <f>F33</f>
        <v>10.34</v>
      </c>
      <c r="G34" s="539">
        <v>18.7</v>
      </c>
      <c r="H34" s="532">
        <f t="shared" si="1"/>
        <v>193.358</v>
      </c>
      <c r="L34" s="495"/>
      <c r="M34" s="496"/>
      <c r="N34" s="495"/>
    </row>
    <row r="35" spans="1:14" s="494" customFormat="1">
      <c r="A35" s="528"/>
      <c r="B35" s="528"/>
      <c r="C35" s="534"/>
      <c r="D35" s="540" t="s">
        <v>265</v>
      </c>
      <c r="E35" s="528"/>
      <c r="F35" s="539"/>
      <c r="G35" s="539"/>
      <c r="H35" s="532"/>
      <c r="L35" s="495"/>
      <c r="M35" s="496"/>
      <c r="N35" s="495"/>
    </row>
    <row r="36" spans="1:14" s="494" customFormat="1" ht="12.95" customHeight="1">
      <c r="A36" s="528" t="s">
        <v>409</v>
      </c>
      <c r="B36" s="528" t="s">
        <v>93</v>
      </c>
      <c r="C36" s="529" t="s">
        <v>8415</v>
      </c>
      <c r="D36" s="530" t="str">
        <f>UPPER(IF(B36="SINAPI",VLOOKUP(C36,SINAPI!$A$3:$D$30000,2,0),IF(B36="COMP",VLOOKUP(C36,[1]COMP!$B$3:$H$9934,2,0),"ERRO")))</f>
        <v>ESTRUTURA METÁLICA EM AÇO ESTRUTURAL PERFIL I 12 X 5 1/4"</v>
      </c>
      <c r="E36" s="531" t="str">
        <f>UPPER(IF(B36="SINAPI",VLOOKUP(C36,SINAPI!$A$3:$D$30000,3,0),IF(B36="COMP",VLOOKUP(C36,[1]COMP!$B$3:$H$9934,3,0),"ERRO")))</f>
        <v>KG</v>
      </c>
      <c r="F36" s="538">
        <v>195.16</v>
      </c>
      <c r="G36" s="533" t="str">
        <f>UPPER(IF(B36="SINAPI",VLOOKUP(C36,SINAPI!$A$2:$E$30000,4,0),IF(B36="COMP",ROUND(VLOOKUP(C36,[1]COMP!$B$5:$H$9613,4,0),2),"")))</f>
        <v>7,6</v>
      </c>
      <c r="H36" s="532">
        <f>ROUND(G36*F36,2)</f>
        <v>1483.22</v>
      </c>
      <c r="L36" s="495"/>
      <c r="M36" s="497">
        <f>F36+F39+F42+F43+F44+F45</f>
        <v>12575.12</v>
      </c>
      <c r="N36" s="495"/>
    </row>
    <row r="37" spans="1:14" s="494" customFormat="1">
      <c r="A37" s="527"/>
      <c r="B37" s="527"/>
      <c r="C37" s="527"/>
      <c r="D37" s="527"/>
      <c r="E37" s="687" t="s">
        <v>439</v>
      </c>
      <c r="F37" s="687"/>
      <c r="G37" s="687"/>
      <c r="H37" s="536">
        <f>SUBTOTAL(9,H29:H36)</f>
        <v>8302.707699999999</v>
      </c>
      <c r="L37" s="495"/>
      <c r="M37" s="496"/>
      <c r="N37" s="495"/>
    </row>
    <row r="38" spans="1:14" s="494" customFormat="1">
      <c r="A38" s="526" t="s">
        <v>8</v>
      </c>
      <c r="B38" s="526"/>
      <c r="C38" s="526"/>
      <c r="D38" s="537" t="s">
        <v>259</v>
      </c>
      <c r="E38" s="537"/>
      <c r="F38" s="537"/>
      <c r="G38" s="537"/>
      <c r="H38" s="537"/>
      <c r="L38" s="495"/>
      <c r="M38" s="496"/>
      <c r="N38" s="495"/>
    </row>
    <row r="39" spans="1:14" s="494" customFormat="1">
      <c r="A39" s="528" t="s">
        <v>260</v>
      </c>
      <c r="B39" s="528" t="s">
        <v>93</v>
      </c>
      <c r="C39" s="529" t="s">
        <v>8415</v>
      </c>
      <c r="D39" s="530" t="str">
        <f>UPPER(IF(B39="SINAPI",VLOOKUP(C39,SINAPI!$A$3:$D$30000,2,0),IF(B39="COMP",VLOOKUP(C39,[1]COMP!$B$3:$H$9934,2,0),"ERRO")))</f>
        <v>ESTRUTURA METÁLICA EM AÇO ESTRUTURAL PERFIL I 12 X 5 1/4"</v>
      </c>
      <c r="E39" s="528" t="str">
        <f>UPPER(IF(B39="SINAPI",VLOOKUP(C39,SINAPI!$A$3:$D$30000,3,0),IF(B39="COMP",VLOOKUP(C39,[1]COMP!$B$3:$H$9934,3,0),"ERRO")))</f>
        <v>KG</v>
      </c>
      <c r="F39" s="532">
        <v>2705.05</v>
      </c>
      <c r="G39" s="532" t="str">
        <f>UPPER(IF(B39="SINAPI",VLOOKUP(C39,SINAPI!$A$2:$E$30000,4,0),IF(B39="COMP",ROUND(VLOOKUP(C39,[1]COMP!$B$5:$H$9613,4,0),2),"")))</f>
        <v>7,6</v>
      </c>
      <c r="H39" s="532">
        <f>ROUND(G39*F39,2)</f>
        <v>20558.38</v>
      </c>
      <c r="L39" s="495"/>
      <c r="M39" s="496"/>
      <c r="N39" s="495"/>
    </row>
    <row r="40" spans="1:14" s="494" customFormat="1">
      <c r="A40" s="527"/>
      <c r="B40" s="527"/>
      <c r="C40" s="527"/>
      <c r="D40" s="527"/>
      <c r="E40" s="687" t="s">
        <v>440</v>
      </c>
      <c r="F40" s="687"/>
      <c r="G40" s="687"/>
      <c r="H40" s="536">
        <f>SUBTOTAL(9,H39)</f>
        <v>20558.38</v>
      </c>
      <c r="L40" s="495"/>
      <c r="M40" s="496"/>
      <c r="N40" s="495"/>
    </row>
    <row r="41" spans="1:14" s="494" customFormat="1">
      <c r="A41" s="526" t="s">
        <v>29</v>
      </c>
      <c r="B41" s="526"/>
      <c r="C41" s="526"/>
      <c r="D41" s="537" t="s">
        <v>10</v>
      </c>
      <c r="E41" s="537"/>
      <c r="F41" s="537"/>
      <c r="G41" s="537"/>
      <c r="H41" s="537"/>
      <c r="L41" s="495"/>
      <c r="M41" s="496"/>
      <c r="N41" s="495"/>
    </row>
    <row r="42" spans="1:14" s="494" customFormat="1" ht="12.95" customHeight="1">
      <c r="A42" s="528" t="s">
        <v>261</v>
      </c>
      <c r="B42" s="528" t="s">
        <v>93</v>
      </c>
      <c r="C42" s="529" t="s">
        <v>8415</v>
      </c>
      <c r="D42" s="530" t="str">
        <f>UPPER(IF(B42="SINAPI",VLOOKUP(C42,SINAPI!$A$3:$D$30000,2,0),IF(B42="COMP",VLOOKUP(C42,[1]COMP!$B$3:$H$9934,2,0),"ERRO")))</f>
        <v>ESTRUTURA METÁLICA EM AÇO ESTRUTURAL PERFIL I 12 X 5 1/4"</v>
      </c>
      <c r="E42" s="531" t="str">
        <f>UPPER(IF(B42="SINAPI",VLOOKUP(C42,SINAPI!$A$3:$D$30000,3,0),IF(B42="COMP",VLOOKUP(C42,[1]COMP!$B$3:$H$9934,3,0),"ERRO")))</f>
        <v>KG</v>
      </c>
      <c r="F42" s="538">
        <v>1003.06</v>
      </c>
      <c r="G42" s="533" t="str">
        <f>UPPER(IF(B42="SINAPI",VLOOKUP(C42,SINAPI!$A$2:$E$30000,4,0),IF(B42="COMP",ROUND(VLOOKUP(C42,[1]COMP!$B$5:$H$9613,4,0),2),"")))</f>
        <v>7,6</v>
      </c>
      <c r="H42" s="532">
        <f t="shared" ref="H42:H50" si="2">F42*G42</f>
        <v>7623.2559999999994</v>
      </c>
      <c r="L42" s="495"/>
      <c r="M42" s="496"/>
      <c r="N42" s="495"/>
    </row>
    <row r="43" spans="1:14" s="494" customFormat="1" ht="12.95" customHeight="1">
      <c r="A43" s="528" t="s">
        <v>268</v>
      </c>
      <c r="B43" s="528" t="s">
        <v>93</v>
      </c>
      <c r="C43" s="529" t="s">
        <v>8415</v>
      </c>
      <c r="D43" s="530" t="str">
        <f>UPPER(IF(B43="SINAPI",VLOOKUP(C43,SINAPI!$A$3:$D$30000,2,0),IF(B43="COMP",VLOOKUP(C43,[1]COMP!$B$3:$H$9934,2,0),"ERRO")))</f>
        <v>ESTRUTURA METÁLICA EM AÇO ESTRUTURAL PERFIL I 12 X 5 1/4"</v>
      </c>
      <c r="E43" s="531" t="str">
        <f>UPPER(IF(B43="SINAPI",VLOOKUP(C43,SINAPI!$A$3:$D$30000,3,0),IF(B43="COMP",VLOOKUP(C43,[1]COMP!$B$3:$H$9934,3,0),"ERRO")))</f>
        <v>KG</v>
      </c>
      <c r="F43" s="538">
        <v>1670.1</v>
      </c>
      <c r="G43" s="533" t="str">
        <f>UPPER(IF(B43="SINAPI",VLOOKUP(C43,SINAPI!$A$2:$E$30000,4,0),IF(B43="COMP",ROUND(VLOOKUP(C43,[1]COMP!$B$5:$H$9613,4,0),2),"")))</f>
        <v>7,6</v>
      </c>
      <c r="H43" s="532">
        <f t="shared" si="2"/>
        <v>12692.759999999998</v>
      </c>
      <c r="L43" s="495"/>
      <c r="M43" s="496"/>
      <c r="N43" s="495"/>
    </row>
    <row r="44" spans="1:14" s="494" customFormat="1" ht="12.95" customHeight="1">
      <c r="A44" s="528" t="s">
        <v>269</v>
      </c>
      <c r="B44" s="528" t="s">
        <v>93</v>
      </c>
      <c r="C44" s="529" t="s">
        <v>8415</v>
      </c>
      <c r="D44" s="530" t="str">
        <f>UPPER(IF(B44="SINAPI",VLOOKUP(C44,SINAPI!$A$3:$D$30000,2,0),IF(B44="COMP",VLOOKUP(C44,[1]COMP!$B$3:$H$9934,2,0),"ERRO")))</f>
        <v>ESTRUTURA METÁLICA EM AÇO ESTRUTURAL PERFIL I 12 X 5 1/4"</v>
      </c>
      <c r="E44" s="531" t="str">
        <f>UPPER(IF(B44="SINAPI",VLOOKUP(C44,SINAPI!$A$3:$D$30000,3,0),IF(B44="COMP",VLOOKUP(C44,[1]COMP!$B$3:$H$9934,3,0),"ERRO")))</f>
        <v>KG</v>
      </c>
      <c r="F44" s="538">
        <v>6091.67</v>
      </c>
      <c r="G44" s="533" t="str">
        <f>UPPER(IF(B44="SINAPI",VLOOKUP(C44,SINAPI!$A$2:$E$30000,4,0),IF(B44="COMP",ROUND(VLOOKUP(C44,[1]COMP!$B$5:$H$9613,4,0),2),"")))</f>
        <v>7,6</v>
      </c>
      <c r="H44" s="532">
        <f>F44*G44</f>
        <v>46296.691999999995</v>
      </c>
      <c r="L44" s="495"/>
      <c r="M44" s="496"/>
      <c r="N44" s="495"/>
    </row>
    <row r="45" spans="1:14" s="494" customFormat="1" ht="12.95" customHeight="1">
      <c r="A45" s="528" t="s">
        <v>270</v>
      </c>
      <c r="B45" s="528" t="s">
        <v>93</v>
      </c>
      <c r="C45" s="529" t="s">
        <v>8415</v>
      </c>
      <c r="D45" s="530" t="str">
        <f>UPPER(IF(B45="SINAPI",VLOOKUP(C45,SINAPI!$A$3:$D$30000,2,0),IF(B45="COMP",VLOOKUP(C45,[1]COMP!$B$3:$H$9934,2,0),"ERRO")))</f>
        <v>ESTRUTURA METÁLICA EM AÇO ESTRUTURAL PERFIL I 12 X 5 1/4"</v>
      </c>
      <c r="E45" s="528" t="str">
        <f>UPPER(IF(B45="SINAPI",VLOOKUP(C45,SINAPI!$A$3:$D$30000,3,0),IF(B45="COMP",VLOOKUP(C45,[1]COMP!$B$3:$H$9934,3,0),"ERRO")))</f>
        <v>KG</v>
      </c>
      <c r="F45" s="532">
        <v>910.08</v>
      </c>
      <c r="G45" s="532" t="str">
        <f>UPPER(IF(B45="SINAPI",VLOOKUP(C45,SINAPI!$A$2:$E$30000,4,0),IF(B45="COMP",ROUND(VLOOKUP(C45,[1]COMP!$B$5:$H$9613,4,0),2),"")))</f>
        <v>7,6</v>
      </c>
      <c r="H45" s="532">
        <f t="shared" si="2"/>
        <v>6916.6080000000002</v>
      </c>
      <c r="L45" s="495"/>
      <c r="M45" s="496"/>
      <c r="N45" s="495"/>
    </row>
    <row r="46" spans="1:14" s="494" customFormat="1">
      <c r="A46" s="528" t="s">
        <v>271</v>
      </c>
      <c r="B46" s="528" t="s">
        <v>251</v>
      </c>
      <c r="C46" s="534" t="s">
        <v>276</v>
      </c>
      <c r="D46" s="530" t="str">
        <f>UPPER(IF(B46="SINAPI",VLOOKUP(C46,SINAPI!$A$3:$D$30000,2,0),IF(B46="COMP",VLOOKUP(C46,COMP!$B$3:$H$9954,2,0),"ERRO")))</f>
        <v>COBERT. TELHAS METÁLICA PRE PINTADA 0,5MM</v>
      </c>
      <c r="E46" s="531" t="str">
        <f>UPPER(IF(B46="SINAPI",VLOOKUP(C46,SINAPI!$A$3:$D$30000,3,0),IF(B46="COMP",VLOOKUP(C46,COMP!$B$3:$H$9954,3,0),"ERRO")))</f>
        <v>M2</v>
      </c>
      <c r="F46" s="532">
        <v>1166.29</v>
      </c>
      <c r="G46" s="533" t="str">
        <f>UPPER(IF(B46="SINAPI",VLOOKUP(C46,SINAPI!$A$2:$E$30000,4,0),IF(B46="COMP",ROUND(VLOOKUP(C46,COMP!$B$5:$H$9633,4,0),2),"")))</f>
        <v>36,59</v>
      </c>
      <c r="H46" s="532">
        <f t="shared" si="2"/>
        <v>42674.551100000004</v>
      </c>
      <c r="L46" s="495"/>
      <c r="M46" s="496"/>
      <c r="N46" s="495"/>
    </row>
    <row r="47" spans="1:14" s="494" customFormat="1">
      <c r="A47" s="528" t="s">
        <v>361</v>
      </c>
      <c r="B47" s="528" t="s">
        <v>251</v>
      </c>
      <c r="C47" s="534" t="s">
        <v>279</v>
      </c>
      <c r="D47" s="530" t="str">
        <f>UPPER(IF(B47="SINAPI",VLOOKUP(C47,SINAPI!$A$3:$D$30000,2,0),IF(B47="COMP",VLOOKUP(C47,COMP!$B$3:$H$9954,2,0),"ERRO")))</f>
        <v>CUMEEIRA GALVANIZADA TRAPEZOIDAL  ESP. 0,5MM</v>
      </c>
      <c r="E47" s="531" t="str">
        <f>UPPER(IF(B47="SINAPI",VLOOKUP(C47,SINAPI!$A$3:$D$30000,3,0),IF(B47="COMP",VLOOKUP(C47,COMP!$B$3:$H$9954,3,0),"ERRO")))</f>
        <v>M</v>
      </c>
      <c r="F47" s="532">
        <v>35.15</v>
      </c>
      <c r="G47" s="533" t="str">
        <f>UPPER(IF(B47="SINAPI",VLOOKUP(C47,SINAPI!$A$2:$E$30000,4,0),IF(B47="COMP",ROUND(VLOOKUP(C47,COMP!$B$5:$H$9633,4,0),2),"")))</f>
        <v>19,77</v>
      </c>
      <c r="H47" s="532">
        <f t="shared" si="2"/>
        <v>694.91549999999995</v>
      </c>
      <c r="L47" s="495"/>
      <c r="M47" s="496"/>
      <c r="N47" s="495"/>
    </row>
    <row r="48" spans="1:14" s="494" customFormat="1">
      <c r="A48" s="528"/>
      <c r="B48" s="528"/>
      <c r="C48" s="534"/>
      <c r="D48" s="530"/>
      <c r="E48" s="687" t="s">
        <v>364</v>
      </c>
      <c r="F48" s="687"/>
      <c r="G48" s="687"/>
      <c r="H48" s="536">
        <f>SUBTOTAL(9,H42:H47)</f>
        <v>116898.78260000001</v>
      </c>
      <c r="L48" s="495"/>
      <c r="M48" s="496"/>
      <c r="N48" s="495"/>
    </row>
    <row r="49" spans="1:14" s="494" customFormat="1">
      <c r="A49" s="531"/>
      <c r="B49" s="531"/>
      <c r="C49" s="525"/>
      <c r="D49" s="541" t="s">
        <v>12</v>
      </c>
      <c r="E49" s="541"/>
      <c r="F49" s="541"/>
      <c r="G49" s="541"/>
      <c r="H49" s="541"/>
      <c r="L49" s="495"/>
      <c r="M49" s="496"/>
      <c r="N49" s="495"/>
    </row>
    <row r="50" spans="1:14" s="494" customFormat="1" ht="27" customHeight="1">
      <c r="A50" s="528" t="s">
        <v>362</v>
      </c>
      <c r="B50" s="528" t="s">
        <v>93</v>
      </c>
      <c r="C50" s="529" t="s">
        <v>477</v>
      </c>
      <c r="D50" s="530" t="str">
        <f>UPPER(IF(B50="SINAPI",VLOOKUP(C50,SINAPI!$A$3:$D$30000,2,0),IF(B50="COMP",VLOOKUP(C50,[1]COMP!$B$3:$H$9934,2,0),"ERRO")))</f>
        <v>PINTURA ESMALTE FOSCO, DUAS DEMÃOS, SOBRE SUPERFÍCIE METÁLICA, INCLUSO UMA DEMÃO DE FUNDO ANTICORROSIVO COM PISTOLA DE AR COMPRIMIDO</v>
      </c>
      <c r="E50" s="528" t="str">
        <f>UPPER(IF(B50="SINAPI",VLOOKUP(C50,SINAPI!$A$3:$D$30000,3,0),IF(B50="COMP",VLOOKUP(C50,[1]COMP!$B$3:$H$9934,3,0),"ERRO")))</f>
        <v>M²</v>
      </c>
      <c r="F50" s="532">
        <v>1166.29</v>
      </c>
      <c r="G50" s="532" t="str">
        <f>UPPER(IF(B50="SINAPI",VLOOKUP(C50,SINAPI!$A$2:$E$30000,4,0),IF(B50="COMP",ROUND(VLOOKUP(C50,[1]COMP!$B$5:$H$9613,4,0),2),"")))</f>
        <v>12,57</v>
      </c>
      <c r="H50" s="532">
        <f t="shared" si="2"/>
        <v>14660.265299999999</v>
      </c>
      <c r="L50" s="495"/>
      <c r="M50" s="496"/>
      <c r="N50" s="495"/>
    </row>
    <row r="51" spans="1:14" s="494" customFormat="1">
      <c r="A51" s="527"/>
      <c r="B51" s="527"/>
      <c r="C51" s="527"/>
      <c r="D51" s="527"/>
      <c r="E51" s="687" t="s">
        <v>441</v>
      </c>
      <c r="F51" s="687"/>
      <c r="G51" s="687"/>
      <c r="H51" s="536">
        <f>SUBTOTAL(9,H50:H50)</f>
        <v>14660.265299999999</v>
      </c>
      <c r="L51" s="495"/>
      <c r="M51" s="496"/>
      <c r="N51" s="495"/>
    </row>
    <row r="52" spans="1:14" s="494" customFormat="1">
      <c r="A52" s="526" t="s">
        <v>30</v>
      </c>
      <c r="B52" s="526"/>
      <c r="C52" s="526"/>
      <c r="D52" s="537" t="s">
        <v>266</v>
      </c>
      <c r="E52" s="537"/>
      <c r="F52" s="537"/>
      <c r="G52" s="537"/>
      <c r="H52" s="537"/>
      <c r="L52" s="495"/>
      <c r="M52" s="496"/>
      <c r="N52" s="495"/>
    </row>
    <row r="53" spans="1:14" s="494" customFormat="1" ht="24">
      <c r="A53" s="528" t="s">
        <v>262</v>
      </c>
      <c r="B53" s="528" t="s">
        <v>251</v>
      </c>
      <c r="C53" s="534" t="s">
        <v>331</v>
      </c>
      <c r="D53" s="530" t="str">
        <f>UPPER(IF(B53="SINAPI",VLOOKUP(C53,SINAPI!$A$3:$D$30000,2,0),IF(B53="COMP",VLOOKUP(C53,COMP!$B$3:$H$9954,2,0),"ERRO")))</f>
        <v>TUBO PVC ESGOTO JS PREDIAL DN 100MM, INCLUSIVE CONEXOES - FORNECIMENTO E INSTALACAO</v>
      </c>
      <c r="E53" s="528" t="str">
        <f>UPPER(IF(B53="SINAPI",VLOOKUP(C53,SINAPI!$A$3:$D$30000,3,0),IF(B53="COMP",VLOOKUP(C53,COMP!$B$3:$H$9954,3,0),"ERRO")))</f>
        <v>M</v>
      </c>
      <c r="F53" s="532">
        <v>68</v>
      </c>
      <c r="G53" s="532" t="str">
        <f>UPPER(IF(B53="SINAPI",VLOOKUP(C53,SINAPI!$A$2:$E$30000,4,0),IF(B53="COMP",ROUND(VLOOKUP(C53,COMP!$B$5:$H$9633,4,0),2),"")))</f>
        <v>44,85</v>
      </c>
      <c r="H53" s="532">
        <f>(G53*F53)</f>
        <v>3049.8</v>
      </c>
      <c r="L53" s="495"/>
      <c r="M53" s="496"/>
      <c r="N53" s="495"/>
    </row>
    <row r="54" spans="1:14" s="494" customFormat="1">
      <c r="A54" s="527"/>
      <c r="B54" s="527"/>
      <c r="C54" s="527"/>
      <c r="D54" s="527"/>
      <c r="E54" s="687" t="s">
        <v>442</v>
      </c>
      <c r="F54" s="687"/>
      <c r="G54" s="687"/>
      <c r="H54" s="536">
        <f>SUBTOTAL(9,H53:H53)</f>
        <v>3049.8</v>
      </c>
      <c r="L54" s="495"/>
      <c r="M54" s="496"/>
      <c r="N54" s="495"/>
    </row>
    <row r="55" spans="1:14" s="546" customFormat="1">
      <c r="A55" s="526">
        <v>3</v>
      </c>
      <c r="B55" s="526"/>
      <c r="C55" s="526"/>
      <c r="D55" s="541" t="s">
        <v>11</v>
      </c>
      <c r="E55" s="537"/>
      <c r="F55" s="537"/>
      <c r="G55" s="537"/>
      <c r="H55" s="537"/>
      <c r="L55" s="547"/>
      <c r="M55" s="548"/>
      <c r="N55" s="547"/>
    </row>
    <row r="56" spans="1:14" ht="24">
      <c r="A56" s="498" t="s">
        <v>9</v>
      </c>
      <c r="B56" s="498" t="s">
        <v>93</v>
      </c>
      <c r="C56" s="499" t="s">
        <v>10929</v>
      </c>
      <c r="D56" s="530" t="str">
        <f>UPPER(IF(B56="SINAPI",VLOOKUP(C56,SINAPI!$A$3:$D$30000,2,0),IF(B56="COMP",VLOOKUP(C56,COMP!$B$3:$H$9954,2,0),"ERRO")))</f>
        <v>CABO DE COBRE FLEXÍVEL ISOLADO, 2,5MM², ANTI-CHAMA 0,6/1,0KV, PARA CIRCUITOS TERMINAIS - FORNECIMENTO E INSTALAÇÃO. AF_12/2015</v>
      </c>
      <c r="E56" s="528" t="str">
        <f>UPPER(IF(B56="SINAPI",VLOOKUP(C56,SINAPI!$A$3:$D$30000,3,0),IF(B56="COMP",VLOOKUP(C56,COMP!$B$3:$H$9954,3,0),"ERRO")))</f>
        <v>M</v>
      </c>
      <c r="F56" s="501">
        <v>390</v>
      </c>
      <c r="G56" s="532" t="str">
        <f>UPPER(IF(B56="SINAPI",VLOOKUP(C56,SINAPI!$A$2:$E$30000,4,0),IF(B56="COMP",ROUND(VLOOKUP(C56,[1]COMP!$B$5:$H$9613,4,0),2),"")))</f>
        <v>2,88</v>
      </c>
      <c r="H56" s="624">
        <f t="shared" ref="H56:H71" si="3">IF(G56="ND","",IF(F56="","",ROUND((F56*G56),3)))</f>
        <v>1123.2</v>
      </c>
      <c r="M56" s="32"/>
    </row>
    <row r="57" spans="1:14" ht="24">
      <c r="A57" s="498" t="s">
        <v>388</v>
      </c>
      <c r="B57" s="498" t="s">
        <v>93</v>
      </c>
      <c r="C57" s="499" t="s">
        <v>10743</v>
      </c>
      <c r="D57" s="530" t="str">
        <f>UPPER(IF(B57="SINAPI",VLOOKUP(C57,SINAPI!$A$3:$D$30000,2,0),IF(B57="COMP",VLOOKUP(C57,COMP!$B$3:$H$9954,2,0),"ERRO")))</f>
        <v>ELETRODUTO RÍGIDO ROSCÁVEL, PVC, DN 25MM (3/4"), PARA CIRCUITOS TERMINAIS, INSTALADO EM PAREDE - FORNECIMENTO E INSTALAÇÃO. AF_12/2015</v>
      </c>
      <c r="E57" s="528" t="str">
        <f>UPPER(IF(B57="SINAPI",VLOOKUP(C57,SINAPI!$A$3:$D$30000,3,0),IF(B57="COMP",VLOOKUP(C57,COMP!$B$3:$H$9954,3,0),"ERRO")))</f>
        <v>M</v>
      </c>
      <c r="F57" s="501">
        <v>50</v>
      </c>
      <c r="G57" s="532" t="str">
        <f>UPPER(IF(B57="SINAPI",VLOOKUP(C57,SINAPI!$A$2:$E$30000,4,0),IF(B57="COMP",ROUND(VLOOKUP(C57,[1]COMP!$B$5:$H$9613,4,0),2),"")))</f>
        <v>7,77</v>
      </c>
      <c r="H57" s="624">
        <f t="shared" si="3"/>
        <v>388.5</v>
      </c>
      <c r="M57" s="32"/>
    </row>
    <row r="58" spans="1:14" s="477" customFormat="1" ht="24">
      <c r="A58" s="498" t="s">
        <v>421</v>
      </c>
      <c r="B58" s="498" t="s">
        <v>93</v>
      </c>
      <c r="C58" s="499" t="s">
        <v>10731</v>
      </c>
      <c r="D58" s="530" t="str">
        <f>UPPER(IF(B58="SINAPI",VLOOKUP(C58,SINAPI!$A$3:$D$30000,2,0),IF(B58="COMP",VLOOKUP(C58,COMP!$B$3:$H$9954,2,0),"ERRO")))</f>
        <v>ELETRODUTO RÍGIDO ROSCÁVEL, PVC, DN 40MM (1 1/4"), PARA CIRCUITOS TERMINAIS, INSTALADO EM FORRO - FORNECIMENTO E INSTALAÇÃO. AF_12/2015</v>
      </c>
      <c r="E58" s="528" t="str">
        <f>UPPER(IF(B58="SINAPI",VLOOKUP(C58,SINAPI!$A$3:$D$30000,3,0),IF(B58="COMP",VLOOKUP(C58,COMP!$B$3:$H$9954,3,0),"ERRO")))</f>
        <v>M</v>
      </c>
      <c r="F58" s="501">
        <v>10</v>
      </c>
      <c r="G58" s="532" t="str">
        <f>UPPER(IF(B58="SINAPI",VLOOKUP(C58,SINAPI!$A$2:$E$30000,4,0),IF(B58="COMP",ROUND(VLOOKUP(C58,[1]COMP!$B$5:$H$9613,4,0),2),"")))</f>
        <v>10,56</v>
      </c>
      <c r="H58" s="625">
        <f t="shared" si="3"/>
        <v>105.6</v>
      </c>
    </row>
    <row r="59" spans="1:14" s="477" customFormat="1" ht="24">
      <c r="A59" s="498" t="s">
        <v>422</v>
      </c>
      <c r="B59" s="498" t="s">
        <v>93</v>
      </c>
      <c r="C59" s="499" t="s">
        <v>10715</v>
      </c>
      <c r="D59" s="530" t="str">
        <f>UPPER(IF(B59="SINAPI",VLOOKUP(C59,SINAPI!$A$3:$D$30000,2,0),IF(B59="COMP",VLOOKUP(C59,COMP!$B$3:$H$9954,2,0),"ERRO")))</f>
        <v>ELETRODUTO FLEXÍVEL CORRUGADO, PVC, DN 25MM (3/4"), PARA CIRCUITOS TERMINAIS, INSTALADO EM LAJE - FORNECIMENTO E INSTALAÇÃO. AF_12/2015</v>
      </c>
      <c r="E59" s="528" t="str">
        <f>UPPER(IF(B59="SINAPI",VLOOKUP(C59,SINAPI!$A$3:$D$30000,3,0),IF(B59="COMP",VLOOKUP(C59,COMP!$B$3:$H$9954,3,0),"ERRO")))</f>
        <v>M</v>
      </c>
      <c r="F59" s="501">
        <v>30</v>
      </c>
      <c r="G59" s="532" t="str">
        <f>UPPER(IF(B59="SINAPI",VLOOKUP(C59,SINAPI!$A$2:$E$30000,4,0),IF(B59="COMP",ROUND(VLOOKUP(C59,[1]COMP!$B$5:$H$9613,4,0),2),"")))</f>
        <v>5,08</v>
      </c>
      <c r="H59" s="625">
        <f>IF(G59="ND","",IF(F59="","",ROUND((F59*G59),3)))</f>
        <v>152.4</v>
      </c>
    </row>
    <row r="60" spans="1:14" s="477" customFormat="1" ht="24">
      <c r="A60" s="498" t="s">
        <v>423</v>
      </c>
      <c r="B60" s="498" t="s">
        <v>93</v>
      </c>
      <c r="C60" s="499" t="s">
        <v>11031</v>
      </c>
      <c r="D60" s="530" t="str">
        <f>UPPER(IF(B60="SINAPI",VLOOKUP(C60,SINAPI!$A$3:$D$30000,2,0),IF(B60="COMP",VLOOKUP(C60,COMP!$B$3:$H$9954,2,0),"ERRO")))</f>
        <v>CONDULETE 3/4" EM LIGA DE ALUMÍNIO FUNDIDO TIPO X - FORNECIMENTO E INSTALAÇÃO</v>
      </c>
      <c r="E60" s="528" t="str">
        <f>UPPER(IF(B60="SINAPI",VLOOKUP(C60,SINAPI!$A$3:$D$30000,3,0),IF(B60="COMP",VLOOKUP(C60,COMP!$B$3:$H$9954,3,0),"ERRO")))</f>
        <v>UN</v>
      </c>
      <c r="F60" s="501">
        <v>1</v>
      </c>
      <c r="G60" s="532" t="str">
        <f>UPPER(IF(B60="SINAPI",VLOOKUP(C60,SINAPI!$A$2:$E$30000,4,0),IF(B60="COMP",ROUND(VLOOKUP(C60,[1]COMP!$B$5:$H$9613,4,0),2),"")))</f>
        <v>16,54</v>
      </c>
      <c r="H60" s="625">
        <f>IF(G60="ND","",IF(F60="","",ROUND((F60*G60),3)))</f>
        <v>16.54</v>
      </c>
    </row>
    <row r="61" spans="1:14" s="477" customFormat="1" ht="24">
      <c r="A61" s="498" t="s">
        <v>424</v>
      </c>
      <c r="B61" s="498" t="s">
        <v>93</v>
      </c>
      <c r="C61" s="499" t="s">
        <v>11037</v>
      </c>
      <c r="D61" s="530" t="str">
        <f>UPPER(IF(B61="SINAPI",VLOOKUP(C61,SINAPI!$A$3:$D$30000,2,0),IF(B61="COMP",VLOOKUP(C61,COMP!$B$3:$H$9954,2,0),"ERRO")))</f>
        <v>CONDULETE 3/4" EM LIGA DE ALUMÍNIO FUNDIDO TIPO T - FORNECIMENTO E INSTALAÇÃO</v>
      </c>
      <c r="E61" s="528" t="str">
        <f>UPPER(IF(B61="SINAPI",VLOOKUP(C61,SINAPI!$A$3:$D$30000,3,0),IF(B61="COMP",VLOOKUP(C61,COMP!$B$3:$H$9954,3,0),"ERRO")))</f>
        <v>UN</v>
      </c>
      <c r="F61" s="501">
        <v>1</v>
      </c>
      <c r="G61" s="532" t="str">
        <f>UPPER(IF(B61="SINAPI",VLOOKUP(C61,SINAPI!$A$2:$E$30000,4,0),IF(B61="COMP",ROUND(VLOOKUP(C61,[1]COMP!$B$5:$H$9613,4,0),2),"")))</f>
        <v>13,46</v>
      </c>
      <c r="H61" s="625">
        <f>IF(G61="ND","",IF(F61="","",ROUND((F61*G61),3)))</f>
        <v>13.46</v>
      </c>
    </row>
    <row r="62" spans="1:14" s="477" customFormat="1" ht="24">
      <c r="A62" s="498" t="s">
        <v>425</v>
      </c>
      <c r="B62" s="498" t="s">
        <v>93</v>
      </c>
      <c r="C62" s="499" t="s">
        <v>11025</v>
      </c>
      <c r="D62" s="530" t="str">
        <f>UPPER(IF(B62="SINAPI",VLOOKUP(C62,SINAPI!$A$3:$D$30000,2,0),IF(B62="COMP",VLOOKUP(C62,COMP!$B$3:$H$9954,2,0),"ERRO")))</f>
        <v>CONDULETE 3/4" EM LIGA DE ALUMÍNIO FUNDIDO TIPO LL - FORNECIMENTO E INSTALAÇÃO</v>
      </c>
      <c r="E62" s="528" t="str">
        <f>UPPER(IF(B62="SINAPI",VLOOKUP(C62,SINAPI!$A$3:$D$30000,3,0),IF(B62="COMP",VLOOKUP(C62,COMP!$B$3:$H$9954,3,0),"ERRO")))</f>
        <v>UN</v>
      </c>
      <c r="F62" s="501">
        <v>4</v>
      </c>
      <c r="G62" s="532" t="str">
        <f>UPPER(IF(B62="SINAPI",VLOOKUP(C62,SINAPI!$A$2:$E$30000,4,0),IF(B62="COMP",ROUND(VLOOKUP(C62,[1]COMP!$B$5:$H$9613,4,0),2),"")))</f>
        <v>11,63</v>
      </c>
      <c r="H62" s="625">
        <f>IF(G62="ND","",IF(F62="","",ROUND((F62*G62),3)))</f>
        <v>46.52</v>
      </c>
    </row>
    <row r="63" spans="1:14" ht="24">
      <c r="A63" s="498" t="s">
        <v>426</v>
      </c>
      <c r="B63" s="498" t="s">
        <v>93</v>
      </c>
      <c r="C63" s="503" t="s">
        <v>11315</v>
      </c>
      <c r="D63" s="530" t="str">
        <f>UPPER(IF(B63="SINAPI",VLOOKUP(C63,SINAPI!$A$3:$D$30000,2,0),IF(B63="COMP",VLOOKUP(C63,COMP!$B$3:$H$9954,2,0),"ERRO")))</f>
        <v>TOMADA BAIXA DE EMBUTIR (1 MÓDULO), 2P+T 20A, INCLUINDO SUPORTE E PLACA - FORNECIMENTO E INSTALAÇÃO. AF_12/2015</v>
      </c>
      <c r="E63" s="528" t="str">
        <f>UPPER(IF(B63="SINAPI",VLOOKUP(C63,SINAPI!$A$3:$D$30000,3,0),IF(B63="COMP",VLOOKUP(C63,COMP!$B$3:$H$9954,3,0),"ERRO")))</f>
        <v>UN</v>
      </c>
      <c r="F63" s="501">
        <v>2</v>
      </c>
      <c r="G63" s="532" t="str">
        <f>UPPER(IF(B63="SINAPI",VLOOKUP(C63,SINAPI!$A$2:$E$30000,4,0),IF(B63="COMP",ROUND(VLOOKUP(C63,[1]COMP!$B$5:$H$9613,4,0),2),"")))</f>
        <v>16,98</v>
      </c>
      <c r="H63" s="624">
        <f t="shared" si="3"/>
        <v>33.96</v>
      </c>
      <c r="M63" s="32"/>
    </row>
    <row r="64" spans="1:14">
      <c r="A64" s="498"/>
      <c r="B64" s="498"/>
      <c r="C64" s="503"/>
      <c r="D64" s="504" t="s">
        <v>411</v>
      </c>
      <c r="E64" s="500"/>
      <c r="F64" s="501"/>
      <c r="G64" s="502"/>
      <c r="H64" s="624"/>
      <c r="M64" s="32"/>
    </row>
    <row r="65" spans="1:13">
      <c r="A65" s="498" t="s">
        <v>427</v>
      </c>
      <c r="B65" s="498" t="s">
        <v>93</v>
      </c>
      <c r="C65" s="499" t="s">
        <v>11541</v>
      </c>
      <c r="D65" s="530" t="str">
        <f>UPPER(IF(B65="SINAPI",VLOOKUP(C65,SINAPI!$A$3:$D$30000,2,0),IF(B65="COMP",VLOOKUP(C65,COMP!$B$3:$H$9954,2,0),"ERRO")))</f>
        <v>REATOR PARA LÂMPADA VAPOR DE MERCÚRIO USO EXTERNO 220V/400W</v>
      </c>
      <c r="E65" s="528" t="str">
        <f>UPPER(IF(B65="SINAPI",VLOOKUP(C65,SINAPI!$A$3:$D$30000,3,0),IF(B65="COMP",VLOOKUP(C65,COMP!$B$3:$H$9954,3,0),"ERRO")))</f>
        <v>UN</v>
      </c>
      <c r="F65" s="501">
        <v>12</v>
      </c>
      <c r="G65" s="532" t="str">
        <f>UPPER(IF(B65="SINAPI",VLOOKUP(C65,SINAPI!$A$2:$E$30000,4,0),IF(B65="COMP",ROUND(VLOOKUP(C65,[1]COMP!$B$5:$H$9613,4,0),2),"")))</f>
        <v>90,05</v>
      </c>
      <c r="H65" s="624">
        <f t="shared" si="3"/>
        <v>1080.5999999999999</v>
      </c>
      <c r="M65" s="32"/>
    </row>
    <row r="66" spans="1:13">
      <c r="A66" s="498" t="s">
        <v>428</v>
      </c>
      <c r="B66" s="498" t="s">
        <v>93</v>
      </c>
      <c r="C66" s="499" t="s">
        <v>11387</v>
      </c>
      <c r="D66" s="530" t="str">
        <f>UPPER(IF(B66="SINAPI",VLOOKUP(C66,SINAPI!$A$3:$D$30000,2,0),IF(B66="COMP",VLOOKUP(C66,COMP!$B$3:$H$9954,2,0),"ERRO")))</f>
        <v>LÂMPADA VAPOR METÁLICO 400W - FORNECIMENTO E INSTALAÇÃO</v>
      </c>
      <c r="E66" s="528" t="str">
        <f>UPPER(IF(B66="SINAPI",VLOOKUP(C66,SINAPI!$A$3:$D$30000,3,0),IF(B66="COMP",VLOOKUP(C66,COMP!$B$3:$H$9954,3,0),"ERRO")))</f>
        <v>UN</v>
      </c>
      <c r="F66" s="501">
        <v>12</v>
      </c>
      <c r="G66" s="532" t="str">
        <f>UPPER(IF(B66="SINAPI",VLOOKUP(C66,SINAPI!$A$2:$E$30000,4,0),IF(B66="COMP",ROUND(VLOOKUP(C66,[1]COMP!$B$5:$H$9613,4,0),2),"")))</f>
        <v>69,11</v>
      </c>
      <c r="H66" s="624">
        <f t="shared" si="3"/>
        <v>829.32</v>
      </c>
      <c r="M66" s="32"/>
    </row>
    <row r="67" spans="1:13">
      <c r="A67" s="498" t="s">
        <v>429</v>
      </c>
      <c r="B67" s="498" t="s">
        <v>93</v>
      </c>
      <c r="C67" s="499" t="s">
        <v>11571</v>
      </c>
      <c r="D67" s="530" t="str">
        <f>UPPER(IF(B67="SINAPI",VLOOKUP(C67,SINAPI!$A$3:$D$30000,2,0),IF(B67="COMP",VLOOKUP(C67,COMP!$B$3:$H$9954,2,0),"ERRO")))</f>
        <v>REFLETOR RETANGULAR FECHADO COM LÂMPADA VAPOR METÁLICO 400W</v>
      </c>
      <c r="E67" s="528" t="str">
        <f>UPPER(IF(B67="SINAPI",VLOOKUP(C67,SINAPI!$A$3:$D$30000,3,0),IF(B67="COMP",VLOOKUP(C67,COMP!$B$3:$H$9954,3,0),"ERRO")))</f>
        <v>UN</v>
      </c>
      <c r="F67" s="501">
        <v>12</v>
      </c>
      <c r="G67" s="532" t="str">
        <f>UPPER(IF(B67="SINAPI",VLOOKUP(C67,SINAPI!$A$2:$E$30000,4,0),IF(B67="COMP",ROUND(VLOOKUP(C67,[1]COMP!$B$5:$H$9613,4,0),2),"")))</f>
        <v>231,68</v>
      </c>
      <c r="H67" s="624">
        <f t="shared" si="3"/>
        <v>2780.16</v>
      </c>
      <c r="M67" s="32"/>
    </row>
    <row r="68" spans="1:13">
      <c r="A68" s="498"/>
      <c r="B68" s="498"/>
      <c r="C68" s="499"/>
      <c r="D68" s="504" t="s">
        <v>412</v>
      </c>
      <c r="E68" s="500"/>
      <c r="F68" s="501"/>
      <c r="G68" s="502"/>
      <c r="H68" s="624"/>
      <c r="M68" s="32"/>
    </row>
    <row r="69" spans="1:13" ht="38.25" customHeight="1">
      <c r="A69" s="498" t="s">
        <v>430</v>
      </c>
      <c r="B69" s="498" t="s">
        <v>93</v>
      </c>
      <c r="C69" s="499" t="s">
        <v>11171</v>
      </c>
      <c r="D69" s="530" t="str">
        <f>UPPER(IF(B69="SINAPI",VLOOKUP(C69,SINAPI!$A$3:$D$30000,2,0),IF(B69="COMP",VLOOKUP(C69,COMP!$B$3:$H$9954,2,0),"ERRO")))</f>
        <v>QUADRO DE DISTRIBUIÇÃO DE ENERGIA EM CHAPA DE AÇO GALVANIZADO, PARA 12 DISJUNTORES TERMOMAGNÉTICOS MONOPOLARES, COM BARRAMENTO TRIFÁSICO E NEUTRO - FORNECIMENTO E INSTALAÇÃO</v>
      </c>
      <c r="E69" s="528" t="str">
        <f>UPPER(IF(B69="SINAPI",VLOOKUP(C69,SINAPI!$A$3:$D$30000,3,0),IF(B69="COMP",VLOOKUP(C69,COMP!$B$3:$H$9954,3,0),"ERRO")))</f>
        <v>UN</v>
      </c>
      <c r="F69" s="501">
        <v>1</v>
      </c>
      <c r="G69" s="532" t="str">
        <f>UPPER(IF(B69="SINAPI",VLOOKUP(C69,SINAPI!$A$2:$E$30000,4,0),IF(B69="COMP",ROUND(VLOOKUP(C69,[1]COMP!$B$5:$H$9613,4,0),2),"")))</f>
        <v>210,36</v>
      </c>
      <c r="H69" s="624">
        <f t="shared" si="3"/>
        <v>210.36</v>
      </c>
      <c r="M69" s="32"/>
    </row>
    <row r="70" spans="1:13" s="477" customFormat="1">
      <c r="A70" s="498" t="s">
        <v>431</v>
      </c>
      <c r="B70" s="498" t="s">
        <v>251</v>
      </c>
      <c r="C70" s="529" t="s">
        <v>413</v>
      </c>
      <c r="D70" s="530" t="str">
        <f>UPPER(IF(B70="SINAPI",VLOOKUP(C70,SINAPI!$A$3:$D$30000,2,0),IF(B70="COMP",VLOOKUP(C70,COMP!$B$3:$H$9954,2,0),"ERRO")))</f>
        <v>DISJUNTOR TIPO DIN/IEC, TRIPOLAR DE 10 ATE 50A</v>
      </c>
      <c r="E70" s="528" t="str">
        <f>UPPER(IF(B70="SINAPI",VLOOKUP(C70,SINAPI!$A$3:$D$30000,3,0),IF(B70="COMP",VLOOKUP(C70,COMP!$B$3:$H$9954,3,0),"ERRO")))</f>
        <v>UNID</v>
      </c>
      <c r="F70" s="501">
        <v>1</v>
      </c>
      <c r="G70" s="532" t="str">
        <f>UPPER(IF(B70="SINAPI",VLOOKUP(C70,SINAPI!$A$2:$E$30000,4,0),IF(B70="COMP",ROUND(VLOOKUP(C70,COMP!$B$5:$H$9633,4,0),2),"")))</f>
        <v>58,3</v>
      </c>
      <c r="H70" s="625">
        <f t="shared" si="3"/>
        <v>58.3</v>
      </c>
    </row>
    <row r="71" spans="1:13" s="477" customFormat="1">
      <c r="A71" s="498" t="s">
        <v>432</v>
      </c>
      <c r="B71" s="498" t="s">
        <v>251</v>
      </c>
      <c r="C71" s="529" t="s">
        <v>414</v>
      </c>
      <c r="D71" s="530" t="str">
        <f>UPPER(IF(B71="SINAPI",VLOOKUP(C71,SINAPI!$A$3:$D$30000,2,0),IF(B71="COMP",VLOOKUP(C71,COMP!$B$3:$H$9954,2,0),"ERRO")))</f>
        <v>DISJUNTOR TIPO DIN/IEC, MONOPOLAR DE 6 ATE 32A</v>
      </c>
      <c r="E71" s="528" t="str">
        <f>UPPER(IF(B71="SINAPI",VLOOKUP(C71,SINAPI!$A$3:$D$30000,3,0),IF(B71="COMP",VLOOKUP(C71,COMP!$B$3:$H$9954,3,0),"ERRO")))</f>
        <v>UNID</v>
      </c>
      <c r="F71" s="501">
        <v>5</v>
      </c>
      <c r="G71" s="532" t="str">
        <f>UPPER(IF(B71="SINAPI",VLOOKUP(C71,SINAPI!$A$2:$E$30000,4,0),IF(B71="COMP",ROUND(VLOOKUP(C71,COMP!$B$5:$H$9633,4,0),2),"")))</f>
        <v>8,4</v>
      </c>
      <c r="H71" s="625">
        <f t="shared" si="3"/>
        <v>42</v>
      </c>
    </row>
    <row r="72" spans="1:13" ht="24">
      <c r="A72" s="498" t="s">
        <v>433</v>
      </c>
      <c r="B72" s="498" t="s">
        <v>251</v>
      </c>
      <c r="C72" s="529" t="s">
        <v>415</v>
      </c>
      <c r="D72" s="530" t="str">
        <f>UPPER(IF(B72="SINAPI",VLOOKUP(C72,SINAPI!$A$3:$D$30000,2,0),IF(B72="COMP",VLOOKUP(C72,COMP!$B$3:$H$9954,2,0),"ERRO")))</f>
        <v>MURETA EM ALVENARIA PARA ABRIGO DE QUADRO DE DISTRIBUIÇÃO. MÍN. 0,80X1,50M (LXH)</v>
      </c>
      <c r="E72" s="528" t="str">
        <f>UPPER(IF(B72="SINAPI",VLOOKUP(C72,SINAPI!$A$3:$D$30000,3,0),IF(B72="COMP",VLOOKUP(C72,COMP!$B$3:$H$9954,3,0),"ERRO")))</f>
        <v>UNID</v>
      </c>
      <c r="F72" s="501">
        <v>1</v>
      </c>
      <c r="G72" s="532" t="str">
        <f>UPPER(IF(B72="SINAPI",VLOOKUP(C72,SINAPI!$A$2:$E$30000,4,0),IF(B72="COMP",ROUND(VLOOKUP(C72,COMP!$B$5:$H$9633,4,0),2),"")))</f>
        <v>341,76</v>
      </c>
      <c r="H72" s="624">
        <f>IF(G72="ND","",IF(F72="","",ROUND((F72*G72),3)))</f>
        <v>341.76</v>
      </c>
      <c r="M72" s="32"/>
    </row>
    <row r="73" spans="1:13">
      <c r="A73" s="498"/>
      <c r="B73" s="498"/>
      <c r="C73" s="499"/>
      <c r="D73" s="504" t="s">
        <v>416</v>
      </c>
      <c r="E73" s="500"/>
      <c r="F73" s="501"/>
      <c r="G73" s="502"/>
      <c r="H73" s="624"/>
      <c r="M73" s="32"/>
    </row>
    <row r="74" spans="1:13">
      <c r="A74" s="498" t="s">
        <v>434</v>
      </c>
      <c r="B74" s="498" t="s">
        <v>93</v>
      </c>
      <c r="C74" s="499" t="s">
        <v>11661</v>
      </c>
      <c r="D74" s="530" t="str">
        <f>UPPER(IF(B74="SINAPI",VLOOKUP(C74,SINAPI!$A$3:$D$30000,2,0),IF(B74="COMP",VLOOKUP(C74,COMP!$B$3:$H$9954,2,0),"ERRO")))</f>
        <v>HASTE COPPERWELD 5/8" X 3,0M COM CONECTOR</v>
      </c>
      <c r="E74" s="528" t="str">
        <f>UPPER(IF(B74="SINAPI",VLOOKUP(C74,SINAPI!$A$3:$D$30000,3,0),IF(B74="COMP",VLOOKUP(C74,COMP!$B$3:$H$9954,3,0),"ERRO")))</f>
        <v>UN</v>
      </c>
      <c r="F74" s="501">
        <v>3</v>
      </c>
      <c r="G74" s="532" t="str">
        <f>UPPER(IF(B74="SINAPI",VLOOKUP(C74,SINAPI!$A$2:$E$30000,4,0),IF(B74="COMP",ROUND(VLOOKUP(C74,[1]COMP!$B$5:$H$9613,4,0),2),"")))</f>
        <v>36,43</v>
      </c>
      <c r="H74" s="624">
        <f>IF(G74="ND","",IF(F74="","",ROUND((F74*G74),3)))</f>
        <v>109.29</v>
      </c>
      <c r="M74" s="32"/>
    </row>
    <row r="75" spans="1:13">
      <c r="A75" s="498" t="s">
        <v>435</v>
      </c>
      <c r="B75" s="498" t="s">
        <v>93</v>
      </c>
      <c r="C75" s="499" t="s">
        <v>10905</v>
      </c>
      <c r="D75" s="530" t="str">
        <f>UPPER(IF(B75="SINAPI",VLOOKUP(C75,SINAPI!$A$3:$D$30000,2,0),IF(B75="COMP",VLOOKUP(C75,COMP!$B$3:$H$9954,2,0),"ERRO")))</f>
        <v>CABO DE COBRE NU 10MM² - FORNECIMENTO E INSTALAÇÃO</v>
      </c>
      <c r="E75" s="528" t="str">
        <f>UPPER(IF(B75="SINAPI",VLOOKUP(C75,SINAPI!$A$3:$D$30000,3,0),IF(B75="COMP",VLOOKUP(C75,COMP!$B$3:$H$9954,3,0),"ERRO")))</f>
        <v>M</v>
      </c>
      <c r="F75" s="501">
        <v>6</v>
      </c>
      <c r="G75" s="532" t="str">
        <f>UPPER(IF(B75="SINAPI",VLOOKUP(C75,SINAPI!$A$2:$E$30000,4,0),IF(B75="COMP",ROUND(VLOOKUP(C75,[1]COMP!$B$5:$H$9613,4,0),2),"")))</f>
        <v>6,96</v>
      </c>
      <c r="H75" s="624">
        <f>IF(G75="ND","",IF(F75="","",ROUND((F75*G75),3)))</f>
        <v>41.76</v>
      </c>
      <c r="M75" s="32"/>
    </row>
    <row r="76" spans="1:13">
      <c r="A76" s="498"/>
      <c r="B76" s="498"/>
      <c r="C76" s="499"/>
      <c r="D76" s="504" t="s">
        <v>417</v>
      </c>
      <c r="E76" s="528"/>
      <c r="F76" s="501"/>
      <c r="G76" s="532" t="str">
        <f>UPPER(IF(B76="SINAPI",VLOOKUP(C76,SINAPI!$A$2:$E$30000,4,0),IF(B76="COMP",ROUND(VLOOKUP(C76,[1]COMP!$B$5:$H$9613,4,0),2),"")))</f>
        <v/>
      </c>
      <c r="H76" s="624"/>
      <c r="M76" s="32"/>
    </row>
    <row r="77" spans="1:13">
      <c r="A77" s="498" t="s">
        <v>436</v>
      </c>
      <c r="B77" s="498" t="s">
        <v>93</v>
      </c>
      <c r="C77" s="499" t="s">
        <v>11053</v>
      </c>
      <c r="D77" s="530" t="str">
        <f>UPPER(IF(B77="SINAPI",VLOOKUP(C77,SINAPI!$A$3:$D$30000,2,0),IF(B77="COMP",VLOOKUP(C77,COMP!$B$3:$H$9954,2,0),"ERRO")))</f>
        <v>CAIXA DE PASSAGEM 40X40X50CM FUNDO BRITA COM TAMPA</v>
      </c>
      <c r="E77" s="528" t="str">
        <f>UPPER(IF(B77="SINAPI",VLOOKUP(C77,SINAPI!$A$3:$D$30000,3,0),IF(B77="COMP",VLOOKUP(C77,COMP!$B$3:$H$9954,3,0),"ERRO")))</f>
        <v>UN</v>
      </c>
      <c r="F77" s="501">
        <v>3</v>
      </c>
      <c r="G77" s="532" t="str">
        <f>UPPER(IF(B77="SINAPI",VLOOKUP(C77,SINAPI!$A$2:$E$30000,4,0),IF(B77="COMP",ROUND(VLOOKUP(C77,[1]COMP!$B$5:$H$9613,4,0),2),"")))</f>
        <v>130,36</v>
      </c>
      <c r="H77" s="624">
        <f>IF(G77="ND","",IF(F77="","",ROUND((F77*G77),3)))</f>
        <v>391.08</v>
      </c>
      <c r="M77" s="32"/>
    </row>
    <row r="78" spans="1:13">
      <c r="A78" s="498"/>
      <c r="B78" s="498"/>
      <c r="C78" s="499"/>
      <c r="D78" s="504" t="s">
        <v>418</v>
      </c>
      <c r="E78" s="500"/>
      <c r="F78" s="501"/>
      <c r="G78" s="532" t="str">
        <f>UPPER(IF(B78="SINAPI",VLOOKUP(C78,SINAPI!$A$2:$E$30000,4,0),IF(B78="COMP",ROUND(VLOOKUP(C78,[1]COMP!$B$5:$H$9613,4,0),2),"")))</f>
        <v/>
      </c>
      <c r="H78" s="624"/>
      <c r="M78" s="32"/>
    </row>
    <row r="79" spans="1:13" ht="24">
      <c r="A79" s="498" t="s">
        <v>437</v>
      </c>
      <c r="B79" s="498" t="s">
        <v>93</v>
      </c>
      <c r="C79" s="499" t="s">
        <v>10933</v>
      </c>
      <c r="D79" s="530" t="str">
        <f>UPPER(IF(B79="SINAPI",VLOOKUP(C79,SINAPI!$A$3:$D$30000,2,0),IF(B79="COMP",VLOOKUP(C79,COMP!$B$3:$H$9954,2,0),"ERRO")))</f>
        <v>CABO DE COBRE FLEXÍVEL ISOLADO, 4MM², ANTI-CHAMA 0,6/1,0KV, PARA CIRCUITOS TERMINAIS - FORNECIMENTO E INSTALAÇÃO. AF_12/2015</v>
      </c>
      <c r="E79" s="528" t="str">
        <f>UPPER(IF(B79="SINAPI",VLOOKUP(C79,SINAPI!$A$3:$D$30000,3,0),IF(B79="COMP",VLOOKUP(C79,COMP!$B$3:$H$9954,3,0),"ERRO")))</f>
        <v>M</v>
      </c>
      <c r="F79" s="505">
        <v>400</v>
      </c>
      <c r="G79" s="532" t="str">
        <f>UPPER(IF(B79="SINAPI",VLOOKUP(C79,SINAPI!$A$2:$E$30000,4,0),IF(B79="COMP",ROUND(VLOOKUP(C79,[1]COMP!$B$5:$H$9613,4,0),2),"")))</f>
        <v>4,51</v>
      </c>
      <c r="H79" s="624">
        <f>IF(G79="ND","",IF(F79="","",ROUND((F79*G79),3)))</f>
        <v>1804</v>
      </c>
      <c r="M79" s="32"/>
    </row>
    <row r="80" spans="1:13" ht="24">
      <c r="A80" s="498" t="s">
        <v>438</v>
      </c>
      <c r="B80" s="498" t="s">
        <v>93</v>
      </c>
      <c r="C80" s="499" t="s">
        <v>10731</v>
      </c>
      <c r="D80" s="530" t="str">
        <f>UPPER(IF(B80="SINAPI",VLOOKUP(C80,SINAPI!$A$3:$D$30000,2,0),IF(B80="COMP",VLOOKUP(C80,COMP!$B$3:$H$9954,2,0),"ERRO")))</f>
        <v>ELETRODUTO RÍGIDO ROSCÁVEL, PVC, DN 40MM (1 1/4"), PARA CIRCUITOS TERMINAIS, INSTALADO EM FORRO - FORNECIMENTO E INSTALAÇÃO. AF_12/2015</v>
      </c>
      <c r="E80" s="528" t="str">
        <f>UPPER(IF(B80="SINAPI",VLOOKUP(C80,SINAPI!$A$3:$D$30000,3,0),IF(B80="COMP",VLOOKUP(C80,COMP!$B$3:$H$9954,3,0),"ERRO")))</f>
        <v>M</v>
      </c>
      <c r="F80" s="505">
        <v>80</v>
      </c>
      <c r="G80" s="532" t="str">
        <f>UPPER(IF(B80="SINAPI",VLOOKUP(C80,SINAPI!$A$2:$E$30000,4,0),IF(B80="COMP",ROUND(VLOOKUP(C80,[1]COMP!$B$5:$H$9613,4,0),2),"")))</f>
        <v>10,56</v>
      </c>
      <c r="H80" s="624">
        <f>IF(G80="ND","",IF(F80="","",ROUND((F80*G80),3)))</f>
        <v>844.8</v>
      </c>
      <c r="M80" s="32"/>
    </row>
    <row r="81" spans="1:14">
      <c r="A81" s="498"/>
      <c r="B81" s="506"/>
      <c r="C81" s="507"/>
      <c r="D81" s="508"/>
      <c r="E81" s="688" t="s">
        <v>443</v>
      </c>
      <c r="F81" s="688"/>
      <c r="G81" s="688"/>
      <c r="H81" s="626">
        <f>SUBTOTAL(9,H56:H80)</f>
        <v>10413.61</v>
      </c>
      <c r="L81" s="509"/>
      <c r="M81" s="32"/>
    </row>
    <row r="82" spans="1:14" s="494" customFormat="1">
      <c r="A82" s="525">
        <v>4</v>
      </c>
      <c r="B82" s="525"/>
      <c r="C82" s="526"/>
      <c r="D82" s="527" t="s">
        <v>13</v>
      </c>
      <c r="E82" s="527"/>
      <c r="F82" s="527"/>
      <c r="G82" s="527"/>
      <c r="H82" s="527"/>
      <c r="L82" s="495"/>
      <c r="M82" s="496"/>
      <c r="N82" s="495"/>
    </row>
    <row r="83" spans="1:14" s="510" customFormat="1" ht="12.95" customHeight="1">
      <c r="A83" s="528" t="s">
        <v>401</v>
      </c>
      <c r="B83" s="528" t="s">
        <v>93</v>
      </c>
      <c r="C83" s="529" t="s">
        <v>16832</v>
      </c>
      <c r="D83" s="530" t="str">
        <f>UPPER(IF(B83="SINAPI",VLOOKUP(C83,SINAPI!$A$3:$D$30000,2,0),IF(B83="COMP",VLOOKUP(C83,[1]COMP!$B$3:$H$9934,2,0),"ERRO")))</f>
        <v>LIMPEZA FINAL DA OBRA</v>
      </c>
      <c r="E83" s="531" t="str">
        <f>UPPER(IF(B83="SINAPI",VLOOKUP(C83,SINAPI!$A$3:$D$30000,3,0),IF(B83="COMP",VLOOKUP(C83,[1]COMP!$B$3:$H$9934,3,0),"ERRO")))</f>
        <v>M²</v>
      </c>
      <c r="F83" s="542">
        <v>900</v>
      </c>
      <c r="G83" s="533" t="str">
        <f>UPPER(IF(B83="SINAPI",VLOOKUP(C83,SINAPI!$A$2:$E$30000,4,0),IF(B83="COMP",ROUND(VLOOKUP(C83,[1]COMP!$B$5:$H$9613,4,0),2),"")))</f>
        <v>1,7</v>
      </c>
      <c r="H83" s="532">
        <f>G83*F83</f>
        <v>1530</v>
      </c>
      <c r="L83" s="511"/>
      <c r="M83" s="512"/>
      <c r="N83" s="511"/>
    </row>
    <row r="84" spans="1:14" s="510" customFormat="1">
      <c r="A84" s="543"/>
      <c r="B84" s="543"/>
      <c r="C84" s="543"/>
      <c r="D84" s="543"/>
      <c r="E84" s="689" t="s">
        <v>444</v>
      </c>
      <c r="F84" s="689"/>
      <c r="G84" s="689"/>
      <c r="H84" s="544">
        <f>SUBTOTAL(9,H83:H83)</f>
        <v>1530</v>
      </c>
      <c r="L84" s="513"/>
      <c r="M84" s="512"/>
      <c r="N84" s="511"/>
    </row>
    <row r="85" spans="1:14" ht="17.100000000000001" customHeight="1">
      <c r="A85" s="663" t="s">
        <v>250</v>
      </c>
      <c r="B85" s="663"/>
      <c r="C85" s="663"/>
      <c r="D85" s="663"/>
      <c r="E85" s="663"/>
      <c r="F85" s="663"/>
      <c r="G85" s="663"/>
      <c r="H85" s="545">
        <f>SUBTOTAL(9,H20:H84)</f>
        <v>185203.08679999999</v>
      </c>
      <c r="L85" s="31"/>
      <c r="N85" s="31"/>
    </row>
    <row r="86" spans="1:14" ht="17.100000000000001" customHeight="1">
      <c r="A86" s="663" t="s">
        <v>249</v>
      </c>
      <c r="B86" s="663"/>
      <c r="C86" s="663"/>
      <c r="D86" s="663"/>
      <c r="E86" s="663"/>
      <c r="F86" s="663"/>
      <c r="G86" s="663"/>
      <c r="H86" s="545">
        <f>H85*0.2</f>
        <v>37040.617359999997</v>
      </c>
      <c r="L86" s="514"/>
      <c r="N86" s="31"/>
    </row>
    <row r="87" spans="1:14" ht="17.100000000000001" customHeight="1">
      <c r="A87" s="663" t="s">
        <v>0</v>
      </c>
      <c r="B87" s="663"/>
      <c r="C87" s="663"/>
      <c r="D87" s="663"/>
      <c r="E87" s="663"/>
      <c r="F87" s="663"/>
      <c r="G87" s="663"/>
      <c r="H87" s="545">
        <f>SUM(H85:H86)</f>
        <v>222243.70415999999</v>
      </c>
      <c r="L87" s="31"/>
      <c r="N87" s="31"/>
    </row>
    <row r="88" spans="1:14" ht="17.100000000000001" customHeight="1">
      <c r="D88" s="31"/>
      <c r="H88" s="515"/>
      <c r="L88" s="31"/>
      <c r="N88" s="31"/>
    </row>
    <row r="89" spans="1:14" ht="17.100000000000001" customHeight="1">
      <c r="D89" s="31"/>
      <c r="H89" s="515"/>
      <c r="L89" s="31"/>
      <c r="N89" s="31"/>
    </row>
    <row r="90" spans="1:14" ht="17.100000000000001" customHeight="1">
      <c r="A90" s="517"/>
      <c r="B90" s="517"/>
      <c r="C90" s="517"/>
      <c r="D90" s="31"/>
      <c r="E90" s="517"/>
      <c r="F90" s="517"/>
      <c r="G90" s="517"/>
      <c r="H90" s="518"/>
      <c r="L90" s="31"/>
      <c r="N90" s="31"/>
    </row>
    <row r="91" spans="1:14">
      <c r="D91" s="31"/>
      <c r="H91" s="515"/>
      <c r="L91" s="31"/>
      <c r="N91" s="31"/>
    </row>
    <row r="92" spans="1:14" ht="15.75" customHeight="1">
      <c r="A92" s="517"/>
      <c r="B92" s="517"/>
      <c r="C92" s="517"/>
      <c r="D92" s="13" t="s">
        <v>358</v>
      </c>
      <c r="E92" s="517"/>
      <c r="F92" s="517"/>
      <c r="G92" s="517"/>
      <c r="H92" s="518"/>
      <c r="L92" s="31"/>
      <c r="N92" s="31"/>
    </row>
    <row r="93" spans="1:14">
      <c r="A93" s="475"/>
      <c r="B93" s="475"/>
      <c r="C93" s="475"/>
      <c r="D93" s="475"/>
      <c r="E93" s="475"/>
      <c r="F93" s="31"/>
      <c r="G93" s="31"/>
      <c r="H93" s="31"/>
      <c r="L93" s="31"/>
      <c r="N93" s="31"/>
    </row>
    <row r="94" spans="1:14">
      <c r="A94" s="475"/>
      <c r="B94" s="475"/>
      <c r="C94" s="475"/>
      <c r="D94" s="475"/>
      <c r="E94" s="475"/>
      <c r="F94" s="31"/>
      <c r="G94" s="31"/>
      <c r="H94" s="31"/>
      <c r="L94" s="31"/>
      <c r="N94" s="31"/>
    </row>
    <row r="95" spans="1:14">
      <c r="A95" s="475"/>
      <c r="B95" s="475"/>
      <c r="C95" s="475"/>
      <c r="D95" s="475"/>
      <c r="E95" s="475"/>
      <c r="F95" s="31"/>
      <c r="G95" s="31"/>
      <c r="H95" s="31"/>
      <c r="L95" s="31"/>
      <c r="N95" s="31"/>
    </row>
    <row r="96" spans="1:14">
      <c r="A96" s="475"/>
      <c r="B96" s="475"/>
      <c r="C96" s="475"/>
      <c r="D96" s="31"/>
      <c r="E96" s="475"/>
      <c r="F96" s="31"/>
      <c r="G96" s="31"/>
      <c r="H96" s="31"/>
    </row>
    <row r="97" spans="1:13">
      <c r="A97" s="475"/>
      <c r="B97" s="475"/>
      <c r="C97" s="475"/>
      <c r="D97" s="31"/>
      <c r="E97" s="475"/>
      <c r="F97" s="31"/>
      <c r="G97" s="31"/>
      <c r="H97" s="31"/>
    </row>
    <row r="98" spans="1:13">
      <c r="A98" s="475"/>
      <c r="B98" s="475"/>
      <c r="C98" s="475"/>
      <c r="D98" s="31"/>
      <c r="E98" s="475"/>
      <c r="F98" s="31"/>
      <c r="G98" s="31"/>
      <c r="H98" s="31"/>
    </row>
    <row r="99" spans="1:13">
      <c r="A99" s="475"/>
      <c r="B99" s="475"/>
      <c r="C99" s="475"/>
      <c r="D99" s="475"/>
      <c r="E99" s="475"/>
      <c r="F99" s="31"/>
      <c r="G99" s="31"/>
      <c r="H99" s="31"/>
    </row>
    <row r="100" spans="1:13">
      <c r="A100" s="475"/>
      <c r="B100" s="475"/>
      <c r="C100" s="475"/>
      <c r="D100" s="475"/>
      <c r="E100" s="475"/>
      <c r="F100" s="31"/>
      <c r="G100" s="31"/>
      <c r="H100" s="31"/>
    </row>
    <row r="101" spans="1:13">
      <c r="A101" s="475"/>
      <c r="B101" s="475"/>
      <c r="C101" s="475"/>
      <c r="D101" s="475"/>
      <c r="E101" s="475"/>
      <c r="F101" s="31"/>
      <c r="G101" s="31"/>
      <c r="H101" s="31"/>
    </row>
    <row r="103" spans="1:13">
      <c r="D103" s="31"/>
    </row>
    <row r="105" spans="1:13">
      <c r="D105" s="520"/>
      <c r="E105" s="475"/>
      <c r="F105" s="521"/>
      <c r="G105" s="522"/>
      <c r="H105" s="31"/>
      <c r="M105" s="32"/>
    </row>
    <row r="106" spans="1:13">
      <c r="D106" s="520"/>
      <c r="E106" s="475"/>
      <c r="F106" s="521"/>
      <c r="G106" s="522"/>
      <c r="H106" s="31"/>
      <c r="M106" s="32"/>
    </row>
    <row r="107" spans="1:13">
      <c r="D107" s="523"/>
      <c r="E107" s="523"/>
      <c r="F107" s="524"/>
      <c r="G107" s="523"/>
      <c r="H107" s="31"/>
      <c r="M107" s="32"/>
    </row>
    <row r="108" spans="1:13">
      <c r="D108" s="523"/>
      <c r="E108" s="523"/>
      <c r="F108" s="524"/>
      <c r="G108" s="523"/>
      <c r="H108" s="31"/>
      <c r="M108" s="32"/>
    </row>
    <row r="109" spans="1:13">
      <c r="D109" s="523"/>
      <c r="E109" s="523"/>
      <c r="F109" s="524"/>
      <c r="G109" s="523"/>
      <c r="H109" s="31"/>
      <c r="M109" s="32"/>
    </row>
    <row r="110" spans="1:13">
      <c r="D110" s="523"/>
      <c r="E110" s="523"/>
      <c r="F110" s="524"/>
      <c r="G110" s="523"/>
      <c r="H110" s="31"/>
      <c r="M110" s="32"/>
    </row>
    <row r="111" spans="1:13">
      <c r="D111" s="523"/>
      <c r="E111" s="523"/>
      <c r="F111" s="524"/>
      <c r="G111" s="523"/>
      <c r="H111" s="31"/>
      <c r="M111" s="32"/>
    </row>
    <row r="112" spans="1:13">
      <c r="D112" s="523"/>
      <c r="E112" s="523"/>
      <c r="F112" s="524"/>
      <c r="G112" s="523"/>
      <c r="H112" s="31"/>
      <c r="M112" s="32"/>
    </row>
    <row r="113" spans="4:8">
      <c r="D113" s="523"/>
      <c r="E113" s="523"/>
      <c r="F113" s="524"/>
      <c r="G113" s="523"/>
      <c r="H113" s="31"/>
    </row>
    <row r="114" spans="4:8">
      <c r="D114" s="523"/>
      <c r="E114" s="523"/>
      <c r="F114" s="524"/>
      <c r="G114" s="523"/>
      <c r="H114" s="31"/>
    </row>
    <row r="115" spans="4:8">
      <c r="D115" s="520"/>
      <c r="E115" s="475"/>
      <c r="F115" s="521"/>
      <c r="G115" s="522"/>
      <c r="H115" s="31"/>
    </row>
    <row r="116" spans="4:8">
      <c r="D116" s="520"/>
      <c r="E116" s="475"/>
      <c r="F116" s="521"/>
      <c r="G116" s="522"/>
      <c r="H116" s="31"/>
    </row>
    <row r="117" spans="4:8">
      <c r="D117" s="520"/>
      <c r="E117" s="475"/>
      <c r="F117" s="521"/>
      <c r="G117" s="522"/>
      <c r="H117" s="31"/>
    </row>
    <row r="118" spans="4:8">
      <c r="D118" s="520"/>
      <c r="E118" s="475"/>
      <c r="F118" s="521"/>
      <c r="G118" s="522"/>
      <c r="H118" s="31"/>
    </row>
    <row r="119" spans="4:8">
      <c r="D119" s="520"/>
      <c r="E119" s="475"/>
      <c r="F119" s="521"/>
      <c r="G119" s="522"/>
      <c r="H119" s="31"/>
    </row>
    <row r="120" spans="4:8">
      <c r="D120" s="520"/>
      <c r="E120" s="475"/>
      <c r="F120" s="521"/>
      <c r="G120" s="522"/>
      <c r="H120" s="31"/>
    </row>
  </sheetData>
  <protectedRanges>
    <protectedRange sqref="H14:H15 E17 E14:F14 G17:H17 F14:F17 D14:D17 A14:B17" name="Intervalo1_1"/>
    <protectedRange sqref="A9:D12 G9:H12" name="Intervalo1"/>
  </protectedRanges>
  <mergeCells count="19">
    <mergeCell ref="A15:F15"/>
    <mergeCell ref="A87:G87"/>
    <mergeCell ref="E84:G84"/>
    <mergeCell ref="A9:H9"/>
    <mergeCell ref="A10:H10"/>
    <mergeCell ref="A85:G85"/>
    <mergeCell ref="A86:G86"/>
    <mergeCell ref="G14:H17"/>
    <mergeCell ref="A13:H13"/>
    <mergeCell ref="A14:F14"/>
    <mergeCell ref="A16:F16"/>
    <mergeCell ref="A17:F17"/>
    <mergeCell ref="E26:G26"/>
    <mergeCell ref="E37:G37"/>
    <mergeCell ref="E40:G40"/>
    <mergeCell ref="E51:G51"/>
    <mergeCell ref="E54:G54"/>
    <mergeCell ref="E48:G48"/>
    <mergeCell ref="E81:G81"/>
  </mergeCells>
  <phoneticPr fontId="0" type="noConversion"/>
  <printOptions horizontalCentered="1"/>
  <pageMargins left="0.43307086614173229" right="0.27559055118110237" top="0.27559055118110237" bottom="0.74803149606299213" header="0.31496062992125984" footer="0.31496062992125984"/>
  <pageSetup paperSize="9" scale="55" orientation="portrait" horizontalDpi="300" verticalDpi="300" r:id="rId1"/>
  <headerFooter alignWithMargins="0">
    <oddHeader>&amp;C&amp;G</oddHeader>
    <oddFooter>&amp;R&amp;G</oddFooter>
  </headerFooter>
  <ignoredErrors>
    <ignoredError sqref="C64 C31:C32 C68 C70:C73 C76 C78" numberStoredAsText="1"/>
  </ignoredErrors>
  <drawing r:id="rId2"/>
  <legacyDrawingHF r:id="rId3"/>
</worksheet>
</file>

<file path=xl/worksheets/sheet2.xml><?xml version="1.0" encoding="utf-8"?>
<worksheet xmlns="http://schemas.openxmlformats.org/spreadsheetml/2006/main" xmlns:r="http://schemas.openxmlformats.org/officeDocument/2006/relationships">
  <dimension ref="A1:S71"/>
  <sheetViews>
    <sheetView view="pageBreakPreview" topLeftCell="A40" zoomScaleSheetLayoutView="100" workbookViewId="0">
      <selection activeCell="D11" sqref="D11"/>
    </sheetView>
  </sheetViews>
  <sheetFormatPr defaultRowHeight="12.75"/>
  <cols>
    <col min="1" max="2" width="6.85546875" customWidth="1"/>
    <col min="3" max="3" width="12.42578125" customWidth="1"/>
    <col min="4" max="4" width="58.5703125" style="2" customWidth="1"/>
    <col min="5" max="5" width="7.5703125" style="36" customWidth="1"/>
    <col min="6" max="6" width="9.28515625" style="33" customWidth="1"/>
    <col min="7" max="7" width="10.7109375" style="1" customWidth="1"/>
    <col min="8" max="8" width="13.5703125" bestFit="1" customWidth="1"/>
    <col min="9" max="11" width="9.140625" hidden="1" customWidth="1"/>
    <col min="12" max="12" width="13" customWidth="1"/>
    <col min="13" max="13" width="10.7109375" style="106" hidden="1" customWidth="1"/>
    <col min="14" max="14" width="1.85546875" customWidth="1"/>
    <col min="15" max="15" width="11.5703125" bestFit="1" customWidth="1"/>
  </cols>
  <sheetData>
    <row r="1" spans="1:19" ht="15" customHeight="1">
      <c r="A1" s="122"/>
      <c r="B1" s="124"/>
      <c r="C1" s="123"/>
      <c r="D1" s="124"/>
      <c r="E1" s="123"/>
      <c r="F1" s="125"/>
      <c r="G1" s="126"/>
      <c r="H1" s="127"/>
      <c r="I1" s="6"/>
      <c r="J1" s="6"/>
      <c r="K1" s="6"/>
      <c r="L1" s="6"/>
      <c r="M1" s="105"/>
      <c r="N1" s="6"/>
    </row>
    <row r="2" spans="1:19" ht="15" customHeight="1">
      <c r="A2" s="128"/>
      <c r="B2" s="130"/>
      <c r="C2" s="129"/>
      <c r="D2" s="130"/>
      <c r="E2" s="129"/>
      <c r="F2" s="131"/>
      <c r="G2" s="132"/>
      <c r="H2" s="133"/>
      <c r="I2" s="7"/>
      <c r="J2" s="7"/>
      <c r="K2" s="7"/>
      <c r="L2" s="7"/>
      <c r="M2" s="105"/>
      <c r="N2" s="7"/>
    </row>
    <row r="3" spans="1:19" ht="15" customHeight="1">
      <c r="A3" s="128"/>
      <c r="B3" s="130"/>
      <c r="C3" s="129"/>
      <c r="D3" s="130"/>
      <c r="E3" s="129"/>
      <c r="F3" s="131"/>
      <c r="G3" s="132"/>
      <c r="H3" s="133"/>
      <c r="I3" s="7"/>
      <c r="J3" s="7"/>
      <c r="K3" s="7"/>
      <c r="L3" s="7"/>
      <c r="M3" s="105"/>
      <c r="N3" s="7"/>
    </row>
    <row r="4" spans="1:19" ht="15" customHeight="1">
      <c r="A4" s="128"/>
      <c r="B4" s="130"/>
      <c r="C4" s="129"/>
      <c r="D4" s="130"/>
      <c r="E4" s="129"/>
      <c r="F4" s="131"/>
      <c r="G4" s="132"/>
      <c r="H4" s="133"/>
      <c r="I4" s="7"/>
      <c r="J4" s="7"/>
      <c r="K4" s="7"/>
      <c r="L4" s="7"/>
      <c r="M4" s="105"/>
      <c r="N4" s="7"/>
    </row>
    <row r="5" spans="1:19" ht="9" customHeight="1">
      <c r="A5" s="128"/>
      <c r="B5" s="130"/>
      <c r="C5" s="129"/>
      <c r="D5" s="130"/>
      <c r="E5" s="129"/>
      <c r="F5" s="131"/>
      <c r="G5" s="132"/>
      <c r="H5" s="133"/>
      <c r="I5" s="7"/>
      <c r="J5" s="7"/>
      <c r="K5" s="7"/>
      <c r="L5" s="7"/>
      <c r="M5" s="105"/>
      <c r="N5" s="7"/>
    </row>
    <row r="6" spans="1:19" s="111" customFormat="1" ht="5.0999999999999996" customHeight="1">
      <c r="A6" s="128"/>
      <c r="B6" s="130"/>
      <c r="C6" s="129"/>
      <c r="D6" s="130"/>
      <c r="E6" s="129"/>
      <c r="F6" s="131"/>
      <c r="G6" s="132"/>
      <c r="H6" s="133"/>
      <c r="I6" s="109"/>
      <c r="J6" s="109"/>
      <c r="K6" s="109"/>
      <c r="L6" s="109"/>
      <c r="M6" s="110"/>
      <c r="N6" s="109"/>
    </row>
    <row r="7" spans="1:19" ht="17.25" customHeight="1">
      <c r="A7" s="128"/>
      <c r="B7" s="130"/>
      <c r="C7" s="129"/>
      <c r="D7" s="130"/>
      <c r="E7" s="129"/>
      <c r="F7" s="131"/>
      <c r="G7" s="132"/>
      <c r="H7" s="133"/>
      <c r="I7" s="112"/>
      <c r="J7" s="112"/>
      <c r="K7" s="7"/>
      <c r="L7" s="7"/>
      <c r="M7" s="105"/>
      <c r="N7" s="7"/>
    </row>
    <row r="8" spans="1:19" ht="15" customHeight="1">
      <c r="A8" s="128"/>
      <c r="B8" s="130"/>
      <c r="C8" s="129"/>
      <c r="D8" s="130"/>
      <c r="E8" s="129"/>
      <c r="F8" s="131"/>
      <c r="G8" s="132"/>
      <c r="H8" s="133"/>
      <c r="I8" s="112"/>
      <c r="J8" s="112"/>
      <c r="K8" s="7"/>
      <c r="L8" s="38"/>
      <c r="M8" s="105"/>
      <c r="N8" s="38"/>
    </row>
    <row r="9" spans="1:19" ht="15" customHeight="1">
      <c r="A9" s="690"/>
      <c r="B9" s="691"/>
      <c r="C9" s="692"/>
      <c r="D9" s="692"/>
      <c r="E9" s="692"/>
      <c r="F9" s="692"/>
      <c r="G9" s="692"/>
      <c r="H9" s="693"/>
      <c r="I9" s="8"/>
      <c r="J9" s="8"/>
      <c r="L9" s="3"/>
      <c r="N9" s="3"/>
    </row>
    <row r="10" spans="1:19" s="3" customFormat="1" ht="15.75" customHeight="1">
      <c r="A10" s="691"/>
      <c r="B10" s="691"/>
      <c r="C10" s="692"/>
      <c r="D10" s="692"/>
      <c r="E10" s="692"/>
      <c r="F10" s="692"/>
      <c r="G10" s="692"/>
      <c r="H10" s="692"/>
      <c r="I10" s="13"/>
      <c r="J10" s="13"/>
      <c r="M10" s="106"/>
    </row>
    <row r="11" spans="1:19" ht="15.75" customHeight="1">
      <c r="A11" s="394"/>
      <c r="B11" s="394"/>
      <c r="C11" s="395"/>
      <c r="D11" s="395"/>
      <c r="E11" s="395"/>
      <c r="F11" s="395"/>
      <c r="G11" s="395"/>
      <c r="H11" s="395"/>
      <c r="I11" s="8"/>
      <c r="J11" s="8"/>
      <c r="L11" s="3"/>
      <c r="N11" s="3"/>
    </row>
    <row r="12" spans="1:19" ht="15.75" customHeight="1">
      <c r="A12" s="394"/>
      <c r="B12" s="394"/>
      <c r="C12" s="395"/>
      <c r="D12" s="395"/>
      <c r="E12" s="395"/>
      <c r="F12" s="395"/>
      <c r="G12" s="395"/>
      <c r="H12" s="395"/>
      <c r="I12" s="8"/>
      <c r="J12" s="8"/>
      <c r="L12" s="3"/>
      <c r="N12" s="3"/>
    </row>
    <row r="13" spans="1:19" s="10" customFormat="1" ht="22.5" customHeight="1">
      <c r="A13" s="694" t="s">
        <v>447</v>
      </c>
      <c r="B13" s="695"/>
      <c r="C13" s="695"/>
      <c r="D13" s="695"/>
      <c r="E13" s="695"/>
      <c r="F13" s="695"/>
      <c r="G13" s="695"/>
      <c r="H13" s="696"/>
      <c r="I13" s="34"/>
      <c r="J13" s="34"/>
      <c r="K13" s="34"/>
      <c r="M13" s="107"/>
      <c r="O13" s="101"/>
      <c r="P13" s="5"/>
      <c r="Q13" s="5"/>
      <c r="R13" s="5"/>
      <c r="S13" s="5"/>
    </row>
    <row r="14" spans="1:19" s="35" customFormat="1" ht="13.7" customHeight="1">
      <c r="A14" s="697" t="s">
        <v>366</v>
      </c>
      <c r="B14" s="698"/>
      <c r="C14" s="699"/>
      <c r="D14" s="699"/>
      <c r="E14" s="699"/>
      <c r="F14" s="700"/>
      <c r="G14" s="701" t="s">
        <v>489</v>
      </c>
      <c r="H14" s="702"/>
      <c r="I14" s="34"/>
      <c r="J14" s="34"/>
      <c r="K14" s="34"/>
      <c r="M14" s="108"/>
      <c r="O14" s="103"/>
      <c r="P14" s="34"/>
      <c r="Q14" s="34"/>
      <c r="R14" s="34"/>
      <c r="S14" s="34"/>
    </row>
    <row r="15" spans="1:19" s="35" customFormat="1">
      <c r="A15" s="678" t="s">
        <v>17902</v>
      </c>
      <c r="B15" s="679"/>
      <c r="C15" s="680"/>
      <c r="D15" s="680"/>
      <c r="E15" s="680"/>
      <c r="F15" s="681"/>
      <c r="G15" s="703"/>
      <c r="H15" s="704"/>
      <c r="I15" s="34"/>
      <c r="J15" s="34"/>
      <c r="K15" s="34"/>
      <c r="M15" s="107"/>
      <c r="O15" s="103"/>
      <c r="P15" s="34"/>
      <c r="Q15" s="34"/>
      <c r="R15" s="34"/>
      <c r="S15" s="34"/>
    </row>
    <row r="16" spans="1:19" s="35" customFormat="1">
      <c r="A16" s="678" t="s">
        <v>445</v>
      </c>
      <c r="B16" s="679"/>
      <c r="C16" s="680"/>
      <c r="D16" s="680"/>
      <c r="E16" s="680"/>
      <c r="F16" s="681"/>
      <c r="G16" s="705"/>
      <c r="H16" s="704"/>
      <c r="I16" s="34"/>
      <c r="J16" s="34"/>
      <c r="K16" s="34"/>
      <c r="M16" s="107"/>
      <c r="P16" s="34"/>
      <c r="Q16" s="34"/>
      <c r="R16" s="34"/>
      <c r="S16" s="34"/>
    </row>
    <row r="17" spans="1:19" s="35" customFormat="1" ht="14.25" customHeight="1">
      <c r="A17" s="708" t="s">
        <v>446</v>
      </c>
      <c r="B17" s="709"/>
      <c r="C17" s="710"/>
      <c r="D17" s="710"/>
      <c r="E17" s="710"/>
      <c r="F17" s="711"/>
      <c r="G17" s="706"/>
      <c r="H17" s="707"/>
      <c r="I17" s="34"/>
      <c r="J17" s="34"/>
      <c r="K17" s="34"/>
      <c r="M17" s="107"/>
      <c r="P17" s="34"/>
      <c r="Q17" s="34"/>
      <c r="R17" s="34"/>
      <c r="S17" s="34"/>
    </row>
    <row r="18" spans="1:19" s="35" customFormat="1" ht="12.75" customHeight="1">
      <c r="A18" s="396" t="s">
        <v>1</v>
      </c>
      <c r="B18" s="396" t="s">
        <v>285</v>
      </c>
      <c r="C18" s="396" t="s">
        <v>277</v>
      </c>
      <c r="D18" s="396" t="s">
        <v>2</v>
      </c>
      <c r="E18" s="396" t="s">
        <v>4</v>
      </c>
      <c r="F18" s="147" t="s">
        <v>3</v>
      </c>
      <c r="G18" s="148" t="s">
        <v>26</v>
      </c>
      <c r="H18" s="148" t="s">
        <v>27</v>
      </c>
      <c r="I18" s="34"/>
      <c r="J18" s="34"/>
      <c r="K18" s="34"/>
      <c r="M18" s="107"/>
      <c r="P18" s="34"/>
      <c r="Q18" s="34"/>
      <c r="R18" s="34"/>
      <c r="S18" s="34"/>
    </row>
    <row r="19" spans="1:19" s="352" customFormat="1">
      <c r="A19" s="398">
        <v>1</v>
      </c>
      <c r="B19" s="400"/>
      <c r="C19" s="348"/>
      <c r="D19" s="349" t="s">
        <v>5</v>
      </c>
      <c r="E19" s="349"/>
      <c r="F19" s="349"/>
      <c r="G19" s="349"/>
      <c r="H19" s="350"/>
      <c r="I19" s="351"/>
      <c r="J19" s="351"/>
      <c r="K19" s="351"/>
      <c r="M19" s="353"/>
      <c r="P19" s="351"/>
      <c r="Q19" s="351"/>
      <c r="R19" s="351"/>
      <c r="S19" s="351"/>
    </row>
    <row r="20" spans="1:19" s="360" customFormat="1" ht="12.95" customHeight="1">
      <c r="A20" s="354" t="s">
        <v>14</v>
      </c>
      <c r="B20" s="355" t="s">
        <v>251</v>
      </c>
      <c r="C20" s="304" t="s">
        <v>369</v>
      </c>
      <c r="D20" s="356" t="str">
        <f>UPPER(IF(B20="SINAPI",VLOOKUP(C20,SINAPI!$A$3:$D$30000,2,0),IF(B20="COMP",VLOOKUP(C20,COMP!$B$3:$H$9922,2,0),"ERRO")))</f>
        <v xml:space="preserve">REMOÇÃO DE FIO ISOLADO                  </v>
      </c>
      <c r="E20" s="357" t="str">
        <f>UPPER(IF(B20="SINAPI",VLOOKUP(C20,SINAPI!$A$3:$D$30000,3,0),IF(B20="COMP",VLOOKUP(C20,COMP!$B$3:$H$9922,3,0),"ERRO")))</f>
        <v>M</v>
      </c>
      <c r="F20" s="427">
        <v>84</v>
      </c>
      <c r="G20" s="358" t="str">
        <f>UPPER(IF(B20="SINAPI",VLOOKUP(C20,SINAPI!$A$2:$E$30000,4,0),IF(B20="COMP",ROUND(VLOOKUP(C20,COMP!$B$5:$H$9601,4,0),2),"")))</f>
        <v>2,39</v>
      </c>
      <c r="H20" s="359">
        <f t="shared" ref="H20:H28" si="0">F20*G20</f>
        <v>200.76000000000002</v>
      </c>
      <c r="L20" s="361"/>
      <c r="M20" s="353"/>
      <c r="N20" s="361"/>
      <c r="O20" s="361"/>
    </row>
    <row r="21" spans="1:19" s="360" customFormat="1">
      <c r="A21" s="354" t="s">
        <v>6</v>
      </c>
      <c r="B21" s="355" t="s">
        <v>251</v>
      </c>
      <c r="C21" s="304" t="s">
        <v>371</v>
      </c>
      <c r="D21" s="356" t="str">
        <f>UPPER(IF(B21="SINAPI",VLOOKUP(C21,SINAPI!$A$3:$D$30000,2,0),IF(B21="COMP",VLOOKUP(C21,COMP!$B$3:$H$9922,2,0),"ERRO")))</f>
        <v xml:space="preserve">REMOÇÃO DE ELETRODUTO EM PVC RÍGIDO               </v>
      </c>
      <c r="E21" s="357" t="str">
        <f>UPPER(IF(B21="SINAPI",VLOOKUP(C21,SINAPI!$A$3:$D$30000,3,0),IF(B21="COMP",VLOOKUP(C21,COMP!$B$3:$H$9922,3,0),"ERRO")))</f>
        <v>M</v>
      </c>
      <c r="F21" s="427">
        <v>28</v>
      </c>
      <c r="G21" s="358" t="str">
        <f>UPPER(IF(B21="SINAPI",VLOOKUP(C21,SINAPI!$A$2:$E$30000,4,0),IF(B21="COMP",ROUND(VLOOKUP(C21,COMP!$B$5:$H$9601,4,0),2),"")))</f>
        <v>2,66</v>
      </c>
      <c r="H21" s="359">
        <f t="shared" si="0"/>
        <v>74.48</v>
      </c>
      <c r="L21" s="361"/>
      <c r="M21" s="353"/>
      <c r="N21" s="361"/>
      <c r="O21" s="361"/>
    </row>
    <row r="22" spans="1:19" s="360" customFormat="1">
      <c r="A22" s="354" t="s">
        <v>15</v>
      </c>
      <c r="B22" s="355" t="s">
        <v>251</v>
      </c>
      <c r="C22" s="304" t="s">
        <v>373</v>
      </c>
      <c r="D22" s="356" t="str">
        <f>UPPER(IF(B22="SINAPI",VLOOKUP(C22,SINAPI!$A$3:$D$30000,2,0),IF(B22="COMP",VLOOKUP(C22,COMP!$B$3:$H$9922,2,0),"ERRO")))</f>
        <v xml:space="preserve">REMOÇÃO DE LUMINÁRIA COM BRAÇO PARA POSTE          </v>
      </c>
      <c r="E22" s="357" t="str">
        <f>UPPER(IF(B22="SINAPI",VLOOKUP(C22,SINAPI!$A$3:$D$30000,3,0),IF(B22="COMP",VLOOKUP(C22,COMP!$B$3:$H$9922,3,0),"ERRO")))</f>
        <v xml:space="preserve">UN  </v>
      </c>
      <c r="F22" s="427">
        <v>12</v>
      </c>
      <c r="G22" s="358" t="str">
        <f>UPPER(IF(B22="SINAPI",VLOOKUP(C22,SINAPI!$A$2:$E$30000,4,0),IF(B22="COMP",ROUND(VLOOKUP(C22,COMP!$B$5:$H$9601,4,0),2),"")))</f>
        <v>13,31</v>
      </c>
      <c r="H22" s="359">
        <f t="shared" si="0"/>
        <v>159.72</v>
      </c>
      <c r="L22" s="361"/>
      <c r="M22" s="353"/>
      <c r="N22" s="361"/>
      <c r="O22" s="361"/>
    </row>
    <row r="23" spans="1:19" s="360" customFormat="1">
      <c r="A23" s="354" t="s">
        <v>16</v>
      </c>
      <c r="B23" s="355" t="s">
        <v>251</v>
      </c>
      <c r="C23" s="304" t="s">
        <v>375</v>
      </c>
      <c r="D23" s="356" t="str">
        <f>UPPER(IF(B23="SINAPI",VLOOKUP(C23,SINAPI!$A$3:$D$30000,2,0),IF(B23="COMP",VLOOKUP(C23,COMP!$B$3:$H$9922,2,0),"ERRO")))</f>
        <v xml:space="preserve">RETIRADA DE POSTE DE CONC. ARMADO 5,00 M    </v>
      </c>
      <c r="E23" s="357" t="str">
        <f>UPPER(IF(B23="SINAPI",VLOOKUP(C23,SINAPI!$A$3:$D$30000,3,0),IF(B23="COMP",VLOOKUP(C23,COMP!$B$3:$H$9922,3,0),"ERRO")))</f>
        <v>M</v>
      </c>
      <c r="F23" s="427">
        <v>4</v>
      </c>
      <c r="G23" s="358" t="str">
        <f>UPPER(IF(B23="SINAPI",VLOOKUP(C23,SINAPI!$A$2:$E$30000,4,0),IF(B23="COMP",ROUND(VLOOKUP(C23,COMP!$B$5:$H$9601,4,0),2),"")))</f>
        <v>183,34</v>
      </c>
      <c r="H23" s="359">
        <f t="shared" si="0"/>
        <v>733.36</v>
      </c>
      <c r="L23" s="361"/>
      <c r="M23" s="353"/>
      <c r="N23" s="361"/>
      <c r="O23" s="361"/>
    </row>
    <row r="24" spans="1:19" s="360" customFormat="1">
      <c r="A24" s="354" t="s">
        <v>25</v>
      </c>
      <c r="B24" s="355" t="s">
        <v>251</v>
      </c>
      <c r="C24" s="658" t="s">
        <v>377</v>
      </c>
      <c r="D24" s="356" t="str">
        <f>UPPER(IF(B24="SINAPI",VLOOKUP(C24,SINAPI!$A$3:$D$30000,2,0),IF(B24="COMP",VLOOKUP(C24,COMP!$B$3:$H$9922,2,0),"ERRO")))</f>
        <v xml:space="preserve">RETIRADA DE TELA DE ALAMBRADO S/ MOURÃO </v>
      </c>
      <c r="E24" s="357" t="str">
        <f>UPPER(IF(B24="SINAPI",VLOOKUP(C24,SINAPI!$A$3:$D$30000,3,0),IF(B24="COMP",VLOOKUP(C24,COMP!$B$3:$H$9922,3,0),"ERRO")))</f>
        <v>M</v>
      </c>
      <c r="F24" s="427">
        <v>35.700000000000003</v>
      </c>
      <c r="G24" s="358" t="str">
        <f>UPPER(IF(B24="SINAPI",VLOOKUP(C24,SINAPI!$A$2:$E$30000,4,0),IF(B24="COMP",ROUND(VLOOKUP(C24,COMP!$B$5:$H$9601,4,0),2),"")))</f>
        <v>3,27</v>
      </c>
      <c r="H24" s="359">
        <f t="shared" si="0"/>
        <v>116.739</v>
      </c>
      <c r="L24" s="361"/>
      <c r="M24" s="353"/>
      <c r="N24" s="361"/>
      <c r="O24" s="361"/>
    </row>
    <row r="25" spans="1:19" s="360" customFormat="1">
      <c r="A25" s="354" t="s">
        <v>360</v>
      </c>
      <c r="B25" s="355" t="s">
        <v>251</v>
      </c>
      <c r="C25" s="658" t="s">
        <v>380</v>
      </c>
      <c r="D25" s="356" t="str">
        <f>UPPER(IF(B25="SINAPI",VLOOKUP(C25,SINAPI!$A$3:$D$30000,2,0),IF(B25="COMP",VLOOKUP(C25,COMP!$B$3:$H$9922,2,0),"ERRO")))</f>
        <v xml:space="preserve">RETIRADA DE FISSURAS DO REBOCO </v>
      </c>
      <c r="E25" s="357" t="str">
        <f>UPPER(IF(B25="SINAPI",VLOOKUP(C25,SINAPI!$A$3:$D$30000,3,0),IF(B25="COMP",VLOOKUP(C25,COMP!$B$3:$H$9922,3,0),"ERRO")))</f>
        <v>M2</v>
      </c>
      <c r="F25" s="427">
        <v>0.25</v>
      </c>
      <c r="G25" s="358" t="str">
        <f>UPPER(IF(B25="SINAPI",VLOOKUP(C25,SINAPI!$A$2:$E$30000,4,0),IF(B25="COMP",ROUND(VLOOKUP(C25,COMP!$B$5:$H$9601,4,0),2),"")))</f>
        <v>28,4</v>
      </c>
      <c r="H25" s="359">
        <f t="shared" si="0"/>
        <v>7.1</v>
      </c>
      <c r="L25" s="361"/>
      <c r="M25" s="353"/>
      <c r="N25" s="361"/>
      <c r="O25" s="361"/>
    </row>
    <row r="26" spans="1:19" s="360" customFormat="1" ht="15">
      <c r="A26" s="354"/>
      <c r="B26" s="355"/>
      <c r="C26" s="404"/>
      <c r="D26" s="405" t="s">
        <v>367</v>
      </c>
      <c r="E26" s="404"/>
      <c r="F26" s="427"/>
      <c r="G26" s="358"/>
      <c r="H26" s="359"/>
      <c r="L26" s="361"/>
      <c r="M26" s="353"/>
      <c r="N26" s="361"/>
      <c r="O26" s="361"/>
    </row>
    <row r="27" spans="1:19" s="360" customFormat="1" ht="15.75" customHeight="1">
      <c r="A27" s="354" t="s">
        <v>381</v>
      </c>
      <c r="B27" s="355" t="s">
        <v>93</v>
      </c>
      <c r="C27" s="304" t="s">
        <v>14422</v>
      </c>
      <c r="D27" s="356" t="str">
        <f>UPPER(IF(B27="SINAPI",VLOOKUP(C27,SINAPI!$A$3:$D$30000,2,0),IF(B27="COMP",VLOOKUP(C27,COMP!$B$3:$H$9922,2,0),"ERRO")))</f>
        <v>CARGA MANUAL DE ENTULHO EM CAMINHÃO BASCULANTE 6M³</v>
      </c>
      <c r="E27" s="355" t="str">
        <f>UPPER(IF(B27="SINAPI",VLOOKUP(C27,SINAPI!$A$3:$D$30000,3,0),IF(B27="COMP",VLOOKUP(C27,COMP!$B$3:$H$9922,3,0),"ERRO")))</f>
        <v>M³</v>
      </c>
      <c r="F27" s="427">
        <v>0.63</v>
      </c>
      <c r="G27" s="362" t="str">
        <f>UPPER(IF(B27="SINAPI",VLOOKUP(C27,SINAPI!$A$2:$E$30000,4,0),IF(B27="COMP",ROUND(VLOOKUP(C27,COMP!$B$5:$H$9601,4,0),2),"")))</f>
        <v>15,44</v>
      </c>
      <c r="H27" s="359">
        <f t="shared" si="0"/>
        <v>9.7271999999999998</v>
      </c>
      <c r="L27" s="361"/>
      <c r="M27" s="353"/>
      <c r="N27" s="361"/>
      <c r="O27" s="361"/>
    </row>
    <row r="28" spans="1:19" s="360" customFormat="1" ht="38.25">
      <c r="A28" s="354" t="s">
        <v>382</v>
      </c>
      <c r="B28" s="355" t="s">
        <v>93</v>
      </c>
      <c r="C28" s="594" t="s">
        <v>14400</v>
      </c>
      <c r="D28" s="356" t="str">
        <f>UPPER(IF(B28="SINAPI",VLOOKUP(C28,SINAPI!$A$3:$D$30000,2,0),IF(B28="COMP",VLOOKUP(C28,COMP!$B$3:$H$9922,2,0),"ERRO")))</f>
        <v>TRANSPORTE LOCAL COM CAMINHÃO BASCULANTE 6M³, RODOVIA PAVIMENTADA (PARA DISTANCIAS SUPERIORES A 4KM)</v>
      </c>
      <c r="E28" s="355" t="str">
        <f>UPPER(IF(B28="SINAPI",VLOOKUP(C28,SINAPI!$A$3:$D$30000,3,0),IF(B28="COMP",VLOOKUP(C28,COMP!$B$3:$H$9922,3,0),"ERRO")))</f>
        <v>M³ X KM</v>
      </c>
      <c r="F28" s="427">
        <f>0.63*50</f>
        <v>31.5</v>
      </c>
      <c r="G28" s="362" t="str">
        <f>UPPER(IF(B28="SINAPI",VLOOKUP(C28,SINAPI!$A$2:$E$30000,4,0),IF(B28="COMP",ROUND(VLOOKUP(C28,COMP!$B$5:$H$9601,4,0),2),"")))</f>
        <v>1,15</v>
      </c>
      <c r="H28" s="359">
        <f t="shared" si="0"/>
        <v>36.224999999999994</v>
      </c>
      <c r="L28" s="361"/>
      <c r="M28" s="353"/>
      <c r="N28" s="361"/>
      <c r="O28" s="361"/>
    </row>
    <row r="29" spans="1:19" s="360" customFormat="1">
      <c r="A29" s="364"/>
      <c r="B29" s="365"/>
      <c r="C29" s="365"/>
      <c r="D29" s="365"/>
      <c r="E29" s="714" t="s">
        <v>398</v>
      </c>
      <c r="F29" s="714"/>
      <c r="G29" s="714"/>
      <c r="H29" s="366">
        <f>SUBTOTAL(9,H20:H28)</f>
        <v>1338.1112000000001</v>
      </c>
      <c r="L29" s="361"/>
      <c r="M29" s="353"/>
      <c r="N29" s="361"/>
      <c r="O29" s="361"/>
    </row>
    <row r="30" spans="1:19" s="368" customFormat="1" ht="12.95" customHeight="1">
      <c r="A30" s="432">
        <v>2</v>
      </c>
      <c r="B30" s="433"/>
      <c r="C30" s="410"/>
      <c r="D30" s="407" t="s">
        <v>11</v>
      </c>
      <c r="E30" s="408"/>
      <c r="F30" s="409"/>
      <c r="G30" s="428"/>
      <c r="H30" s="429"/>
      <c r="L30" s="369"/>
      <c r="M30" s="370"/>
      <c r="N30" s="369"/>
    </row>
    <row r="31" spans="1:19" s="368" customFormat="1" ht="38.25">
      <c r="A31" s="354" t="s">
        <v>7</v>
      </c>
      <c r="B31" s="355" t="s">
        <v>93</v>
      </c>
      <c r="C31" s="594" t="s">
        <v>11307</v>
      </c>
      <c r="D31" s="356" t="str">
        <f>UPPER(IF(B31="SINAPI",VLOOKUP(C31,SINAPI!$A$3:$D$30000,2,0),IF(B31="COMP",VLOOKUP(C31,COMP!$B$3:$H$9922,2,0),"ERRO")))</f>
        <v>TOMADA MÉDIA DE EMBUTIR (1 MÓDULO), 2P+T 20A, INCLUINDO SUPORTE E PLACA - FORNECIMENTO E INSTALAÇÃO. AF_12/2015</v>
      </c>
      <c r="E31" s="355" t="str">
        <f>UPPER(IF(B31="SINAPI",VLOOKUP(C31,SINAPI!$A$3:$D$30000,3,0),IF(B31="COMP",VLOOKUP(C31,COMP!$B$3:$H$9922,3,0),"ERRO")))</f>
        <v>UN</v>
      </c>
      <c r="F31" s="427">
        <v>6</v>
      </c>
      <c r="G31" s="362" t="str">
        <f>UPPER(IF(B31="SINAPI",VLOOKUP(C31,SINAPI!$A$2:$E$30000,4,0),IF(B31="COMP",ROUND(VLOOKUP(C31,[1]COMP!$B$5:$H$9613,4,0),2),"")))</f>
        <v>19</v>
      </c>
      <c r="H31" s="359">
        <f>ROUND(G31*F31,2)</f>
        <v>114</v>
      </c>
      <c r="L31" s="369"/>
      <c r="M31" s="371" t="e">
        <f>F31+F34+F37+F38+F39+#REF!</f>
        <v>#REF!</v>
      </c>
      <c r="N31" s="369"/>
    </row>
    <row r="32" spans="1:19" s="368" customFormat="1">
      <c r="A32" s="372"/>
      <c r="B32" s="363"/>
      <c r="C32" s="363"/>
      <c r="D32" s="363"/>
      <c r="E32" s="715" t="s">
        <v>399</v>
      </c>
      <c r="F32" s="715"/>
      <c r="G32" s="715"/>
      <c r="H32" s="366">
        <f>SUBTOTAL(9,H31:H31)</f>
        <v>114</v>
      </c>
      <c r="L32" s="369"/>
      <c r="M32" s="370"/>
      <c r="N32" s="369"/>
    </row>
    <row r="33" spans="1:15" s="368" customFormat="1" ht="15">
      <c r="A33" s="449">
        <v>3</v>
      </c>
      <c r="B33" s="450"/>
      <c r="C33" s="410"/>
      <c r="D33" s="407" t="s">
        <v>12</v>
      </c>
      <c r="E33" s="408"/>
      <c r="F33" s="409"/>
      <c r="G33" s="430"/>
      <c r="H33" s="431"/>
      <c r="L33" s="369"/>
      <c r="M33" s="370"/>
      <c r="N33" s="369"/>
    </row>
    <row r="34" spans="1:15" s="368" customFormat="1" ht="15">
      <c r="A34" s="399" t="s">
        <v>9</v>
      </c>
      <c r="B34" s="355"/>
      <c r="C34" s="404"/>
      <c r="D34" s="405" t="s">
        <v>368</v>
      </c>
      <c r="E34" s="404"/>
      <c r="F34" s="406"/>
      <c r="G34" s="362"/>
      <c r="H34" s="359"/>
      <c r="L34" s="369"/>
      <c r="M34" s="370"/>
      <c r="N34" s="369"/>
    </row>
    <row r="35" spans="1:15" s="368" customFormat="1" ht="14.25" customHeight="1">
      <c r="A35" s="354" t="s">
        <v>383</v>
      </c>
      <c r="B35" s="355" t="s">
        <v>93</v>
      </c>
      <c r="C35" s="304" t="s">
        <v>15067</v>
      </c>
      <c r="D35" s="356" t="str">
        <f>UPPER(IF(B35="SINAPI",VLOOKUP(C35,SINAPI!$A$3:$D$30000,2,0),IF(B35="COMP",VLOOKUP(C35,COMP!$B$3:$H$9922,2,0),"ERRO")))</f>
        <v>REMOÇÃO DE PINTURA PVA / ACRÍLICA</v>
      </c>
      <c r="E35" s="355" t="str">
        <f>UPPER(IF(B35="SINAPI",VLOOKUP(C35,SINAPI!$A$3:$D$30000,3,0),IF(B35="COMP",VLOOKUP(C35,COMP!$B$3:$H$9922,3,0),"ERRO")))</f>
        <v>M²</v>
      </c>
      <c r="F35" s="427">
        <v>242.74</v>
      </c>
      <c r="G35" s="362" t="str">
        <f>UPPER(IF(B35="SINAPI",VLOOKUP(C35,SINAPI!$A$2:$E$30000,4,0),IF(B35="COMP",ROUND(VLOOKUP(C35,[1]COMP!$B$5:$H$9613,4,0),2),"")))</f>
        <v>5,74</v>
      </c>
      <c r="H35" s="359">
        <f>ROUND(G35*F35,2)</f>
        <v>1393.33</v>
      </c>
      <c r="L35" s="369"/>
      <c r="M35" s="370"/>
      <c r="N35" s="369"/>
    </row>
    <row r="36" spans="1:15" s="368" customFormat="1" ht="25.5">
      <c r="A36" s="354" t="s">
        <v>384</v>
      </c>
      <c r="B36" s="355" t="s">
        <v>251</v>
      </c>
      <c r="C36" s="657" t="s">
        <v>393</v>
      </c>
      <c r="D36" s="356" t="str">
        <f>UPPER(IF(B36="SINAPI",VLOOKUP(C36,SINAPI!$A$3:$D$30000,3,0),IF(B36="COMP",VLOOKUP(C36,COMP!$B$3:$H$9922,2,0),"ERRO")))</f>
        <v>EMASSAMENTO COM MASSA ACRILICA PARA AMBIENTES INTERNOS/EXTERNOS, DUAS DEMAOS</v>
      </c>
      <c r="E36" s="355" t="str">
        <f>UPPER(IF(B36="SINAPI",VLOOKUP(C36,SINAPI!$A$3:$D$30000,3,0),IF(B36="COMP",VLOOKUP(C36,COMP!$B$3:$H$9922,3,0),"ERRO")))</f>
        <v>M2</v>
      </c>
      <c r="F36" s="427">
        <v>242.74</v>
      </c>
      <c r="G36" s="362" t="str">
        <f>UPPER(IF(B36="SINAPI",VLOOKUP(C36,SINAPI!$A$2:$E$30000,4,0),IF(B36="COMP",ROUND(VLOOKUP(C36,COMP!$B$5:$H$9601,4,0),2),"")))</f>
        <v>13,88</v>
      </c>
      <c r="H36" s="359">
        <f>ROUND(G36*F36,2)</f>
        <v>3369.23</v>
      </c>
      <c r="L36" s="369"/>
      <c r="M36" s="370"/>
      <c r="N36" s="369"/>
    </row>
    <row r="37" spans="1:15" s="368" customFormat="1" ht="28.5" customHeight="1">
      <c r="A37" s="354" t="s">
        <v>385</v>
      </c>
      <c r="B37" s="355" t="s">
        <v>251</v>
      </c>
      <c r="C37" s="657" t="s">
        <v>340</v>
      </c>
      <c r="D37" s="356" t="str">
        <f>UPPER(IF(B37="SINAPI",VLOOKUP(C37,SINAPI!$A$3:$D$30000,3,0),IF(B37="COMP",VLOOKUP(C37,COMP!$B$3:$H$9922,2,0),"ERRO")))</f>
        <v>PINTURA ESMALTE À BASE D'AGUA 2 DEMÃOS C/ FUNDO S/ PAREDE</v>
      </c>
      <c r="E37" s="355" t="str">
        <f>UPPER(IF(B37="SINAPI",VLOOKUP(C37,SINAPI!$A$3:$D$30000,3,0),IF(B37="COMP",VLOOKUP(C37,COMP!$B$3:$H$9922,3,0),"ERRO")))</f>
        <v>M2</v>
      </c>
      <c r="F37" s="427">
        <v>242.74</v>
      </c>
      <c r="G37" s="362" t="str">
        <f>UPPER(IF(B37="SINAPI",VLOOKUP(C37,SINAPI!$A$2:$E$30000,4,0),IF(B37="COMP",ROUND(VLOOKUP(C37,COMP!$B$5:$H$9601,4,0),2),"")))</f>
        <v>14,28</v>
      </c>
      <c r="H37" s="359">
        <f>F37*G37</f>
        <v>3466.3272000000002</v>
      </c>
      <c r="L37" s="369"/>
      <c r="M37" s="370"/>
      <c r="N37" s="369"/>
    </row>
    <row r="38" spans="1:15" s="368" customFormat="1" ht="38.25">
      <c r="A38" s="354" t="s">
        <v>386</v>
      </c>
      <c r="B38" s="453" t="s">
        <v>93</v>
      </c>
      <c r="C38" s="304" t="s">
        <v>477</v>
      </c>
      <c r="D38" s="454" t="str">
        <f>UPPER(IF(B38="SINAPI",VLOOKUP(C38,SINAPI!$A$3:$D$30000,2,0),IF(B38="COMP",VLOOKUP(C38,COMP!$B$3:$H$9922,2,0),"ERRO")))</f>
        <v>PINTURA ESMALTE FOSCO, DUAS DEMÃOS, SOBRE SUPERFÍCIE METÁLICA, INCLUSO UMA DEMÃO DE FUNDO ANTICORROSIVO COM PISTOLA DE AR COMPRIMIDO</v>
      </c>
      <c r="E38" s="355" t="str">
        <f>UPPER(IF(B38="SINAPI",VLOOKUP(C38,SINAPI!$A$3:$D$30000,3,0),IF(B38="COMP",VLOOKUP(C38,COMP!$B$3:$H$9922,3,0),"ERRO")))</f>
        <v>M²</v>
      </c>
      <c r="F38" s="427">
        <f>351.08*2</f>
        <v>702.16</v>
      </c>
      <c r="G38" s="362" t="str">
        <f>UPPER(IF(B38="SINAPI",VLOOKUP(C38,SINAPI!$A$2:$E$30000,4,0),IF(B38="COMP",ROUND(VLOOKUP(C38,[1]COMP!$B$5:$H$9613,4,0),2),"")))</f>
        <v>12,57</v>
      </c>
      <c r="H38" s="359">
        <f>F38*G38</f>
        <v>8826.1512000000002</v>
      </c>
      <c r="L38" s="369"/>
      <c r="M38" s="370"/>
      <c r="N38" s="369"/>
    </row>
    <row r="39" spans="1:15" s="368" customFormat="1" ht="38.25">
      <c r="A39" s="354" t="s">
        <v>387</v>
      </c>
      <c r="B39" s="453" t="s">
        <v>93</v>
      </c>
      <c r="C39" s="595" t="s">
        <v>477</v>
      </c>
      <c r="D39" s="454" t="str">
        <f>UPPER(IF(B39="SINAPI",VLOOKUP(C39,SINAPI!$A$3:$D$30000,2,0),IF(B39="COMP",VLOOKUP(C39,COMP!$B$3:$H$9922,2,0),"ERRO")))</f>
        <v>PINTURA ESMALTE FOSCO, DUAS DEMÃOS, SOBRE SUPERFÍCIE METÁLICA, INCLUSO UMA DEMÃO DE FUNDO ANTICORROSIVO COM PISTOLA DE AR COMPRIMIDO</v>
      </c>
      <c r="E39" s="355" t="str">
        <f>UPPER(IF(B39="SINAPI",VLOOKUP(C39,SINAPI!$A$3:$D$30000,3,0),IF(B39="COMP",VLOOKUP(C39,COMP!$B$3:$H$9922,3,0),"ERRO")))</f>
        <v>M²</v>
      </c>
      <c r="F39" s="427">
        <v>21.01</v>
      </c>
      <c r="G39" s="362" t="str">
        <f>UPPER(IF(B39="SINAPI",VLOOKUP(C39,SINAPI!$A$2:$E$30000,4,0),IF(B39="COMP",ROUND(VLOOKUP(C39,[1]COMP!$B$5:$H$9613,4,0),2),"")))</f>
        <v>12,57</v>
      </c>
      <c r="H39" s="359">
        <f>F39*G39</f>
        <v>264.09570000000002</v>
      </c>
      <c r="L39" s="369"/>
      <c r="M39" s="370"/>
      <c r="N39" s="369"/>
    </row>
    <row r="40" spans="1:15" s="368" customFormat="1" ht="15">
      <c r="A40" s="399" t="s">
        <v>388</v>
      </c>
      <c r="B40" s="453"/>
      <c r="C40" s="456"/>
      <c r="D40" s="455" t="s">
        <v>90</v>
      </c>
      <c r="E40" s="448"/>
      <c r="F40" s="427"/>
      <c r="G40" s="358" t="str">
        <f>UPPER(IF(B40="SINAPI",VLOOKUP(C40,SINAPI!$A$2:$E$30000,4,0),IF(B40="COMP",ROUND(VLOOKUP(C40,COMP!$B$5:$H$9633,4,0),2),"")))</f>
        <v/>
      </c>
      <c r="H40" s="359"/>
      <c r="L40" s="369"/>
      <c r="M40" s="370"/>
      <c r="N40" s="369"/>
    </row>
    <row r="41" spans="1:15" s="368" customFormat="1" ht="25.5">
      <c r="A41" s="354" t="s">
        <v>389</v>
      </c>
      <c r="B41" s="453" t="s">
        <v>93</v>
      </c>
      <c r="C41" s="304" t="s">
        <v>16896</v>
      </c>
      <c r="D41" s="454" t="str">
        <f>UPPER(IF(B41="SINAPI",VLOOKUP(C41,SINAPI!$A$3:$D$30000,2,0),IF(B41="COMP",VLOOKUP(C41,COMP!$B$3:$H$9922,2,0),"ERRO")))</f>
        <v>LIXAMENTO MAN. C/ LIXA CALAFATE DE CONCRETO APARENTE ANTIGO</v>
      </c>
      <c r="E41" s="355" t="str">
        <f>UPPER(IF(B41="SINAPI",VLOOKUP(C41,SINAPI!$A$3:$D$30000,3,0),IF(B41="COMP",VLOOKUP(C41,COMP!$B$3:$H$9922,3,0),"ERRO")))</f>
        <v>M²</v>
      </c>
      <c r="F41" s="427">
        <v>721.55</v>
      </c>
      <c r="G41" s="362" t="str">
        <f>UPPER(IF(B41="SINAPI",VLOOKUP(C41,SINAPI!$A$2:$E$30000,4,0),IF(B41="COMP",ROUND(VLOOKUP(C41,[1]COMP!$B$5:$H$9613,4,0),2),"")))</f>
        <v>4,02</v>
      </c>
      <c r="H41" s="359">
        <f>F41*G41</f>
        <v>2900.6309999999994</v>
      </c>
      <c r="L41" s="369"/>
      <c r="M41" s="370"/>
      <c r="N41" s="369"/>
    </row>
    <row r="42" spans="1:15" s="368" customFormat="1" ht="15.75" customHeight="1">
      <c r="A42" s="354" t="s">
        <v>390</v>
      </c>
      <c r="B42" s="453" t="s">
        <v>93</v>
      </c>
      <c r="C42" s="594" t="s">
        <v>15292</v>
      </c>
      <c r="D42" s="454" t="str">
        <f>UPPER(IF(B42="SINAPI",VLOOKUP(C42,SINAPI!$A$3:$D$30000,2,0),IF(B42="COMP",VLOOKUP(C42,COMP!$B$3:$H$9922,2,0),"ERRO")))</f>
        <v>PINTURA ACRÍLICA EM PISO CIMENTADO DUAS DEMÃOS</v>
      </c>
      <c r="E42" s="355" t="str">
        <f>UPPER(IF(B42="SINAPI",VLOOKUP(C42,SINAPI!$A$3:$D$30000,3,0),IF(B42="COMP",VLOOKUP(C42,COMP!$B$3:$H$9922,3,0),"ERRO")))</f>
        <v>M²</v>
      </c>
      <c r="F42" s="427">
        <v>721.55</v>
      </c>
      <c r="G42" s="362" t="str">
        <f>UPPER(IF(B42="SINAPI",VLOOKUP(C42,SINAPI!$A$2:$E$30000,4,0),IF(B42="COMP",ROUND(VLOOKUP(C42,[1]COMP!$B$5:$H$9613,4,0),2),"")))</f>
        <v>10,4</v>
      </c>
      <c r="H42" s="359">
        <f>F42*G42</f>
        <v>7504.12</v>
      </c>
      <c r="L42" s="369"/>
      <c r="M42" s="370"/>
      <c r="N42" s="369"/>
      <c r="O42" s="451"/>
    </row>
    <row r="43" spans="1:15" s="368" customFormat="1" ht="25.5">
      <c r="A43" s="354" t="s">
        <v>391</v>
      </c>
      <c r="B43" s="355" t="s">
        <v>93</v>
      </c>
      <c r="C43" s="304" t="s">
        <v>15284</v>
      </c>
      <c r="D43" s="356" t="str">
        <f>UPPER(IF(B43="SINAPI",VLOOKUP(C43,SINAPI!$A$3:$D$30000,2,0),IF(B43="COMP",VLOOKUP(C43,COMP!$B$3:$H$9922,2,0),"ERRO")))</f>
        <v>PINTURA ACRÍLICA DE FAIXAS DE DEMARCAÇÃO EM QUADRA POLIESPORTIVA, 5CM DE LARGURA</v>
      </c>
      <c r="E43" s="355" t="str">
        <f>UPPER(IF(B43="SINAPI",VLOOKUP(C43,SINAPI!$A$3:$D$30000,3,0),IF(B43="COMP",VLOOKUP(C43,COMP!$B$3:$H$9922,3,0),"ERRO")))</f>
        <v>M</v>
      </c>
      <c r="F43" s="427">
        <v>487.98</v>
      </c>
      <c r="G43" s="362" t="str">
        <f>UPPER(IF(B43="SINAPI",VLOOKUP(C43,SINAPI!$A$2:$E$30000,4,0),IF(B43="COMP",ROUND(VLOOKUP(C43,[1]COMP!$B$5:$H$9613,4,0),2),"")))</f>
        <v>7,55</v>
      </c>
      <c r="H43" s="359">
        <f>F43*G43</f>
        <v>3684.2490000000003</v>
      </c>
      <c r="L43" s="369"/>
      <c r="M43" s="370"/>
      <c r="N43" s="369"/>
    </row>
    <row r="44" spans="1:15" s="368" customFormat="1" ht="15.75" customHeight="1">
      <c r="A44" s="354" t="s">
        <v>392</v>
      </c>
      <c r="B44" s="355" t="s">
        <v>93</v>
      </c>
      <c r="C44" s="594" t="s">
        <v>15292</v>
      </c>
      <c r="D44" s="356" t="str">
        <f>UPPER(IF(B44="SINAPI",VLOOKUP(C44,SINAPI!$A$3:$D$30000,2,0),IF(B44="COMP",VLOOKUP(C44,COMP!$B$3:$H$9922,2,0),"ERRO")))</f>
        <v>PINTURA ACRÍLICA EM PISO CIMENTADO DUAS DEMÃOS</v>
      </c>
      <c r="E44" s="355" t="str">
        <f>UPPER(IF(B44="SINAPI",VLOOKUP(C44,SINAPI!$A$3:$D$30000,3,0),IF(B44="COMP",VLOOKUP(C44,COMP!$B$3:$H$9922,3,0),"ERRO")))</f>
        <v>M²</v>
      </c>
      <c r="F44" s="427">
        <v>68.41</v>
      </c>
      <c r="G44" s="362" t="str">
        <f>UPPER(IF(B44="SINAPI",VLOOKUP(C44,SINAPI!$A$2:$E$30000,4,0),IF(B44="COMP",ROUND(VLOOKUP(C44,[1]COMP!$B$5:$H$9613,4,0),2),"")))</f>
        <v>10,4</v>
      </c>
      <c r="H44" s="359">
        <f>F44*G44</f>
        <v>711.46399999999994</v>
      </c>
      <c r="L44" s="369"/>
      <c r="M44" s="370"/>
      <c r="N44" s="369"/>
    </row>
    <row r="45" spans="1:15" s="368" customFormat="1">
      <c r="A45" s="372"/>
      <c r="B45" s="363"/>
      <c r="C45" s="363"/>
      <c r="D45" s="363"/>
      <c r="E45" s="715" t="s">
        <v>400</v>
      </c>
      <c r="F45" s="715"/>
      <c r="G45" s="715"/>
      <c r="H45" s="366">
        <f>SUBTOTAL(9,H35:H44)</f>
        <v>32119.598099999996</v>
      </c>
      <c r="L45" s="369"/>
      <c r="M45" s="370"/>
      <c r="N45" s="369"/>
    </row>
    <row r="46" spans="1:15" s="368" customFormat="1" ht="15">
      <c r="A46" s="449">
        <v>4</v>
      </c>
      <c r="B46" s="450"/>
      <c r="C46" s="410"/>
      <c r="D46" s="407" t="s">
        <v>13</v>
      </c>
      <c r="E46" s="408"/>
      <c r="F46" s="409"/>
      <c r="G46" s="430"/>
      <c r="H46" s="431"/>
      <c r="L46" s="369"/>
      <c r="M46" s="370"/>
      <c r="N46" s="369"/>
    </row>
    <row r="47" spans="1:15" s="368" customFormat="1">
      <c r="A47" s="354" t="s">
        <v>401</v>
      </c>
      <c r="B47" s="355" t="s">
        <v>251</v>
      </c>
      <c r="C47" s="657" t="s">
        <v>395</v>
      </c>
      <c r="D47" s="356" t="str">
        <f>UPPER(IF(B47="SINAPI",VLOOKUP(C47,SINAPI!$A$3:$D$30000,3,0),IF(B47="COMP",VLOOKUP(C47,COMP!$B$3:$H$9922,2,0),"ERRO")))</f>
        <v xml:space="preserve">INSTALAÇÃO DE TELA DE ALAMBRADO S/ MOURÃO </v>
      </c>
      <c r="E47" s="355" t="str">
        <f>UPPER(IF(B47="SINAPI",VLOOKUP(C47,SINAPI!$A$3:$D$30000,3,0),IF(B47="COMP",VLOOKUP(C47,COMP!$B$3:$H$9922,3,0),"ERRO")))</f>
        <v>M</v>
      </c>
      <c r="F47" s="427">
        <v>35.700000000000003</v>
      </c>
      <c r="G47" s="362" t="str">
        <f>UPPER(IF(B47="SINAPI",VLOOKUP(C47,SINAPI!$A$2:$E$30000,4,0),IF(B47="COMP",ROUND(VLOOKUP(C47,COMP!$B$5:$H$9601,4,0),2),"")))</f>
        <v>38,53</v>
      </c>
      <c r="H47" s="359">
        <f>(G47*F47)</f>
        <v>1375.5210000000002</v>
      </c>
      <c r="L47" s="369"/>
      <c r="M47" s="370"/>
      <c r="N47" s="369"/>
    </row>
    <row r="48" spans="1:15" s="373" customFormat="1">
      <c r="A48" s="445"/>
      <c r="B48" s="446"/>
      <c r="C48" s="446"/>
      <c r="D48" s="446"/>
      <c r="E48" s="712" t="s">
        <v>267</v>
      </c>
      <c r="F48" s="712"/>
      <c r="G48" s="712"/>
      <c r="H48" s="447">
        <f>SUBTOTAL(9,H47:H47)</f>
        <v>1375.5210000000002</v>
      </c>
      <c r="L48" s="375"/>
      <c r="M48" s="367"/>
      <c r="N48" s="374"/>
    </row>
    <row r="49" spans="1:14" ht="17.100000000000001" customHeight="1">
      <c r="A49" s="713" t="s">
        <v>250</v>
      </c>
      <c r="B49" s="713"/>
      <c r="C49" s="713"/>
      <c r="D49" s="713"/>
      <c r="E49" s="713"/>
      <c r="F49" s="713"/>
      <c r="G49" s="713"/>
      <c r="H49" s="452">
        <f>SUBTOTAL(9,H20:H48)</f>
        <v>34947.230300000003</v>
      </c>
      <c r="L49" s="3"/>
      <c r="N49" s="3"/>
    </row>
    <row r="50" spans="1:14" ht="17.100000000000001" customHeight="1">
      <c r="A50" s="713" t="s">
        <v>249</v>
      </c>
      <c r="B50" s="713"/>
      <c r="C50" s="713"/>
      <c r="D50" s="713"/>
      <c r="E50" s="713"/>
      <c r="F50" s="713"/>
      <c r="G50" s="713"/>
      <c r="H50" s="452">
        <f>H49*0.2</f>
        <v>6989.4460600000011</v>
      </c>
      <c r="L50" s="78"/>
      <c r="N50" s="3"/>
    </row>
    <row r="51" spans="1:14" ht="17.100000000000001" customHeight="1">
      <c r="A51" s="713" t="s">
        <v>0</v>
      </c>
      <c r="B51" s="713"/>
      <c r="C51" s="713"/>
      <c r="D51" s="713"/>
      <c r="E51" s="713"/>
      <c r="F51" s="713"/>
      <c r="G51" s="713"/>
      <c r="H51" s="452">
        <f>SUM(H49:H50)</f>
        <v>41936.676360000005</v>
      </c>
      <c r="L51" s="3"/>
      <c r="N51" s="3"/>
    </row>
    <row r="52" spans="1:14">
      <c r="A52" s="8"/>
      <c r="B52" s="8"/>
      <c r="C52" s="8"/>
      <c r="D52" s="24"/>
      <c r="E52" s="112"/>
      <c r="F52" s="302"/>
      <c r="G52" s="303"/>
      <c r="H52" s="302"/>
      <c r="L52" s="3"/>
      <c r="N52" s="3"/>
    </row>
    <row r="53" spans="1:14">
      <c r="A53" s="8"/>
      <c r="B53" s="8"/>
      <c r="C53" s="8"/>
      <c r="D53" s="24"/>
      <c r="E53" s="112"/>
      <c r="F53" s="302"/>
      <c r="G53" s="303"/>
      <c r="H53" s="8"/>
    </row>
    <row r="54" spans="1:14">
      <c r="A54" s="8"/>
      <c r="B54" s="8"/>
      <c r="C54" s="8"/>
      <c r="D54" s="13" t="s">
        <v>358</v>
      </c>
      <c r="E54" s="112"/>
      <c r="F54" s="302"/>
      <c r="G54" s="303"/>
      <c r="H54" s="8"/>
    </row>
    <row r="56" spans="1:14">
      <c r="D56" s="64"/>
      <c r="E56" s="76"/>
      <c r="F56" s="79"/>
      <c r="G56" s="80"/>
      <c r="H56" s="3"/>
      <c r="M56"/>
    </row>
    <row r="57" spans="1:14">
      <c r="D57" s="64"/>
      <c r="E57" s="76"/>
      <c r="F57" s="79"/>
      <c r="G57" s="80"/>
      <c r="H57" s="3"/>
      <c r="M57"/>
    </row>
    <row r="58" spans="1:14">
      <c r="D58" s="81"/>
      <c r="E58" s="81"/>
      <c r="F58" s="82"/>
      <c r="G58" s="81"/>
      <c r="H58" s="3"/>
      <c r="M58"/>
    </row>
    <row r="59" spans="1:14">
      <c r="D59" s="81"/>
      <c r="E59" s="81"/>
      <c r="F59" s="82"/>
      <c r="G59" s="81"/>
      <c r="H59" s="3"/>
      <c r="M59"/>
    </row>
    <row r="60" spans="1:14">
      <c r="D60" s="81"/>
      <c r="E60" s="81"/>
      <c r="F60" s="82"/>
      <c r="G60" s="81"/>
      <c r="H60" s="3"/>
      <c r="M60"/>
    </row>
    <row r="61" spans="1:14">
      <c r="D61" s="81"/>
      <c r="E61" s="81"/>
      <c r="F61" s="82"/>
      <c r="G61" s="81"/>
      <c r="H61" s="3"/>
      <c r="M61"/>
    </row>
    <row r="62" spans="1:14">
      <c r="D62" s="81"/>
      <c r="E62" s="81"/>
      <c r="F62" s="82"/>
      <c r="G62" s="81"/>
      <c r="H62" s="3"/>
      <c r="M62"/>
    </row>
    <row r="63" spans="1:14">
      <c r="D63" s="81"/>
      <c r="E63" s="81"/>
      <c r="F63" s="82"/>
      <c r="G63" s="81"/>
      <c r="H63" s="3"/>
      <c r="M63"/>
    </row>
    <row r="64" spans="1:14">
      <c r="D64" s="81"/>
      <c r="E64" s="81"/>
      <c r="F64" s="82"/>
      <c r="G64" s="81"/>
      <c r="H64" s="3"/>
    </row>
    <row r="65" spans="4:8">
      <c r="D65" s="81"/>
      <c r="E65" s="81"/>
      <c r="F65" s="82"/>
      <c r="G65" s="81"/>
      <c r="H65" s="3"/>
    </row>
    <row r="66" spans="4:8">
      <c r="D66" s="64"/>
      <c r="E66" s="76"/>
      <c r="F66" s="79"/>
      <c r="G66" s="80"/>
      <c r="H66" s="3"/>
    </row>
    <row r="67" spans="4:8">
      <c r="D67" s="64"/>
      <c r="E67" s="76"/>
      <c r="F67" s="79"/>
      <c r="G67" s="80"/>
      <c r="H67" s="3"/>
    </row>
    <row r="68" spans="4:8">
      <c r="D68" s="64"/>
      <c r="E68" s="76"/>
      <c r="F68" s="79"/>
      <c r="G68" s="80"/>
      <c r="H68" s="3"/>
    </row>
    <row r="69" spans="4:8">
      <c r="D69" s="64"/>
      <c r="E69" s="76"/>
      <c r="F69" s="79"/>
      <c r="G69" s="80"/>
      <c r="H69" s="3"/>
    </row>
    <row r="70" spans="4:8">
      <c r="D70" s="64"/>
      <c r="E70" s="76"/>
      <c r="F70" s="79"/>
      <c r="G70" s="80"/>
      <c r="H70" s="3"/>
    </row>
    <row r="71" spans="4:8">
      <c r="D71" s="64"/>
      <c r="E71" s="76"/>
      <c r="F71" s="79"/>
      <c r="G71" s="80"/>
      <c r="H71" s="3"/>
    </row>
  </sheetData>
  <protectedRanges>
    <protectedRange sqref="H14:H15 D14:F14 A14:B14 D17:H17 A17:B17" name="Intervalo1_1"/>
    <protectedRange sqref="A9:D12 G9:H12" name="Intervalo1"/>
    <protectedRange sqref="F15:F16 D15:D16 A15:B16" name="Intervalo1_1_1"/>
  </protectedRanges>
  <mergeCells count="15">
    <mergeCell ref="E48:G48"/>
    <mergeCell ref="A49:G49"/>
    <mergeCell ref="A50:G50"/>
    <mergeCell ref="A51:G51"/>
    <mergeCell ref="E29:G29"/>
    <mergeCell ref="E32:G32"/>
    <mergeCell ref="E45:G45"/>
    <mergeCell ref="A9:H9"/>
    <mergeCell ref="A10:H10"/>
    <mergeCell ref="A13:H13"/>
    <mergeCell ref="A14:F14"/>
    <mergeCell ref="G14:H17"/>
    <mergeCell ref="A15:F15"/>
    <mergeCell ref="A16:F16"/>
    <mergeCell ref="A17:F17"/>
  </mergeCells>
  <pageMargins left="0.51181102362204722" right="0.51181102362204722" top="0.78740157480314965" bottom="0.78740157480314965" header="0.31496062992125984" footer="0.31496062992125984"/>
  <pageSetup paperSize="9" scale="70" orientation="portrait" r:id="rId1"/>
  <colBreaks count="1" manualBreakCount="1">
    <brk id="8" max="52" man="1"/>
  </colBreaks>
  <drawing r:id="rId2"/>
</worksheet>
</file>

<file path=xl/worksheets/sheet3.xml><?xml version="1.0" encoding="utf-8"?>
<worksheet xmlns="http://schemas.openxmlformats.org/spreadsheetml/2006/main" xmlns:r="http://schemas.openxmlformats.org/officeDocument/2006/relationships">
  <dimension ref="A1:S48"/>
  <sheetViews>
    <sheetView view="pageBreakPreview" zoomScaleSheetLayoutView="100" workbookViewId="0">
      <selection activeCell="F52" sqref="F52"/>
    </sheetView>
  </sheetViews>
  <sheetFormatPr defaultRowHeight="12.75"/>
  <cols>
    <col min="1" max="2" width="6.85546875" customWidth="1"/>
    <col min="3" max="3" width="12.42578125" customWidth="1"/>
    <col min="4" max="4" width="58.5703125" style="2" customWidth="1"/>
    <col min="5" max="5" width="7.5703125" style="36" customWidth="1"/>
    <col min="6" max="6" width="9.28515625" style="33" customWidth="1"/>
    <col min="7" max="7" width="10.7109375" style="1" customWidth="1"/>
    <col min="8" max="8" width="13.5703125" bestFit="1" customWidth="1"/>
    <col min="9" max="11" width="9.140625" hidden="1" customWidth="1"/>
    <col min="12" max="12" width="13" customWidth="1"/>
    <col min="13" max="13" width="10.7109375" style="106" hidden="1" customWidth="1"/>
    <col min="14" max="14" width="1.85546875" customWidth="1"/>
    <col min="15" max="15" width="11.5703125" bestFit="1" customWidth="1"/>
  </cols>
  <sheetData>
    <row r="1" spans="1:19" ht="15" customHeight="1">
      <c r="A1" s="549"/>
      <c r="B1" s="74"/>
      <c r="C1" s="550"/>
      <c r="D1" s="551"/>
      <c r="E1" s="552"/>
      <c r="F1" s="553"/>
      <c r="G1" s="554"/>
      <c r="H1" s="555"/>
      <c r="I1" s="6"/>
      <c r="J1" s="6"/>
      <c r="K1" s="6"/>
      <c r="L1" s="6"/>
      <c r="M1" s="105"/>
      <c r="N1" s="6"/>
    </row>
    <row r="2" spans="1:19" ht="15" customHeight="1">
      <c r="A2" s="549"/>
      <c r="B2" s="74"/>
      <c r="C2" s="550"/>
      <c r="D2" s="551"/>
      <c r="E2" s="552"/>
      <c r="F2" s="553"/>
      <c r="G2" s="554"/>
      <c r="H2" s="555"/>
      <c r="I2" s="7"/>
      <c r="J2" s="7"/>
      <c r="K2" s="7"/>
      <c r="L2" s="7"/>
      <c r="M2" s="105"/>
      <c r="N2" s="7"/>
    </row>
    <row r="3" spans="1:19" ht="15" customHeight="1">
      <c r="A3" s="549"/>
      <c r="B3" s="74"/>
      <c r="C3" s="550"/>
      <c r="D3" s="551"/>
      <c r="E3" s="552"/>
      <c r="F3" s="553"/>
      <c r="G3" s="554"/>
      <c r="H3" s="555"/>
      <c r="I3" s="7"/>
      <c r="J3" s="7"/>
      <c r="K3" s="7"/>
      <c r="L3" s="7"/>
      <c r="M3" s="105"/>
      <c r="N3" s="7"/>
    </row>
    <row r="4" spans="1:19" ht="15" customHeight="1">
      <c r="A4" s="549"/>
      <c r="B4" s="74"/>
      <c r="C4" s="550"/>
      <c r="D4" s="551"/>
      <c r="E4" s="552"/>
      <c r="F4" s="553"/>
      <c r="G4" s="554"/>
      <c r="H4" s="555"/>
      <c r="I4" s="7"/>
      <c r="J4" s="7"/>
      <c r="K4" s="7"/>
      <c r="L4" s="7"/>
      <c r="M4" s="105"/>
      <c r="N4" s="7"/>
    </row>
    <row r="5" spans="1:19" ht="9" customHeight="1">
      <c r="A5" s="549"/>
      <c r="B5" s="74"/>
      <c r="C5" s="550"/>
      <c r="D5" s="551"/>
      <c r="E5" s="552"/>
      <c r="F5" s="553"/>
      <c r="G5" s="554"/>
      <c r="H5" s="555"/>
      <c r="I5" s="7"/>
      <c r="J5" s="7"/>
      <c r="K5" s="7"/>
      <c r="L5" s="7"/>
      <c r="M5" s="105"/>
      <c r="N5" s="7"/>
    </row>
    <row r="6" spans="1:19" s="111" customFormat="1" ht="5.0999999999999996" customHeight="1">
      <c r="A6" s="549"/>
      <c r="B6" s="74"/>
      <c r="C6" s="550"/>
      <c r="D6" s="551"/>
      <c r="E6" s="552"/>
      <c r="F6" s="553"/>
      <c r="G6" s="554"/>
      <c r="H6" s="555"/>
      <c r="I6" s="109"/>
      <c r="J6" s="109"/>
      <c r="K6" s="109"/>
      <c r="L6" s="109"/>
      <c r="M6" s="110"/>
      <c r="N6" s="109"/>
    </row>
    <row r="7" spans="1:19" ht="17.25" customHeight="1">
      <c r="A7" s="549"/>
      <c r="B7" s="74"/>
      <c r="C7" s="550"/>
      <c r="D7" s="551"/>
      <c r="E7" s="552"/>
      <c r="F7" s="553"/>
      <c r="G7" s="554"/>
      <c r="H7" s="555"/>
      <c r="I7" s="112"/>
      <c r="J7" s="112"/>
      <c r="K7" s="7"/>
      <c r="L7" s="7"/>
      <c r="M7" s="105"/>
      <c r="N7" s="7"/>
    </row>
    <row r="8" spans="1:19" ht="15" customHeight="1">
      <c r="A8" s="549"/>
      <c r="B8" s="74"/>
      <c r="C8" s="550"/>
      <c r="D8" s="718" t="s">
        <v>451</v>
      </c>
      <c r="E8" s="718"/>
      <c r="F8" s="718"/>
      <c r="G8" s="718"/>
      <c r="H8" s="718"/>
      <c r="I8" s="112"/>
      <c r="J8" s="112"/>
      <c r="K8" s="7"/>
      <c r="L8" s="38"/>
      <c r="M8" s="105"/>
      <c r="N8" s="38"/>
    </row>
    <row r="9" spans="1:19" ht="15" customHeight="1">
      <c r="A9" s="549"/>
      <c r="B9" s="74"/>
      <c r="C9" s="550"/>
      <c r="D9" s="551"/>
      <c r="E9" s="718" t="s">
        <v>452</v>
      </c>
      <c r="F9" s="718"/>
      <c r="G9" s="718"/>
      <c r="H9" s="719"/>
      <c r="I9" s="8"/>
      <c r="J9" s="8"/>
      <c r="L9" s="3"/>
      <c r="N9" s="3"/>
    </row>
    <row r="10" spans="1:19" s="3" customFormat="1" ht="15.75" customHeight="1">
      <c r="A10" s="671" t="s">
        <v>482</v>
      </c>
      <c r="B10" s="672"/>
      <c r="C10" s="672"/>
      <c r="D10" s="672"/>
      <c r="E10" s="672"/>
      <c r="F10" s="672"/>
      <c r="G10" s="672"/>
      <c r="H10" s="673"/>
      <c r="I10" s="13"/>
      <c r="J10" s="13"/>
      <c r="M10" s="106"/>
    </row>
    <row r="11" spans="1:19" s="3" customFormat="1" ht="15.75" customHeight="1">
      <c r="A11" s="674" t="s">
        <v>483</v>
      </c>
      <c r="B11" s="675"/>
      <c r="C11" s="676"/>
      <c r="D11" s="676"/>
      <c r="E11" s="676"/>
      <c r="F11" s="677"/>
      <c r="G11" s="664" t="s">
        <v>489</v>
      </c>
      <c r="H11" s="665"/>
      <c r="I11" s="13"/>
      <c r="J11" s="13"/>
      <c r="M11" s="106"/>
    </row>
    <row r="12" spans="1:19" s="3" customFormat="1" ht="15.75" customHeight="1">
      <c r="A12" s="678" t="s">
        <v>17902</v>
      </c>
      <c r="B12" s="679"/>
      <c r="C12" s="680"/>
      <c r="D12" s="680"/>
      <c r="E12" s="680"/>
      <c r="F12" s="681"/>
      <c r="G12" s="666"/>
      <c r="H12" s="667"/>
      <c r="I12" s="13"/>
      <c r="J12" s="13"/>
      <c r="M12" s="106"/>
    </row>
    <row r="13" spans="1:19" s="3" customFormat="1" ht="15.75" customHeight="1">
      <c r="A13" s="678" t="s">
        <v>445</v>
      </c>
      <c r="B13" s="679"/>
      <c r="C13" s="680"/>
      <c r="D13" s="680"/>
      <c r="E13" s="680"/>
      <c r="F13" s="681"/>
      <c r="G13" s="668"/>
      <c r="H13" s="667"/>
      <c r="I13" s="13"/>
      <c r="J13" s="13"/>
      <c r="M13" s="106"/>
    </row>
    <row r="14" spans="1:19" s="3" customFormat="1" ht="15.75" customHeight="1">
      <c r="A14" s="682" t="s">
        <v>484</v>
      </c>
      <c r="B14" s="683"/>
      <c r="C14" s="684"/>
      <c r="D14" s="684"/>
      <c r="E14" s="684"/>
      <c r="F14" s="685"/>
      <c r="G14" s="669"/>
      <c r="H14" s="670"/>
      <c r="I14" s="13"/>
      <c r="J14" s="13"/>
      <c r="M14" s="106"/>
    </row>
    <row r="15" spans="1:19" s="35" customFormat="1">
      <c r="A15" s="720" t="s">
        <v>453</v>
      </c>
      <c r="B15" s="720"/>
      <c r="C15" s="720"/>
      <c r="D15" s="720"/>
      <c r="E15" s="720"/>
      <c r="F15" s="720"/>
      <c r="G15" s="720"/>
      <c r="H15" s="720"/>
      <c r="I15" s="34"/>
      <c r="J15" s="34"/>
      <c r="K15" s="34"/>
      <c r="M15" s="107"/>
      <c r="P15" s="34"/>
      <c r="Q15" s="34"/>
      <c r="R15" s="34"/>
      <c r="S15" s="34"/>
    </row>
    <row r="16" spans="1:19" s="35" customFormat="1" ht="14.25" customHeight="1">
      <c r="A16" s="627" t="s">
        <v>1</v>
      </c>
      <c r="B16" s="628" t="s">
        <v>285</v>
      </c>
      <c r="C16" s="629" t="s">
        <v>277</v>
      </c>
      <c r="D16" s="628" t="s">
        <v>2</v>
      </c>
      <c r="E16" s="628" t="s">
        <v>4</v>
      </c>
      <c r="F16" s="630" t="s">
        <v>3</v>
      </c>
      <c r="G16" s="630" t="s">
        <v>454</v>
      </c>
      <c r="H16" s="631" t="s">
        <v>455</v>
      </c>
      <c r="I16" s="34"/>
      <c r="J16" s="34"/>
      <c r="K16" s="34"/>
      <c r="M16" s="107"/>
      <c r="P16" s="34"/>
      <c r="Q16" s="34"/>
      <c r="R16" s="34"/>
      <c r="S16" s="34"/>
    </row>
    <row r="17" spans="1:15" s="360" customFormat="1">
      <c r="A17" s="567" t="s">
        <v>14</v>
      </c>
      <c r="B17" s="632"/>
      <c r="C17" s="632"/>
      <c r="D17" s="633" t="s">
        <v>5</v>
      </c>
      <c r="E17" s="633"/>
      <c r="F17" s="633"/>
      <c r="G17" s="633"/>
      <c r="H17" s="634"/>
      <c r="L17" s="361"/>
      <c r="M17" s="353"/>
      <c r="N17" s="361"/>
      <c r="O17" s="361"/>
    </row>
    <row r="18" spans="1:15" s="360" customFormat="1" ht="36">
      <c r="A18" s="635" t="s">
        <v>480</v>
      </c>
      <c r="B18" s="636" t="s">
        <v>93</v>
      </c>
      <c r="C18" s="637" t="s">
        <v>456</v>
      </c>
      <c r="D18" s="638" t="str">
        <f>UPPER(IF(B18="SINAPI",VLOOKUP(C18,SINAPI!$A$3:$D$30000,2,0),IF(B18="COMP",VLOOKUP(C18,COMP!$B$3:$H$9922,2,0),"ERRO")))</f>
        <v>LOCAÇÃO CONVENCIONAL DE OBRA, ATRAVÉS DE GABARITO DE TÁBUAS CORRIDAS PONTALETADAS, COM REAPROVEITAMENTO DE 10 VEZES.</v>
      </c>
      <c r="E18" s="636" t="str">
        <f>UPPER(IF(B18="SINAPI",VLOOKUP(C18,SINAPI!$A$3:$D$30000,3,0),IF(B18="COMP",VLOOKUP(C18,COMP!$B$3:$H$9922,3,0),"ERRO")))</f>
        <v>M²</v>
      </c>
      <c r="F18" s="639">
        <v>91.74</v>
      </c>
      <c r="G18" s="640" t="str">
        <f>UPPER(IF(B18="SINAPI",VLOOKUP(C18,SINAPI!$A$2:$E$30000,4,0),IF(B18="COMP",ROUND(VLOOKUP(C18,COMP!$B$5:$H$9601,4,0),2),"")))</f>
        <v>3,28</v>
      </c>
      <c r="H18" s="641">
        <f>F18*G18</f>
        <v>300.90719999999999</v>
      </c>
      <c r="L18" s="361"/>
      <c r="M18" s="353"/>
      <c r="N18" s="361"/>
      <c r="O18" s="361"/>
    </row>
    <row r="19" spans="1:15" s="360" customFormat="1">
      <c r="A19" s="642"/>
      <c r="B19" s="643"/>
      <c r="C19" s="643"/>
      <c r="D19" s="643"/>
      <c r="E19" s="716" t="s">
        <v>450</v>
      </c>
      <c r="F19" s="716"/>
      <c r="G19" s="716"/>
      <c r="H19" s="644">
        <f>SUBTOTAL(9,H18)</f>
        <v>300.90719999999999</v>
      </c>
      <c r="L19" s="361"/>
      <c r="M19" s="353"/>
      <c r="N19" s="361"/>
      <c r="O19" s="361"/>
    </row>
    <row r="20" spans="1:15" s="360" customFormat="1">
      <c r="A20" s="567" t="s">
        <v>8</v>
      </c>
      <c r="B20" s="632"/>
      <c r="C20" s="632"/>
      <c r="D20" s="633" t="s">
        <v>481</v>
      </c>
      <c r="E20" s="633"/>
      <c r="F20" s="633"/>
      <c r="G20" s="633"/>
      <c r="H20" s="634"/>
      <c r="L20" s="361"/>
      <c r="M20" s="353"/>
      <c r="N20" s="361"/>
      <c r="O20" s="361"/>
    </row>
    <row r="21" spans="1:15" s="368" customFormat="1">
      <c r="A21" s="635" t="s">
        <v>260</v>
      </c>
      <c r="B21" s="636" t="s">
        <v>93</v>
      </c>
      <c r="C21" s="637" t="s">
        <v>449</v>
      </c>
      <c r="D21" s="638" t="str">
        <f>UPPER(IF(B21="SINAPI",VLOOKUP(C21,SINAPI!$A$3:$D$30000,2,0),IF(B21="COMP",VLOOKUP(C21,COMP!$B$3:$H$9922,2,0),"ERRO")))</f>
        <v>ATERRO INTERNO (EDIFICAÇÕES) COMPACTADO MANUALMENTE</v>
      </c>
      <c r="E21" s="636" t="str">
        <f>UPPER(IF(B21="SINAPI",VLOOKUP(C21,SINAPI!$A$3:$D$30000,3,0),IF(B21="COMP",VLOOKUP(C21,COMP!$B$3:$H$9922,3,0),"ERRO")))</f>
        <v>M³</v>
      </c>
      <c r="F21" s="645">
        <v>13</v>
      </c>
      <c r="G21" s="640" t="str">
        <f>UPPER(IF(B21="SINAPI",VLOOKUP(C21,SINAPI!$A$2:$E$30000,4,0),IF(B21="COMP",ROUND(VLOOKUP(C21,COMP!$B$5:$H$9601,4,0),2),"")))</f>
        <v>38,16</v>
      </c>
      <c r="H21" s="646">
        <f t="shared" ref="H21:H26" si="0">ROUND((G21*F21),2)</f>
        <v>496.08</v>
      </c>
      <c r="L21" s="369"/>
      <c r="M21" s="370"/>
      <c r="N21" s="369"/>
    </row>
    <row r="22" spans="1:15" s="368" customFormat="1" ht="15.75" customHeight="1">
      <c r="A22" s="635" t="s">
        <v>457</v>
      </c>
      <c r="B22" s="636" t="s">
        <v>93</v>
      </c>
      <c r="C22" s="637" t="s">
        <v>460</v>
      </c>
      <c r="D22" s="638" t="str">
        <f>UPPER(IF(B22="SINAPI",VLOOKUP(C22,SINAPI!$A$3:$D$30000,2,0),IF(B22="COMP",VLOOKUP(C22,COMP!$B$3:$H$9922,2,0),"ERRO")))</f>
        <v>CONCRETO FCK=20MPA, VIRADO EM BETONEIRA, SEM LANÇAMENTO</v>
      </c>
      <c r="E22" s="636" t="str">
        <f>UPPER(IF(B22="SINAPI",VLOOKUP(C22,SINAPI!$A$3:$D$30000,3,0),IF(B22="COMP",VLOOKUP(C22,COMP!$B$3:$H$9922,3,0),"ERRO")))</f>
        <v>M³</v>
      </c>
      <c r="F22" s="645">
        <f>1.28+0.97</f>
        <v>2.25</v>
      </c>
      <c r="G22" s="640" t="str">
        <f>UPPER(IF(B22="SINAPI",VLOOKUP(C22,SINAPI!$A$2:$E$30000,4,0),IF(B22="COMP",ROUND(VLOOKUP(C22,COMP!$B$5:$H$9601,4,0),2),"")))</f>
        <v>374,82</v>
      </c>
      <c r="H22" s="646">
        <f t="shared" si="0"/>
        <v>843.35</v>
      </c>
      <c r="L22" s="369"/>
      <c r="M22" s="370"/>
      <c r="N22" s="369"/>
    </row>
    <row r="23" spans="1:15" s="368" customFormat="1" ht="12.75" customHeight="1">
      <c r="A23" s="635" t="s">
        <v>458</v>
      </c>
      <c r="B23" s="636" t="s">
        <v>93</v>
      </c>
      <c r="C23" s="637" t="s">
        <v>10324</v>
      </c>
      <c r="D23" s="638" t="str">
        <f>UPPER(IF(B23="SINAPI",VLOOKUP(C23,SINAPI!$A$3:$D$30000,2,0),IF(B23="COMP",VLOOKUP(C23,COMP!$B$3:$H$9922,2,0),"ERRO")))</f>
        <v>LANÇAMENTO / APLICAÇÃO MANUAL DE CONCRETO EM FUNDAÇÕES</v>
      </c>
      <c r="E23" s="636" t="str">
        <f>UPPER(IF(B23="SINAPI",VLOOKUP(C23,SINAPI!$A$3:$D$30000,3,0),IF(B23="COMP",VLOOKUP(C23,COMP!$B$3:$H$9922,3,0),"ERRO")))</f>
        <v>M³</v>
      </c>
      <c r="F23" s="645">
        <f>F22</f>
        <v>2.25</v>
      </c>
      <c r="G23" s="640" t="str">
        <f>UPPER(IF(B23="SINAPI",VLOOKUP(C23,SINAPI!$A$2:$E$30000,4,0),IF(B23="COMP",ROUND(VLOOKUP(C23,COMP!$B$5:$H$9601,4,0),2),"")))</f>
        <v>73,26</v>
      </c>
      <c r="H23" s="646">
        <f t="shared" si="0"/>
        <v>164.84</v>
      </c>
      <c r="L23" s="369"/>
      <c r="M23" s="370"/>
      <c r="N23" s="369"/>
    </row>
    <row r="24" spans="1:15" s="368" customFormat="1" ht="24">
      <c r="A24" s="635" t="s">
        <v>17900</v>
      </c>
      <c r="B24" s="636" t="s">
        <v>93</v>
      </c>
      <c r="C24" s="637" t="s">
        <v>462</v>
      </c>
      <c r="D24" s="638" t="str">
        <f>UPPER(IF(B24="SINAPI",VLOOKUP(C24,SINAPI!$A$3:$D$30000,2,0),IF(B24="COMP",VLOOKUP(C24,COMP!$B$3:$H$9922,2,0),"ERRO")))</f>
        <v>FORMA TÁBUA PARA CONCRETO EM FUNDAÇÃO C/ REAPROVEITAMENTO 5X</v>
      </c>
      <c r="E24" s="636" t="str">
        <f>UPPER(IF(B24="SINAPI",VLOOKUP(C24,SINAPI!$A$3:$D$30000,3,0),IF(B24="COMP",VLOOKUP(C24,COMP!$B$3:$H$9922,3,0),"ERRO")))</f>
        <v>M²</v>
      </c>
      <c r="F24" s="645">
        <f>20.81+22.3</f>
        <v>43.11</v>
      </c>
      <c r="G24" s="640" t="str">
        <f>UPPER(IF(B24="SINAPI",VLOOKUP(C24,SINAPI!$A$2:$E$30000,4,0),IF(B24="COMP",ROUND(VLOOKUP(C24,COMP!$B$5:$H$9601,4,0),2),"")))</f>
        <v>27,48</v>
      </c>
      <c r="H24" s="646">
        <f t="shared" si="0"/>
        <v>1184.6600000000001</v>
      </c>
      <c r="L24" s="369"/>
      <c r="M24" s="370"/>
      <c r="N24" s="369"/>
    </row>
    <row r="25" spans="1:15" s="368" customFormat="1" ht="36">
      <c r="A25" s="635" t="s">
        <v>17901</v>
      </c>
      <c r="B25" s="636" t="s">
        <v>251</v>
      </c>
      <c r="C25" s="637" t="s">
        <v>351</v>
      </c>
      <c r="D25" s="638" t="str">
        <f>UPPER(IF($B25="SINAPI",VLOOKUP($C25,[2]SINAPI!$A$2:$C$29999,2,0),IF($B25="COMP",VLOOKUP($C25,[2]COMP!$B$3:$H$9655,2,0),"ERRO")))</f>
        <v>ARMACAO DE ACO CA-60 DIAM. 3,4 A 6,0MM.- FORNECIMENTO / CORTE (C/PERDADE 10%) / DOBRA / COLOCAÇÃO P/ INFRAESTRUTURA</v>
      </c>
      <c r="E25" s="647" t="s">
        <v>486</v>
      </c>
      <c r="F25" s="639">
        <f>64.8+49.7</f>
        <v>114.5</v>
      </c>
      <c r="G25" s="640" t="str">
        <f>UPPER(IF($B25="SINAPI",VLOOKUP($C25,[2]SINAPI!$A$1:$D$29999,4,0),IF($B25="COMP",ROUND(VLOOKUP($C25,[2]COMP!$B$15:$H$9334,4,0),2),"ND")))</f>
        <v>7,14</v>
      </c>
      <c r="H25" s="646">
        <f t="shared" si="0"/>
        <v>817.53</v>
      </c>
      <c r="L25" s="369"/>
      <c r="M25" s="370"/>
      <c r="N25" s="369"/>
    </row>
    <row r="26" spans="1:15" s="368" customFormat="1" ht="28.5" customHeight="1">
      <c r="A26" s="635" t="s">
        <v>459</v>
      </c>
      <c r="B26" s="636" t="s">
        <v>251</v>
      </c>
      <c r="C26" s="637" t="s">
        <v>352</v>
      </c>
      <c r="D26" s="638" t="str">
        <f>UPPER(IF($B26="SINAPI",VLOOKUP($C26,[2]SINAPI!$A$2:$C$29999,2,0),IF($B26="COMP",VLOOKUP($C26,[2]COMP!$B$3:$H$9655,2,0),"ERRO")))</f>
        <v>ARMACAO ACO CA-50, DIAM. 6,3 (1/4) À 12,5MM(1/2) -FORNECIMENTO/ CORTE(PERDA DE 10%) / DOBRA / COLOCAÇÃO P/ INFRAESTRUTURA</v>
      </c>
      <c r="E26" s="647" t="s">
        <v>486</v>
      </c>
      <c r="F26" s="639">
        <f>77.7+51.1</f>
        <v>128.80000000000001</v>
      </c>
      <c r="G26" s="640" t="str">
        <f>UPPER(IF($B26="SINAPI",VLOOKUP($C26,[2]SINAPI!$A$1:$D$29999,4,0),IF($B26="COMP",ROUND(VLOOKUP($C26,[2]COMP!$B$15:$H$9334,4,0),2),"ND")))</f>
        <v>7,69</v>
      </c>
      <c r="H26" s="646">
        <f t="shared" si="0"/>
        <v>990.47</v>
      </c>
      <c r="L26" s="369"/>
      <c r="M26" s="370"/>
      <c r="N26" s="369"/>
    </row>
    <row r="27" spans="1:15" s="368" customFormat="1">
      <c r="A27" s="642"/>
      <c r="B27" s="643"/>
      <c r="C27" s="643"/>
      <c r="D27" s="643"/>
      <c r="E27" s="716" t="s">
        <v>463</v>
      </c>
      <c r="F27" s="716"/>
      <c r="G27" s="716"/>
      <c r="H27" s="644">
        <f>SUBTOTAL(9,H21:H26)</f>
        <v>4496.93</v>
      </c>
      <c r="L27" s="369"/>
      <c r="M27" s="370"/>
      <c r="N27" s="369"/>
    </row>
    <row r="28" spans="1:15" s="373" customFormat="1" ht="12.75" customHeight="1">
      <c r="A28" s="567" t="s">
        <v>29</v>
      </c>
      <c r="B28" s="632"/>
      <c r="C28" s="632"/>
      <c r="D28" s="633" t="s">
        <v>464</v>
      </c>
      <c r="E28" s="633"/>
      <c r="F28" s="633"/>
      <c r="G28" s="633"/>
      <c r="H28" s="634"/>
      <c r="L28" s="375"/>
      <c r="M28" s="367"/>
      <c r="N28" s="374"/>
    </row>
    <row r="29" spans="1:15" ht="48">
      <c r="A29" s="648" t="s">
        <v>261</v>
      </c>
      <c r="B29" s="636" t="s">
        <v>251</v>
      </c>
      <c r="C29" s="636" t="s">
        <v>338</v>
      </c>
      <c r="D29" s="638" t="str">
        <f>UPPER(IF($B29="SINAPI",VLOOKUP($C29,[2]SINAPI!$A$2:$C$29999,2,0),IF($B29="COMP",VLOOKUP($C29,[2]COMP!$B$3:$H$9655,2,0),"ERRO")))</f>
        <v>ALVENARIA EM TIJOLO CERAMICO FURADO 9X19X29CM, (ESPESSURA 9CM), ASSENTADO EM ARGAMASSA TRACO 1:4 (CIMENTO E AREIA MEDIA NAO PENEIRADA), PREPARO EM BETONEIRA, JUNTA 1 CM</v>
      </c>
      <c r="E29" s="636" t="str">
        <f>UPPER(IF(B29="SINAPI",VLOOKUP(C29,[3]SINAPI!$A$3:$D$30000,3,0),IF(B29="COMP",VLOOKUP(C29,[3]COMP!$B$3:$H$10016,3,0),"ERRO")))</f>
        <v>M2</v>
      </c>
      <c r="F29" s="639">
        <v>40.31</v>
      </c>
      <c r="G29" s="640" t="str">
        <f>UPPER(IF($B29="SINAPI",VLOOKUP($C29,[2]SINAPI!$A$1:$D$29999,4,0),IF($B29="COMP",ROUND(VLOOKUP($C29,[2]COMP!$B$15:$H$9334,4,0),2),"ND")))</f>
        <v>35,64</v>
      </c>
      <c r="H29" s="641">
        <f>G29*F29</f>
        <v>1436.6484</v>
      </c>
      <c r="L29" s="3"/>
      <c r="N29" s="3"/>
    </row>
    <row r="30" spans="1:15" ht="17.100000000000001" customHeight="1">
      <c r="A30" s="648"/>
      <c r="B30" s="636"/>
      <c r="C30" s="636"/>
      <c r="D30" s="649"/>
      <c r="E30" s="716" t="s">
        <v>465</v>
      </c>
      <c r="F30" s="716"/>
      <c r="G30" s="716"/>
      <c r="H30" s="644">
        <f>SUBTOTAL(9,H29)</f>
        <v>1436.6484</v>
      </c>
      <c r="L30" s="78"/>
      <c r="N30" s="3"/>
    </row>
    <row r="31" spans="1:15" ht="17.100000000000001" customHeight="1">
      <c r="A31" s="567" t="s">
        <v>30</v>
      </c>
      <c r="B31" s="632"/>
      <c r="C31" s="632"/>
      <c r="D31" s="633" t="s">
        <v>467</v>
      </c>
      <c r="E31" s="633"/>
      <c r="F31" s="633"/>
      <c r="G31" s="633"/>
      <c r="H31" s="634"/>
      <c r="L31" s="3"/>
      <c r="N31" s="3"/>
    </row>
    <row r="32" spans="1:15" ht="48">
      <c r="A32" s="648" t="s">
        <v>262</v>
      </c>
      <c r="B32" s="636" t="s">
        <v>93</v>
      </c>
      <c r="C32" s="637" t="s">
        <v>469</v>
      </c>
      <c r="D32" s="638" t="str">
        <f>UPPER(IF(B32="SINAPI",VLOOKUP(C32,SINAPI!$A$3:$D$30000,2,0),IF(B32="COMP",VLOOKUP(C32,COMP!$B$3:$H$9922,2,0),"ERRO")))</f>
        <v>CHAPISCO APLICADO TANTO EM PILARES E VIGAS DE CONCRETO COMO EM ALVENARIAS DE PAREDES INTERNAS, COM COLHER DE PEDREIRO ARGAMASSA TRAÇO 1:3 COM PREPARO MANUAL. AF_06/2014</v>
      </c>
      <c r="E32" s="636" t="str">
        <f>UPPER(IF(B32="SINAPI",VLOOKUP(C32,SINAPI!$A$3:$D$30000,3,0),IF(B32="COMP",VLOOKUP(C32,COMP!$B$3:$H$9922,3,0),"ERRO")))</f>
        <v>M²</v>
      </c>
      <c r="F32" s="639">
        <v>71.28</v>
      </c>
      <c r="G32" s="640" t="str">
        <f>UPPER(IF(B32="SINAPI",VLOOKUP(C32,SINAPI!$A$2:$E$30000,4,0),IF(B32="COMP",ROUND(VLOOKUP(C32,COMP!$B$5:$H$9601,4,0),2),"")))</f>
        <v>2,79</v>
      </c>
      <c r="H32" s="641">
        <f>F32*G32</f>
        <v>198.87120000000002</v>
      </c>
      <c r="L32" s="3"/>
      <c r="N32" s="3"/>
    </row>
    <row r="33" spans="1:15" ht="60">
      <c r="A33" s="648" t="s">
        <v>17897</v>
      </c>
      <c r="B33" s="636" t="s">
        <v>93</v>
      </c>
      <c r="C33" s="650" t="s">
        <v>470</v>
      </c>
      <c r="D33" s="638" t="str">
        <f>UPPER(IF(B33="SINAPI",VLOOKUP(C33,SINAPI!$A$3:$D$30000,2,0),IF(B33="COMP",VLOOKUP(C33,COMP!$B$3:$H$9922,2,0),"ERRO")))</f>
        <v>MASSA ÚNICA, PARA RECEBIMENTO DE PINTURA, EM ARGAMASSA TRAÇO 1:2:8, PREPARO MECÂNICO COM BETONEIRA 400L, APLICADA MANUALMENTE EM FACES INTERNAS DE PAREDES DE AMBIENTES COM ÁREA MAIOR QUE 10M², ESPESSURA DE 10MM, COM EXECUÇÃO DE TALISCAS. AF_06/2014</v>
      </c>
      <c r="E33" s="636" t="str">
        <f>UPPER(IF(B33="SINAPI",VLOOKUP(C33,SINAPI!$A$3:$D$30000,3,0),IF(B33="COMP",VLOOKUP(C33,COMP!$B$3:$H$9922,3,0),"ERRO")))</f>
        <v>M²</v>
      </c>
      <c r="F33" s="639">
        <v>71.28</v>
      </c>
      <c r="G33" s="640" t="str">
        <f>UPPER(IF(B33="SINAPI",VLOOKUP(C33,SINAPI!$A$2:$E$30000,4,0),IF(B33="COMP",ROUND(VLOOKUP(C33,COMP!$B$5:$H$9601,4,0),2),"")))</f>
        <v>13,43</v>
      </c>
      <c r="H33" s="641">
        <f>G33*F33</f>
        <v>957.29039999999998</v>
      </c>
    </row>
    <row r="34" spans="1:15">
      <c r="A34" s="642"/>
      <c r="B34" s="643"/>
      <c r="C34" s="643"/>
      <c r="D34" s="643"/>
      <c r="E34" s="716" t="s">
        <v>471</v>
      </c>
      <c r="F34" s="716"/>
      <c r="G34" s="716"/>
      <c r="H34" s="644">
        <f>SUBTOTAL(9,H32:H33)</f>
        <v>1156.1615999999999</v>
      </c>
    </row>
    <row r="35" spans="1:15">
      <c r="A35" s="567" t="s">
        <v>466</v>
      </c>
      <c r="B35" s="632"/>
      <c r="C35" s="632"/>
      <c r="D35" s="633" t="s">
        <v>90</v>
      </c>
      <c r="E35" s="633"/>
      <c r="F35" s="633"/>
      <c r="G35" s="633"/>
      <c r="H35" s="634"/>
    </row>
    <row r="36" spans="1:15" ht="48">
      <c r="A36" s="648" t="s">
        <v>468</v>
      </c>
      <c r="B36" s="636" t="s">
        <v>93</v>
      </c>
      <c r="C36" s="637" t="s">
        <v>479</v>
      </c>
      <c r="D36" s="638" t="str">
        <f>UPPER(IF(B36="SINAPI",VLOOKUP(C36,SINAPI!$A$3:$D$30000,2,0),IF(B36="COMP",VLOOKUP(C36,COMP!$B$3:$H$9922,2,0),"ERRO")))</f>
        <v>EXECUÇÃO DE PASSEIO (CALÇADA) EM CONCRETO 12MPA, TRAÇO 1:3:5 (CIMENTO/AREIA/BRITA), PREPARO MECÂNICO, ESPESSURA 7CM, COM JUNTA DE DILATAÇÃO EM MADEIRA, INCLUSO LANÇAMENTO E ADENSAMENTO</v>
      </c>
      <c r="E36" s="636" t="str">
        <f>UPPER(IF(B36="SINAPI",VLOOKUP(C36,SINAPI!$A$3:$D$30000,3,0),IF(B36="COMP",VLOOKUP(C36,COMP!$B$3:$H$9922,3,0),"ERRO")))</f>
        <v>M²</v>
      </c>
      <c r="F36" s="639">
        <f>26.74+15.52</f>
        <v>42.26</v>
      </c>
      <c r="G36" s="640" t="str">
        <f>UPPER(IF(B36="SINAPI",VLOOKUP(C36,SINAPI!$A$2:$E$30000,4,0),IF(B36="COMP",ROUND(VLOOKUP(C36,COMP!$B$5:$H$9601,4,0),2),"")))</f>
        <v>35,53</v>
      </c>
      <c r="H36" s="641">
        <f>F36*G36</f>
        <v>1501.4977999999999</v>
      </c>
      <c r="M36"/>
    </row>
    <row r="37" spans="1:15">
      <c r="A37" s="642"/>
      <c r="B37" s="643"/>
      <c r="C37" s="643"/>
      <c r="D37" s="643"/>
      <c r="E37" s="716" t="s">
        <v>474</v>
      </c>
      <c r="F37" s="716"/>
      <c r="G37" s="716"/>
      <c r="H37" s="644">
        <f>SUBTOTAL(9,H36:H36)</f>
        <v>1501.4977999999999</v>
      </c>
      <c r="M37"/>
    </row>
    <row r="38" spans="1:15">
      <c r="A38" s="567" t="s">
        <v>472</v>
      </c>
      <c r="B38" s="632"/>
      <c r="C38" s="632"/>
      <c r="D38" s="633" t="s">
        <v>12</v>
      </c>
      <c r="E38" s="633"/>
      <c r="F38" s="633"/>
      <c r="G38" s="633"/>
      <c r="H38" s="634"/>
      <c r="M38"/>
    </row>
    <row r="39" spans="1:15">
      <c r="A39" s="567" t="s">
        <v>473</v>
      </c>
      <c r="B39" s="632"/>
      <c r="C39" s="636"/>
      <c r="D39" s="633" t="s">
        <v>368</v>
      </c>
      <c r="E39" s="633"/>
      <c r="F39" s="633"/>
      <c r="G39" s="651"/>
      <c r="H39" s="634"/>
      <c r="M39"/>
    </row>
    <row r="40" spans="1:15">
      <c r="A40" s="648" t="s">
        <v>17898</v>
      </c>
      <c r="B40" s="636" t="s">
        <v>251</v>
      </c>
      <c r="C40" s="636" t="s">
        <v>340</v>
      </c>
      <c r="D40" s="638" t="str">
        <f>UPPER(IF($B40="SINAPI",VLOOKUP($C40,[2]SINAPI!$A$2:$C$29999,2,0),IF($B40="COMP",VLOOKUP($C40,[2]COMP!$B$3:$H$9655,2,0),"ERRO")))</f>
        <v>PINTURA ESMALTE À BASE D'AGUA 2 DEMÃOS C/ FUNDO S/ PAREDE</v>
      </c>
      <c r="E40" s="647" t="str">
        <f>UPPER(IF(B40="SINAPI",VLOOKUP(C40,[3]SINAPI!$A$3:$D$30000,3,0),IF(B40="COMP",VLOOKUP(C40,[3]COMP!$B$3:$H$10006,3,0),"ERRO")))</f>
        <v>M2</v>
      </c>
      <c r="F40" s="651">
        <v>71.28</v>
      </c>
      <c r="G40" s="652" t="str">
        <f>UPPER(IF($B40="SINAPI",VLOOKUP($C40,[2]SINAPI!$A$1:$D$29999,4,0),IF($B40="COMP",ROUND(VLOOKUP($C40,[2]COMP!$B$15:$H$9334,4,0),2),"ND")))</f>
        <v>13,82</v>
      </c>
      <c r="H40" s="653">
        <f>G40*F40</f>
        <v>985.08960000000002</v>
      </c>
      <c r="M40"/>
    </row>
    <row r="41" spans="1:15" ht="36">
      <c r="A41" s="648" t="s">
        <v>17899</v>
      </c>
      <c r="B41" s="636" t="s">
        <v>93</v>
      </c>
      <c r="C41" s="637" t="s">
        <v>477</v>
      </c>
      <c r="D41" s="638" t="str">
        <f>UPPER(IF(B41="SINAPI",VLOOKUP(C41,SINAPI!$A$3:$D$30000,2,0),IF(B41="COMP",VLOOKUP(C41,COMP!$B$3:$H$9922,2,0),"ERRO")))</f>
        <v>PINTURA ESMALTE FOSCO, DUAS DEMÃOS, SOBRE SUPERFÍCIE METÁLICA, INCLUSO UMA DEMÃO DE FUNDO ANTICORROSIVO COM PISTOLA DE AR COMPRIMIDO</v>
      </c>
      <c r="E41" s="636" t="str">
        <f>UPPER(IF(B41="SINAPI",VLOOKUP(C41,SINAPI!$A$3:$D$30000,3,0),IF(B41="COMP",VLOOKUP(C41,COMP!$B$3:$H$9922,3,0),"ERRO")))</f>
        <v>M²</v>
      </c>
      <c r="F41" s="639">
        <v>0.81530000000000002</v>
      </c>
      <c r="G41" s="640" t="str">
        <f>UPPER(IF(B41="SINAPI",VLOOKUP(C41,SINAPI!$A$2:$E$30000,4,0),IF(B41="COMP",ROUND(VLOOKUP(C41,COMP!$B$5:$H$9601,4,0),2),"")))</f>
        <v>12,57</v>
      </c>
      <c r="H41" s="653">
        <f>G41*F41</f>
        <v>10.248321000000001</v>
      </c>
      <c r="M41"/>
    </row>
    <row r="42" spans="1:15">
      <c r="A42" s="642"/>
      <c r="B42" s="643"/>
      <c r="C42" s="643"/>
      <c r="D42" s="643"/>
      <c r="E42" s="716" t="s">
        <v>478</v>
      </c>
      <c r="F42" s="716"/>
      <c r="G42" s="716"/>
      <c r="H42" s="644">
        <f>SUBTOTAL(9,H40:H41)</f>
        <v>995.33792100000005</v>
      </c>
    </row>
    <row r="43" spans="1:15" s="360" customFormat="1">
      <c r="A43" s="567" t="s">
        <v>475</v>
      </c>
      <c r="B43" s="632"/>
      <c r="C43" s="632"/>
      <c r="D43" s="633" t="s">
        <v>13</v>
      </c>
      <c r="E43" s="633"/>
      <c r="F43" s="633"/>
      <c r="G43" s="633"/>
      <c r="H43" s="634"/>
      <c r="L43" s="361"/>
      <c r="M43" s="353"/>
      <c r="N43" s="361"/>
      <c r="O43" s="361"/>
    </row>
    <row r="44" spans="1:15" s="360" customFormat="1">
      <c r="A44" s="635" t="s">
        <v>476</v>
      </c>
      <c r="B44" s="636" t="s">
        <v>93</v>
      </c>
      <c r="C44" s="637" t="s">
        <v>485</v>
      </c>
      <c r="D44" s="638" t="str">
        <f>UPPER(IF(B44="SINAPI",VLOOKUP(C44,SINAPI!$A$3:$D$30000,2,0),IF(B44="COMP",VLOOKUP(C44,COMP!$B$3:$H$9922,2,0),"ERRO")))</f>
        <v>CORRIMÃO EM TUBO AÇO GALVANIZADO 2 1/2" COM BRAÇADEIRA</v>
      </c>
      <c r="E44" s="636" t="str">
        <f>UPPER(IF(B44="SINAPI",VLOOKUP(C44,SINAPI!$A$3:$D$30000,3,0),IF(B44="COMP",VLOOKUP(C44,COMP!$B$3:$H$9922,3,0),"ERRO")))</f>
        <v>M</v>
      </c>
      <c r="F44" s="639">
        <v>51.9</v>
      </c>
      <c r="G44" s="640" t="str">
        <f>UPPER(IF(B44="SINAPI",VLOOKUP(C44,SINAPI!$A$2:$E$30000,4,0),IF(B44="COMP",ROUND(VLOOKUP(C44,COMP!$B$5:$H$9601,4,0),2),"")))</f>
        <v>86,82</v>
      </c>
      <c r="H44" s="641">
        <f>F44*G44</f>
        <v>4505.9579999999996</v>
      </c>
      <c r="L44" s="361"/>
      <c r="M44" s="353"/>
      <c r="N44" s="361"/>
      <c r="O44" s="361"/>
    </row>
    <row r="45" spans="1:15" s="360" customFormat="1">
      <c r="A45" s="654"/>
      <c r="B45" s="655"/>
      <c r="C45" s="655"/>
      <c r="D45" s="655"/>
      <c r="E45" s="717" t="s">
        <v>450</v>
      </c>
      <c r="F45" s="717"/>
      <c r="G45" s="717"/>
      <c r="H45" s="656">
        <f>SUBTOTAL(9,H44)</f>
        <v>4505.9579999999996</v>
      </c>
      <c r="L45" s="361"/>
      <c r="M45" s="353"/>
      <c r="N45" s="361"/>
      <c r="O45" s="361"/>
    </row>
    <row r="46" spans="1:15">
      <c r="A46" s="663" t="s">
        <v>250</v>
      </c>
      <c r="B46" s="663"/>
      <c r="C46" s="663"/>
      <c r="D46" s="663"/>
      <c r="E46" s="663"/>
      <c r="F46" s="663"/>
      <c r="G46" s="663"/>
      <c r="H46" s="545">
        <f>SUBTOTAL(9,H18:H45)</f>
        <v>14393.440920999998</v>
      </c>
    </row>
    <row r="47" spans="1:15">
      <c r="A47" s="663" t="s">
        <v>249</v>
      </c>
      <c r="B47" s="663"/>
      <c r="C47" s="663"/>
      <c r="D47" s="663"/>
      <c r="E47" s="663"/>
      <c r="F47" s="663"/>
      <c r="G47" s="663"/>
      <c r="H47" s="545">
        <f>H46*0.2</f>
        <v>2878.6881841999998</v>
      </c>
    </row>
    <row r="48" spans="1:15">
      <c r="A48" s="663" t="s">
        <v>0</v>
      </c>
      <c r="B48" s="663"/>
      <c r="C48" s="663"/>
      <c r="D48" s="663"/>
      <c r="E48" s="663"/>
      <c r="F48" s="663"/>
      <c r="G48" s="663"/>
      <c r="H48" s="545">
        <f>SUM(H46:H47)</f>
        <v>17272.129105199998</v>
      </c>
    </row>
  </sheetData>
  <protectedRanges>
    <protectedRange sqref="A15:H15" name="Intervalo1_1_2"/>
    <protectedRange sqref="H11:H12 E14 E11:F11 G14:H14 F11:F14 D11:D14 A11:B14" name="Intervalo1_1"/>
  </protectedRanges>
  <mergeCells count="19">
    <mergeCell ref="D8:H8"/>
    <mergeCell ref="E9:H9"/>
    <mergeCell ref="A15:H15"/>
    <mergeCell ref="E19:G19"/>
    <mergeCell ref="E27:G27"/>
    <mergeCell ref="A46:G46"/>
    <mergeCell ref="A47:G47"/>
    <mergeCell ref="A48:G48"/>
    <mergeCell ref="A10:H10"/>
    <mergeCell ref="A11:F11"/>
    <mergeCell ref="G11:H14"/>
    <mergeCell ref="A12:F12"/>
    <mergeCell ref="A13:F13"/>
    <mergeCell ref="A14:F14"/>
    <mergeCell ref="E34:G34"/>
    <mergeCell ref="E37:G37"/>
    <mergeCell ref="E42:G42"/>
    <mergeCell ref="E30:G30"/>
    <mergeCell ref="E45:G45"/>
  </mergeCells>
  <pageMargins left="0.51181102362204722" right="0.51181102362204722" top="0.78740157480314965" bottom="0.78740157480314965" header="0.31496062992125984" footer="0.31496062992125984"/>
  <pageSetup paperSize="9" scale="74"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dimension ref="A1:J35"/>
  <sheetViews>
    <sheetView topLeftCell="A10" workbookViewId="0">
      <selection activeCell="H27" sqref="H27"/>
    </sheetView>
  </sheetViews>
  <sheetFormatPr defaultRowHeight="12.75"/>
  <cols>
    <col min="1" max="1" width="33.7109375" style="115" customWidth="1"/>
    <col min="2" max="2" width="16.28515625" style="119" customWidth="1"/>
    <col min="3" max="4" width="16.140625" style="115" customWidth="1"/>
    <col min="5" max="5" width="16.42578125" style="115" bestFit="1" customWidth="1"/>
    <col min="6" max="6" width="9.140625" style="115"/>
    <col min="7" max="7" width="16.42578125" style="115" bestFit="1" customWidth="1"/>
    <col min="8" max="9" width="9.140625" style="115"/>
    <col min="10" max="10" width="11.7109375" style="115" bestFit="1" customWidth="1"/>
    <col min="11" max="16384" width="9.140625" style="115"/>
  </cols>
  <sheetData>
    <row r="1" spans="1:10">
      <c r="A1" s="130"/>
      <c r="B1" s="130"/>
      <c r="C1" s="129"/>
      <c r="D1" s="129"/>
      <c r="E1" s="131"/>
      <c r="F1" s="132"/>
      <c r="G1" s="135"/>
    </row>
    <row r="2" spans="1:10" ht="15" customHeight="1">
      <c r="A2" s="130"/>
      <c r="B2" s="130"/>
      <c r="C2" s="129"/>
      <c r="D2" s="129"/>
      <c r="E2" s="131"/>
      <c r="F2" s="132"/>
      <c r="G2" s="135"/>
    </row>
    <row r="3" spans="1:10" ht="15" customHeight="1">
      <c r="A3" s="130"/>
      <c r="B3" s="130"/>
      <c r="C3" s="129"/>
      <c r="D3" s="129"/>
      <c r="E3" s="131"/>
      <c r="F3" s="132"/>
      <c r="G3" s="135"/>
    </row>
    <row r="4" spans="1:10">
      <c r="A4" s="130"/>
      <c r="B4" s="130"/>
      <c r="C4" s="129"/>
      <c r="D4" s="129"/>
      <c r="E4" s="131"/>
      <c r="F4" s="132"/>
      <c r="G4" s="135"/>
    </row>
    <row r="5" spans="1:10">
      <c r="A5" s="130"/>
      <c r="B5" s="130"/>
      <c r="C5" s="129"/>
      <c r="D5" s="129"/>
      <c r="E5" s="131"/>
      <c r="F5" s="132"/>
      <c r="G5" s="135"/>
    </row>
    <row r="6" spans="1:10">
      <c r="A6" s="130"/>
      <c r="B6" s="130"/>
      <c r="C6" s="129"/>
      <c r="D6" s="129"/>
      <c r="E6" s="131"/>
      <c r="F6" s="132"/>
      <c r="G6" s="135"/>
    </row>
    <row r="7" spans="1:10" ht="14.25">
      <c r="A7" s="731"/>
      <c r="B7" s="731"/>
      <c r="C7" s="731"/>
      <c r="D7" s="731"/>
      <c r="E7" s="731"/>
      <c r="F7" s="134"/>
      <c r="G7" s="134"/>
    </row>
    <row r="8" spans="1:10" ht="14.25">
      <c r="A8" s="146"/>
      <c r="B8" s="146"/>
      <c r="C8" s="146"/>
      <c r="D8" s="556"/>
      <c r="E8" s="146"/>
      <c r="F8" s="134"/>
      <c r="G8" s="134"/>
    </row>
    <row r="9" spans="1:10" ht="14.25">
      <c r="A9" s="146"/>
      <c r="B9" s="146"/>
      <c r="C9" s="146"/>
      <c r="D9" s="556"/>
      <c r="E9" s="146"/>
      <c r="F9" s="134"/>
      <c r="G9" s="134"/>
    </row>
    <row r="10" spans="1:10" ht="14.25">
      <c r="A10" s="146"/>
      <c r="B10" s="146"/>
      <c r="C10" s="146"/>
      <c r="D10" s="556"/>
      <c r="E10" s="146"/>
      <c r="F10" s="134"/>
      <c r="G10" s="134"/>
    </row>
    <row r="11" spans="1:10" ht="13.5">
      <c r="A11" s="3"/>
      <c r="B11" s="137"/>
      <c r="C11" s="137"/>
      <c r="D11" s="137"/>
      <c r="E11" s="137"/>
      <c r="F11" s="137"/>
      <c r="G11" s="137"/>
    </row>
    <row r="12" spans="1:10" ht="20.100000000000001" customHeight="1">
      <c r="A12" s="732" t="s">
        <v>272</v>
      </c>
      <c r="B12" s="733"/>
      <c r="C12" s="733"/>
      <c r="D12" s="733"/>
      <c r="E12" s="734"/>
      <c r="F12" s="136"/>
      <c r="G12" s="136"/>
    </row>
    <row r="13" spans="1:10">
      <c r="A13" s="697" t="str">
        <f>'PLANILHA COBERTURA'!$A$14</f>
        <v xml:space="preserve">OBRA: CONSTRUÇÃO DE COBERTURA DE QUADRA POLIESPORTIVA PADRÃO 21X35M  </v>
      </c>
      <c r="B13" s="699"/>
      <c r="C13" s="723" t="str">
        <f>'PLANILHA COBERTURA'!G14</f>
        <v>DATA: 26/07/2016
SINAPI: MAIO/16</v>
      </c>
      <c r="D13" s="724"/>
      <c r="E13" s="702"/>
      <c r="F13" s="721"/>
      <c r="G13" s="722"/>
    </row>
    <row r="14" spans="1:10" ht="15" customHeight="1">
      <c r="A14" s="735" t="str">
        <f>'PLANILHA COBERTURA'!$A$15</f>
        <v xml:space="preserve">LOCAL: ESCOLA ESTADUAL PROF. ALCIDES RODRIGUES AIRES </v>
      </c>
      <c r="B14" s="736"/>
      <c r="C14" s="725"/>
      <c r="D14" s="726"/>
      <c r="E14" s="704"/>
      <c r="F14" s="721"/>
      <c r="G14" s="722"/>
    </row>
    <row r="15" spans="1:10" s="117" customFormat="1" ht="17.100000000000001" customHeight="1">
      <c r="A15" s="735" t="str">
        <f>'PLANILHA COBERTURA'!$A$16</f>
        <v>MUNICÍPIO: PORTO NACIONAL  - TO</v>
      </c>
      <c r="B15" s="736"/>
      <c r="C15" s="727"/>
      <c r="D15" s="728"/>
      <c r="E15" s="704"/>
      <c r="F15" s="722"/>
      <c r="G15" s="722"/>
    </row>
    <row r="16" spans="1:10">
      <c r="A16" s="708" t="str">
        <f>'PLANILHA COBERTURA'!$A$17</f>
        <v>ÁREA DE CONSTRUÇÃO: 781,03 M2</v>
      </c>
      <c r="B16" s="710"/>
      <c r="C16" s="729"/>
      <c r="D16" s="730"/>
      <c r="E16" s="707"/>
      <c r="F16" s="722"/>
      <c r="G16" s="722"/>
      <c r="J16" s="116"/>
    </row>
    <row r="17" spans="1:7" ht="25.5">
      <c r="A17" s="138"/>
      <c r="B17" s="121" t="s">
        <v>487</v>
      </c>
      <c r="C17" s="121" t="s">
        <v>363</v>
      </c>
      <c r="D17" s="560" t="s">
        <v>488</v>
      </c>
      <c r="E17" s="305" t="s">
        <v>273</v>
      </c>
    </row>
    <row r="18" spans="1:7">
      <c r="A18" s="306" t="s">
        <v>5</v>
      </c>
      <c r="B18" s="307">
        <f>'PLANILHA COBERTURA'!H26</f>
        <v>9789.5411999999997</v>
      </c>
      <c r="C18" s="308">
        <f>'PLANILHA REFORMA'!H29</f>
        <v>1338.1112000000001</v>
      </c>
      <c r="D18" s="561">
        <f>AMPLIAÇÃO!H19</f>
        <v>300.90719999999999</v>
      </c>
      <c r="E18" s="309">
        <f>SUM(B18:D18)</f>
        <v>11428.559599999999</v>
      </c>
      <c r="G18" s="116"/>
    </row>
    <row r="19" spans="1:7">
      <c r="A19" s="306" t="s">
        <v>274</v>
      </c>
      <c r="B19" s="307">
        <f>'PLANILHA COBERTURA'!H37</f>
        <v>8302.707699999999</v>
      </c>
      <c r="C19" s="308"/>
      <c r="D19" s="561">
        <f>AMPLIAÇÃO!H27</f>
        <v>4496.93</v>
      </c>
      <c r="E19" s="309">
        <f t="shared" ref="E19:E28" si="0">SUM(B19:D19)</f>
        <v>12799.637699999999</v>
      </c>
      <c r="G19" s="116"/>
    </row>
    <row r="20" spans="1:7">
      <c r="A20" s="306" t="s">
        <v>259</v>
      </c>
      <c r="B20" s="307">
        <f>'PLANILHA COBERTURA'!H40</f>
        <v>20558.38</v>
      </c>
      <c r="C20" s="310"/>
      <c r="D20" s="562"/>
      <c r="E20" s="309">
        <f t="shared" si="0"/>
        <v>20558.38</v>
      </c>
      <c r="G20" s="116"/>
    </row>
    <row r="21" spans="1:7">
      <c r="A21" s="306" t="s">
        <v>464</v>
      </c>
      <c r="B21" s="307"/>
      <c r="C21" s="310"/>
      <c r="D21" s="562">
        <f>AMPLIAÇÃO!H30</f>
        <v>1436.6484</v>
      </c>
      <c r="E21" s="309">
        <f t="shared" si="0"/>
        <v>1436.6484</v>
      </c>
      <c r="G21" s="116"/>
    </row>
    <row r="22" spans="1:7">
      <c r="A22" s="311" t="s">
        <v>10</v>
      </c>
      <c r="B22" s="307">
        <f>'PLANILHA COBERTURA'!H48</f>
        <v>116898.78260000001</v>
      </c>
      <c r="C22" s="310"/>
      <c r="D22" s="562"/>
      <c r="E22" s="309">
        <f t="shared" si="0"/>
        <v>116898.78260000001</v>
      </c>
      <c r="G22" s="116"/>
    </row>
    <row r="23" spans="1:7">
      <c r="A23" s="311" t="s">
        <v>467</v>
      </c>
      <c r="B23" s="307"/>
      <c r="C23" s="310"/>
      <c r="D23" s="562">
        <f>AMPLIAÇÃO!H34</f>
        <v>1156.1615999999999</v>
      </c>
      <c r="E23" s="309">
        <f t="shared" si="0"/>
        <v>1156.1615999999999</v>
      </c>
      <c r="G23" s="116"/>
    </row>
    <row r="24" spans="1:7">
      <c r="A24" s="312" t="s">
        <v>266</v>
      </c>
      <c r="B24" s="307">
        <f>'PLANILHA COBERTURA'!H54</f>
        <v>3049.8</v>
      </c>
      <c r="C24" s="310"/>
      <c r="D24" s="562"/>
      <c r="E24" s="309">
        <f t="shared" si="0"/>
        <v>3049.8</v>
      </c>
      <c r="G24" s="116"/>
    </row>
    <row r="25" spans="1:7">
      <c r="A25" s="312" t="s">
        <v>90</v>
      </c>
      <c r="B25" s="307"/>
      <c r="C25" s="310"/>
      <c r="D25" s="562">
        <f>AMPLIAÇÃO!H37</f>
        <v>1501.4977999999999</v>
      </c>
      <c r="E25" s="309">
        <f t="shared" si="0"/>
        <v>1501.4977999999999</v>
      </c>
      <c r="G25" s="116"/>
    </row>
    <row r="26" spans="1:7">
      <c r="A26" s="311" t="s">
        <v>12</v>
      </c>
      <c r="B26" s="307">
        <f>'PLANILHA COBERTURA'!H51</f>
        <v>14660.265299999999</v>
      </c>
      <c r="C26" s="310">
        <f>'PLANILHA REFORMA'!H45</f>
        <v>32119.598099999996</v>
      </c>
      <c r="D26" s="562">
        <f>AMPLIAÇÃO!H42</f>
        <v>995.33792100000005</v>
      </c>
      <c r="E26" s="309">
        <f t="shared" si="0"/>
        <v>47775.201320999993</v>
      </c>
      <c r="G26" s="116"/>
    </row>
    <row r="27" spans="1:7">
      <c r="A27" s="311" t="s">
        <v>11</v>
      </c>
      <c r="B27" s="307">
        <f>'PLANILHA COBERTURA'!H81</f>
        <v>10413.61</v>
      </c>
      <c r="C27" s="310">
        <f>'PLANILHA REFORMA'!H32</f>
        <v>114</v>
      </c>
      <c r="D27" s="562"/>
      <c r="E27" s="309">
        <f t="shared" si="0"/>
        <v>10527.61</v>
      </c>
      <c r="G27" s="116"/>
    </row>
    <row r="28" spans="1:7">
      <c r="A28" s="312" t="s">
        <v>13</v>
      </c>
      <c r="B28" s="307">
        <f>'PLANILHA COBERTURA'!H84</f>
        <v>1530</v>
      </c>
      <c r="C28" s="310">
        <f>'PLANILHA REFORMA'!H48</f>
        <v>1375.5210000000002</v>
      </c>
      <c r="D28" s="562">
        <f>AMPLIAÇÃO!H45</f>
        <v>4505.9579999999996</v>
      </c>
      <c r="E28" s="309">
        <f t="shared" si="0"/>
        <v>7411.4789999999994</v>
      </c>
      <c r="G28" s="116"/>
    </row>
    <row r="29" spans="1:7" ht="15">
      <c r="A29" s="401" t="s">
        <v>0</v>
      </c>
      <c r="B29" s="402">
        <f>SUBTOTAL(9,B18:B28)</f>
        <v>185203.08679999999</v>
      </c>
      <c r="C29" s="402">
        <f>SUBTOTAL(9,C18:C28)</f>
        <v>34947.230299999996</v>
      </c>
      <c r="D29" s="402">
        <f>SUBTOTAL(9,D18:D28)</f>
        <v>14393.440920999998</v>
      </c>
      <c r="E29" s="403">
        <f>SUBTOTAL(9,E18:E28)</f>
        <v>234543.75802100002</v>
      </c>
      <c r="G29" s="116"/>
    </row>
    <row r="30" spans="1:7" ht="18.75">
      <c r="A30" s="401" t="s">
        <v>365</v>
      </c>
      <c r="B30" s="402">
        <f>B29*1.2</f>
        <v>222243.70415999999</v>
      </c>
      <c r="C30" s="402">
        <f>C29*1.2</f>
        <v>41936.67635999999</v>
      </c>
      <c r="D30" s="402">
        <f>D29*1.2</f>
        <v>17272.129105199998</v>
      </c>
      <c r="E30" s="403">
        <f>SUM(B30:D30)</f>
        <v>281452.50962520001</v>
      </c>
      <c r="F30" s="117"/>
      <c r="G30" s="118"/>
    </row>
    <row r="31" spans="1:7">
      <c r="G31" s="116"/>
    </row>
    <row r="32" spans="1:7">
      <c r="G32" s="116"/>
    </row>
    <row r="34" spans="7:7">
      <c r="G34" s="116"/>
    </row>
    <row r="35" spans="7:7">
      <c r="G35" s="120"/>
    </row>
  </sheetData>
  <protectedRanges>
    <protectedRange sqref="G13:G14 A13:B16 E13:E14 C16:G16" name="Intervalo1_1"/>
    <protectedRange sqref="F7:G10 A7:B10" name="Intervalo1"/>
  </protectedRanges>
  <mergeCells count="8">
    <mergeCell ref="F13:G16"/>
    <mergeCell ref="A16:B16"/>
    <mergeCell ref="C13:E16"/>
    <mergeCell ref="A7:E7"/>
    <mergeCell ref="A12:E12"/>
    <mergeCell ref="A13:B13"/>
    <mergeCell ref="A14:B14"/>
    <mergeCell ref="A15:B15"/>
  </mergeCells>
  <pageMargins left="0.51181102362204722" right="0.51181102362204722" top="0.78740157480314965" bottom="0.78740157480314965" header="0.31496062992125984" footer="0.31496062992125984"/>
  <pageSetup paperSize="9" scale="94" orientation="portrait" horizontalDpi="0" verticalDpi="0" r:id="rId1"/>
  <drawing r:id="rId2"/>
</worksheet>
</file>

<file path=xl/worksheets/sheet5.xml><?xml version="1.0" encoding="utf-8"?>
<worksheet xmlns="http://schemas.openxmlformats.org/spreadsheetml/2006/main" xmlns:r="http://schemas.openxmlformats.org/officeDocument/2006/relationships">
  <dimension ref="A1:O142"/>
  <sheetViews>
    <sheetView topLeftCell="A10" zoomScale="71" zoomScaleNormal="71" zoomScaleSheetLayoutView="85" zoomScalePageLayoutView="90" workbookViewId="0">
      <selection activeCell="F34" sqref="F34"/>
    </sheetView>
  </sheetViews>
  <sheetFormatPr defaultRowHeight="17.100000000000001" customHeight="1"/>
  <cols>
    <col min="1" max="1" width="9.28515625" style="8" customWidth="1"/>
    <col min="2" max="2" width="29.7109375" style="24" customWidth="1"/>
    <col min="3" max="3" width="19.28515625" style="25" bestFit="1" customWidth="1"/>
    <col min="4" max="4" width="19.7109375" style="26" bestFit="1" customWidth="1"/>
    <col min="5" max="5" width="14" style="27" bestFit="1" customWidth="1"/>
    <col min="6" max="6" width="18.42578125" style="27" bestFit="1" customWidth="1"/>
    <col min="7" max="7" width="14" style="28" bestFit="1" customWidth="1"/>
    <col min="8" max="8" width="19.28515625" style="28" bestFit="1" customWidth="1"/>
    <col min="9" max="9" width="13.5703125" style="27" bestFit="1" customWidth="1"/>
    <col min="10" max="10" width="19.28515625" style="27" bestFit="1" customWidth="1"/>
    <col min="11" max="11" width="14" style="27" bestFit="1" customWidth="1"/>
    <col min="12" max="12" width="19.7109375" style="27" bestFit="1" customWidth="1"/>
    <col min="13" max="13" width="13.28515625" style="27" bestFit="1" customWidth="1"/>
    <col min="14" max="14" width="19" style="28" customWidth="1"/>
    <col min="15" max="16384" width="9.140625" style="8"/>
  </cols>
  <sheetData>
    <row r="1" spans="1:15" ht="17.100000000000001" customHeight="1">
      <c r="A1" s="122"/>
      <c r="B1" s="123"/>
      <c r="C1" s="124"/>
      <c r="D1" s="123"/>
      <c r="E1" s="125"/>
      <c r="F1" s="16"/>
      <c r="G1" s="17"/>
      <c r="H1" s="17"/>
      <c r="I1" s="16"/>
      <c r="J1" s="16"/>
      <c r="K1" s="16"/>
      <c r="L1" s="16"/>
      <c r="M1" s="16"/>
      <c r="N1" s="17"/>
    </row>
    <row r="2" spans="1:15" ht="17.100000000000001" customHeight="1">
      <c r="A2" s="128"/>
      <c r="B2" s="129"/>
      <c r="C2" s="130"/>
      <c r="D2" s="129"/>
      <c r="E2" s="131"/>
      <c r="F2" s="16"/>
      <c r="G2" s="17"/>
      <c r="H2" s="17"/>
      <c r="I2" s="16"/>
      <c r="J2" s="16"/>
      <c r="K2" s="16"/>
      <c r="L2" s="16"/>
      <c r="M2" s="16"/>
      <c r="N2" s="17"/>
    </row>
    <row r="3" spans="1:15" ht="17.100000000000001" customHeight="1">
      <c r="A3" s="128"/>
      <c r="B3" s="129"/>
      <c r="C3" s="130"/>
      <c r="D3" s="129"/>
      <c r="E3" s="131"/>
      <c r="F3" s="16"/>
      <c r="G3" s="17"/>
      <c r="H3" s="17"/>
      <c r="I3" s="16"/>
      <c r="J3" s="16"/>
      <c r="K3" s="16"/>
      <c r="L3" s="16"/>
      <c r="M3" s="16"/>
      <c r="N3" s="17"/>
    </row>
    <row r="4" spans="1:15" ht="17.100000000000001" customHeight="1">
      <c r="A4" s="128"/>
      <c r="B4" s="129"/>
      <c r="C4" s="130"/>
      <c r="D4" s="129"/>
      <c r="E4" s="131"/>
      <c r="F4" s="16"/>
      <c r="G4" s="17"/>
      <c r="H4" s="17"/>
      <c r="I4" s="16"/>
      <c r="J4" s="16"/>
      <c r="K4" s="16"/>
      <c r="L4" s="16"/>
      <c r="M4" s="16"/>
      <c r="N4" s="17"/>
    </row>
    <row r="5" spans="1:15" customFormat="1" ht="15" customHeight="1">
      <c r="A5" s="128"/>
      <c r="B5" s="129"/>
      <c r="C5" s="130"/>
      <c r="D5" s="129"/>
      <c r="E5" s="131"/>
      <c r="F5" s="73"/>
      <c r="G5" s="73"/>
      <c r="H5" s="73"/>
      <c r="I5" s="73"/>
      <c r="J5" s="74"/>
      <c r="K5" s="74"/>
      <c r="L5" s="75"/>
      <c r="M5" s="75"/>
      <c r="N5" s="104"/>
    </row>
    <row r="6" spans="1:15" customFormat="1" ht="15.75">
      <c r="A6" s="128"/>
      <c r="B6" s="129"/>
      <c r="C6" s="130"/>
      <c r="D6" s="129"/>
      <c r="E6" s="131"/>
      <c r="F6" s="73"/>
      <c r="G6" s="73"/>
      <c r="H6" s="102"/>
      <c r="I6" s="73"/>
      <c r="J6" s="74"/>
      <c r="K6" s="74"/>
      <c r="L6" s="75"/>
      <c r="M6" s="75"/>
      <c r="N6" s="104"/>
    </row>
    <row r="7" spans="1:15" customFormat="1" ht="15">
      <c r="A7" s="748"/>
      <c r="B7" s="731"/>
      <c r="C7" s="731"/>
      <c r="D7" s="731"/>
      <c r="E7" s="731"/>
      <c r="F7" s="73"/>
      <c r="G7" s="73"/>
      <c r="H7" s="102"/>
      <c r="I7" s="73"/>
      <c r="J7" s="731"/>
      <c r="K7" s="731"/>
      <c r="L7" s="731"/>
      <c r="M7" s="731"/>
      <c r="N7" s="731"/>
    </row>
    <row r="8" spans="1:15" customFormat="1" ht="15">
      <c r="A8" s="731"/>
      <c r="B8" s="731"/>
      <c r="C8" s="731"/>
      <c r="D8" s="731"/>
      <c r="E8" s="731"/>
      <c r="F8" s="73"/>
      <c r="G8" s="73"/>
      <c r="H8" s="102"/>
      <c r="I8" s="73"/>
      <c r="J8" s="731"/>
      <c r="K8" s="731"/>
      <c r="L8" s="731"/>
      <c r="M8" s="731"/>
      <c r="N8" s="731"/>
    </row>
    <row r="9" spans="1:15" customFormat="1" ht="15">
      <c r="A9" s="146"/>
      <c r="B9" s="146"/>
      <c r="C9" s="146"/>
      <c r="D9" s="146"/>
      <c r="E9" s="146"/>
      <c r="F9" s="73"/>
      <c r="G9" s="73"/>
      <c r="H9" s="102"/>
      <c r="I9" s="73"/>
      <c r="J9" s="146"/>
      <c r="K9" s="146"/>
      <c r="L9" s="146"/>
      <c r="M9" s="146"/>
      <c r="N9" s="146"/>
    </row>
    <row r="10" spans="1:15" customFormat="1" ht="15">
      <c r="A10" s="146"/>
      <c r="B10" s="146"/>
      <c r="C10" s="146"/>
      <c r="D10" s="146"/>
      <c r="E10" s="146"/>
      <c r="F10" s="73"/>
      <c r="G10" s="73"/>
      <c r="H10" s="102"/>
      <c r="I10" s="73"/>
      <c r="J10" s="146"/>
      <c r="K10" s="146"/>
      <c r="L10" s="146"/>
      <c r="M10" s="146"/>
      <c r="N10" s="146"/>
    </row>
    <row r="11" spans="1:15" customFormat="1" ht="31.5" customHeight="1">
      <c r="A11" s="732" t="s">
        <v>87</v>
      </c>
      <c r="B11" s="733"/>
      <c r="C11" s="733"/>
      <c r="D11" s="733"/>
      <c r="E11" s="733"/>
      <c r="F11" s="733"/>
      <c r="G11" s="733"/>
      <c r="H11" s="733"/>
      <c r="I11" s="733"/>
      <c r="J11" s="733"/>
      <c r="K11" s="733"/>
      <c r="L11" s="733"/>
      <c r="M11" s="733"/>
      <c r="N11" s="734"/>
    </row>
    <row r="12" spans="1:15" s="10" customFormat="1" ht="17.100000000000001" customHeight="1">
      <c r="A12" s="336" t="str">
        <f>'PLANILHA COBERTURA'!$A$14</f>
        <v xml:space="preserve">OBRA: CONSTRUÇÃO DE COBERTURA DE QUADRA POLIESPORTIVA PADRÃO 21X35M  </v>
      </c>
      <c r="B12" s="337"/>
      <c r="C12" s="338"/>
      <c r="D12" s="337"/>
      <c r="E12" s="337"/>
      <c r="F12" s="337"/>
      <c r="G12" s="337"/>
      <c r="H12" s="337"/>
      <c r="I12" s="337"/>
      <c r="J12" s="337"/>
      <c r="K12" s="339"/>
      <c r="L12" s="739" t="str">
        <f>'PLANILHA COBERTURA'!$G$14</f>
        <v>DATA: 26/07/2016
SINAPI: MAIO/16</v>
      </c>
      <c r="M12" s="740"/>
      <c r="N12" s="741"/>
    </row>
    <row r="13" spans="1:15" s="10" customFormat="1" ht="17.100000000000001" customHeight="1">
      <c r="A13" s="340" t="str">
        <f>'PLANILHA COBERTURA'!$A$15</f>
        <v xml:space="preserve">LOCAL: ESCOLA ESTADUAL PROF. ALCIDES RODRIGUES AIRES </v>
      </c>
      <c r="B13" s="113"/>
      <c r="C13" s="341"/>
      <c r="D13" s="113"/>
      <c r="E13" s="113"/>
      <c r="F13" s="113"/>
      <c r="G13" s="113"/>
      <c r="H13" s="113"/>
      <c r="I13" s="113"/>
      <c r="J13" s="113"/>
      <c r="K13" s="114"/>
      <c r="L13" s="742"/>
      <c r="M13" s="743"/>
      <c r="N13" s="744"/>
    </row>
    <row r="14" spans="1:15" s="10" customFormat="1" ht="17.100000000000001" customHeight="1">
      <c r="A14" s="340" t="str">
        <f>'PLANILHA COBERTURA'!$A$16</f>
        <v>MUNICÍPIO: PORTO NACIONAL  - TO</v>
      </c>
      <c r="B14" s="113"/>
      <c r="C14" s="341"/>
      <c r="D14" s="113"/>
      <c r="E14" s="113"/>
      <c r="F14" s="113"/>
      <c r="G14" s="113"/>
      <c r="H14" s="113"/>
      <c r="I14" s="113"/>
      <c r="J14" s="113"/>
      <c r="K14" s="114"/>
      <c r="L14" s="742"/>
      <c r="M14" s="743"/>
      <c r="N14" s="744"/>
    </row>
    <row r="15" spans="1:15" s="29" customFormat="1" ht="17.100000000000001" customHeight="1">
      <c r="A15" s="342" t="str">
        <f>'PLANILHA COBERTURA'!$A$17</f>
        <v>ÁREA DE CONSTRUÇÃO: 781,03 M2</v>
      </c>
      <c r="B15" s="343"/>
      <c r="C15" s="344"/>
      <c r="D15" s="345"/>
      <c r="E15" s="346"/>
      <c r="F15" s="346"/>
      <c r="G15" s="345"/>
      <c r="H15" s="345"/>
      <c r="I15" s="346"/>
      <c r="J15" s="346"/>
      <c r="K15" s="347"/>
      <c r="L15" s="745"/>
      <c r="M15" s="746"/>
      <c r="N15" s="747"/>
    </row>
    <row r="16" spans="1:15" s="30" customFormat="1" ht="17.100000000000001" customHeight="1">
      <c r="A16" s="749" t="s">
        <v>17</v>
      </c>
      <c r="B16" s="749" t="s">
        <v>18</v>
      </c>
      <c r="C16" s="738" t="s">
        <v>19</v>
      </c>
      <c r="D16" s="313" t="s">
        <v>19</v>
      </c>
      <c r="E16" s="313" t="s">
        <v>20</v>
      </c>
      <c r="F16" s="738" t="s">
        <v>21</v>
      </c>
      <c r="G16" s="738"/>
      <c r="H16" s="750" t="s">
        <v>22</v>
      </c>
      <c r="I16" s="750"/>
      <c r="J16" s="750" t="s">
        <v>31</v>
      </c>
      <c r="K16" s="750"/>
      <c r="L16" s="750" t="s">
        <v>86</v>
      </c>
      <c r="M16" s="750"/>
      <c r="N16" s="314" t="s">
        <v>0</v>
      </c>
      <c r="O16" s="29"/>
    </row>
    <row r="17" spans="1:15" s="32" customFormat="1" ht="17.100000000000001" customHeight="1">
      <c r="A17" s="749"/>
      <c r="B17" s="749"/>
      <c r="C17" s="738"/>
      <c r="D17" s="313" t="s">
        <v>28</v>
      </c>
      <c r="E17" s="315"/>
      <c r="F17" s="313" t="s">
        <v>23</v>
      </c>
      <c r="G17" s="314" t="s">
        <v>24</v>
      </c>
      <c r="H17" s="315" t="s">
        <v>23</v>
      </c>
      <c r="I17" s="316" t="s">
        <v>24</v>
      </c>
      <c r="J17" s="314" t="s">
        <v>23</v>
      </c>
      <c r="K17" s="314" t="s">
        <v>24</v>
      </c>
      <c r="L17" s="316" t="s">
        <v>23</v>
      </c>
      <c r="M17" s="316" t="s">
        <v>24</v>
      </c>
      <c r="N17" s="314" t="s">
        <v>23</v>
      </c>
      <c r="O17" s="31"/>
    </row>
    <row r="18" spans="1:15" s="32" customFormat="1" ht="17.100000000000001" customHeight="1">
      <c r="A18" s="317">
        <v>1</v>
      </c>
      <c r="B18" s="318" t="s">
        <v>5</v>
      </c>
      <c r="C18" s="563">
        <f>'PLANILHA RESUMO'!E18</f>
        <v>11428.559599999999</v>
      </c>
      <c r="D18" s="320">
        <f>C18*1.2</f>
        <v>13714.271519999998</v>
      </c>
      <c r="E18" s="320">
        <f>(D18/D29)*100</f>
        <v>4.8726769351827031</v>
      </c>
      <c r="F18" s="320">
        <f>D18*G18/100</f>
        <v>13714.271519999998</v>
      </c>
      <c r="G18" s="320">
        <v>100</v>
      </c>
      <c r="H18" s="320">
        <f t="shared" ref="H18:H28" si="0">D18*I18/100</f>
        <v>0</v>
      </c>
      <c r="I18" s="320"/>
      <c r="J18" s="320">
        <f t="shared" ref="J18:J20" si="1">D18*K18/100</f>
        <v>0</v>
      </c>
      <c r="K18" s="320"/>
      <c r="L18" s="566">
        <f t="shared" ref="L18:L23" si="2">D18*M18/100</f>
        <v>0</v>
      </c>
      <c r="M18" s="320"/>
      <c r="N18" s="320">
        <f>SUM(F18+H18+J18+L18)</f>
        <v>13714.271519999998</v>
      </c>
      <c r="O18" s="31"/>
    </row>
    <row r="19" spans="1:15" s="32" customFormat="1" ht="17.100000000000001" customHeight="1">
      <c r="A19" s="317">
        <v>2</v>
      </c>
      <c r="B19" s="318" t="s">
        <v>274</v>
      </c>
      <c r="C19" s="563">
        <f>'PLANILHA RESUMO'!E19</f>
        <v>12799.637699999999</v>
      </c>
      <c r="D19" s="320">
        <f t="shared" ref="D19:D28" si="3">C19*1.2</f>
        <v>15359.565239999998</v>
      </c>
      <c r="E19" s="320">
        <f>D19/D29*100</f>
        <v>5.4572493457080089</v>
      </c>
      <c r="F19" s="320">
        <f>D19*G19/100</f>
        <v>15359.565239999998</v>
      </c>
      <c r="G19" s="320">
        <v>100</v>
      </c>
      <c r="H19" s="319">
        <f t="shared" si="0"/>
        <v>0</v>
      </c>
      <c r="I19" s="320"/>
      <c r="J19" s="320">
        <f t="shared" si="1"/>
        <v>0</v>
      </c>
      <c r="K19" s="320"/>
      <c r="L19" s="566">
        <f t="shared" si="2"/>
        <v>0</v>
      </c>
      <c r="M19" s="320"/>
      <c r="N19" s="320">
        <f t="shared" ref="N19:N28" si="4">SUM(F19+H19+J19+L19)</f>
        <v>15359.565239999998</v>
      </c>
      <c r="O19" s="31"/>
    </row>
    <row r="20" spans="1:15" s="32" customFormat="1" ht="17.100000000000001" customHeight="1">
      <c r="A20" s="317">
        <v>3</v>
      </c>
      <c r="B20" s="318" t="s">
        <v>259</v>
      </c>
      <c r="C20" s="563">
        <f>'PLANILHA RESUMO'!E20</f>
        <v>20558.38</v>
      </c>
      <c r="D20" s="320">
        <f t="shared" si="3"/>
        <v>24670.056</v>
      </c>
      <c r="E20" s="320">
        <f>D20/D$29*100</f>
        <v>8.7652641764865447</v>
      </c>
      <c r="F20" s="319">
        <f>D20*G20/100</f>
        <v>19736.0448</v>
      </c>
      <c r="G20" s="320">
        <v>80</v>
      </c>
      <c r="H20" s="320">
        <f t="shared" si="0"/>
        <v>4934.0111999999999</v>
      </c>
      <c r="I20" s="320">
        <v>20</v>
      </c>
      <c r="J20" s="320">
        <f t="shared" si="1"/>
        <v>0</v>
      </c>
      <c r="K20" s="320"/>
      <c r="L20" s="566">
        <f t="shared" si="2"/>
        <v>0</v>
      </c>
      <c r="M20" s="321"/>
      <c r="N20" s="320">
        <f t="shared" si="4"/>
        <v>24670.056</v>
      </c>
      <c r="O20" s="31"/>
    </row>
    <row r="21" spans="1:15" s="32" customFormat="1" ht="17.100000000000001" customHeight="1">
      <c r="A21" s="317">
        <v>4</v>
      </c>
      <c r="B21" s="318" t="s">
        <v>464</v>
      </c>
      <c r="C21" s="563">
        <f>'PLANILHA RESUMO'!E21</f>
        <v>1436.6484</v>
      </c>
      <c r="D21" s="320">
        <f t="shared" si="3"/>
        <v>1723.9780800000001</v>
      </c>
      <c r="E21" s="320">
        <f t="shared" ref="E21:E28" si="5">D21/D$29*100</f>
        <v>0.61252894219907961</v>
      </c>
      <c r="F21" s="319">
        <f t="shared" ref="F21:F28" si="6">D21*G21/100</f>
        <v>0</v>
      </c>
      <c r="G21" s="320"/>
      <c r="H21" s="320">
        <f t="shared" si="0"/>
        <v>0</v>
      </c>
      <c r="I21" s="320"/>
      <c r="J21" s="320">
        <f t="shared" ref="J21:J28" si="7">D21*K21/100</f>
        <v>1723.9780800000001</v>
      </c>
      <c r="K21" s="320">
        <v>100</v>
      </c>
      <c r="L21" s="566">
        <f t="shared" si="2"/>
        <v>0</v>
      </c>
      <c r="M21" s="321"/>
      <c r="N21" s="320">
        <f t="shared" si="4"/>
        <v>1723.9780800000001</v>
      </c>
      <c r="O21" s="31"/>
    </row>
    <row r="22" spans="1:15" s="32" customFormat="1" ht="17.100000000000001" customHeight="1">
      <c r="A22" s="317">
        <v>5</v>
      </c>
      <c r="B22" s="318" t="s">
        <v>10</v>
      </c>
      <c r="C22" s="563">
        <f>'PLANILHA RESUMO'!E22</f>
        <v>116898.78260000001</v>
      </c>
      <c r="D22" s="320">
        <f t="shared" si="3"/>
        <v>140278.53912</v>
      </c>
      <c r="E22" s="320">
        <f t="shared" si="5"/>
        <v>49.840926736380425</v>
      </c>
      <c r="F22" s="319">
        <f t="shared" si="6"/>
        <v>21041.780868000002</v>
      </c>
      <c r="G22" s="320">
        <v>15</v>
      </c>
      <c r="H22" s="320">
        <f t="shared" si="0"/>
        <v>42083.561736000003</v>
      </c>
      <c r="I22" s="320">
        <v>30</v>
      </c>
      <c r="J22" s="320">
        <f t="shared" si="7"/>
        <v>35069.63478</v>
      </c>
      <c r="K22" s="320">
        <v>25</v>
      </c>
      <c r="L22" s="566">
        <f t="shared" si="2"/>
        <v>42083.561736000003</v>
      </c>
      <c r="M22" s="321">
        <v>30</v>
      </c>
      <c r="N22" s="320">
        <f t="shared" si="4"/>
        <v>140278.53912</v>
      </c>
      <c r="O22" s="31"/>
    </row>
    <row r="23" spans="1:15" s="32" customFormat="1" ht="17.100000000000001" customHeight="1">
      <c r="A23" s="317">
        <v>6</v>
      </c>
      <c r="B23" s="318" t="s">
        <v>467</v>
      </c>
      <c r="C23" s="563">
        <f>'PLANILHA RESUMO'!E23</f>
        <v>1156.1615999999999</v>
      </c>
      <c r="D23" s="320">
        <f t="shared" si="3"/>
        <v>1387.3939199999998</v>
      </c>
      <c r="E23" s="320">
        <f t="shared" si="5"/>
        <v>0.49294068183919953</v>
      </c>
      <c r="F23" s="319">
        <f t="shared" si="6"/>
        <v>0</v>
      </c>
      <c r="G23" s="320"/>
      <c r="H23" s="320">
        <f t="shared" si="0"/>
        <v>0</v>
      </c>
      <c r="I23" s="320"/>
      <c r="J23" s="320">
        <f t="shared" si="7"/>
        <v>1109.9151359999998</v>
      </c>
      <c r="K23" s="320">
        <v>80</v>
      </c>
      <c r="L23" s="566">
        <f t="shared" si="2"/>
        <v>277.47878399999996</v>
      </c>
      <c r="M23" s="321">
        <v>20</v>
      </c>
      <c r="N23" s="320">
        <f t="shared" si="4"/>
        <v>1387.3939199999998</v>
      </c>
      <c r="O23" s="31"/>
    </row>
    <row r="24" spans="1:15" s="32" customFormat="1" ht="17.100000000000001" customHeight="1">
      <c r="A24" s="317">
        <v>7</v>
      </c>
      <c r="B24" s="318" t="s">
        <v>266</v>
      </c>
      <c r="C24" s="563">
        <f>'PLANILHA RESUMO'!E24</f>
        <v>3049.8</v>
      </c>
      <c r="D24" s="320">
        <f t="shared" si="3"/>
        <v>3659.76</v>
      </c>
      <c r="E24" s="320">
        <f t="shared" si="5"/>
        <v>1.30031173105316</v>
      </c>
      <c r="F24" s="319">
        <f t="shared" si="6"/>
        <v>0</v>
      </c>
      <c r="G24" s="320"/>
      <c r="H24" s="320">
        <f t="shared" si="0"/>
        <v>1097.9280000000001</v>
      </c>
      <c r="I24" s="320">
        <v>30</v>
      </c>
      <c r="J24" s="320">
        <f t="shared" si="7"/>
        <v>1829.88</v>
      </c>
      <c r="K24" s="320">
        <v>50</v>
      </c>
      <c r="L24" s="566">
        <f>D24*M24/100</f>
        <v>731.95200000000011</v>
      </c>
      <c r="M24" s="320">
        <v>20</v>
      </c>
      <c r="N24" s="320">
        <f t="shared" si="4"/>
        <v>3659.76</v>
      </c>
      <c r="O24" s="31"/>
    </row>
    <row r="25" spans="1:15" s="32" customFormat="1" ht="17.100000000000001" customHeight="1">
      <c r="A25" s="317">
        <v>8</v>
      </c>
      <c r="B25" s="318" t="s">
        <v>90</v>
      </c>
      <c r="C25" s="563">
        <f>'PLANILHA RESUMO'!E25</f>
        <v>1501.4977999999999</v>
      </c>
      <c r="D25" s="320">
        <f t="shared" si="3"/>
        <v>1801.7973599999998</v>
      </c>
      <c r="E25" s="320">
        <f t="shared" si="5"/>
        <v>0.64017811118450751</v>
      </c>
      <c r="F25" s="319">
        <f t="shared" si="6"/>
        <v>0</v>
      </c>
      <c r="G25" s="320"/>
      <c r="H25" s="320">
        <f t="shared" si="0"/>
        <v>900.8986799999999</v>
      </c>
      <c r="I25" s="320">
        <v>50</v>
      </c>
      <c r="J25" s="320">
        <f t="shared" si="7"/>
        <v>540.53920799999992</v>
      </c>
      <c r="K25" s="320">
        <v>30</v>
      </c>
      <c r="L25" s="320">
        <f>D25*M25/100</f>
        <v>360.35947199999993</v>
      </c>
      <c r="M25" s="320">
        <v>20</v>
      </c>
      <c r="N25" s="320">
        <f t="shared" si="4"/>
        <v>1801.7973599999998</v>
      </c>
      <c r="O25" s="31"/>
    </row>
    <row r="26" spans="1:15" s="32" customFormat="1" ht="17.100000000000001" customHeight="1">
      <c r="A26" s="317">
        <v>9</v>
      </c>
      <c r="B26" s="318" t="s">
        <v>12</v>
      </c>
      <c r="C26" s="563">
        <f>'PLANILHA RESUMO'!E26</f>
        <v>47775.201320999993</v>
      </c>
      <c r="D26" s="320">
        <f t="shared" si="3"/>
        <v>57330.24158519999</v>
      </c>
      <c r="E26" s="320">
        <f t="shared" si="5"/>
        <v>20.369419218021743</v>
      </c>
      <c r="F26" s="319">
        <f t="shared" si="6"/>
        <v>0</v>
      </c>
      <c r="G26" s="320"/>
      <c r="H26" s="320">
        <f t="shared" si="0"/>
        <v>5733.0241585199992</v>
      </c>
      <c r="I26" s="320">
        <v>10</v>
      </c>
      <c r="J26" s="320">
        <f t="shared" si="7"/>
        <v>34398.144951119997</v>
      </c>
      <c r="K26" s="320">
        <v>60</v>
      </c>
      <c r="L26" s="320">
        <f>D26*M26/100</f>
        <v>17199.072475559999</v>
      </c>
      <c r="M26" s="320">
        <v>30</v>
      </c>
      <c r="N26" s="320">
        <f t="shared" si="4"/>
        <v>57330.241585199998</v>
      </c>
      <c r="O26" s="31"/>
    </row>
    <row r="27" spans="1:15" s="32" customFormat="1" ht="17.100000000000001" customHeight="1">
      <c r="A27" s="317">
        <v>10</v>
      </c>
      <c r="B27" s="318" t="s">
        <v>11</v>
      </c>
      <c r="C27" s="563">
        <f>'PLANILHA RESUMO'!E27</f>
        <v>10527.61</v>
      </c>
      <c r="D27" s="320">
        <f t="shared" si="3"/>
        <v>12633.132</v>
      </c>
      <c r="E27" s="320">
        <f t="shared" si="5"/>
        <v>4.4885483582374448</v>
      </c>
      <c r="F27" s="319">
        <f t="shared" si="6"/>
        <v>3789.9395999999997</v>
      </c>
      <c r="G27" s="320">
        <v>30</v>
      </c>
      <c r="H27" s="320">
        <f t="shared" si="0"/>
        <v>3789.9395999999997</v>
      </c>
      <c r="I27" s="320">
        <v>30</v>
      </c>
      <c r="J27" s="320">
        <f t="shared" si="7"/>
        <v>0</v>
      </c>
      <c r="K27" s="320"/>
      <c r="L27" s="320">
        <f>D27*M27/100</f>
        <v>5053.2527999999993</v>
      </c>
      <c r="M27" s="320">
        <v>40</v>
      </c>
      <c r="N27" s="320">
        <f t="shared" si="4"/>
        <v>12633.131999999998</v>
      </c>
      <c r="O27" s="31"/>
    </row>
    <row r="28" spans="1:15" ht="17.100000000000001" customHeight="1">
      <c r="A28" s="317">
        <v>11</v>
      </c>
      <c r="B28" s="318" t="s">
        <v>13</v>
      </c>
      <c r="C28" s="563">
        <f>'PLANILHA RESUMO'!E28</f>
        <v>7411.4789999999994</v>
      </c>
      <c r="D28" s="320">
        <f t="shared" si="3"/>
        <v>8893.7747999999992</v>
      </c>
      <c r="E28" s="320">
        <f t="shared" si="5"/>
        <v>3.1599557637071749</v>
      </c>
      <c r="F28" s="319">
        <f t="shared" si="6"/>
        <v>889.37747999999988</v>
      </c>
      <c r="G28" s="322">
        <v>10</v>
      </c>
      <c r="H28" s="320">
        <f t="shared" si="0"/>
        <v>4446.8873999999996</v>
      </c>
      <c r="I28" s="320">
        <v>50</v>
      </c>
      <c r="J28" s="320">
        <f t="shared" si="7"/>
        <v>889.37747999999988</v>
      </c>
      <c r="K28" s="320">
        <v>10</v>
      </c>
      <c r="L28" s="320">
        <f>D28*M28/100</f>
        <v>2668.1324399999994</v>
      </c>
      <c r="M28" s="320">
        <v>30</v>
      </c>
      <c r="N28" s="320">
        <f t="shared" si="4"/>
        <v>8893.7747999999992</v>
      </c>
    </row>
    <row r="29" spans="1:15" s="32" customFormat="1" ht="17.100000000000001" customHeight="1">
      <c r="A29" s="145"/>
      <c r="B29" s="323" t="s">
        <v>0</v>
      </c>
      <c r="C29" s="564">
        <f>SUM(C18:C28)</f>
        <v>234543.75802100002</v>
      </c>
      <c r="D29" s="324">
        <f>SUM(D18:D28)</f>
        <v>281452.50962520001</v>
      </c>
      <c r="E29" s="314">
        <f>SUM(E18:E28)</f>
        <v>99.999999999999986</v>
      </c>
      <c r="F29" s="314">
        <f>SUM(F18:F28)</f>
        <v>74530.979507999989</v>
      </c>
      <c r="G29" s="314">
        <f>F29/D29*100</f>
        <v>26.48083671637896</v>
      </c>
      <c r="H29" s="313">
        <f>SUM(H18:H28)</f>
        <v>62986.250774519998</v>
      </c>
      <c r="I29" s="314">
        <f>H29/D29*100</f>
        <v>22.378997742246636</v>
      </c>
      <c r="J29" s="314">
        <f>SUM(J18:J28)</f>
        <v>75561.469635119996</v>
      </c>
      <c r="K29" s="314">
        <f>J29/D29*100</f>
        <v>26.846969577831242</v>
      </c>
      <c r="L29" s="314">
        <f>SUM(L18:L28)</f>
        <v>68373.809707559994</v>
      </c>
      <c r="M29" s="314">
        <f>L29/D29*100</f>
        <v>24.293195963543155</v>
      </c>
      <c r="N29" s="738">
        <f>SUM(N18:N28)</f>
        <v>281452.50962520001</v>
      </c>
      <c r="O29" s="31"/>
    </row>
    <row r="30" spans="1:15" s="5" customFormat="1" ht="17.100000000000001" customHeight="1">
      <c r="A30" s="325"/>
      <c r="B30" s="326" t="s">
        <v>88</v>
      </c>
      <c r="C30" s="565">
        <f>C29</f>
        <v>234543.75802100002</v>
      </c>
      <c r="D30" s="327">
        <f>D29</f>
        <v>281452.50962520001</v>
      </c>
      <c r="E30" s="327"/>
      <c r="F30" s="327">
        <f>F29</f>
        <v>74530.979507999989</v>
      </c>
      <c r="G30" s="327"/>
      <c r="H30" s="327">
        <f>H29+F29</f>
        <v>137517.23028252</v>
      </c>
      <c r="I30" s="327"/>
      <c r="J30" s="327">
        <f>H30+J29</f>
        <v>213078.69991764001</v>
      </c>
      <c r="K30" s="327"/>
      <c r="L30" s="327">
        <f>L29+J30</f>
        <v>281452.50962520001</v>
      </c>
      <c r="M30" s="327"/>
      <c r="N30" s="738"/>
      <c r="O30" s="10"/>
    </row>
    <row r="31" spans="1:15" s="5" customFormat="1" ht="17.100000000000001" customHeight="1">
      <c r="A31" s="328"/>
      <c r="B31" s="328" t="s">
        <v>89</v>
      </c>
      <c r="C31" s="325"/>
      <c r="D31" s="325"/>
      <c r="E31" s="325"/>
      <c r="F31" s="325"/>
      <c r="G31" s="329">
        <f>F29/D29*100</f>
        <v>26.48083671637896</v>
      </c>
      <c r="H31" s="143"/>
      <c r="I31" s="329">
        <f>H30/D30*100</f>
        <v>48.859834458625599</v>
      </c>
      <c r="J31" s="143"/>
      <c r="K31" s="329">
        <f>J30/D30*100</f>
        <v>75.706804036456845</v>
      </c>
      <c r="L31" s="143"/>
      <c r="M31" s="143">
        <f>L30/D30*100</f>
        <v>100</v>
      </c>
      <c r="N31" s="738"/>
      <c r="O31" s="10"/>
    </row>
    <row r="32" spans="1:15" s="5" customFormat="1" ht="17.100000000000001" customHeight="1">
      <c r="D32"/>
      <c r="E32"/>
      <c r="F32" s="2"/>
      <c r="G32" s="36"/>
      <c r="H32" s="33"/>
      <c r="I32" s="4"/>
      <c r="J32" s="37"/>
      <c r="O32" s="10"/>
    </row>
    <row r="33" spans="1:15" s="5" customFormat="1" ht="17.100000000000001" customHeight="1">
      <c r="A33" s="12"/>
      <c r="B33" s="11"/>
      <c r="C33" s="14"/>
      <c r="D33" s="737"/>
      <c r="E33" s="737"/>
      <c r="F33" s="737"/>
      <c r="G33" s="737"/>
      <c r="H33" s="737"/>
      <c r="I33" s="139"/>
      <c r="J33" s="140"/>
      <c r="K33" s="21"/>
      <c r="L33" s="21"/>
      <c r="M33" s="21"/>
      <c r="N33" s="22"/>
      <c r="O33" s="10"/>
    </row>
    <row r="34" spans="1:15" s="5" customFormat="1" ht="17.100000000000001" customHeight="1">
      <c r="A34" s="12"/>
      <c r="B34" s="11"/>
      <c r="C34" s="14"/>
      <c r="D34" s="139"/>
      <c r="E34" s="139"/>
      <c r="F34" s="139"/>
      <c r="G34" s="139"/>
      <c r="H34" s="139"/>
      <c r="I34" s="139"/>
      <c r="J34" s="140"/>
      <c r="K34" s="21"/>
      <c r="L34" s="21"/>
      <c r="M34" s="21"/>
      <c r="N34" s="22"/>
      <c r="O34" s="10"/>
    </row>
    <row r="35" spans="1:15" s="5" customFormat="1" ht="17.100000000000001" customHeight="1">
      <c r="A35" s="9"/>
      <c r="B35" s="18"/>
      <c r="C35" s="14"/>
      <c r="D35" s="141"/>
      <c r="E35" s="141"/>
      <c r="F35" s="142"/>
      <c r="G35" s="141"/>
      <c r="H35" s="142"/>
      <c r="I35" s="142"/>
      <c r="J35" s="142"/>
      <c r="K35" s="21"/>
      <c r="L35" s="21"/>
      <c r="M35" s="21"/>
      <c r="N35" s="22"/>
      <c r="O35" s="10"/>
    </row>
    <row r="36" spans="1:15" s="5" customFormat="1" ht="17.100000000000001" customHeight="1">
      <c r="A36" s="9"/>
      <c r="B36" s="18"/>
      <c r="C36" s="14"/>
      <c r="D36" s="141"/>
      <c r="E36" s="141"/>
      <c r="F36" s="141"/>
      <c r="G36" s="141"/>
      <c r="H36" s="142"/>
      <c r="I36" s="142"/>
      <c r="J36" s="142"/>
      <c r="K36" s="21"/>
      <c r="L36" s="21"/>
      <c r="M36" s="21"/>
      <c r="N36" s="22"/>
      <c r="O36" s="10"/>
    </row>
    <row r="37" spans="1:15" s="5" customFormat="1" ht="17.100000000000001" customHeight="1">
      <c r="A37" s="12"/>
      <c r="B37" s="11"/>
      <c r="C37" s="14"/>
      <c r="D37" s="141"/>
      <c r="E37" s="141"/>
      <c r="F37" s="141"/>
      <c r="G37" s="141"/>
      <c r="H37" s="142"/>
      <c r="I37" s="142"/>
      <c r="J37" s="142"/>
      <c r="K37" s="21"/>
      <c r="L37" s="21"/>
      <c r="M37" s="21"/>
      <c r="N37" s="22"/>
      <c r="O37" s="10"/>
    </row>
    <row r="38" spans="1:15" s="5" customFormat="1" ht="17.100000000000001" customHeight="1">
      <c r="A38" s="12"/>
      <c r="B38" s="11"/>
      <c r="C38" s="14"/>
      <c r="D38" s="141"/>
      <c r="E38" s="141"/>
      <c r="F38" s="141"/>
      <c r="G38" s="141"/>
      <c r="H38" s="142"/>
      <c r="I38" s="142"/>
      <c r="J38" s="142"/>
      <c r="K38" s="21"/>
      <c r="L38" s="21"/>
      <c r="M38" s="21"/>
      <c r="N38" s="22"/>
      <c r="O38" s="10"/>
    </row>
    <row r="39" spans="1:15" s="5" customFormat="1" ht="17.100000000000001" customHeight="1">
      <c r="A39" s="12"/>
      <c r="B39" s="11"/>
      <c r="C39" s="14"/>
      <c r="D39" s="141"/>
      <c r="E39" s="141"/>
      <c r="F39" s="142"/>
      <c r="G39" s="141"/>
      <c r="H39" s="142"/>
      <c r="I39" s="142"/>
      <c r="J39" s="142"/>
      <c r="K39" s="21"/>
      <c r="L39" s="21"/>
      <c r="M39" s="21"/>
      <c r="N39" s="22"/>
      <c r="O39" s="10"/>
    </row>
    <row r="40" spans="1:15" s="5" customFormat="1" ht="17.100000000000001" customHeight="1">
      <c r="A40" s="12"/>
      <c r="B40" s="11"/>
      <c r="C40" s="14"/>
      <c r="D40" s="141"/>
      <c r="E40" s="141"/>
      <c r="F40" s="142"/>
      <c r="G40" s="141"/>
      <c r="H40" s="142"/>
      <c r="I40" s="142"/>
      <c r="J40" s="142"/>
      <c r="K40" s="21"/>
      <c r="L40" s="21"/>
      <c r="M40" s="21"/>
      <c r="N40" s="22"/>
      <c r="O40" s="10"/>
    </row>
    <row r="41" spans="1:15" s="5" customFormat="1" ht="17.100000000000001" customHeight="1">
      <c r="A41" s="12"/>
      <c r="B41" s="11"/>
      <c r="C41" s="14"/>
      <c r="D41" s="141"/>
      <c r="E41" s="141"/>
      <c r="F41" s="142"/>
      <c r="G41" s="141"/>
      <c r="H41" s="142"/>
      <c r="I41" s="142"/>
      <c r="J41" s="142"/>
      <c r="K41" s="21"/>
      <c r="L41" s="21"/>
      <c r="M41" s="21"/>
      <c r="N41" s="22"/>
      <c r="O41" s="10"/>
    </row>
    <row r="42" spans="1:15" s="5" customFormat="1" ht="17.100000000000001" customHeight="1">
      <c r="A42" s="12"/>
      <c r="B42" s="11"/>
      <c r="C42" s="14"/>
      <c r="D42" s="141"/>
      <c r="E42" s="141"/>
      <c r="F42" s="142"/>
      <c r="G42" s="141"/>
      <c r="H42" s="142"/>
      <c r="I42" s="142"/>
      <c r="J42" s="142"/>
      <c r="K42" s="21"/>
      <c r="L42" s="21"/>
      <c r="M42" s="21"/>
      <c r="N42" s="22"/>
      <c r="O42" s="10"/>
    </row>
    <row r="43" spans="1:15" s="5" customFormat="1" ht="17.100000000000001" customHeight="1">
      <c r="A43" s="12"/>
      <c r="B43" s="11"/>
      <c r="C43" s="14"/>
      <c r="D43" s="141"/>
      <c r="E43" s="141"/>
      <c r="F43" s="141"/>
      <c r="G43" s="141"/>
      <c r="H43" s="142"/>
      <c r="I43" s="142"/>
      <c r="J43" s="142"/>
      <c r="K43" s="21"/>
      <c r="L43" s="21"/>
      <c r="M43" s="21"/>
      <c r="N43" s="22"/>
      <c r="O43" s="10"/>
    </row>
    <row r="44" spans="1:15" s="5" customFormat="1" ht="17.100000000000001" customHeight="1">
      <c r="A44" s="12"/>
      <c r="B44" s="11"/>
      <c r="C44" s="14"/>
      <c r="D44" s="141"/>
      <c r="E44" s="141"/>
      <c r="F44" s="141"/>
      <c r="G44" s="141"/>
      <c r="H44" s="142"/>
      <c r="I44" s="142"/>
      <c r="J44" s="142"/>
      <c r="K44" s="21"/>
      <c r="L44" s="21"/>
      <c r="M44" s="21"/>
      <c r="N44" s="22"/>
      <c r="O44" s="10"/>
    </row>
    <row r="45" spans="1:15" s="5" customFormat="1" ht="17.100000000000001" customHeight="1">
      <c r="A45" s="9"/>
      <c r="B45" s="18"/>
      <c r="C45" s="19"/>
      <c r="D45" s="141"/>
      <c r="E45" s="141"/>
      <c r="F45" s="141"/>
      <c r="G45" s="141"/>
      <c r="H45" s="142"/>
      <c r="I45" s="142"/>
      <c r="J45" s="142"/>
      <c r="K45" s="21"/>
      <c r="L45" s="21"/>
      <c r="M45" s="21"/>
      <c r="N45" s="22"/>
      <c r="O45" s="10"/>
    </row>
    <row r="46" spans="1:15" s="5" customFormat="1" ht="17.100000000000001" customHeight="1">
      <c r="A46" s="9"/>
      <c r="B46" s="18"/>
      <c r="C46" s="19"/>
      <c r="D46" s="20"/>
      <c r="E46" s="21"/>
      <c r="F46" s="21"/>
      <c r="G46" s="22"/>
      <c r="H46" s="22"/>
      <c r="I46" s="21"/>
      <c r="J46" s="21"/>
      <c r="K46" s="21"/>
      <c r="L46" s="21"/>
      <c r="M46" s="21"/>
      <c r="N46" s="22"/>
      <c r="O46" s="10"/>
    </row>
    <row r="47" spans="1:15" s="5" customFormat="1" ht="17.100000000000001" customHeight="1">
      <c r="A47" s="12"/>
      <c r="B47" s="11"/>
      <c r="C47" s="14"/>
      <c r="D47" s="15"/>
      <c r="E47" s="16"/>
      <c r="F47" s="16"/>
      <c r="G47" s="22"/>
      <c r="H47" s="22"/>
      <c r="I47" s="21"/>
      <c r="J47" s="21"/>
      <c r="K47" s="21"/>
      <c r="L47" s="21"/>
      <c r="M47" s="21"/>
      <c r="N47" s="22"/>
      <c r="O47" s="10"/>
    </row>
    <row r="48" spans="1:15" s="5" customFormat="1" ht="17.100000000000001" customHeight="1">
      <c r="A48" s="9"/>
      <c r="B48" s="18"/>
      <c r="C48" s="19"/>
      <c r="D48" s="20"/>
      <c r="E48" s="21"/>
      <c r="F48" s="21"/>
      <c r="G48" s="22"/>
      <c r="H48" s="22"/>
      <c r="I48" s="21"/>
      <c r="J48" s="21"/>
      <c r="K48" s="21"/>
      <c r="L48" s="21"/>
      <c r="M48" s="21"/>
      <c r="N48" s="22"/>
      <c r="O48" s="10"/>
    </row>
    <row r="49" spans="1:15" s="5" customFormat="1" ht="17.100000000000001" customHeight="1">
      <c r="A49" s="9"/>
      <c r="B49" s="18"/>
      <c r="C49" s="19"/>
      <c r="D49" s="20"/>
      <c r="E49" s="21"/>
      <c r="F49" s="21"/>
      <c r="G49" s="22"/>
      <c r="H49" s="22"/>
      <c r="I49" s="21"/>
      <c r="J49" s="21"/>
      <c r="K49" s="21"/>
      <c r="L49" s="21"/>
      <c r="M49" s="21"/>
      <c r="N49" s="22"/>
      <c r="O49" s="10"/>
    </row>
    <row r="50" spans="1:15" s="5" customFormat="1" ht="17.100000000000001" customHeight="1">
      <c r="A50" s="12"/>
      <c r="B50" s="11"/>
      <c r="C50" s="14"/>
      <c r="D50" s="15"/>
      <c r="E50" s="16"/>
      <c r="F50" s="16"/>
      <c r="G50" s="22"/>
      <c r="H50" s="22"/>
      <c r="I50" s="21"/>
      <c r="J50" s="21"/>
      <c r="K50" s="21"/>
      <c r="L50" s="21"/>
      <c r="M50" s="21"/>
      <c r="N50" s="22"/>
      <c r="O50" s="10"/>
    </row>
    <row r="51" spans="1:15" s="5" customFormat="1" ht="17.100000000000001" customHeight="1">
      <c r="A51" s="12"/>
      <c r="B51" s="11"/>
      <c r="C51" s="14"/>
      <c r="D51" s="15"/>
      <c r="E51" s="16"/>
      <c r="F51" s="16"/>
      <c r="G51" s="22"/>
      <c r="H51" s="22"/>
      <c r="I51" s="21"/>
      <c r="J51" s="21"/>
      <c r="K51" s="21"/>
      <c r="L51" s="21"/>
      <c r="M51" s="21"/>
      <c r="N51" s="22"/>
      <c r="O51" s="10"/>
    </row>
    <row r="52" spans="1:15" s="5" customFormat="1" ht="17.100000000000001" customHeight="1">
      <c r="A52" s="12"/>
      <c r="B52" s="11"/>
      <c r="C52" s="14"/>
      <c r="D52" s="15"/>
      <c r="E52" s="16"/>
      <c r="F52" s="16"/>
      <c r="G52" s="22"/>
      <c r="H52" s="22"/>
      <c r="I52" s="21"/>
      <c r="J52" s="21"/>
      <c r="K52" s="21"/>
      <c r="L52" s="21"/>
      <c r="M52" s="21"/>
      <c r="N52" s="22"/>
      <c r="O52" s="10"/>
    </row>
    <row r="53" spans="1:15" s="5" customFormat="1" ht="17.100000000000001" customHeight="1">
      <c r="A53" s="9"/>
      <c r="B53" s="18"/>
      <c r="C53" s="19"/>
      <c r="D53" s="20"/>
      <c r="E53" s="21"/>
      <c r="F53" s="21"/>
      <c r="G53" s="22"/>
      <c r="H53" s="22"/>
      <c r="I53" s="21"/>
      <c r="J53" s="21"/>
      <c r="K53" s="21"/>
      <c r="L53" s="21"/>
      <c r="M53" s="21"/>
      <c r="N53" s="22"/>
      <c r="O53" s="10"/>
    </row>
    <row r="54" spans="1:15" s="5" customFormat="1" ht="17.100000000000001" customHeight="1">
      <c r="A54" s="9"/>
      <c r="B54" s="18"/>
      <c r="C54" s="19"/>
      <c r="D54" s="20"/>
      <c r="E54" s="21"/>
      <c r="F54" s="21"/>
      <c r="G54" s="22"/>
      <c r="H54" s="22"/>
      <c r="I54" s="21"/>
      <c r="J54" s="21"/>
      <c r="K54" s="21"/>
      <c r="L54" s="21"/>
      <c r="M54" s="21"/>
      <c r="N54" s="22"/>
      <c r="O54" s="10"/>
    </row>
    <row r="55" spans="1:15" s="5" customFormat="1" ht="17.100000000000001" customHeight="1">
      <c r="A55" s="12"/>
      <c r="B55" s="11"/>
      <c r="C55" s="14"/>
      <c r="D55" s="15"/>
      <c r="E55" s="16"/>
      <c r="F55" s="16"/>
      <c r="G55" s="22"/>
      <c r="H55" s="22"/>
      <c r="I55" s="21"/>
      <c r="J55" s="21"/>
      <c r="K55" s="21"/>
      <c r="L55" s="21"/>
      <c r="M55" s="21"/>
      <c r="N55" s="22"/>
      <c r="O55" s="10"/>
    </row>
    <row r="56" spans="1:15" s="5" customFormat="1" ht="17.100000000000001" customHeight="1">
      <c r="A56" s="12"/>
      <c r="B56" s="11"/>
      <c r="C56" s="14"/>
      <c r="D56" s="15"/>
      <c r="E56" s="16"/>
      <c r="F56" s="16"/>
      <c r="G56" s="22"/>
      <c r="H56" s="22"/>
      <c r="I56" s="21"/>
      <c r="J56" s="21"/>
      <c r="K56" s="21"/>
      <c r="L56" s="21"/>
      <c r="M56" s="21"/>
      <c r="N56" s="22"/>
      <c r="O56" s="10"/>
    </row>
    <row r="57" spans="1:15" s="5" customFormat="1" ht="17.100000000000001" customHeight="1">
      <c r="A57" s="12"/>
      <c r="B57" s="11"/>
      <c r="C57" s="14"/>
      <c r="D57" s="15"/>
      <c r="E57" s="16"/>
      <c r="F57" s="16"/>
      <c r="G57" s="22"/>
      <c r="H57" s="22"/>
      <c r="I57" s="21"/>
      <c r="J57" s="21"/>
      <c r="K57" s="21"/>
      <c r="L57" s="21"/>
      <c r="M57" s="21"/>
      <c r="N57" s="22"/>
      <c r="O57" s="10"/>
    </row>
    <row r="58" spans="1:15" s="5" customFormat="1" ht="17.100000000000001" customHeight="1">
      <c r="A58" s="12"/>
      <c r="B58" s="11"/>
      <c r="C58" s="14"/>
      <c r="D58" s="15"/>
      <c r="E58" s="16"/>
      <c r="F58" s="16"/>
      <c r="G58" s="22"/>
      <c r="H58" s="22"/>
      <c r="I58" s="21"/>
      <c r="J58" s="21"/>
      <c r="K58" s="21"/>
      <c r="L58" s="21"/>
      <c r="M58" s="21"/>
      <c r="N58" s="22"/>
      <c r="O58" s="10"/>
    </row>
    <row r="59" spans="1:15" s="5" customFormat="1" ht="17.100000000000001" customHeight="1">
      <c r="A59" s="12"/>
      <c r="B59" s="11"/>
      <c r="C59" s="14"/>
      <c r="D59" s="15"/>
      <c r="E59" s="16"/>
      <c r="F59" s="16"/>
      <c r="G59" s="22"/>
      <c r="H59" s="22"/>
      <c r="I59" s="21"/>
      <c r="J59" s="21"/>
      <c r="K59" s="21"/>
      <c r="L59" s="21"/>
      <c r="M59" s="21"/>
      <c r="N59" s="22"/>
      <c r="O59" s="10"/>
    </row>
    <row r="60" spans="1:15" s="5" customFormat="1" ht="17.100000000000001" customHeight="1">
      <c r="A60" s="12"/>
      <c r="B60" s="11"/>
      <c r="C60" s="14"/>
      <c r="D60" s="15"/>
      <c r="E60" s="16"/>
      <c r="F60" s="16"/>
      <c r="G60" s="22"/>
      <c r="H60" s="22"/>
      <c r="I60" s="21"/>
      <c r="J60" s="21"/>
      <c r="K60" s="21"/>
      <c r="L60" s="21"/>
      <c r="M60" s="21"/>
      <c r="N60" s="22"/>
      <c r="O60" s="10"/>
    </row>
    <row r="61" spans="1:15" s="5" customFormat="1" ht="17.100000000000001" customHeight="1">
      <c r="A61" s="12"/>
      <c r="B61" s="11"/>
      <c r="C61" s="14"/>
      <c r="D61" s="15"/>
      <c r="E61" s="16"/>
      <c r="F61" s="16"/>
      <c r="G61" s="22"/>
      <c r="H61" s="22"/>
      <c r="I61" s="21"/>
      <c r="J61" s="21"/>
      <c r="K61" s="21"/>
      <c r="L61" s="21"/>
      <c r="M61" s="21"/>
      <c r="N61" s="22"/>
      <c r="O61" s="10"/>
    </row>
    <row r="62" spans="1:15" s="5" customFormat="1" ht="17.100000000000001" customHeight="1">
      <c r="A62" s="12"/>
      <c r="B62" s="11"/>
      <c r="C62" s="14"/>
      <c r="D62" s="15"/>
      <c r="E62" s="16"/>
      <c r="F62" s="16"/>
      <c r="G62" s="22"/>
      <c r="H62" s="22"/>
      <c r="I62" s="21"/>
      <c r="J62" s="21"/>
      <c r="K62" s="21"/>
      <c r="L62" s="21"/>
      <c r="M62" s="21"/>
      <c r="N62" s="22"/>
      <c r="O62" s="10"/>
    </row>
    <row r="63" spans="1:15" s="5" customFormat="1" ht="17.100000000000001" customHeight="1">
      <c r="A63" s="12"/>
      <c r="B63" s="11"/>
      <c r="C63" s="14"/>
      <c r="D63" s="15"/>
      <c r="E63" s="16"/>
      <c r="F63" s="16"/>
      <c r="G63" s="22"/>
      <c r="H63" s="22"/>
      <c r="I63" s="21"/>
      <c r="J63" s="21"/>
      <c r="K63" s="21"/>
      <c r="L63" s="21"/>
      <c r="M63" s="21"/>
      <c r="N63" s="22"/>
      <c r="O63" s="10"/>
    </row>
    <row r="64" spans="1:15" s="5" customFormat="1" ht="17.100000000000001" customHeight="1">
      <c r="A64" s="23"/>
      <c r="B64" s="11"/>
      <c r="C64" s="14"/>
      <c r="D64" s="15"/>
      <c r="E64" s="16"/>
      <c r="F64" s="16"/>
      <c r="G64" s="22"/>
      <c r="H64" s="22"/>
      <c r="I64" s="21"/>
      <c r="J64" s="21"/>
      <c r="K64" s="21"/>
      <c r="L64" s="21"/>
      <c r="M64" s="21"/>
      <c r="N64" s="22"/>
      <c r="O64" s="10"/>
    </row>
    <row r="65" spans="1:15" s="5" customFormat="1" ht="17.100000000000001" customHeight="1">
      <c r="A65" s="12"/>
      <c r="B65" s="11"/>
      <c r="C65" s="14"/>
      <c r="D65" s="15"/>
      <c r="E65" s="16"/>
      <c r="F65" s="16"/>
      <c r="G65" s="22"/>
      <c r="H65" s="22"/>
      <c r="I65" s="21"/>
      <c r="J65" s="21"/>
      <c r="K65" s="21"/>
      <c r="L65" s="21"/>
      <c r="M65" s="21"/>
      <c r="N65" s="22"/>
      <c r="O65" s="10"/>
    </row>
    <row r="66" spans="1:15" s="5" customFormat="1" ht="17.100000000000001" customHeight="1">
      <c r="A66" s="12"/>
      <c r="B66" s="11"/>
      <c r="C66" s="14"/>
      <c r="D66" s="15"/>
      <c r="E66" s="16"/>
      <c r="F66" s="16"/>
      <c r="G66" s="22"/>
      <c r="H66" s="22"/>
      <c r="I66" s="21"/>
      <c r="J66" s="21"/>
      <c r="K66" s="21"/>
      <c r="L66" s="21"/>
      <c r="M66" s="21"/>
      <c r="N66" s="22"/>
      <c r="O66" s="10"/>
    </row>
    <row r="67" spans="1:15" s="5" customFormat="1" ht="17.100000000000001" customHeight="1">
      <c r="A67" s="12"/>
      <c r="B67" s="11"/>
      <c r="C67" s="14"/>
      <c r="D67" s="15"/>
      <c r="E67" s="16"/>
      <c r="F67" s="16"/>
      <c r="G67" s="22"/>
      <c r="H67" s="22"/>
      <c r="I67" s="21"/>
      <c r="J67" s="21"/>
      <c r="K67" s="21"/>
      <c r="L67" s="21"/>
      <c r="M67" s="21"/>
      <c r="N67" s="22"/>
      <c r="O67" s="10"/>
    </row>
    <row r="68" spans="1:15" s="5" customFormat="1" ht="17.100000000000001" customHeight="1">
      <c r="A68" s="12"/>
      <c r="B68" s="11"/>
      <c r="C68" s="14"/>
      <c r="D68" s="15"/>
      <c r="E68" s="16"/>
      <c r="F68" s="16"/>
      <c r="G68" s="22"/>
      <c r="H68" s="22"/>
      <c r="I68" s="21"/>
      <c r="J68" s="21"/>
      <c r="K68" s="21"/>
      <c r="L68" s="21"/>
      <c r="M68" s="21"/>
      <c r="N68" s="22"/>
      <c r="O68" s="10"/>
    </row>
    <row r="69" spans="1:15" s="5" customFormat="1" ht="17.100000000000001" customHeight="1">
      <c r="A69" s="12"/>
      <c r="B69" s="11"/>
      <c r="C69" s="14"/>
      <c r="D69" s="15"/>
      <c r="E69" s="16"/>
      <c r="F69" s="16"/>
      <c r="G69" s="22"/>
      <c r="H69" s="22"/>
      <c r="I69" s="21"/>
      <c r="J69" s="21"/>
      <c r="K69" s="21"/>
      <c r="L69" s="21"/>
      <c r="M69" s="21"/>
      <c r="N69" s="22"/>
      <c r="O69" s="10"/>
    </row>
    <row r="70" spans="1:15" s="5" customFormat="1" ht="17.100000000000001" customHeight="1">
      <c r="A70" s="12"/>
      <c r="B70" s="11"/>
      <c r="C70" s="14"/>
      <c r="D70" s="15"/>
      <c r="E70" s="16"/>
      <c r="F70" s="16"/>
      <c r="G70" s="22"/>
      <c r="H70" s="22"/>
      <c r="I70" s="21"/>
      <c r="J70" s="21"/>
      <c r="K70" s="21"/>
      <c r="L70" s="21"/>
      <c r="M70" s="21"/>
      <c r="N70" s="22"/>
      <c r="O70" s="10"/>
    </row>
    <row r="71" spans="1:15" s="5" customFormat="1" ht="17.100000000000001" customHeight="1">
      <c r="A71" s="12"/>
      <c r="B71" s="11"/>
      <c r="C71" s="14"/>
      <c r="D71" s="15"/>
      <c r="E71" s="16"/>
      <c r="F71" s="16"/>
      <c r="G71" s="22"/>
      <c r="H71" s="22"/>
      <c r="I71" s="21"/>
      <c r="J71" s="21"/>
      <c r="K71" s="21"/>
      <c r="L71" s="21"/>
      <c r="M71" s="21"/>
      <c r="N71" s="22"/>
      <c r="O71" s="10"/>
    </row>
    <row r="72" spans="1:15" s="5" customFormat="1" ht="17.100000000000001" customHeight="1">
      <c r="A72" s="12"/>
      <c r="B72" s="11"/>
      <c r="C72" s="14"/>
      <c r="D72" s="15"/>
      <c r="E72" s="16"/>
      <c r="F72" s="16"/>
      <c r="G72" s="22"/>
      <c r="H72" s="22"/>
      <c r="I72" s="21"/>
      <c r="J72" s="21"/>
      <c r="K72" s="21"/>
      <c r="L72" s="21"/>
      <c r="M72" s="21"/>
      <c r="N72" s="22"/>
      <c r="O72" s="10"/>
    </row>
    <row r="73" spans="1:15" s="5" customFormat="1" ht="17.100000000000001" customHeight="1">
      <c r="A73" s="12"/>
      <c r="B73" s="11"/>
      <c r="C73" s="14"/>
      <c r="D73" s="15"/>
      <c r="E73" s="16"/>
      <c r="F73" s="16"/>
      <c r="G73" s="22"/>
      <c r="H73" s="22"/>
      <c r="I73" s="21"/>
      <c r="J73" s="21"/>
      <c r="K73" s="21"/>
      <c r="L73" s="21"/>
      <c r="M73" s="21"/>
      <c r="N73" s="22"/>
      <c r="O73" s="10"/>
    </row>
    <row r="74" spans="1:15" ht="17.100000000000001" customHeight="1">
      <c r="A74" s="23"/>
      <c r="B74" s="11"/>
      <c r="C74" s="14"/>
      <c r="D74" s="15"/>
      <c r="E74" s="16"/>
      <c r="F74" s="16"/>
      <c r="G74" s="22"/>
      <c r="H74" s="22"/>
      <c r="I74" s="21"/>
      <c r="J74" s="21"/>
      <c r="K74" s="21"/>
      <c r="L74" s="21"/>
      <c r="M74" s="21"/>
      <c r="N74" s="22"/>
      <c r="O74" s="13"/>
    </row>
    <row r="75" spans="1:15" ht="17.100000000000001" customHeight="1">
      <c r="A75" s="9"/>
      <c r="B75" s="18"/>
      <c r="C75" s="19"/>
      <c r="D75" s="20"/>
      <c r="E75" s="21"/>
      <c r="F75" s="21"/>
      <c r="G75" s="22"/>
      <c r="H75" s="22"/>
      <c r="I75" s="21"/>
      <c r="J75" s="21"/>
      <c r="K75" s="21"/>
      <c r="L75" s="21"/>
      <c r="M75" s="21"/>
      <c r="N75" s="22"/>
      <c r="O75" s="13"/>
    </row>
    <row r="76" spans="1:15" ht="17.100000000000001" customHeight="1">
      <c r="A76" s="9"/>
      <c r="B76" s="18"/>
      <c r="C76" s="19"/>
      <c r="D76" s="20"/>
      <c r="E76" s="21"/>
      <c r="F76" s="21"/>
      <c r="G76" s="17"/>
      <c r="H76" s="17"/>
      <c r="I76" s="16"/>
      <c r="J76" s="16"/>
      <c r="K76" s="16"/>
      <c r="L76" s="16"/>
      <c r="M76" s="16"/>
      <c r="N76" s="17"/>
      <c r="O76" s="13"/>
    </row>
    <row r="77" spans="1:15" ht="17.100000000000001" customHeight="1">
      <c r="A77" s="13"/>
      <c r="B77" s="11"/>
      <c r="C77" s="14"/>
      <c r="D77" s="15"/>
      <c r="E77" s="16"/>
      <c r="F77" s="16"/>
      <c r="G77" s="17"/>
      <c r="H77" s="17"/>
      <c r="I77" s="16"/>
      <c r="J77" s="16"/>
      <c r="K77" s="16"/>
      <c r="L77" s="16"/>
      <c r="M77" s="16"/>
      <c r="N77" s="17"/>
      <c r="O77" s="13"/>
    </row>
    <row r="78" spans="1:15" ht="17.100000000000001" customHeight="1">
      <c r="A78" s="13"/>
      <c r="B78" s="11"/>
      <c r="C78" s="14"/>
      <c r="D78" s="15"/>
      <c r="E78" s="16"/>
      <c r="F78" s="16"/>
      <c r="G78" s="17"/>
      <c r="H78" s="17"/>
      <c r="I78" s="16"/>
      <c r="J78" s="16"/>
      <c r="K78" s="16"/>
      <c r="L78" s="16"/>
      <c r="M78" s="16"/>
      <c r="N78" s="17"/>
      <c r="O78" s="13"/>
    </row>
    <row r="79" spans="1:15" ht="17.100000000000001" customHeight="1">
      <c r="A79" s="13"/>
      <c r="B79" s="11"/>
      <c r="C79" s="14"/>
      <c r="D79" s="15"/>
      <c r="E79" s="16"/>
      <c r="F79" s="16"/>
      <c r="G79" s="17"/>
      <c r="H79" s="17"/>
      <c r="I79" s="16"/>
      <c r="J79" s="16"/>
      <c r="K79" s="16"/>
      <c r="L79" s="16"/>
      <c r="M79" s="16"/>
      <c r="N79" s="17"/>
      <c r="O79" s="13"/>
    </row>
    <row r="80" spans="1:15" ht="17.100000000000001" customHeight="1">
      <c r="A80" s="13"/>
      <c r="B80" s="11"/>
      <c r="C80" s="14"/>
      <c r="D80" s="15"/>
      <c r="E80" s="16"/>
      <c r="F80" s="16"/>
      <c r="G80" s="17"/>
      <c r="H80" s="17"/>
      <c r="I80" s="16"/>
      <c r="J80" s="16"/>
      <c r="K80" s="16"/>
      <c r="L80" s="16"/>
      <c r="M80" s="16"/>
      <c r="N80" s="17"/>
      <c r="O80" s="13"/>
    </row>
    <row r="81" spans="1:15" ht="17.100000000000001" customHeight="1">
      <c r="A81" s="13"/>
      <c r="B81" s="11"/>
      <c r="C81" s="14"/>
      <c r="D81" s="15"/>
      <c r="E81" s="16"/>
      <c r="F81" s="16"/>
      <c r="G81" s="17"/>
      <c r="H81" s="17"/>
      <c r="I81" s="16"/>
      <c r="J81" s="16"/>
      <c r="K81" s="16"/>
      <c r="L81" s="16"/>
      <c r="M81" s="16"/>
      <c r="N81" s="17"/>
      <c r="O81" s="13"/>
    </row>
    <row r="82" spans="1:15" ht="17.100000000000001" customHeight="1">
      <c r="A82" s="13"/>
      <c r="B82" s="11"/>
      <c r="C82" s="14"/>
      <c r="D82" s="15"/>
      <c r="E82" s="16"/>
      <c r="F82" s="16"/>
      <c r="G82" s="17"/>
      <c r="H82" s="17"/>
      <c r="I82" s="16"/>
      <c r="J82" s="16"/>
      <c r="K82" s="16"/>
      <c r="L82" s="16"/>
      <c r="M82" s="16"/>
      <c r="N82" s="17"/>
      <c r="O82" s="13"/>
    </row>
    <row r="83" spans="1:15" ht="17.100000000000001" customHeight="1">
      <c r="A83" s="13"/>
      <c r="B83" s="11"/>
      <c r="C83" s="14"/>
      <c r="D83" s="15"/>
      <c r="E83" s="16"/>
      <c r="F83" s="16"/>
      <c r="G83" s="17"/>
      <c r="H83" s="17"/>
      <c r="I83" s="16"/>
      <c r="J83" s="16"/>
      <c r="K83" s="16"/>
      <c r="L83" s="16"/>
      <c r="M83" s="16"/>
      <c r="N83" s="17"/>
      <c r="O83" s="13"/>
    </row>
    <row r="84" spans="1:15" ht="17.100000000000001" customHeight="1">
      <c r="A84" s="13"/>
      <c r="B84" s="11"/>
      <c r="C84" s="14"/>
      <c r="D84" s="15"/>
      <c r="E84" s="16"/>
      <c r="F84" s="16"/>
      <c r="G84" s="17"/>
      <c r="H84" s="17"/>
      <c r="I84" s="16"/>
      <c r="J84" s="16"/>
      <c r="K84" s="16"/>
      <c r="L84" s="16"/>
      <c r="M84" s="16"/>
      <c r="N84" s="17"/>
      <c r="O84" s="13"/>
    </row>
    <row r="85" spans="1:15" ht="17.100000000000001" customHeight="1">
      <c r="A85" s="13"/>
      <c r="B85" s="11"/>
      <c r="C85" s="14"/>
      <c r="D85" s="15"/>
      <c r="E85" s="16"/>
      <c r="F85" s="16"/>
      <c r="G85" s="17"/>
      <c r="H85" s="17"/>
      <c r="I85" s="16"/>
      <c r="J85" s="16"/>
      <c r="K85" s="16"/>
      <c r="L85" s="16"/>
      <c r="M85" s="16"/>
      <c r="N85" s="17"/>
      <c r="O85" s="13"/>
    </row>
    <row r="86" spans="1:15" ht="17.100000000000001" customHeight="1">
      <c r="A86" s="13"/>
      <c r="B86" s="11"/>
      <c r="C86" s="14"/>
      <c r="D86" s="15"/>
      <c r="E86" s="16"/>
      <c r="F86" s="16"/>
      <c r="G86" s="17"/>
      <c r="H86" s="17"/>
      <c r="I86" s="16"/>
      <c r="J86" s="16"/>
      <c r="K86" s="16"/>
      <c r="L86" s="16"/>
      <c r="M86" s="16"/>
      <c r="N86" s="17"/>
      <c r="O86" s="13"/>
    </row>
    <row r="87" spans="1:15" ht="17.100000000000001" customHeight="1">
      <c r="A87" s="13"/>
      <c r="B87" s="11"/>
      <c r="C87" s="14"/>
      <c r="D87" s="15"/>
      <c r="E87" s="16"/>
      <c r="F87" s="16"/>
      <c r="G87" s="17"/>
      <c r="H87" s="17"/>
      <c r="I87" s="16"/>
      <c r="J87" s="16"/>
      <c r="K87" s="16"/>
      <c r="L87" s="16"/>
      <c r="M87" s="16"/>
      <c r="N87" s="17"/>
      <c r="O87" s="13"/>
    </row>
    <row r="88" spans="1:15" ht="17.100000000000001" customHeight="1">
      <c r="A88" s="13"/>
      <c r="B88" s="11"/>
      <c r="C88" s="14"/>
      <c r="D88" s="15"/>
      <c r="E88" s="16"/>
      <c r="F88" s="16"/>
      <c r="G88" s="17"/>
      <c r="H88" s="17"/>
      <c r="I88" s="16"/>
      <c r="J88" s="16"/>
      <c r="K88" s="16"/>
      <c r="L88" s="16"/>
      <c r="M88" s="16"/>
      <c r="N88" s="17"/>
      <c r="O88" s="13"/>
    </row>
    <row r="89" spans="1:15" ht="17.100000000000001" customHeight="1">
      <c r="A89" s="13"/>
      <c r="B89" s="11"/>
      <c r="C89" s="14"/>
      <c r="D89" s="15"/>
      <c r="E89" s="16"/>
      <c r="F89" s="16"/>
      <c r="G89" s="17"/>
      <c r="H89" s="17"/>
      <c r="I89" s="16"/>
      <c r="J89" s="16"/>
      <c r="K89" s="16"/>
      <c r="L89" s="16"/>
      <c r="M89" s="16"/>
      <c r="N89" s="17"/>
      <c r="O89" s="13"/>
    </row>
    <row r="90" spans="1:15" ht="17.100000000000001" customHeight="1">
      <c r="A90" s="13"/>
      <c r="B90" s="11"/>
      <c r="C90" s="14"/>
      <c r="D90" s="15"/>
      <c r="E90" s="16"/>
      <c r="F90" s="16"/>
      <c r="G90" s="17"/>
      <c r="H90" s="17"/>
      <c r="I90" s="16"/>
      <c r="J90" s="16"/>
      <c r="K90" s="16"/>
      <c r="L90" s="16"/>
      <c r="M90" s="16"/>
      <c r="N90" s="17"/>
      <c r="O90" s="13"/>
    </row>
    <row r="91" spans="1:15" ht="17.100000000000001" customHeight="1">
      <c r="A91" s="13"/>
      <c r="B91" s="11"/>
      <c r="C91" s="14"/>
      <c r="D91" s="15"/>
      <c r="E91" s="16"/>
      <c r="F91" s="16"/>
      <c r="G91" s="17"/>
      <c r="H91" s="17"/>
      <c r="I91" s="16"/>
      <c r="J91" s="16"/>
      <c r="K91" s="16"/>
      <c r="L91" s="16"/>
      <c r="M91" s="16"/>
      <c r="N91" s="17"/>
      <c r="O91" s="13"/>
    </row>
    <row r="92" spans="1:15" ht="17.100000000000001" customHeight="1">
      <c r="A92" s="13"/>
      <c r="B92" s="11"/>
      <c r="C92" s="14"/>
      <c r="D92" s="15"/>
      <c r="E92" s="16"/>
      <c r="F92" s="16"/>
      <c r="G92" s="17"/>
      <c r="H92" s="17"/>
      <c r="I92" s="16"/>
      <c r="J92" s="16"/>
      <c r="K92" s="16"/>
      <c r="L92" s="16"/>
      <c r="M92" s="16"/>
      <c r="N92" s="17"/>
      <c r="O92" s="13"/>
    </row>
    <row r="93" spans="1:15" ht="17.100000000000001" customHeight="1">
      <c r="A93" s="13"/>
      <c r="B93" s="11"/>
      <c r="C93" s="14"/>
      <c r="D93" s="15"/>
      <c r="E93" s="16"/>
      <c r="F93" s="16"/>
      <c r="G93" s="17"/>
      <c r="H93" s="17"/>
      <c r="I93" s="16"/>
      <c r="J93" s="16"/>
      <c r="K93" s="16"/>
      <c r="L93" s="16"/>
      <c r="M93" s="16"/>
      <c r="N93" s="17"/>
      <c r="O93" s="13"/>
    </row>
    <row r="94" spans="1:15" ht="17.100000000000001" customHeight="1">
      <c r="A94" s="13"/>
      <c r="B94" s="11"/>
      <c r="C94" s="14"/>
      <c r="D94" s="15"/>
      <c r="E94" s="16"/>
      <c r="F94" s="16"/>
      <c r="G94" s="17"/>
      <c r="H94" s="17"/>
      <c r="I94" s="16"/>
      <c r="J94" s="16"/>
      <c r="K94" s="16"/>
      <c r="L94" s="16"/>
      <c r="M94" s="16"/>
      <c r="N94" s="17"/>
      <c r="O94" s="13"/>
    </row>
    <row r="95" spans="1:15" ht="17.100000000000001" customHeight="1">
      <c r="A95" s="13"/>
      <c r="B95" s="11"/>
      <c r="C95" s="14"/>
      <c r="D95" s="15"/>
      <c r="E95" s="16"/>
      <c r="F95" s="16"/>
      <c r="G95" s="17"/>
      <c r="H95" s="17"/>
      <c r="I95" s="16"/>
      <c r="J95" s="16"/>
      <c r="K95" s="16"/>
      <c r="L95" s="16"/>
      <c r="M95" s="16"/>
      <c r="N95" s="17"/>
      <c r="O95" s="13"/>
    </row>
    <row r="96" spans="1:15" ht="17.100000000000001" customHeight="1">
      <c r="A96" s="13"/>
      <c r="B96" s="11"/>
      <c r="C96" s="14"/>
      <c r="D96" s="15"/>
      <c r="E96" s="16"/>
      <c r="F96" s="16"/>
      <c r="G96" s="17"/>
      <c r="H96" s="17"/>
      <c r="I96" s="16"/>
      <c r="J96" s="16"/>
      <c r="K96" s="16"/>
      <c r="L96" s="16"/>
      <c r="M96" s="16"/>
      <c r="N96" s="17"/>
      <c r="O96" s="13"/>
    </row>
    <row r="97" spans="1:15" ht="17.100000000000001" customHeight="1">
      <c r="A97" s="13"/>
      <c r="B97" s="11"/>
      <c r="C97" s="14"/>
      <c r="D97" s="15"/>
      <c r="E97" s="16"/>
      <c r="F97" s="16"/>
      <c r="G97" s="17"/>
      <c r="H97" s="17"/>
      <c r="I97" s="16"/>
      <c r="J97" s="16"/>
      <c r="K97" s="16"/>
      <c r="L97" s="16"/>
      <c r="M97" s="16"/>
      <c r="N97" s="17"/>
      <c r="O97" s="13"/>
    </row>
    <row r="98" spans="1:15" ht="17.100000000000001" customHeight="1">
      <c r="A98" s="13"/>
      <c r="B98" s="11"/>
      <c r="C98" s="14"/>
      <c r="D98" s="15"/>
      <c r="E98" s="16"/>
      <c r="F98" s="16"/>
      <c r="G98" s="17"/>
      <c r="H98" s="17"/>
      <c r="I98" s="16"/>
      <c r="J98" s="16"/>
      <c r="K98" s="16"/>
      <c r="L98" s="16"/>
      <c r="M98" s="16"/>
      <c r="N98" s="17"/>
      <c r="O98" s="13"/>
    </row>
    <row r="99" spans="1:15" ht="17.100000000000001" customHeight="1">
      <c r="A99" s="13"/>
      <c r="B99" s="11"/>
      <c r="C99" s="14"/>
      <c r="D99" s="15"/>
      <c r="E99" s="16"/>
      <c r="F99" s="16"/>
      <c r="G99" s="17"/>
      <c r="H99" s="17"/>
      <c r="I99" s="16"/>
      <c r="J99" s="16"/>
      <c r="K99" s="16"/>
      <c r="L99" s="16"/>
      <c r="M99" s="16"/>
      <c r="N99" s="17"/>
      <c r="O99" s="13"/>
    </row>
    <row r="100" spans="1:15" ht="17.100000000000001" customHeight="1">
      <c r="A100" s="13"/>
      <c r="B100" s="11"/>
      <c r="C100" s="14"/>
      <c r="D100" s="15"/>
      <c r="E100" s="16"/>
      <c r="F100" s="16"/>
      <c r="G100" s="17"/>
      <c r="H100" s="17"/>
      <c r="I100" s="16"/>
      <c r="J100" s="16"/>
      <c r="K100" s="16"/>
      <c r="L100" s="16"/>
      <c r="M100" s="16"/>
      <c r="N100" s="17"/>
      <c r="O100" s="13"/>
    </row>
    <row r="101" spans="1:15" ht="17.100000000000001" customHeight="1">
      <c r="A101" s="13"/>
      <c r="B101" s="11"/>
      <c r="C101" s="14"/>
      <c r="D101" s="15"/>
      <c r="E101" s="16"/>
      <c r="F101" s="16"/>
      <c r="G101" s="17"/>
      <c r="H101" s="17"/>
      <c r="I101" s="16"/>
      <c r="J101" s="16"/>
      <c r="K101" s="16"/>
      <c r="L101" s="16"/>
      <c r="M101" s="16"/>
      <c r="N101" s="17"/>
      <c r="O101" s="13"/>
    </row>
    <row r="102" spans="1:15" ht="17.100000000000001" customHeight="1">
      <c r="A102" s="13"/>
      <c r="B102" s="11"/>
      <c r="C102" s="14"/>
      <c r="D102" s="15"/>
      <c r="E102" s="16"/>
      <c r="F102" s="16"/>
      <c r="G102" s="17"/>
      <c r="H102" s="17"/>
      <c r="I102" s="16"/>
      <c r="J102" s="16"/>
      <c r="K102" s="16"/>
      <c r="L102" s="16"/>
      <c r="M102" s="16"/>
      <c r="N102" s="17"/>
      <c r="O102" s="13"/>
    </row>
    <row r="103" spans="1:15" ht="17.100000000000001" customHeight="1">
      <c r="A103" s="13"/>
      <c r="B103" s="11"/>
      <c r="C103" s="14"/>
      <c r="D103" s="15"/>
      <c r="E103" s="16"/>
      <c r="F103" s="16"/>
      <c r="G103" s="17"/>
      <c r="H103" s="17"/>
      <c r="I103" s="16"/>
      <c r="J103" s="16"/>
      <c r="K103" s="16"/>
      <c r="L103" s="16"/>
      <c r="M103" s="16"/>
      <c r="N103" s="17"/>
      <c r="O103" s="13"/>
    </row>
    <row r="104" spans="1:15" ht="17.100000000000001" customHeight="1">
      <c r="A104" s="13"/>
      <c r="B104" s="11"/>
      <c r="C104" s="14"/>
      <c r="D104" s="15"/>
      <c r="E104" s="16"/>
      <c r="F104" s="16"/>
      <c r="G104" s="17"/>
      <c r="H104" s="17"/>
      <c r="I104" s="16"/>
      <c r="J104" s="16"/>
      <c r="K104" s="16"/>
      <c r="L104" s="16"/>
      <c r="M104" s="16"/>
      <c r="N104" s="17"/>
      <c r="O104" s="13"/>
    </row>
    <row r="105" spans="1:15" ht="17.100000000000001" customHeight="1">
      <c r="A105" s="13"/>
      <c r="B105" s="11"/>
      <c r="C105" s="14"/>
      <c r="D105" s="15"/>
      <c r="E105" s="16"/>
      <c r="F105" s="16"/>
      <c r="G105" s="17"/>
      <c r="H105" s="17"/>
      <c r="I105" s="16"/>
      <c r="J105" s="16"/>
      <c r="K105" s="16"/>
      <c r="L105" s="16"/>
      <c r="M105" s="16"/>
      <c r="N105" s="17"/>
      <c r="O105" s="13"/>
    </row>
    <row r="106" spans="1:15" ht="17.100000000000001" customHeight="1">
      <c r="A106" s="13"/>
      <c r="B106" s="11"/>
      <c r="C106" s="14"/>
      <c r="D106" s="15"/>
      <c r="E106" s="16"/>
      <c r="F106" s="16"/>
      <c r="G106" s="17"/>
      <c r="H106" s="17"/>
      <c r="I106" s="16"/>
      <c r="J106" s="16"/>
      <c r="K106" s="16"/>
      <c r="L106" s="16"/>
      <c r="M106" s="16"/>
      <c r="N106" s="17"/>
      <c r="O106" s="13"/>
    </row>
    <row r="107" spans="1:15" ht="17.100000000000001" customHeight="1">
      <c r="A107" s="13"/>
      <c r="B107" s="11"/>
      <c r="C107" s="14"/>
      <c r="D107" s="15"/>
      <c r="E107" s="16"/>
      <c r="F107" s="16"/>
      <c r="G107" s="17"/>
      <c r="H107" s="17"/>
      <c r="I107" s="16"/>
      <c r="J107" s="16"/>
      <c r="K107" s="16"/>
      <c r="L107" s="16"/>
      <c r="M107" s="16"/>
      <c r="N107" s="17"/>
      <c r="O107" s="13"/>
    </row>
    <row r="108" spans="1:15" ht="17.100000000000001" customHeight="1">
      <c r="A108" s="13"/>
      <c r="B108" s="11"/>
      <c r="C108" s="14"/>
      <c r="D108" s="15"/>
      <c r="E108" s="16"/>
      <c r="F108" s="16"/>
      <c r="G108" s="17"/>
      <c r="H108" s="17"/>
      <c r="I108" s="16"/>
      <c r="J108" s="16"/>
      <c r="K108" s="16"/>
      <c r="L108" s="16"/>
      <c r="M108" s="16"/>
      <c r="N108" s="17"/>
      <c r="O108" s="13"/>
    </row>
    <row r="109" spans="1:15" ht="17.100000000000001" customHeight="1">
      <c r="A109" s="13"/>
      <c r="B109" s="11"/>
      <c r="C109" s="14"/>
      <c r="D109" s="15"/>
      <c r="E109" s="16"/>
      <c r="F109" s="16"/>
      <c r="G109" s="17"/>
      <c r="H109" s="17"/>
      <c r="I109" s="16"/>
      <c r="J109" s="16"/>
      <c r="K109" s="16"/>
      <c r="L109" s="16"/>
      <c r="M109" s="16"/>
      <c r="N109" s="17"/>
      <c r="O109" s="13"/>
    </row>
    <row r="110" spans="1:15" ht="17.100000000000001" customHeight="1">
      <c r="A110" s="13"/>
      <c r="B110" s="11"/>
      <c r="C110" s="14"/>
      <c r="D110" s="15"/>
      <c r="E110" s="16"/>
      <c r="F110" s="16"/>
      <c r="G110" s="17"/>
      <c r="H110" s="17"/>
      <c r="I110" s="16"/>
      <c r="J110" s="16"/>
      <c r="K110" s="16"/>
      <c r="L110" s="16"/>
      <c r="M110" s="16"/>
      <c r="N110" s="17"/>
      <c r="O110" s="13"/>
    </row>
    <row r="111" spans="1:15" ht="17.100000000000001" customHeight="1">
      <c r="A111" s="13"/>
      <c r="B111" s="11"/>
      <c r="C111" s="14"/>
      <c r="D111" s="15"/>
      <c r="E111" s="16"/>
      <c r="F111" s="16"/>
      <c r="G111" s="17"/>
      <c r="H111" s="17"/>
      <c r="I111" s="16"/>
      <c r="J111" s="16"/>
      <c r="K111" s="16"/>
      <c r="L111" s="16"/>
      <c r="M111" s="16"/>
      <c r="N111" s="17"/>
      <c r="O111" s="13"/>
    </row>
    <row r="112" spans="1:15" ht="17.100000000000001" customHeight="1">
      <c r="A112" s="13"/>
      <c r="B112" s="11"/>
      <c r="C112" s="14"/>
      <c r="D112" s="15"/>
      <c r="E112" s="16"/>
      <c r="F112" s="16"/>
      <c r="G112" s="17"/>
      <c r="H112" s="17"/>
      <c r="I112" s="16"/>
      <c r="J112" s="16"/>
      <c r="K112" s="16"/>
      <c r="L112" s="16"/>
      <c r="M112" s="16"/>
      <c r="N112" s="17"/>
      <c r="O112" s="13"/>
    </row>
    <row r="113" spans="1:15" ht="17.100000000000001" customHeight="1">
      <c r="A113" s="13"/>
      <c r="B113" s="11"/>
      <c r="C113" s="14"/>
      <c r="D113" s="15"/>
      <c r="E113" s="16"/>
      <c r="F113" s="16"/>
      <c r="G113" s="17"/>
      <c r="H113" s="17"/>
      <c r="I113" s="16"/>
      <c r="J113" s="16"/>
      <c r="K113" s="16"/>
      <c r="L113" s="16"/>
      <c r="M113" s="16"/>
      <c r="N113" s="17"/>
      <c r="O113" s="13"/>
    </row>
    <row r="114" spans="1:15" ht="17.100000000000001" customHeight="1">
      <c r="A114" s="13"/>
      <c r="B114" s="11"/>
      <c r="C114" s="14"/>
      <c r="D114" s="15"/>
      <c r="E114" s="16"/>
      <c r="F114" s="16"/>
      <c r="G114" s="17"/>
      <c r="H114" s="17"/>
      <c r="I114" s="16"/>
      <c r="J114" s="16"/>
      <c r="K114" s="16"/>
      <c r="L114" s="16"/>
      <c r="M114" s="16"/>
      <c r="N114" s="17"/>
      <c r="O114" s="13"/>
    </row>
    <row r="115" spans="1:15" ht="17.100000000000001" customHeight="1">
      <c r="A115" s="13"/>
      <c r="B115" s="11"/>
      <c r="C115" s="14"/>
      <c r="D115" s="15"/>
      <c r="E115" s="16"/>
      <c r="F115" s="16"/>
      <c r="G115" s="17"/>
      <c r="H115" s="17"/>
      <c r="I115" s="16"/>
      <c r="J115" s="16"/>
      <c r="K115" s="16"/>
      <c r="L115" s="16"/>
      <c r="M115" s="16"/>
      <c r="N115" s="17"/>
      <c r="O115" s="13"/>
    </row>
    <row r="116" spans="1:15" ht="17.100000000000001" customHeight="1">
      <c r="A116" s="13"/>
      <c r="B116" s="11"/>
      <c r="C116" s="14"/>
      <c r="D116" s="15"/>
      <c r="E116" s="16"/>
      <c r="F116" s="16"/>
      <c r="G116" s="17"/>
      <c r="H116" s="17"/>
      <c r="I116" s="16"/>
      <c r="J116" s="16"/>
      <c r="K116" s="16"/>
      <c r="L116" s="16"/>
      <c r="M116" s="16"/>
      <c r="N116" s="17"/>
      <c r="O116" s="13"/>
    </row>
    <row r="117" spans="1:15" ht="17.100000000000001" customHeight="1">
      <c r="A117" s="13"/>
      <c r="B117" s="11"/>
      <c r="C117" s="14"/>
      <c r="D117" s="15"/>
      <c r="E117" s="16"/>
      <c r="F117" s="16"/>
      <c r="G117" s="17"/>
      <c r="H117" s="17"/>
      <c r="I117" s="16"/>
      <c r="J117" s="16"/>
      <c r="K117" s="16"/>
      <c r="L117" s="16"/>
      <c r="M117" s="16"/>
      <c r="N117" s="17"/>
      <c r="O117" s="13"/>
    </row>
    <row r="118" spans="1:15" ht="17.100000000000001" customHeight="1">
      <c r="A118" s="13"/>
      <c r="B118" s="11"/>
      <c r="C118" s="14"/>
      <c r="D118" s="15"/>
      <c r="E118" s="16"/>
      <c r="F118" s="16"/>
      <c r="G118" s="17"/>
      <c r="H118" s="17"/>
      <c r="I118" s="16"/>
      <c r="J118" s="16"/>
      <c r="K118" s="16"/>
      <c r="L118" s="16"/>
      <c r="M118" s="16"/>
      <c r="N118" s="17"/>
      <c r="O118" s="13"/>
    </row>
    <row r="119" spans="1:15" ht="17.100000000000001" customHeight="1">
      <c r="A119" s="13"/>
      <c r="B119" s="11"/>
      <c r="C119" s="14"/>
      <c r="D119" s="15"/>
      <c r="E119" s="16"/>
      <c r="F119" s="16"/>
      <c r="G119" s="17"/>
      <c r="H119" s="17"/>
      <c r="I119" s="16"/>
      <c r="J119" s="16"/>
      <c r="K119" s="16"/>
      <c r="L119" s="16"/>
      <c r="M119" s="16"/>
      <c r="N119" s="17"/>
      <c r="O119" s="13"/>
    </row>
    <row r="120" spans="1:15" ht="17.100000000000001" customHeight="1">
      <c r="A120" s="13"/>
      <c r="B120" s="11"/>
      <c r="C120" s="14"/>
      <c r="D120" s="15"/>
      <c r="E120" s="16"/>
      <c r="F120" s="16"/>
      <c r="G120" s="17"/>
      <c r="H120" s="17"/>
      <c r="I120" s="16"/>
      <c r="J120" s="16"/>
      <c r="K120" s="16"/>
      <c r="L120" s="16"/>
      <c r="M120" s="16"/>
      <c r="N120" s="17"/>
      <c r="O120" s="13"/>
    </row>
    <row r="121" spans="1:15" ht="17.100000000000001" customHeight="1">
      <c r="A121" s="13"/>
      <c r="B121" s="11"/>
      <c r="C121" s="14"/>
      <c r="D121" s="15"/>
      <c r="E121" s="16"/>
      <c r="F121" s="16"/>
      <c r="G121" s="17"/>
      <c r="H121" s="17"/>
      <c r="I121" s="16"/>
      <c r="J121" s="16"/>
      <c r="K121" s="16"/>
      <c r="L121" s="16"/>
      <c r="M121" s="16"/>
      <c r="N121" s="17"/>
      <c r="O121" s="13"/>
    </row>
    <row r="122" spans="1:15" ht="17.100000000000001" customHeight="1">
      <c r="A122" s="13"/>
      <c r="B122" s="11"/>
      <c r="C122" s="14"/>
      <c r="D122" s="15"/>
      <c r="E122" s="16"/>
      <c r="F122" s="16"/>
      <c r="G122" s="17"/>
      <c r="H122" s="17"/>
      <c r="I122" s="16"/>
      <c r="J122" s="16"/>
      <c r="K122" s="16"/>
      <c r="L122" s="16"/>
      <c r="M122" s="16"/>
      <c r="N122" s="17"/>
      <c r="O122" s="13"/>
    </row>
    <row r="123" spans="1:15" ht="17.100000000000001" customHeight="1">
      <c r="A123" s="13"/>
      <c r="B123" s="11"/>
      <c r="C123" s="14"/>
      <c r="D123" s="15"/>
      <c r="E123" s="16"/>
      <c r="F123" s="16"/>
      <c r="G123" s="17"/>
      <c r="H123" s="17"/>
      <c r="I123" s="16"/>
      <c r="J123" s="16"/>
      <c r="K123" s="16"/>
      <c r="L123" s="16"/>
      <c r="M123" s="16"/>
      <c r="N123" s="17"/>
      <c r="O123" s="13"/>
    </row>
    <row r="124" spans="1:15" ht="17.100000000000001" customHeight="1">
      <c r="A124" s="13"/>
      <c r="B124" s="11"/>
      <c r="C124" s="14"/>
      <c r="D124" s="15"/>
      <c r="E124" s="16"/>
      <c r="F124" s="16"/>
      <c r="G124" s="17"/>
      <c r="H124" s="17"/>
      <c r="I124" s="16"/>
      <c r="J124" s="16"/>
      <c r="K124" s="16"/>
      <c r="L124" s="16"/>
      <c r="M124" s="16"/>
      <c r="N124" s="17"/>
      <c r="O124" s="13"/>
    </row>
    <row r="125" spans="1:15" ht="17.100000000000001" customHeight="1">
      <c r="A125" s="13"/>
      <c r="B125" s="11"/>
      <c r="C125" s="14"/>
      <c r="D125" s="15"/>
      <c r="E125" s="16"/>
      <c r="F125" s="16"/>
      <c r="G125" s="17"/>
      <c r="H125" s="17"/>
      <c r="I125" s="16"/>
      <c r="J125" s="16"/>
      <c r="K125" s="16"/>
      <c r="L125" s="16"/>
      <c r="M125" s="16"/>
      <c r="N125" s="17"/>
      <c r="O125" s="13"/>
    </row>
    <row r="126" spans="1:15" ht="17.100000000000001" customHeight="1">
      <c r="A126" s="13"/>
      <c r="B126" s="11"/>
      <c r="C126" s="14"/>
      <c r="D126" s="15"/>
      <c r="E126" s="16"/>
      <c r="F126" s="16"/>
      <c r="G126" s="17"/>
      <c r="H126" s="17"/>
      <c r="I126" s="16"/>
      <c r="J126" s="16"/>
      <c r="K126" s="16"/>
      <c r="L126" s="16"/>
      <c r="M126" s="16"/>
      <c r="N126" s="17"/>
      <c r="O126" s="13"/>
    </row>
    <row r="127" spans="1:15" ht="17.100000000000001" customHeight="1">
      <c r="A127" s="13"/>
      <c r="B127" s="11"/>
      <c r="C127" s="14"/>
      <c r="D127" s="15"/>
      <c r="E127" s="16"/>
      <c r="F127" s="16"/>
      <c r="G127" s="17"/>
      <c r="H127" s="17"/>
      <c r="I127" s="16"/>
      <c r="J127" s="16"/>
      <c r="K127" s="16"/>
      <c r="L127" s="16"/>
      <c r="M127" s="16"/>
      <c r="N127" s="17"/>
      <c r="O127" s="13"/>
    </row>
    <row r="128" spans="1:15" ht="17.100000000000001" customHeight="1">
      <c r="A128" s="13"/>
      <c r="B128" s="11"/>
      <c r="C128" s="14"/>
      <c r="D128" s="15"/>
      <c r="E128" s="16"/>
      <c r="F128" s="16"/>
      <c r="G128" s="17"/>
      <c r="H128" s="17"/>
      <c r="I128" s="16"/>
      <c r="J128" s="16"/>
      <c r="K128" s="16"/>
      <c r="L128" s="16"/>
      <c r="M128" s="16"/>
      <c r="N128" s="17"/>
      <c r="O128" s="13"/>
    </row>
    <row r="129" spans="1:15" ht="17.100000000000001" customHeight="1">
      <c r="A129" s="13"/>
      <c r="B129" s="11"/>
      <c r="C129" s="14"/>
      <c r="D129" s="15"/>
      <c r="E129" s="16"/>
      <c r="F129" s="16"/>
      <c r="G129" s="17"/>
      <c r="H129" s="17"/>
      <c r="I129" s="16"/>
      <c r="J129" s="16"/>
      <c r="K129" s="16"/>
      <c r="L129" s="16"/>
      <c r="M129" s="16"/>
      <c r="N129" s="17"/>
      <c r="O129" s="13"/>
    </row>
    <row r="130" spans="1:15" ht="17.100000000000001" customHeight="1">
      <c r="A130" s="13"/>
      <c r="B130" s="11"/>
      <c r="C130" s="14"/>
      <c r="D130" s="15"/>
      <c r="E130" s="16"/>
      <c r="F130" s="16"/>
      <c r="G130" s="17"/>
      <c r="H130" s="17"/>
      <c r="I130" s="16"/>
      <c r="J130" s="16"/>
      <c r="K130" s="16"/>
      <c r="L130" s="16"/>
      <c r="M130" s="16"/>
      <c r="N130" s="17"/>
      <c r="O130" s="13"/>
    </row>
    <row r="131" spans="1:15" ht="17.100000000000001" customHeight="1">
      <c r="A131" s="13"/>
      <c r="B131" s="11"/>
      <c r="C131" s="14"/>
      <c r="D131" s="15"/>
      <c r="E131" s="16"/>
      <c r="F131" s="16"/>
      <c r="G131" s="17"/>
      <c r="H131" s="17"/>
      <c r="I131" s="16"/>
      <c r="J131" s="16"/>
      <c r="K131" s="16"/>
      <c r="L131" s="16"/>
      <c r="M131" s="16"/>
      <c r="N131" s="17"/>
      <c r="O131" s="13"/>
    </row>
    <row r="132" spans="1:15" ht="17.100000000000001" customHeight="1">
      <c r="A132" s="13"/>
      <c r="B132" s="11"/>
      <c r="C132" s="14"/>
      <c r="D132" s="15"/>
      <c r="E132" s="16"/>
      <c r="F132" s="16"/>
      <c r="G132" s="17"/>
      <c r="H132" s="17"/>
      <c r="I132" s="16"/>
      <c r="J132" s="16"/>
      <c r="K132" s="16"/>
      <c r="L132" s="16"/>
      <c r="M132" s="16"/>
      <c r="N132" s="17"/>
      <c r="O132" s="13"/>
    </row>
    <row r="133" spans="1:15" ht="17.100000000000001" customHeight="1">
      <c r="A133" s="13"/>
      <c r="B133" s="11"/>
      <c r="C133" s="14"/>
      <c r="D133" s="15"/>
      <c r="E133" s="16"/>
      <c r="F133" s="16"/>
      <c r="G133" s="17"/>
      <c r="H133" s="17"/>
      <c r="I133" s="16"/>
      <c r="J133" s="16"/>
      <c r="K133" s="16"/>
      <c r="L133" s="16"/>
      <c r="M133" s="16"/>
      <c r="N133" s="17"/>
      <c r="O133" s="13"/>
    </row>
    <row r="134" spans="1:15" ht="17.100000000000001" customHeight="1">
      <c r="A134" s="13"/>
      <c r="B134" s="11"/>
      <c r="C134" s="14"/>
      <c r="D134" s="15"/>
      <c r="E134" s="16"/>
      <c r="F134" s="16"/>
      <c r="G134" s="17"/>
      <c r="H134" s="17"/>
      <c r="I134" s="16"/>
      <c r="J134" s="16"/>
      <c r="K134" s="16"/>
      <c r="L134" s="16"/>
      <c r="M134" s="16"/>
      <c r="N134" s="17"/>
      <c r="O134" s="13"/>
    </row>
    <row r="135" spans="1:15" ht="17.100000000000001" customHeight="1">
      <c r="A135" s="13"/>
      <c r="B135" s="11"/>
      <c r="C135" s="14"/>
      <c r="D135" s="15"/>
      <c r="E135" s="16"/>
      <c r="F135" s="16"/>
      <c r="G135" s="17"/>
      <c r="H135" s="17"/>
      <c r="I135" s="16"/>
      <c r="J135" s="16"/>
      <c r="K135" s="16"/>
      <c r="L135" s="16"/>
      <c r="M135" s="16"/>
      <c r="N135" s="17"/>
      <c r="O135" s="13"/>
    </row>
    <row r="136" spans="1:15" ht="17.100000000000001" customHeight="1">
      <c r="A136" s="13"/>
      <c r="B136" s="11"/>
      <c r="C136" s="14"/>
      <c r="D136" s="15"/>
      <c r="E136" s="16"/>
      <c r="F136" s="16"/>
      <c r="G136" s="17"/>
      <c r="H136" s="17"/>
      <c r="I136" s="16"/>
      <c r="J136" s="16"/>
      <c r="K136" s="16"/>
      <c r="L136" s="16"/>
      <c r="M136" s="16"/>
      <c r="N136" s="17"/>
      <c r="O136" s="13"/>
    </row>
    <row r="137" spans="1:15" ht="17.100000000000001" customHeight="1">
      <c r="A137" s="13"/>
      <c r="B137" s="11"/>
      <c r="C137" s="14"/>
      <c r="D137" s="15"/>
      <c r="E137" s="16"/>
      <c r="F137" s="16"/>
      <c r="G137" s="17"/>
      <c r="H137" s="17"/>
      <c r="I137" s="16"/>
      <c r="J137" s="16"/>
      <c r="K137" s="16"/>
      <c r="L137" s="16"/>
      <c r="M137" s="16"/>
      <c r="N137" s="17"/>
      <c r="O137" s="13"/>
    </row>
    <row r="138" spans="1:15" ht="17.100000000000001" customHeight="1">
      <c r="A138" s="13"/>
      <c r="B138" s="11"/>
      <c r="C138" s="14"/>
      <c r="D138" s="15"/>
      <c r="E138" s="16"/>
      <c r="F138" s="16"/>
      <c r="G138" s="17"/>
      <c r="H138" s="17"/>
      <c r="I138" s="16"/>
      <c r="J138" s="16"/>
      <c r="K138" s="16"/>
      <c r="L138" s="16"/>
      <c r="M138" s="16"/>
      <c r="N138" s="17"/>
      <c r="O138" s="13"/>
    </row>
    <row r="139" spans="1:15" ht="17.100000000000001" customHeight="1">
      <c r="A139" s="13"/>
      <c r="B139" s="11"/>
      <c r="C139" s="14"/>
      <c r="D139" s="15"/>
      <c r="E139" s="16"/>
      <c r="F139" s="16"/>
      <c r="G139" s="17"/>
      <c r="H139" s="17"/>
      <c r="I139" s="16"/>
      <c r="J139" s="16"/>
      <c r="K139" s="16"/>
      <c r="L139" s="16"/>
      <c r="M139" s="16"/>
      <c r="N139" s="17"/>
      <c r="O139" s="13"/>
    </row>
    <row r="140" spans="1:15" ht="17.100000000000001" customHeight="1">
      <c r="A140" s="13"/>
      <c r="B140" s="11"/>
      <c r="C140" s="14"/>
      <c r="D140" s="15"/>
      <c r="E140" s="16"/>
      <c r="F140" s="16"/>
      <c r="G140" s="17"/>
      <c r="H140" s="17"/>
      <c r="I140" s="16"/>
      <c r="J140" s="16"/>
      <c r="K140" s="16"/>
      <c r="L140" s="16"/>
      <c r="M140" s="16"/>
      <c r="N140" s="17"/>
      <c r="O140" s="13"/>
    </row>
    <row r="141" spans="1:15" ht="17.100000000000001" customHeight="1">
      <c r="A141" s="13"/>
      <c r="B141" s="11"/>
      <c r="C141" s="14"/>
      <c r="D141" s="15"/>
      <c r="E141" s="16"/>
      <c r="F141" s="16"/>
      <c r="G141" s="17"/>
      <c r="H141" s="17"/>
      <c r="I141" s="16"/>
      <c r="J141" s="16"/>
      <c r="K141" s="16"/>
      <c r="L141" s="16"/>
      <c r="M141" s="16"/>
      <c r="N141" s="17"/>
    </row>
    <row r="142" spans="1:15" ht="17.100000000000001" customHeight="1">
      <c r="A142" s="13"/>
      <c r="B142" s="11"/>
      <c r="C142" s="14"/>
      <c r="D142" s="15"/>
      <c r="E142" s="16"/>
      <c r="F142" s="16"/>
      <c r="G142" s="17"/>
      <c r="H142" s="17"/>
      <c r="I142" s="16"/>
      <c r="J142" s="16"/>
      <c r="K142" s="16"/>
      <c r="L142" s="16"/>
      <c r="M142" s="16"/>
      <c r="N142" s="17"/>
    </row>
  </sheetData>
  <protectedRanges>
    <protectedRange sqref="N5:N6" name="Intervalo1_1"/>
    <protectedRange sqref="A7:C10 J7:L10" name="Intervalo1_3"/>
  </protectedRanges>
  <mergeCells count="15">
    <mergeCell ref="D33:H33"/>
    <mergeCell ref="N29:N31"/>
    <mergeCell ref="L12:N15"/>
    <mergeCell ref="A7:E7"/>
    <mergeCell ref="A8:E8"/>
    <mergeCell ref="J7:N7"/>
    <mergeCell ref="J8:N8"/>
    <mergeCell ref="A11:N11"/>
    <mergeCell ref="A16:A17"/>
    <mergeCell ref="J16:K16"/>
    <mergeCell ref="C16:C17"/>
    <mergeCell ref="L16:M16"/>
    <mergeCell ref="H16:I16"/>
    <mergeCell ref="B16:B17"/>
    <mergeCell ref="F16:G16"/>
  </mergeCells>
  <phoneticPr fontId="0" type="noConversion"/>
  <pageMargins left="0.86614173228346458" right="0.23622047244094491" top="0.23622047244094491" bottom="0.74803149606299213" header="0.31496062992125984" footer="0.31496062992125984"/>
  <pageSetup paperSize="9" scale="55" orientation="landscape" r:id="rId1"/>
  <headerFooter alignWithMargins="0">
    <oddFooter>&amp;R&amp;G</oddFooter>
  </headerFooter>
  <colBreaks count="1" manualBreakCount="1">
    <brk id="14" max="27" man="1"/>
  </colBreaks>
  <drawing r:id="rId2"/>
  <legacyDrawingHF r:id="rId3"/>
</worksheet>
</file>

<file path=xl/worksheets/sheet6.xml><?xml version="1.0" encoding="utf-8"?>
<worksheet xmlns="http://schemas.openxmlformats.org/spreadsheetml/2006/main" xmlns:r="http://schemas.openxmlformats.org/officeDocument/2006/relationships">
  <dimension ref="A1:R148"/>
  <sheetViews>
    <sheetView zoomScale="85" zoomScaleNormal="85" workbookViewId="0">
      <selection activeCell="O13" sqref="O13"/>
    </sheetView>
  </sheetViews>
  <sheetFormatPr defaultRowHeight="12.75"/>
  <cols>
    <col min="2" max="2" width="36.28515625" bestFit="1" customWidth="1"/>
    <col min="3" max="3" width="4.140625" bestFit="1" customWidth="1"/>
    <col min="5" max="5" width="10.28515625" bestFit="1" customWidth="1"/>
    <col min="6" max="6" width="12.140625" bestFit="1" customWidth="1"/>
    <col min="7" max="7" width="10.85546875" bestFit="1" customWidth="1"/>
    <col min="10" max="10" width="31.85546875" bestFit="1" customWidth="1"/>
    <col min="14" max="14" width="12.5703125" bestFit="1" customWidth="1"/>
    <col min="15" max="15" width="10.85546875" bestFit="1" customWidth="1"/>
  </cols>
  <sheetData>
    <row r="1" spans="1:18">
      <c r="A1" s="42" t="s">
        <v>52</v>
      </c>
      <c r="B1" s="43" t="s">
        <v>53</v>
      </c>
      <c r="C1" s="43" t="s">
        <v>42</v>
      </c>
      <c r="D1" s="43" t="s">
        <v>34</v>
      </c>
      <c r="E1" s="43" t="s">
        <v>35</v>
      </c>
      <c r="F1" s="43" t="s">
        <v>36</v>
      </c>
      <c r="G1" s="44" t="s">
        <v>36</v>
      </c>
      <c r="I1" s="42" t="s">
        <v>52</v>
      </c>
      <c r="J1" s="43" t="s">
        <v>53</v>
      </c>
      <c r="K1" s="43" t="s">
        <v>42</v>
      </c>
      <c r="L1" s="43" t="s">
        <v>34</v>
      </c>
      <c r="M1" s="43" t="s">
        <v>35</v>
      </c>
      <c r="N1" s="43" t="s">
        <v>36</v>
      </c>
      <c r="O1" s="43" t="s">
        <v>36</v>
      </c>
      <c r="P1" s="44" t="s">
        <v>52</v>
      </c>
    </row>
    <row r="2" spans="1:18">
      <c r="A2" s="45" t="s">
        <v>94</v>
      </c>
      <c r="B2" s="46" t="s">
        <v>95</v>
      </c>
      <c r="C2" s="46" t="s">
        <v>79</v>
      </c>
      <c r="D2" s="46" t="s">
        <v>34</v>
      </c>
      <c r="E2" s="46" t="s">
        <v>35</v>
      </c>
      <c r="F2" s="46" t="s">
        <v>36</v>
      </c>
      <c r="G2" s="47" t="s">
        <v>36</v>
      </c>
      <c r="I2" s="45" t="s">
        <v>59</v>
      </c>
      <c r="J2" s="46" t="s">
        <v>60</v>
      </c>
      <c r="K2" s="46" t="s">
        <v>54</v>
      </c>
      <c r="L2" s="46" t="s">
        <v>34</v>
      </c>
      <c r="M2" s="46" t="s">
        <v>35</v>
      </c>
      <c r="N2" s="46" t="s">
        <v>36</v>
      </c>
      <c r="O2" s="46" t="s">
        <v>36</v>
      </c>
      <c r="P2" s="47" t="s">
        <v>59</v>
      </c>
    </row>
    <row r="3" spans="1:18">
      <c r="A3" s="45" t="s">
        <v>37</v>
      </c>
      <c r="B3" s="46" t="s">
        <v>38</v>
      </c>
      <c r="C3" s="46" t="s">
        <v>35</v>
      </c>
      <c r="D3" s="46" t="s">
        <v>34</v>
      </c>
      <c r="E3" s="46" t="s">
        <v>35</v>
      </c>
      <c r="F3" s="46" t="s">
        <v>36</v>
      </c>
      <c r="G3" s="47" t="s">
        <v>36</v>
      </c>
      <c r="I3" s="45" t="s">
        <v>37</v>
      </c>
      <c r="J3" s="46" t="s">
        <v>38</v>
      </c>
      <c r="K3" s="46" t="s">
        <v>35</v>
      </c>
      <c r="L3" s="46" t="s">
        <v>34</v>
      </c>
      <c r="M3" s="46" t="s">
        <v>35</v>
      </c>
      <c r="N3" s="46" t="s">
        <v>36</v>
      </c>
      <c r="O3" s="46" t="s">
        <v>36</v>
      </c>
      <c r="P3" s="47" t="s">
        <v>37</v>
      </c>
    </row>
    <row r="4" spans="1:18">
      <c r="A4" s="45" t="s">
        <v>39</v>
      </c>
      <c r="B4" s="46" t="s">
        <v>40</v>
      </c>
      <c r="C4" s="46" t="s">
        <v>35</v>
      </c>
      <c r="D4" s="46" t="s">
        <v>41</v>
      </c>
      <c r="E4" s="46" t="s">
        <v>42</v>
      </c>
      <c r="F4" s="46" t="s">
        <v>43</v>
      </c>
      <c r="G4" s="47" t="s">
        <v>44</v>
      </c>
      <c r="I4" s="45" t="s">
        <v>39</v>
      </c>
      <c r="J4" s="46" t="s">
        <v>40</v>
      </c>
      <c r="K4" s="46" t="s">
        <v>35</v>
      </c>
      <c r="L4" s="46" t="s">
        <v>41</v>
      </c>
      <c r="M4" s="46" t="s">
        <v>42</v>
      </c>
      <c r="N4" s="46" t="s">
        <v>43</v>
      </c>
      <c r="O4" s="46" t="s">
        <v>44</v>
      </c>
      <c r="P4" s="47" t="s">
        <v>39</v>
      </c>
    </row>
    <row r="5" spans="1:18">
      <c r="A5" s="45" t="s">
        <v>45</v>
      </c>
      <c r="B5" s="46" t="s">
        <v>46</v>
      </c>
      <c r="C5" s="46" t="s">
        <v>35</v>
      </c>
      <c r="D5" s="46">
        <v>0.5</v>
      </c>
      <c r="E5" s="46" t="s">
        <v>47</v>
      </c>
      <c r="F5" s="46">
        <v>6.41</v>
      </c>
      <c r="G5" s="56">
        <f>F5*D5</f>
        <v>3.2050000000000001</v>
      </c>
      <c r="I5" s="45" t="s">
        <v>45</v>
      </c>
      <c r="J5" s="46" t="s">
        <v>46</v>
      </c>
      <c r="K5" s="46" t="s">
        <v>35</v>
      </c>
      <c r="L5" s="46">
        <v>2</v>
      </c>
      <c r="M5" s="46" t="s">
        <v>47</v>
      </c>
      <c r="N5" s="46">
        <v>6.41</v>
      </c>
      <c r="O5" s="56">
        <f>N5*L5</f>
        <v>12.82</v>
      </c>
      <c r="P5" s="47" t="s">
        <v>45</v>
      </c>
    </row>
    <row r="6" spans="1:18">
      <c r="A6" s="45" t="s">
        <v>80</v>
      </c>
      <c r="B6" s="46" t="s">
        <v>81</v>
      </c>
      <c r="C6" s="46" t="s">
        <v>35</v>
      </c>
      <c r="D6" s="46">
        <v>0.5</v>
      </c>
      <c r="E6" s="46" t="s">
        <v>47</v>
      </c>
      <c r="F6" s="46">
        <v>10.15</v>
      </c>
      <c r="G6" s="56">
        <f>F6*D6</f>
        <v>5.0750000000000002</v>
      </c>
      <c r="I6" s="45" t="s">
        <v>61</v>
      </c>
      <c r="J6" s="46" t="s">
        <v>62</v>
      </c>
      <c r="K6" s="46" t="s">
        <v>35</v>
      </c>
      <c r="L6" s="46">
        <v>2</v>
      </c>
      <c r="M6" s="46" t="s">
        <v>47</v>
      </c>
      <c r="N6" s="46">
        <v>4.17</v>
      </c>
      <c r="O6" s="46">
        <v>8.34</v>
      </c>
      <c r="P6" s="47" t="s">
        <v>61</v>
      </c>
    </row>
    <row r="7" spans="1:18">
      <c r="A7" s="45" t="s">
        <v>96</v>
      </c>
      <c r="B7" s="46" t="s">
        <v>97</v>
      </c>
      <c r="C7" s="46" t="s">
        <v>35</v>
      </c>
      <c r="D7" s="46">
        <v>0.87</v>
      </c>
      <c r="E7" s="46" t="s">
        <v>33</v>
      </c>
      <c r="F7" s="46">
        <v>2.7</v>
      </c>
      <c r="G7" s="47">
        <v>2.35</v>
      </c>
      <c r="I7" s="45" t="s">
        <v>63</v>
      </c>
      <c r="J7" s="46" t="s">
        <v>64</v>
      </c>
      <c r="K7" s="46" t="s">
        <v>35</v>
      </c>
      <c r="L7" s="46">
        <v>1</v>
      </c>
      <c r="M7" s="46" t="s">
        <v>54</v>
      </c>
      <c r="N7" s="46">
        <v>10.47</v>
      </c>
      <c r="O7" s="46">
        <v>10.47</v>
      </c>
      <c r="P7" s="47" t="s">
        <v>63</v>
      </c>
    </row>
    <row r="8" spans="1:18">
      <c r="A8" s="45" t="s">
        <v>98</v>
      </c>
      <c r="B8" s="46" t="s">
        <v>99</v>
      </c>
      <c r="C8" s="46" t="s">
        <v>35</v>
      </c>
      <c r="D8" s="46">
        <v>0.8</v>
      </c>
      <c r="E8" s="46" t="s">
        <v>33</v>
      </c>
      <c r="F8" s="46">
        <v>9.84</v>
      </c>
      <c r="G8" s="47">
        <v>7.87</v>
      </c>
      <c r="I8" s="45" t="s">
        <v>65</v>
      </c>
      <c r="J8" s="46" t="s">
        <v>66</v>
      </c>
      <c r="K8" s="46" t="s">
        <v>35</v>
      </c>
      <c r="L8" s="46">
        <v>2</v>
      </c>
      <c r="M8" s="46" t="s">
        <v>54</v>
      </c>
      <c r="N8" s="46">
        <v>5</v>
      </c>
      <c r="O8" s="46">
        <v>10</v>
      </c>
      <c r="P8" s="47" t="s">
        <v>65</v>
      </c>
    </row>
    <row r="9" spans="1:18">
      <c r="A9" s="45" t="s">
        <v>100</v>
      </c>
      <c r="B9" s="46" t="s">
        <v>101</v>
      </c>
      <c r="C9" s="46" t="s">
        <v>35</v>
      </c>
      <c r="D9" s="46">
        <v>0.08</v>
      </c>
      <c r="E9" s="46" t="s">
        <v>102</v>
      </c>
      <c r="F9" s="46">
        <v>7.53</v>
      </c>
      <c r="G9" s="47">
        <v>0.6</v>
      </c>
      <c r="I9" s="45" t="s">
        <v>67</v>
      </c>
      <c r="J9" s="46" t="s">
        <v>68</v>
      </c>
      <c r="K9" s="46" t="s">
        <v>35</v>
      </c>
      <c r="L9" s="46">
        <v>2</v>
      </c>
      <c r="M9" s="46" t="s">
        <v>54</v>
      </c>
      <c r="N9" s="46">
        <v>2.5499999999999998</v>
      </c>
      <c r="O9" s="46">
        <v>5.0999999999999996</v>
      </c>
      <c r="P9" s="47" t="s">
        <v>67</v>
      </c>
    </row>
    <row r="10" spans="1:18">
      <c r="A10" s="45" t="s">
        <v>103</v>
      </c>
      <c r="B10" s="46" t="s">
        <v>104</v>
      </c>
      <c r="C10" s="46" t="s">
        <v>35</v>
      </c>
      <c r="D10" s="46">
        <v>1.63</v>
      </c>
      <c r="E10" s="46" t="s">
        <v>79</v>
      </c>
      <c r="F10" s="46">
        <v>35.64</v>
      </c>
      <c r="G10" s="47">
        <v>58.11</v>
      </c>
      <c r="I10" s="45" t="s">
        <v>69</v>
      </c>
      <c r="J10" s="46" t="s">
        <v>70</v>
      </c>
      <c r="K10" s="46" t="s">
        <v>35</v>
      </c>
      <c r="L10" s="46">
        <v>1</v>
      </c>
      <c r="M10" s="46" t="s">
        <v>54</v>
      </c>
      <c r="N10" s="46">
        <v>170.03</v>
      </c>
      <c r="O10" s="46">
        <v>170.03</v>
      </c>
      <c r="P10" s="47" t="s">
        <v>69</v>
      </c>
    </row>
    <row r="11" spans="1:18">
      <c r="A11" s="45" t="s">
        <v>105</v>
      </c>
      <c r="B11" s="46" t="s">
        <v>106</v>
      </c>
      <c r="C11" s="46" t="s">
        <v>35</v>
      </c>
      <c r="D11" s="46">
        <v>1</v>
      </c>
      <c r="E11" s="46" t="s">
        <v>79</v>
      </c>
      <c r="F11" s="46">
        <v>11.33</v>
      </c>
      <c r="G11" s="47">
        <v>11.33</v>
      </c>
      <c r="I11" s="45" t="s">
        <v>71</v>
      </c>
      <c r="J11" s="46" t="s">
        <v>72</v>
      </c>
      <c r="K11" s="46" t="s">
        <v>35</v>
      </c>
      <c r="L11" s="46">
        <v>2</v>
      </c>
      <c r="M11" s="46" t="s">
        <v>54</v>
      </c>
      <c r="N11" s="46">
        <v>9.15</v>
      </c>
      <c r="O11" s="46">
        <v>18.3</v>
      </c>
      <c r="P11" s="47" t="s">
        <v>71</v>
      </c>
    </row>
    <row r="12" spans="1:18">
      <c r="A12" s="45" t="s">
        <v>107</v>
      </c>
      <c r="B12" s="46" t="s">
        <v>108</v>
      </c>
      <c r="C12" s="46" t="s">
        <v>35</v>
      </c>
      <c r="D12" s="46">
        <v>1</v>
      </c>
      <c r="E12" s="46" t="s">
        <v>79</v>
      </c>
      <c r="F12" s="46">
        <v>13.55</v>
      </c>
      <c r="G12" s="47">
        <v>13.55</v>
      </c>
      <c r="I12" s="45" t="s">
        <v>73</v>
      </c>
      <c r="J12" s="46" t="s">
        <v>74</v>
      </c>
      <c r="K12" s="46" t="s">
        <v>35</v>
      </c>
      <c r="L12" s="46">
        <v>3</v>
      </c>
      <c r="M12" s="46" t="s">
        <v>54</v>
      </c>
      <c r="N12" s="46">
        <v>10.199999999999999</v>
      </c>
      <c r="O12" s="46">
        <v>30.6</v>
      </c>
      <c r="P12" s="47" t="s">
        <v>73</v>
      </c>
    </row>
    <row r="13" spans="1:18">
      <c r="A13" s="45" t="s">
        <v>37</v>
      </c>
      <c r="B13" s="46" t="s">
        <v>50</v>
      </c>
      <c r="C13" s="46" t="s">
        <v>35</v>
      </c>
      <c r="D13" s="46" t="s">
        <v>34</v>
      </c>
      <c r="E13" s="46" t="s">
        <v>35</v>
      </c>
      <c r="F13" s="46" t="s">
        <v>36</v>
      </c>
      <c r="G13" s="56">
        <f>SUM(G5:G6)*1.25</f>
        <v>10.350000000000001</v>
      </c>
      <c r="I13" s="45" t="s">
        <v>37</v>
      </c>
      <c r="J13" s="46" t="s">
        <v>58</v>
      </c>
      <c r="K13" s="46" t="s">
        <v>35</v>
      </c>
      <c r="L13" s="46"/>
      <c r="M13" s="46"/>
      <c r="N13" s="46"/>
      <c r="O13" s="56">
        <f>SUM(O5:O6)*1.25</f>
        <v>26.45</v>
      </c>
      <c r="P13" s="47" t="s">
        <v>37</v>
      </c>
    </row>
    <row r="14" spans="1:18">
      <c r="A14" s="45" t="s">
        <v>37</v>
      </c>
      <c r="B14" s="46" t="s">
        <v>38</v>
      </c>
      <c r="C14" s="46" t="s">
        <v>35</v>
      </c>
      <c r="D14" s="46" t="s">
        <v>34</v>
      </c>
      <c r="E14" s="46" t="s">
        <v>35</v>
      </c>
      <c r="F14" s="46" t="s">
        <v>36</v>
      </c>
      <c r="G14" s="47" t="s">
        <v>51</v>
      </c>
      <c r="I14" s="45" t="s">
        <v>37</v>
      </c>
      <c r="J14" s="46" t="s">
        <v>38</v>
      </c>
      <c r="K14" s="46" t="s">
        <v>35</v>
      </c>
      <c r="L14" s="46"/>
      <c r="M14" s="46"/>
      <c r="N14" s="61"/>
      <c r="O14" s="47" t="s">
        <v>51</v>
      </c>
      <c r="P14" s="47" t="s">
        <v>37</v>
      </c>
    </row>
    <row r="15" spans="1:18" ht="13.5" thickBot="1">
      <c r="A15" s="48" t="s">
        <v>37</v>
      </c>
      <c r="B15" s="49" t="s">
        <v>38</v>
      </c>
      <c r="C15" s="49" t="s">
        <v>35</v>
      </c>
      <c r="D15" s="49" t="s">
        <v>34</v>
      </c>
      <c r="E15" s="49" t="s">
        <v>35</v>
      </c>
      <c r="F15" s="49" t="s">
        <v>36</v>
      </c>
      <c r="G15" s="67">
        <f>SUM(G5:G13)</f>
        <v>112.44</v>
      </c>
      <c r="I15" s="48" t="s">
        <v>37</v>
      </c>
      <c r="J15" s="49" t="s">
        <v>38</v>
      </c>
      <c r="K15" s="49" t="s">
        <v>35</v>
      </c>
      <c r="L15" s="65"/>
      <c r="M15" s="49"/>
      <c r="N15" s="69"/>
      <c r="O15" s="67">
        <f>SUM(O5:O13)</f>
        <v>292.11</v>
      </c>
      <c r="P15" s="50" t="s">
        <v>37</v>
      </c>
      <c r="R15" s="77"/>
    </row>
    <row r="16" spans="1:18" ht="13.5" thickBot="1">
      <c r="A16" s="54"/>
      <c r="B16" s="40"/>
      <c r="C16" s="40"/>
      <c r="D16" s="40"/>
      <c r="E16" s="40"/>
      <c r="F16" s="41"/>
      <c r="G16" s="56"/>
    </row>
    <row r="17" spans="1:17" ht="13.5" thickBot="1">
      <c r="A17" s="51" t="s">
        <v>52</v>
      </c>
      <c r="B17" s="60" t="s">
        <v>53</v>
      </c>
      <c r="C17" s="60" t="s">
        <v>42</v>
      </c>
      <c r="D17" s="60" t="s">
        <v>34</v>
      </c>
      <c r="E17" s="60" t="s">
        <v>35</v>
      </c>
      <c r="F17" s="52" t="s">
        <v>36</v>
      </c>
      <c r="G17" s="53" t="s">
        <v>36</v>
      </c>
    </row>
    <row r="18" spans="1:17">
      <c r="A18" s="54" t="s">
        <v>109</v>
      </c>
      <c r="B18" s="40" t="s">
        <v>110</v>
      </c>
      <c r="C18" s="40" t="s">
        <v>57</v>
      </c>
      <c r="D18" s="40" t="s">
        <v>34</v>
      </c>
      <c r="E18" s="40" t="s">
        <v>35</v>
      </c>
      <c r="F18" s="41" t="s">
        <v>36</v>
      </c>
      <c r="G18" s="55" t="s">
        <v>36</v>
      </c>
      <c r="I18" s="51" t="s">
        <v>52</v>
      </c>
      <c r="J18" s="60" t="s">
        <v>53</v>
      </c>
      <c r="K18" s="60" t="s">
        <v>42</v>
      </c>
      <c r="L18" s="60" t="s">
        <v>34</v>
      </c>
      <c r="M18" s="60" t="s">
        <v>35</v>
      </c>
      <c r="N18" s="52" t="s">
        <v>36</v>
      </c>
      <c r="O18" s="53" t="s">
        <v>36</v>
      </c>
    </row>
    <row r="19" spans="1:17">
      <c r="A19" s="54" t="s">
        <v>37</v>
      </c>
      <c r="B19" s="40" t="s">
        <v>38</v>
      </c>
      <c r="C19" s="40" t="s">
        <v>35</v>
      </c>
      <c r="D19" s="40" t="s">
        <v>34</v>
      </c>
      <c r="E19" s="40" t="s">
        <v>35</v>
      </c>
      <c r="F19" s="41" t="s">
        <v>36</v>
      </c>
      <c r="G19" s="55" t="s">
        <v>36</v>
      </c>
      <c r="I19" s="54" t="s">
        <v>75</v>
      </c>
      <c r="J19" s="40" t="s">
        <v>76</v>
      </c>
      <c r="K19" s="40" t="s">
        <v>54</v>
      </c>
      <c r="L19" s="40" t="s">
        <v>34</v>
      </c>
      <c r="M19" s="40" t="s">
        <v>35</v>
      </c>
      <c r="N19" s="41" t="s">
        <v>36</v>
      </c>
      <c r="O19" s="55" t="s">
        <v>36</v>
      </c>
    </row>
    <row r="20" spans="1:17">
      <c r="A20" s="54" t="s">
        <v>39</v>
      </c>
      <c r="B20" s="40" t="s">
        <v>40</v>
      </c>
      <c r="C20" s="40" t="s">
        <v>35</v>
      </c>
      <c r="D20" s="40" t="s">
        <v>41</v>
      </c>
      <c r="E20" s="40" t="s">
        <v>42</v>
      </c>
      <c r="F20" s="41" t="s">
        <v>43</v>
      </c>
      <c r="G20" s="55" t="s">
        <v>44</v>
      </c>
      <c r="I20" s="54" t="s">
        <v>37</v>
      </c>
      <c r="J20" s="40" t="s">
        <v>38</v>
      </c>
      <c r="K20" s="40" t="s">
        <v>35</v>
      </c>
      <c r="L20" s="40" t="s">
        <v>34</v>
      </c>
      <c r="M20" s="40" t="s">
        <v>35</v>
      </c>
      <c r="N20" s="41" t="s">
        <v>36</v>
      </c>
      <c r="O20" s="55" t="s">
        <v>36</v>
      </c>
    </row>
    <row r="21" spans="1:17">
      <c r="A21" s="54" t="s">
        <v>55</v>
      </c>
      <c r="B21" s="40" t="s">
        <v>56</v>
      </c>
      <c r="C21" s="40" t="s">
        <v>35</v>
      </c>
      <c r="D21" s="40">
        <v>16</v>
      </c>
      <c r="E21" s="40" t="s">
        <v>47</v>
      </c>
      <c r="F21" s="41">
        <v>6.41</v>
      </c>
      <c r="G21" s="56">
        <f>F21*D21</f>
        <v>102.56</v>
      </c>
      <c r="I21" s="54" t="s">
        <v>39</v>
      </c>
      <c r="J21" s="40" t="s">
        <v>40</v>
      </c>
      <c r="K21" s="40" t="s">
        <v>35</v>
      </c>
      <c r="L21" s="40" t="s">
        <v>41</v>
      </c>
      <c r="M21" s="40" t="s">
        <v>42</v>
      </c>
      <c r="N21" s="41" t="s">
        <v>43</v>
      </c>
      <c r="O21" s="55" t="s">
        <v>44</v>
      </c>
    </row>
    <row r="22" spans="1:17">
      <c r="A22" s="54" t="s">
        <v>111</v>
      </c>
      <c r="B22" s="40" t="s">
        <v>112</v>
      </c>
      <c r="C22" s="40" t="s">
        <v>35</v>
      </c>
      <c r="D22" s="40">
        <v>2</v>
      </c>
      <c r="E22" s="40" t="s">
        <v>47</v>
      </c>
      <c r="F22" s="41">
        <v>10.15</v>
      </c>
      <c r="G22" s="56">
        <f>F22*D22</f>
        <v>20.3</v>
      </c>
      <c r="I22" s="54" t="s">
        <v>45</v>
      </c>
      <c r="J22" s="40" t="s">
        <v>46</v>
      </c>
      <c r="K22" s="40" t="s">
        <v>35</v>
      </c>
      <c r="L22" s="40">
        <v>2</v>
      </c>
      <c r="M22" s="40" t="s">
        <v>47</v>
      </c>
      <c r="N22" s="62">
        <v>6.41</v>
      </c>
      <c r="O22" s="56">
        <f>N22*L22</f>
        <v>12.82</v>
      </c>
    </row>
    <row r="23" spans="1:17">
      <c r="A23" s="54" t="s">
        <v>113</v>
      </c>
      <c r="B23" s="40" t="s">
        <v>114</v>
      </c>
      <c r="C23" s="40" t="s">
        <v>35</v>
      </c>
      <c r="D23" s="40">
        <v>0.69799999999999995</v>
      </c>
      <c r="E23" s="40" t="s">
        <v>57</v>
      </c>
      <c r="F23" s="41">
        <v>53.74</v>
      </c>
      <c r="G23" s="55">
        <v>37.51</v>
      </c>
      <c r="I23" s="54" t="s">
        <v>48</v>
      </c>
      <c r="J23" s="40" t="s">
        <v>49</v>
      </c>
      <c r="K23" s="40" t="s">
        <v>35</v>
      </c>
      <c r="L23" s="40">
        <v>2</v>
      </c>
      <c r="M23" s="40" t="s">
        <v>47</v>
      </c>
      <c r="N23" s="63">
        <v>11.5</v>
      </c>
      <c r="O23" s="56">
        <f>N23*L23</f>
        <v>23</v>
      </c>
    </row>
    <row r="24" spans="1:17">
      <c r="A24" s="54" t="s">
        <v>115</v>
      </c>
      <c r="B24" s="40" t="s">
        <v>116</v>
      </c>
      <c r="C24" s="40" t="s">
        <v>35</v>
      </c>
      <c r="D24" s="40">
        <v>0.878</v>
      </c>
      <c r="E24" s="40" t="s">
        <v>57</v>
      </c>
      <c r="F24" s="41">
        <v>70.41</v>
      </c>
      <c r="G24" s="55">
        <v>61.82</v>
      </c>
      <c r="I24" s="54" t="s">
        <v>37</v>
      </c>
      <c r="J24" s="40" t="s">
        <v>50</v>
      </c>
      <c r="K24" s="40" t="s">
        <v>35</v>
      </c>
      <c r="L24" s="40" t="s">
        <v>34</v>
      </c>
      <c r="M24" s="40" t="s">
        <v>35</v>
      </c>
      <c r="N24" s="41" t="s">
        <v>36</v>
      </c>
      <c r="O24" s="56">
        <f>SUM(O22:O23)*1.25</f>
        <v>44.774999999999999</v>
      </c>
    </row>
    <row r="25" spans="1:17">
      <c r="A25" s="54" t="s">
        <v>117</v>
      </c>
      <c r="B25" s="40" t="s">
        <v>118</v>
      </c>
      <c r="C25" s="40" t="s">
        <v>35</v>
      </c>
      <c r="D25" s="40">
        <v>200</v>
      </c>
      <c r="E25" s="40" t="s">
        <v>102</v>
      </c>
      <c r="F25" s="41">
        <v>0.5</v>
      </c>
      <c r="G25" s="55">
        <v>100</v>
      </c>
      <c r="I25" s="54" t="s">
        <v>37</v>
      </c>
      <c r="J25" s="40" t="s">
        <v>38</v>
      </c>
      <c r="K25" s="40" t="s">
        <v>35</v>
      </c>
      <c r="L25" s="40" t="s">
        <v>34</v>
      </c>
      <c r="M25" s="40" t="s">
        <v>35</v>
      </c>
      <c r="N25" s="41" t="s">
        <v>36</v>
      </c>
      <c r="O25" s="55" t="s">
        <v>51</v>
      </c>
    </row>
    <row r="26" spans="1:17" ht="13.5" thickBot="1">
      <c r="A26" s="54" t="s">
        <v>37</v>
      </c>
      <c r="B26" s="40" t="s">
        <v>50</v>
      </c>
      <c r="C26" s="40" t="s">
        <v>35</v>
      </c>
      <c r="D26" s="40" t="s">
        <v>34</v>
      </c>
      <c r="E26" s="40" t="s">
        <v>35</v>
      </c>
      <c r="F26" s="41" t="s">
        <v>36</v>
      </c>
      <c r="G26" s="56">
        <f>SUM(G21:G22)*1.25</f>
        <v>153.57499999999999</v>
      </c>
      <c r="I26" s="57" t="s">
        <v>37</v>
      </c>
      <c r="J26" s="58" t="s">
        <v>38</v>
      </c>
      <c r="K26" s="58" t="s">
        <v>35</v>
      </c>
      <c r="L26" s="58" t="s">
        <v>34</v>
      </c>
      <c r="M26" s="71"/>
      <c r="N26" s="59" t="s">
        <v>36</v>
      </c>
      <c r="O26" s="67">
        <f>SUM(O22:O24)</f>
        <v>80.594999999999999</v>
      </c>
    </row>
    <row r="27" spans="1:17">
      <c r="A27" s="54" t="s">
        <v>37</v>
      </c>
      <c r="B27" s="40" t="s">
        <v>38</v>
      </c>
      <c r="C27" s="40" t="s">
        <v>35</v>
      </c>
      <c r="D27" s="40" t="s">
        <v>34</v>
      </c>
      <c r="E27" s="40"/>
      <c r="F27" s="41"/>
      <c r="G27" s="47" t="s">
        <v>51</v>
      </c>
    </row>
    <row r="28" spans="1:17" ht="13.5" thickBot="1">
      <c r="A28" s="54" t="s">
        <v>37</v>
      </c>
      <c r="B28" s="40" t="s">
        <v>38</v>
      </c>
      <c r="C28" s="40" t="s">
        <v>35</v>
      </c>
      <c r="D28" s="40" t="s">
        <v>34</v>
      </c>
      <c r="E28" s="40"/>
      <c r="F28" s="41"/>
      <c r="G28" s="67">
        <f>SUM(G21:G26)</f>
        <v>475.76499999999999</v>
      </c>
      <c r="I28" s="39"/>
      <c r="J28" s="40"/>
      <c r="K28" s="40"/>
      <c r="L28" s="40"/>
      <c r="M28" s="40"/>
      <c r="N28" s="41"/>
      <c r="O28" s="40"/>
      <c r="P28" s="3"/>
      <c r="Q28" s="3"/>
    </row>
    <row r="29" spans="1:17" ht="13.5" thickBot="1">
      <c r="A29" s="57" t="s">
        <v>37</v>
      </c>
      <c r="B29" s="58" t="s">
        <v>38</v>
      </c>
      <c r="C29" s="58" t="s">
        <v>35</v>
      </c>
      <c r="D29" s="58" t="s">
        <v>34</v>
      </c>
      <c r="E29" s="86"/>
      <c r="F29" s="59"/>
      <c r="G29" s="70"/>
      <c r="I29" s="51" t="s">
        <v>52</v>
      </c>
      <c r="J29" s="60" t="s">
        <v>53</v>
      </c>
      <c r="K29" s="60" t="s">
        <v>42</v>
      </c>
      <c r="L29" s="60" t="s">
        <v>34</v>
      </c>
      <c r="M29" s="60" t="s">
        <v>35</v>
      </c>
      <c r="N29" s="52" t="s">
        <v>36</v>
      </c>
      <c r="O29" s="53" t="s">
        <v>36</v>
      </c>
      <c r="P29" s="3"/>
      <c r="Q29" s="3"/>
    </row>
    <row r="30" spans="1:17">
      <c r="A30" s="46"/>
      <c r="B30" s="46"/>
      <c r="C30" s="46"/>
      <c r="D30" s="46"/>
      <c r="E30" s="46"/>
      <c r="F30" s="46"/>
      <c r="G30" s="46"/>
      <c r="I30" s="54" t="s">
        <v>129</v>
      </c>
      <c r="J30" s="40" t="s">
        <v>130</v>
      </c>
      <c r="K30" s="40" t="s">
        <v>33</v>
      </c>
      <c r="L30" s="40" t="s">
        <v>34</v>
      </c>
      <c r="M30" s="40" t="s">
        <v>35</v>
      </c>
      <c r="N30" s="41" t="s">
        <v>36</v>
      </c>
      <c r="O30" s="55" t="s">
        <v>36</v>
      </c>
      <c r="P30" s="3"/>
      <c r="Q30" s="3"/>
    </row>
    <row r="31" spans="1:17">
      <c r="A31" s="46"/>
      <c r="B31" s="46"/>
      <c r="C31" s="46"/>
      <c r="D31" s="46"/>
      <c r="E31" s="46"/>
      <c r="F31" s="46"/>
      <c r="G31" s="84"/>
      <c r="I31" s="54" t="s">
        <v>37</v>
      </c>
      <c r="J31" s="40" t="s">
        <v>38</v>
      </c>
      <c r="K31" s="40" t="s">
        <v>35</v>
      </c>
      <c r="L31" s="40" t="s">
        <v>34</v>
      </c>
      <c r="M31" s="40" t="s">
        <v>35</v>
      </c>
      <c r="N31" s="41" t="s">
        <v>36</v>
      </c>
      <c r="O31" s="55" t="s">
        <v>36</v>
      </c>
      <c r="P31" s="3"/>
      <c r="Q31" s="3"/>
    </row>
    <row r="32" spans="1:17">
      <c r="A32" s="3"/>
      <c r="B32" s="3"/>
      <c r="C32" s="3"/>
      <c r="D32" s="3"/>
      <c r="E32" s="3"/>
      <c r="F32" s="83"/>
      <c r="G32" s="85"/>
      <c r="I32" s="54" t="s">
        <v>39</v>
      </c>
      <c r="J32" s="40" t="s">
        <v>40</v>
      </c>
      <c r="K32" s="40" t="s">
        <v>35</v>
      </c>
      <c r="L32" s="40" t="s">
        <v>41</v>
      </c>
      <c r="M32" s="40" t="s">
        <v>42</v>
      </c>
      <c r="N32" s="41" t="s">
        <v>43</v>
      </c>
      <c r="O32" s="55" t="s">
        <v>44</v>
      </c>
      <c r="P32" s="3"/>
      <c r="Q32" s="3"/>
    </row>
    <row r="33" spans="1:17" ht="13.5" thickBot="1">
      <c r="I33" s="54" t="s">
        <v>45</v>
      </c>
      <c r="J33" s="40" t="s">
        <v>46</v>
      </c>
      <c r="K33" s="40" t="s">
        <v>35</v>
      </c>
      <c r="L33" s="40">
        <v>0.4</v>
      </c>
      <c r="M33" s="40" t="s">
        <v>47</v>
      </c>
      <c r="N33" s="41">
        <v>6.41</v>
      </c>
      <c r="O33" s="56">
        <f>N33*L33</f>
        <v>2.5640000000000001</v>
      </c>
      <c r="P33" s="3"/>
      <c r="Q33" s="3"/>
    </row>
    <row r="34" spans="1:17">
      <c r="A34" s="51" t="s">
        <v>52</v>
      </c>
      <c r="B34" s="60" t="s">
        <v>53</v>
      </c>
      <c r="C34" s="60" t="s">
        <v>42</v>
      </c>
      <c r="D34" s="60" t="s">
        <v>34</v>
      </c>
      <c r="E34" s="60" t="s">
        <v>35</v>
      </c>
      <c r="F34" s="52" t="s">
        <v>36</v>
      </c>
      <c r="G34" s="53" t="s">
        <v>36</v>
      </c>
      <c r="I34" s="54" t="s">
        <v>48</v>
      </c>
      <c r="J34" s="40" t="s">
        <v>49</v>
      </c>
      <c r="K34" s="40" t="s">
        <v>35</v>
      </c>
      <c r="L34" s="40">
        <v>0.4</v>
      </c>
      <c r="M34" s="40" t="s">
        <v>47</v>
      </c>
      <c r="N34" s="41">
        <v>11.5</v>
      </c>
      <c r="O34" s="56">
        <f>N34*L34</f>
        <v>4.6000000000000005</v>
      </c>
      <c r="P34" s="87"/>
      <c r="Q34" s="3"/>
    </row>
    <row r="35" spans="1:17">
      <c r="A35" s="54" t="s">
        <v>77</v>
      </c>
      <c r="B35" s="40" t="s">
        <v>78</v>
      </c>
      <c r="C35" s="40" t="s">
        <v>79</v>
      </c>
      <c r="D35" s="40" t="s">
        <v>34</v>
      </c>
      <c r="E35" s="40" t="s">
        <v>35</v>
      </c>
      <c r="F35" s="41" t="s">
        <v>36</v>
      </c>
      <c r="G35" s="55" t="s">
        <v>36</v>
      </c>
      <c r="I35" s="54" t="s">
        <v>131</v>
      </c>
      <c r="J35" s="40" t="s">
        <v>132</v>
      </c>
      <c r="K35" s="40" t="s">
        <v>35</v>
      </c>
      <c r="L35" s="40">
        <v>1.05</v>
      </c>
      <c r="M35" s="40" t="s">
        <v>33</v>
      </c>
      <c r="N35" s="41">
        <v>8.67</v>
      </c>
      <c r="O35" s="55">
        <v>9.1</v>
      </c>
      <c r="P35" s="3"/>
      <c r="Q35" s="3"/>
    </row>
    <row r="36" spans="1:17">
      <c r="A36" s="54" t="s">
        <v>37</v>
      </c>
      <c r="B36" s="40" t="s">
        <v>38</v>
      </c>
      <c r="C36" s="40" t="s">
        <v>35</v>
      </c>
      <c r="D36" s="40" t="s">
        <v>34</v>
      </c>
      <c r="E36" s="40" t="s">
        <v>35</v>
      </c>
      <c r="F36" s="41" t="s">
        <v>36</v>
      </c>
      <c r="G36" s="55" t="s">
        <v>36</v>
      </c>
      <c r="I36" s="54" t="s">
        <v>37</v>
      </c>
      <c r="J36" s="40" t="s">
        <v>50</v>
      </c>
      <c r="K36" s="40" t="s">
        <v>35</v>
      </c>
      <c r="L36" s="40" t="s">
        <v>34</v>
      </c>
      <c r="M36" s="40" t="s">
        <v>35</v>
      </c>
      <c r="N36" s="41" t="s">
        <v>36</v>
      </c>
      <c r="O36" s="56">
        <f>SUM(O33:O34)*1.25</f>
        <v>8.9550000000000001</v>
      </c>
      <c r="P36" s="3"/>
      <c r="Q36" s="3"/>
    </row>
    <row r="37" spans="1:17">
      <c r="A37" s="54" t="s">
        <v>39</v>
      </c>
      <c r="B37" s="40" t="s">
        <v>40</v>
      </c>
      <c r="C37" s="40" t="s">
        <v>35</v>
      </c>
      <c r="D37" s="40" t="s">
        <v>41</v>
      </c>
      <c r="E37" s="40" t="s">
        <v>42</v>
      </c>
      <c r="F37" s="41" t="s">
        <v>43</v>
      </c>
      <c r="G37" s="55" t="s">
        <v>44</v>
      </c>
      <c r="I37" s="54" t="s">
        <v>37</v>
      </c>
      <c r="J37" s="40" t="s">
        <v>38</v>
      </c>
      <c r="K37" s="40" t="s">
        <v>35</v>
      </c>
      <c r="L37" s="40" t="s">
        <v>34</v>
      </c>
      <c r="M37" s="40" t="s">
        <v>35</v>
      </c>
      <c r="N37" s="41" t="s">
        <v>36</v>
      </c>
      <c r="O37" s="55" t="s">
        <v>51</v>
      </c>
      <c r="P37" s="3"/>
      <c r="Q37" s="3"/>
    </row>
    <row r="38" spans="1:17" ht="13.5" thickBot="1">
      <c r="A38" s="54" t="s">
        <v>45</v>
      </c>
      <c r="B38" s="40" t="s">
        <v>46</v>
      </c>
      <c r="C38" s="40" t="s">
        <v>35</v>
      </c>
      <c r="D38" s="40">
        <v>0.22</v>
      </c>
      <c r="E38" s="40" t="s">
        <v>47</v>
      </c>
      <c r="F38" s="41">
        <v>6.41</v>
      </c>
      <c r="G38" s="56">
        <f>F38*D38</f>
        <v>1.4102000000000001</v>
      </c>
      <c r="I38" s="57" t="s">
        <v>37</v>
      </c>
      <c r="J38" s="58" t="s">
        <v>38</v>
      </c>
      <c r="K38" s="58" t="s">
        <v>35</v>
      </c>
      <c r="L38" s="58" t="s">
        <v>34</v>
      </c>
      <c r="M38" s="58" t="s">
        <v>35</v>
      </c>
      <c r="N38" s="59" t="s">
        <v>36</v>
      </c>
      <c r="O38" s="70">
        <f>SUM(O33:O36)</f>
        <v>25.219000000000001</v>
      </c>
      <c r="P38" s="3"/>
      <c r="Q38" s="3"/>
    </row>
    <row r="39" spans="1:17" ht="13.5" thickBot="1">
      <c r="A39" s="54" t="s">
        <v>80</v>
      </c>
      <c r="B39" s="40" t="s">
        <v>81</v>
      </c>
      <c r="C39" s="40" t="s">
        <v>35</v>
      </c>
      <c r="D39" s="40">
        <v>0.22</v>
      </c>
      <c r="E39" s="40" t="s">
        <v>47</v>
      </c>
      <c r="F39" s="41">
        <v>10.15</v>
      </c>
      <c r="G39" s="56">
        <f>F39*D39</f>
        <v>2.2330000000000001</v>
      </c>
      <c r="I39" s="46"/>
      <c r="J39" s="46"/>
      <c r="K39" s="46"/>
      <c r="L39" s="46"/>
      <c r="M39" s="46"/>
      <c r="N39" s="46"/>
      <c r="O39" s="46"/>
      <c r="P39" s="3"/>
      <c r="Q39" s="3"/>
    </row>
    <row r="40" spans="1:17">
      <c r="A40" s="54" t="s">
        <v>82</v>
      </c>
      <c r="B40" s="40" t="s">
        <v>83</v>
      </c>
      <c r="C40" s="40" t="s">
        <v>35</v>
      </c>
      <c r="D40" s="40">
        <v>4</v>
      </c>
      <c r="E40" s="40" t="s">
        <v>54</v>
      </c>
      <c r="F40" s="41">
        <v>0.33</v>
      </c>
      <c r="G40" s="56">
        <f>F40*D40</f>
        <v>1.32</v>
      </c>
      <c r="I40" s="51" t="s">
        <v>52</v>
      </c>
      <c r="J40" s="60" t="s">
        <v>53</v>
      </c>
      <c r="K40" s="60" t="s">
        <v>42</v>
      </c>
      <c r="L40" s="60" t="s">
        <v>34</v>
      </c>
      <c r="M40" s="60" t="s">
        <v>35</v>
      </c>
      <c r="N40" s="52" t="s">
        <v>36</v>
      </c>
      <c r="O40" s="53" t="s">
        <v>36</v>
      </c>
      <c r="P40" s="3"/>
      <c r="Q40" s="3"/>
    </row>
    <row r="41" spans="1:17">
      <c r="A41" s="54" t="s">
        <v>84</v>
      </c>
      <c r="B41" s="40" t="s">
        <v>85</v>
      </c>
      <c r="C41" s="40" t="s">
        <v>35</v>
      </c>
      <c r="D41" s="40">
        <v>1.1499999999999999</v>
      </c>
      <c r="E41" s="40" t="s">
        <v>79</v>
      </c>
      <c r="F41" s="41">
        <v>20.399999999999999</v>
      </c>
      <c r="G41" s="56">
        <f>F41*D41</f>
        <v>23.459999999999997</v>
      </c>
      <c r="I41" s="54" t="s">
        <v>133</v>
      </c>
      <c r="J41" s="40" t="s">
        <v>134</v>
      </c>
      <c r="K41" s="40" t="s">
        <v>54</v>
      </c>
      <c r="L41" s="40" t="s">
        <v>34</v>
      </c>
      <c r="M41" s="40" t="s">
        <v>35</v>
      </c>
      <c r="N41" s="41" t="s">
        <v>36</v>
      </c>
      <c r="O41" s="55" t="s">
        <v>36</v>
      </c>
      <c r="P41" s="3"/>
      <c r="Q41" s="3"/>
    </row>
    <row r="42" spans="1:17">
      <c r="A42" s="54" t="s">
        <v>37</v>
      </c>
      <c r="B42" s="40" t="s">
        <v>50</v>
      </c>
      <c r="C42" s="40" t="s">
        <v>35</v>
      </c>
      <c r="D42" s="40" t="s">
        <v>34</v>
      </c>
      <c r="E42" s="40" t="s">
        <v>35</v>
      </c>
      <c r="F42" s="41" t="s">
        <v>36</v>
      </c>
      <c r="G42" s="56">
        <f>SUM(G38:G39)*1.25</f>
        <v>4.5540000000000003</v>
      </c>
      <c r="I42" s="54" t="s">
        <v>37</v>
      </c>
      <c r="J42" s="40" t="s">
        <v>38</v>
      </c>
      <c r="K42" s="40" t="s">
        <v>35</v>
      </c>
      <c r="L42" s="40" t="s">
        <v>34</v>
      </c>
      <c r="M42" s="40" t="s">
        <v>35</v>
      </c>
      <c r="N42" s="41" t="s">
        <v>36</v>
      </c>
      <c r="O42" s="55" t="s">
        <v>36</v>
      </c>
      <c r="P42" s="3"/>
      <c r="Q42" s="3"/>
    </row>
    <row r="43" spans="1:17">
      <c r="A43" s="54" t="s">
        <v>37</v>
      </c>
      <c r="B43" s="40" t="s">
        <v>38</v>
      </c>
      <c r="C43" s="40" t="s">
        <v>35</v>
      </c>
      <c r="D43" s="40" t="s">
        <v>34</v>
      </c>
      <c r="E43" s="40" t="s">
        <v>35</v>
      </c>
      <c r="F43" s="41" t="s">
        <v>36</v>
      </c>
      <c r="G43" s="47" t="s">
        <v>51</v>
      </c>
      <c r="I43" s="54" t="s">
        <v>39</v>
      </c>
      <c r="J43" s="40" t="s">
        <v>40</v>
      </c>
      <c r="K43" s="40" t="s">
        <v>35</v>
      </c>
      <c r="L43" s="40" t="s">
        <v>41</v>
      </c>
      <c r="M43" s="40" t="s">
        <v>42</v>
      </c>
      <c r="N43" s="41" t="s">
        <v>43</v>
      </c>
      <c r="O43" s="55" t="s">
        <v>44</v>
      </c>
      <c r="P43" s="3"/>
      <c r="Q43" s="3"/>
    </row>
    <row r="44" spans="1:17" ht="13.5" thickBot="1">
      <c r="A44" s="54" t="s">
        <v>37</v>
      </c>
      <c r="B44" s="40" t="s">
        <v>38</v>
      </c>
      <c r="C44" s="40" t="s">
        <v>35</v>
      </c>
      <c r="D44" s="40" t="s">
        <v>34</v>
      </c>
      <c r="E44" s="40" t="s">
        <v>35</v>
      </c>
      <c r="F44" s="41" t="s">
        <v>36</v>
      </c>
      <c r="G44" s="67">
        <f>SUM(G37:G42)</f>
        <v>32.977199999999996</v>
      </c>
      <c r="I44" s="54" t="s">
        <v>45</v>
      </c>
      <c r="J44" s="40" t="s">
        <v>46</v>
      </c>
      <c r="K44" s="40" t="s">
        <v>35</v>
      </c>
      <c r="L44" s="40">
        <v>0.9</v>
      </c>
      <c r="M44" s="40" t="s">
        <v>47</v>
      </c>
      <c r="N44" s="41">
        <v>6.41</v>
      </c>
      <c r="O44" s="56">
        <f>N44*L44</f>
        <v>5.7690000000000001</v>
      </c>
      <c r="P44" s="3"/>
      <c r="Q44" s="3"/>
    </row>
    <row r="45" spans="1:17" ht="13.5" thickBot="1">
      <c r="A45" s="57" t="s">
        <v>37</v>
      </c>
      <c r="B45" s="58" t="s">
        <v>38</v>
      </c>
      <c r="C45" s="58" t="s">
        <v>35</v>
      </c>
      <c r="D45" s="58" t="s">
        <v>34</v>
      </c>
      <c r="E45" s="58" t="s">
        <v>35</v>
      </c>
      <c r="F45" s="68"/>
      <c r="G45" s="72"/>
      <c r="I45" s="54" t="s">
        <v>48</v>
      </c>
      <c r="J45" s="40" t="s">
        <v>49</v>
      </c>
      <c r="K45" s="40" t="s">
        <v>35</v>
      </c>
      <c r="L45" s="40">
        <v>0.9</v>
      </c>
      <c r="M45" s="40" t="s">
        <v>47</v>
      </c>
      <c r="N45" s="41">
        <v>11.5</v>
      </c>
      <c r="O45" s="56">
        <f>N45*L45</f>
        <v>10.35</v>
      </c>
      <c r="P45" s="3"/>
      <c r="Q45" s="3"/>
    </row>
    <row r="46" spans="1:17">
      <c r="B46" s="66"/>
      <c r="I46" s="54" t="s">
        <v>135</v>
      </c>
      <c r="J46" s="40" t="s">
        <v>136</v>
      </c>
      <c r="K46" s="40" t="s">
        <v>35</v>
      </c>
      <c r="L46" s="40">
        <v>1</v>
      </c>
      <c r="M46" s="40" t="s">
        <v>54</v>
      </c>
      <c r="N46" s="41">
        <v>41.6</v>
      </c>
      <c r="O46" s="55">
        <v>41.6</v>
      </c>
      <c r="P46" s="3"/>
      <c r="Q46" s="3"/>
    </row>
    <row r="47" spans="1:17">
      <c r="A47" s="39" t="s">
        <v>52</v>
      </c>
      <c r="B47" s="40" t="s">
        <v>53</v>
      </c>
      <c r="C47" s="40" t="s">
        <v>42</v>
      </c>
      <c r="D47" s="40" t="s">
        <v>34</v>
      </c>
      <c r="E47" s="40" t="s">
        <v>35</v>
      </c>
      <c r="F47" s="41" t="s">
        <v>36</v>
      </c>
      <c r="G47" s="40" t="s">
        <v>36</v>
      </c>
      <c r="I47" s="54" t="s">
        <v>37</v>
      </c>
      <c r="J47" s="40" t="s">
        <v>50</v>
      </c>
      <c r="K47" s="40" t="s">
        <v>35</v>
      </c>
      <c r="L47" s="40" t="s">
        <v>34</v>
      </c>
      <c r="M47" s="40" t="s">
        <v>35</v>
      </c>
      <c r="N47" s="41" t="s">
        <v>36</v>
      </c>
      <c r="O47" s="56">
        <f>SUM(O44:O45)*1.25</f>
        <v>20.14875</v>
      </c>
      <c r="P47" s="3"/>
      <c r="Q47" s="3"/>
    </row>
    <row r="48" spans="1:17">
      <c r="A48" s="39" t="s">
        <v>119</v>
      </c>
      <c r="B48" s="40" t="s">
        <v>120</v>
      </c>
      <c r="C48" s="40" t="s">
        <v>33</v>
      </c>
      <c r="D48" s="40" t="s">
        <v>34</v>
      </c>
      <c r="E48" s="40" t="s">
        <v>35</v>
      </c>
      <c r="F48" s="41" t="s">
        <v>36</v>
      </c>
      <c r="G48" s="40" t="s">
        <v>36</v>
      </c>
      <c r="I48" s="54" t="s">
        <v>37</v>
      </c>
      <c r="J48" s="40" t="s">
        <v>38</v>
      </c>
      <c r="K48" s="40" t="s">
        <v>35</v>
      </c>
      <c r="L48" s="40" t="s">
        <v>34</v>
      </c>
      <c r="M48" s="40" t="s">
        <v>35</v>
      </c>
      <c r="N48" s="41" t="s">
        <v>36</v>
      </c>
      <c r="O48" s="55" t="s">
        <v>51</v>
      </c>
      <c r="P48" s="3"/>
      <c r="Q48" s="3"/>
    </row>
    <row r="49" spans="1:17" ht="13.5" thickBot="1">
      <c r="A49" s="39" t="s">
        <v>37</v>
      </c>
      <c r="B49" s="40" t="s">
        <v>38</v>
      </c>
      <c r="C49" s="40" t="s">
        <v>35</v>
      </c>
      <c r="D49" s="40" t="s">
        <v>34</v>
      </c>
      <c r="E49" s="40" t="s">
        <v>35</v>
      </c>
      <c r="F49" s="41" t="s">
        <v>36</v>
      </c>
      <c r="G49" s="40" t="s">
        <v>36</v>
      </c>
      <c r="I49" s="54" t="s">
        <v>37</v>
      </c>
      <c r="J49" s="40" t="s">
        <v>38</v>
      </c>
      <c r="K49" s="40" t="s">
        <v>35</v>
      </c>
      <c r="L49" s="40" t="s">
        <v>34</v>
      </c>
      <c r="M49" s="40" t="s">
        <v>35</v>
      </c>
      <c r="N49" s="41" t="s">
        <v>36</v>
      </c>
      <c r="O49" s="70">
        <f>SUM(O44:O47)</f>
        <v>77.867750000000001</v>
      </c>
      <c r="P49" s="3"/>
      <c r="Q49" s="3"/>
    </row>
    <row r="50" spans="1:17" ht="13.5" thickBot="1">
      <c r="A50" s="39" t="s">
        <v>39</v>
      </c>
      <c r="B50" s="40" t="s">
        <v>40</v>
      </c>
      <c r="C50" s="40" t="s">
        <v>35</v>
      </c>
      <c r="D50" s="40" t="s">
        <v>41</v>
      </c>
      <c r="E50" s="40" t="s">
        <v>42</v>
      </c>
      <c r="F50" s="41" t="s">
        <v>43</v>
      </c>
      <c r="G50" s="40" t="s">
        <v>44</v>
      </c>
      <c r="I50" s="57" t="s">
        <v>37</v>
      </c>
      <c r="J50" s="58" t="s">
        <v>38</v>
      </c>
      <c r="K50" s="58" t="s">
        <v>35</v>
      </c>
      <c r="L50" s="58" t="s">
        <v>34</v>
      </c>
      <c r="M50" s="58" t="s">
        <v>35</v>
      </c>
      <c r="N50" s="59" t="s">
        <v>36</v>
      </c>
      <c r="O50" s="88"/>
      <c r="P50" s="3"/>
      <c r="Q50" s="3"/>
    </row>
    <row r="51" spans="1:17" ht="13.5" thickBot="1">
      <c r="A51" s="39" t="s">
        <v>45</v>
      </c>
      <c r="B51" s="40" t="s">
        <v>46</v>
      </c>
      <c r="C51" s="40" t="s">
        <v>35</v>
      </c>
      <c r="D51" s="40">
        <v>0.05</v>
      </c>
      <c r="E51" s="40" t="s">
        <v>47</v>
      </c>
      <c r="F51" s="41">
        <v>6.41</v>
      </c>
      <c r="G51" s="56">
        <f>F51*D51</f>
        <v>0.32050000000000001</v>
      </c>
      <c r="I51" s="3"/>
      <c r="J51" s="3"/>
      <c r="K51" s="3"/>
      <c r="L51" s="3"/>
      <c r="M51" s="3"/>
      <c r="N51" s="3"/>
      <c r="O51" s="3"/>
      <c r="P51" s="3"/>
      <c r="Q51" s="3"/>
    </row>
    <row r="52" spans="1:17">
      <c r="A52" s="39" t="s">
        <v>55</v>
      </c>
      <c r="B52" s="40" t="s">
        <v>56</v>
      </c>
      <c r="C52" s="40" t="s">
        <v>35</v>
      </c>
      <c r="D52" s="40">
        <v>1.69</v>
      </c>
      <c r="E52" s="40" t="s">
        <v>47</v>
      </c>
      <c r="F52" s="41">
        <v>6.41</v>
      </c>
      <c r="G52" s="56">
        <f>F52*D52</f>
        <v>10.8329</v>
      </c>
      <c r="I52" s="51" t="s">
        <v>52</v>
      </c>
      <c r="J52" s="60" t="s">
        <v>53</v>
      </c>
      <c r="K52" s="60" t="s">
        <v>42</v>
      </c>
      <c r="L52" s="60" t="s">
        <v>34</v>
      </c>
      <c r="M52" s="60" t="s">
        <v>35</v>
      </c>
      <c r="N52" s="52" t="s">
        <v>36</v>
      </c>
      <c r="O52" s="53" t="s">
        <v>36</v>
      </c>
      <c r="P52" s="3"/>
      <c r="Q52" s="3"/>
    </row>
    <row r="53" spans="1:17">
      <c r="A53" s="39" t="s">
        <v>121</v>
      </c>
      <c r="B53" s="40" t="s">
        <v>122</v>
      </c>
      <c r="C53" s="40" t="s">
        <v>35</v>
      </c>
      <c r="D53" s="40">
        <v>0.05</v>
      </c>
      <c r="E53" s="40" t="s">
        <v>47</v>
      </c>
      <c r="F53" s="41">
        <v>10.15</v>
      </c>
      <c r="G53" s="56">
        <f>F53*D53</f>
        <v>0.50750000000000006</v>
      </c>
      <c r="I53" s="54" t="s">
        <v>137</v>
      </c>
      <c r="J53" s="40" t="s">
        <v>138</v>
      </c>
      <c r="K53" s="40" t="s">
        <v>54</v>
      </c>
      <c r="L53" s="40" t="s">
        <v>34</v>
      </c>
      <c r="M53" s="40" t="s">
        <v>35</v>
      </c>
      <c r="N53" s="41" t="s">
        <v>36</v>
      </c>
      <c r="O53" s="55" t="s">
        <v>36</v>
      </c>
    </row>
    <row r="54" spans="1:17">
      <c r="A54" s="39" t="s">
        <v>111</v>
      </c>
      <c r="B54" s="40" t="s">
        <v>112</v>
      </c>
      <c r="C54" s="40" t="s">
        <v>35</v>
      </c>
      <c r="D54" s="40">
        <v>0.16</v>
      </c>
      <c r="E54" s="40" t="s">
        <v>47</v>
      </c>
      <c r="F54" s="41">
        <v>10.15</v>
      </c>
      <c r="G54" s="56">
        <f>F54*D54</f>
        <v>1.6240000000000001</v>
      </c>
      <c r="I54" s="54" t="s">
        <v>37</v>
      </c>
      <c r="J54" s="40" t="s">
        <v>38</v>
      </c>
      <c r="K54" s="40" t="s">
        <v>35</v>
      </c>
      <c r="L54" s="40" t="s">
        <v>34</v>
      </c>
      <c r="M54" s="40" t="s">
        <v>35</v>
      </c>
      <c r="N54" s="41" t="s">
        <v>36</v>
      </c>
      <c r="O54" s="55" t="s">
        <v>36</v>
      </c>
    </row>
    <row r="55" spans="1:17">
      <c r="A55" s="39" t="s">
        <v>113</v>
      </c>
      <c r="B55" s="40" t="s">
        <v>114</v>
      </c>
      <c r="C55" s="40" t="s">
        <v>35</v>
      </c>
      <c r="D55" s="40">
        <v>2.9000000000000001E-2</v>
      </c>
      <c r="E55" s="40" t="s">
        <v>57</v>
      </c>
      <c r="F55" s="41">
        <v>53.74</v>
      </c>
      <c r="G55" s="40">
        <v>1.56</v>
      </c>
      <c r="I55" s="54" t="s">
        <v>39</v>
      </c>
      <c r="J55" s="40" t="s">
        <v>40</v>
      </c>
      <c r="K55" s="40" t="s">
        <v>35</v>
      </c>
      <c r="L55" s="40" t="s">
        <v>41</v>
      </c>
      <c r="M55" s="40" t="s">
        <v>42</v>
      </c>
      <c r="N55" s="41" t="s">
        <v>43</v>
      </c>
      <c r="O55" s="55" t="s">
        <v>44</v>
      </c>
    </row>
    <row r="56" spans="1:17">
      <c r="A56" s="39" t="s">
        <v>123</v>
      </c>
      <c r="B56" s="40" t="s">
        <v>124</v>
      </c>
      <c r="C56" s="40" t="s">
        <v>35</v>
      </c>
      <c r="D56" s="40">
        <v>2.63E-2</v>
      </c>
      <c r="E56" s="40" t="s">
        <v>57</v>
      </c>
      <c r="F56" s="41">
        <v>70.41</v>
      </c>
      <c r="G56" s="40">
        <v>1.85</v>
      </c>
      <c r="I56" s="54" t="s">
        <v>45</v>
      </c>
      <c r="J56" s="40" t="s">
        <v>46</v>
      </c>
      <c r="K56" s="40" t="s">
        <v>35</v>
      </c>
      <c r="L56" s="40">
        <v>3</v>
      </c>
      <c r="M56" s="40" t="s">
        <v>47</v>
      </c>
      <c r="N56" s="41">
        <v>6.41</v>
      </c>
      <c r="O56" s="56">
        <f>N56*L56</f>
        <v>19.23</v>
      </c>
    </row>
    <row r="57" spans="1:17">
      <c r="A57" s="39" t="s">
        <v>117</v>
      </c>
      <c r="B57" s="40" t="s">
        <v>118</v>
      </c>
      <c r="C57" s="40" t="s">
        <v>35</v>
      </c>
      <c r="D57" s="40">
        <v>9</v>
      </c>
      <c r="E57" s="40" t="s">
        <v>102</v>
      </c>
      <c r="F57" s="41">
        <v>0.5</v>
      </c>
      <c r="G57" s="40">
        <v>4.5</v>
      </c>
      <c r="I57" s="54" t="s">
        <v>48</v>
      </c>
      <c r="J57" s="40" t="s">
        <v>49</v>
      </c>
      <c r="K57" s="40" t="s">
        <v>35</v>
      </c>
      <c r="L57" s="40">
        <v>0.3</v>
      </c>
      <c r="M57" s="40" t="s">
        <v>47</v>
      </c>
      <c r="N57" s="41">
        <v>11.5</v>
      </c>
      <c r="O57" s="56">
        <f>N57*L57</f>
        <v>3.4499999999999997</v>
      </c>
    </row>
    <row r="58" spans="1:17">
      <c r="A58" s="39" t="s">
        <v>125</v>
      </c>
      <c r="B58" s="40" t="s">
        <v>126</v>
      </c>
      <c r="C58" s="40" t="s">
        <v>35</v>
      </c>
      <c r="D58" s="40">
        <v>0.63</v>
      </c>
      <c r="E58" s="40" t="s">
        <v>102</v>
      </c>
      <c r="F58" s="41">
        <v>4.9400000000000004</v>
      </c>
      <c r="G58" s="40">
        <v>3.11</v>
      </c>
      <c r="I58" s="54" t="s">
        <v>139</v>
      </c>
      <c r="J58" s="40" t="s">
        <v>140</v>
      </c>
      <c r="K58" s="40" t="s">
        <v>35</v>
      </c>
      <c r="L58" s="40">
        <v>1</v>
      </c>
      <c r="M58" s="40" t="s">
        <v>54</v>
      </c>
      <c r="N58" s="41">
        <v>350</v>
      </c>
      <c r="O58" s="55">
        <v>350</v>
      </c>
    </row>
    <row r="59" spans="1:17">
      <c r="A59" s="39" t="s">
        <v>127</v>
      </c>
      <c r="B59" s="40" t="s">
        <v>128</v>
      </c>
      <c r="C59" s="40" t="s">
        <v>35</v>
      </c>
      <c r="D59" s="40">
        <v>1.2999999999999999E-2</v>
      </c>
      <c r="E59" s="40" t="s">
        <v>102</v>
      </c>
      <c r="F59" s="41">
        <v>9.44</v>
      </c>
      <c r="G59" s="40">
        <v>0.12</v>
      </c>
      <c r="I59" s="54" t="s">
        <v>141</v>
      </c>
      <c r="J59" s="40" t="s">
        <v>142</v>
      </c>
      <c r="K59" s="40" t="s">
        <v>35</v>
      </c>
      <c r="L59" s="40">
        <v>1.5</v>
      </c>
      <c r="M59" s="40" t="s">
        <v>47</v>
      </c>
      <c r="N59" s="41">
        <v>70</v>
      </c>
      <c r="O59" s="55">
        <v>105</v>
      </c>
    </row>
    <row r="60" spans="1:17">
      <c r="A60" s="39" t="s">
        <v>37</v>
      </c>
      <c r="B60" s="40" t="s">
        <v>50</v>
      </c>
      <c r="C60" s="40" t="s">
        <v>35</v>
      </c>
      <c r="D60" s="40" t="s">
        <v>34</v>
      </c>
      <c r="E60" s="40" t="s">
        <v>35</v>
      </c>
      <c r="F60" s="41" t="s">
        <v>36</v>
      </c>
      <c r="G60" s="56">
        <f>SUM(G51:G54)*1.25</f>
        <v>16.606125000000002</v>
      </c>
      <c r="I60" s="54" t="s">
        <v>37</v>
      </c>
      <c r="J60" s="40" t="s">
        <v>50</v>
      </c>
      <c r="K60" s="40" t="s">
        <v>35</v>
      </c>
      <c r="L60" s="40" t="s">
        <v>34</v>
      </c>
      <c r="M60" s="40" t="s">
        <v>35</v>
      </c>
      <c r="N60" s="41" t="s">
        <v>36</v>
      </c>
      <c r="O60" s="56">
        <f>SUM(O56:O57)*1.25</f>
        <v>28.35</v>
      </c>
    </row>
    <row r="61" spans="1:17">
      <c r="A61" s="39" t="s">
        <v>37</v>
      </c>
      <c r="B61" s="40" t="s">
        <v>38</v>
      </c>
      <c r="C61" s="40" t="s">
        <v>35</v>
      </c>
      <c r="D61" s="40" t="s">
        <v>34</v>
      </c>
      <c r="E61" s="40" t="s">
        <v>35</v>
      </c>
      <c r="F61" s="41" t="s">
        <v>36</v>
      </c>
      <c r="G61" s="47" t="s">
        <v>51</v>
      </c>
      <c r="I61" s="54" t="s">
        <v>37</v>
      </c>
      <c r="J61" s="40" t="s">
        <v>38</v>
      </c>
      <c r="K61" s="40" t="s">
        <v>35</v>
      </c>
      <c r="L61" s="40" t="s">
        <v>34</v>
      </c>
      <c r="M61" s="40" t="s">
        <v>35</v>
      </c>
      <c r="N61" s="41" t="s">
        <v>36</v>
      </c>
      <c r="O61" s="55" t="s">
        <v>51</v>
      </c>
    </row>
    <row r="62" spans="1:17" ht="13.5" thickBot="1">
      <c r="A62" s="39" t="s">
        <v>37</v>
      </c>
      <c r="B62" s="40" t="s">
        <v>38</v>
      </c>
      <c r="C62" s="40" t="s">
        <v>35</v>
      </c>
      <c r="D62" s="40" t="s">
        <v>34</v>
      </c>
      <c r="E62" s="40" t="s">
        <v>35</v>
      </c>
      <c r="F62" s="41" t="s">
        <v>36</v>
      </c>
      <c r="G62" s="89">
        <f>SUM(G51:G60)</f>
        <v>41.031025000000007</v>
      </c>
      <c r="I62" s="57" t="s">
        <v>37</v>
      </c>
      <c r="J62" s="58" t="s">
        <v>38</v>
      </c>
      <c r="K62" s="58" t="s">
        <v>35</v>
      </c>
      <c r="L62" s="58" t="s">
        <v>34</v>
      </c>
      <c r="M62" s="58" t="s">
        <v>35</v>
      </c>
      <c r="N62" s="59" t="s">
        <v>36</v>
      </c>
      <c r="O62" s="70">
        <f>SUM(O56:O60)</f>
        <v>506.03000000000003</v>
      </c>
    </row>
    <row r="63" spans="1:17">
      <c r="A63" s="51" t="s">
        <v>52</v>
      </c>
      <c r="B63" s="60" t="s">
        <v>53</v>
      </c>
      <c r="C63" s="60" t="s">
        <v>42</v>
      </c>
      <c r="D63" s="60" t="s">
        <v>34</v>
      </c>
      <c r="E63" s="60" t="s">
        <v>35</v>
      </c>
      <c r="F63" s="52" t="s">
        <v>36</v>
      </c>
      <c r="G63" s="53" t="s">
        <v>36</v>
      </c>
    </row>
    <row r="64" spans="1:17" ht="13.5" thickBot="1">
      <c r="A64" s="54" t="s">
        <v>143</v>
      </c>
      <c r="B64" s="40" t="s">
        <v>144</v>
      </c>
      <c r="C64" s="40" t="s">
        <v>54</v>
      </c>
      <c r="D64" s="40" t="s">
        <v>34</v>
      </c>
      <c r="E64" s="40" t="s">
        <v>35</v>
      </c>
      <c r="F64" s="41" t="s">
        <v>36</v>
      </c>
      <c r="G64" s="55" t="s">
        <v>36</v>
      </c>
    </row>
    <row r="65" spans="1:15">
      <c r="A65" s="54" t="s">
        <v>37</v>
      </c>
      <c r="B65" s="40" t="s">
        <v>38</v>
      </c>
      <c r="C65" s="40" t="s">
        <v>35</v>
      </c>
      <c r="D65" s="40" t="s">
        <v>34</v>
      </c>
      <c r="E65" s="40" t="s">
        <v>35</v>
      </c>
      <c r="F65" s="41" t="s">
        <v>36</v>
      </c>
      <c r="G65" s="55" t="s">
        <v>36</v>
      </c>
      <c r="I65" s="51" t="s">
        <v>52</v>
      </c>
      <c r="J65" s="60" t="s">
        <v>53</v>
      </c>
      <c r="K65" s="60" t="s">
        <v>42</v>
      </c>
      <c r="L65" s="60" t="s">
        <v>34</v>
      </c>
      <c r="M65" s="60" t="s">
        <v>35</v>
      </c>
      <c r="N65" s="52" t="s">
        <v>36</v>
      </c>
      <c r="O65" s="53" t="s">
        <v>36</v>
      </c>
    </row>
    <row r="66" spans="1:15">
      <c r="A66" s="54" t="s">
        <v>39</v>
      </c>
      <c r="B66" s="40" t="s">
        <v>40</v>
      </c>
      <c r="C66" s="40" t="s">
        <v>35</v>
      </c>
      <c r="D66" s="40" t="s">
        <v>41</v>
      </c>
      <c r="E66" s="40" t="s">
        <v>42</v>
      </c>
      <c r="F66" s="41" t="s">
        <v>43</v>
      </c>
      <c r="G66" s="55" t="s">
        <v>44</v>
      </c>
      <c r="I66" s="54" t="s">
        <v>153</v>
      </c>
      <c r="J66" s="40" t="s">
        <v>154</v>
      </c>
      <c r="K66" s="40" t="s">
        <v>79</v>
      </c>
      <c r="L66" s="40" t="s">
        <v>34</v>
      </c>
      <c r="M66" s="40" t="s">
        <v>35</v>
      </c>
      <c r="N66" s="41" t="s">
        <v>36</v>
      </c>
      <c r="O66" s="55" t="s">
        <v>36</v>
      </c>
    </row>
    <row r="67" spans="1:15">
      <c r="A67" s="54" t="s">
        <v>45</v>
      </c>
      <c r="B67" s="40" t="s">
        <v>46</v>
      </c>
      <c r="C67" s="40" t="s">
        <v>35</v>
      </c>
      <c r="D67" s="41">
        <v>1</v>
      </c>
      <c r="E67" s="41" t="s">
        <v>47</v>
      </c>
      <c r="F67" s="41">
        <v>6.41</v>
      </c>
      <c r="G67" s="56">
        <f>F67*D67</f>
        <v>6.41</v>
      </c>
      <c r="I67" s="54" t="s">
        <v>37</v>
      </c>
      <c r="J67" s="40" t="s">
        <v>38</v>
      </c>
      <c r="K67" s="40" t="s">
        <v>35</v>
      </c>
      <c r="L67" s="40" t="s">
        <v>34</v>
      </c>
      <c r="M67" s="40" t="s">
        <v>35</v>
      </c>
      <c r="N67" s="41" t="s">
        <v>36</v>
      </c>
      <c r="O67" s="55" t="s">
        <v>36</v>
      </c>
    </row>
    <row r="68" spans="1:15">
      <c r="A68" s="54" t="s">
        <v>48</v>
      </c>
      <c r="B68" s="40" t="s">
        <v>49</v>
      </c>
      <c r="C68" s="40" t="s">
        <v>35</v>
      </c>
      <c r="D68" s="41">
        <v>1</v>
      </c>
      <c r="E68" s="41" t="s">
        <v>47</v>
      </c>
      <c r="F68" s="41">
        <v>11.5</v>
      </c>
      <c r="G68" s="56">
        <f>F68*D68</f>
        <v>11.5</v>
      </c>
      <c r="I68" s="54" t="s">
        <v>39</v>
      </c>
      <c r="J68" s="40" t="s">
        <v>40</v>
      </c>
      <c r="K68" s="40" t="s">
        <v>35</v>
      </c>
      <c r="L68" s="40" t="s">
        <v>41</v>
      </c>
      <c r="M68" s="40" t="s">
        <v>42</v>
      </c>
      <c r="N68" s="41" t="s">
        <v>43</v>
      </c>
      <c r="O68" s="55" t="s">
        <v>44</v>
      </c>
    </row>
    <row r="69" spans="1:15">
      <c r="A69" s="54" t="s">
        <v>145</v>
      </c>
      <c r="B69" s="40" t="s">
        <v>146</v>
      </c>
      <c r="C69" s="40" t="s">
        <v>35</v>
      </c>
      <c r="D69" s="41">
        <v>1</v>
      </c>
      <c r="E69" s="41" t="s">
        <v>54</v>
      </c>
      <c r="F69" s="41">
        <v>56</v>
      </c>
      <c r="G69" s="90">
        <v>56</v>
      </c>
      <c r="I69" s="54" t="s">
        <v>55</v>
      </c>
      <c r="J69" s="40" t="s">
        <v>56</v>
      </c>
      <c r="K69" s="40" t="s">
        <v>35</v>
      </c>
      <c r="L69" s="40">
        <v>0.8</v>
      </c>
      <c r="M69" s="40" t="s">
        <v>47</v>
      </c>
      <c r="N69" s="41">
        <v>6.41</v>
      </c>
      <c r="O69" s="56">
        <f>N69*L69</f>
        <v>5.1280000000000001</v>
      </c>
    </row>
    <row r="70" spans="1:15">
      <c r="A70" s="54" t="s">
        <v>147</v>
      </c>
      <c r="B70" s="40" t="s">
        <v>148</v>
      </c>
      <c r="C70" s="40" t="s">
        <v>35</v>
      </c>
      <c r="D70" s="41">
        <v>1</v>
      </c>
      <c r="E70" s="41" t="s">
        <v>54</v>
      </c>
      <c r="F70" s="41">
        <v>50</v>
      </c>
      <c r="G70" s="90">
        <v>50</v>
      </c>
      <c r="I70" s="54" t="s">
        <v>111</v>
      </c>
      <c r="J70" s="40" t="s">
        <v>112</v>
      </c>
      <c r="K70" s="40" t="s">
        <v>35</v>
      </c>
      <c r="L70" s="40">
        <v>0.6</v>
      </c>
      <c r="M70" s="40" t="s">
        <v>47</v>
      </c>
      <c r="N70" s="41">
        <v>10.15</v>
      </c>
      <c r="O70" s="56">
        <f>N70*L70</f>
        <v>6.09</v>
      </c>
    </row>
    <row r="71" spans="1:15">
      <c r="A71" s="54" t="s">
        <v>149</v>
      </c>
      <c r="B71" s="40" t="s">
        <v>150</v>
      </c>
      <c r="C71" s="40" t="s">
        <v>35</v>
      </c>
      <c r="D71" s="41">
        <v>1</v>
      </c>
      <c r="E71" s="41" t="s">
        <v>54</v>
      </c>
      <c r="F71" s="41">
        <v>112</v>
      </c>
      <c r="G71" s="90">
        <v>112</v>
      </c>
      <c r="I71" s="54" t="s">
        <v>113</v>
      </c>
      <c r="J71" s="40" t="s">
        <v>114</v>
      </c>
      <c r="K71" s="40" t="s">
        <v>35</v>
      </c>
      <c r="L71" s="40">
        <v>1.8200000000000001E-2</v>
      </c>
      <c r="M71" s="40" t="s">
        <v>57</v>
      </c>
      <c r="N71" s="41">
        <v>53.74</v>
      </c>
      <c r="O71" s="55">
        <v>0.98</v>
      </c>
    </row>
    <row r="72" spans="1:15">
      <c r="A72" s="54" t="s">
        <v>151</v>
      </c>
      <c r="B72" s="40" t="s">
        <v>152</v>
      </c>
      <c r="C72" s="40" t="s">
        <v>35</v>
      </c>
      <c r="D72" s="41">
        <v>1</v>
      </c>
      <c r="E72" s="41" t="s">
        <v>54</v>
      </c>
      <c r="F72" s="41">
        <v>24.51</v>
      </c>
      <c r="G72" s="90">
        <v>24.51</v>
      </c>
      <c r="I72" s="54" t="s">
        <v>117</v>
      </c>
      <c r="J72" s="40" t="s">
        <v>118</v>
      </c>
      <c r="K72" s="40" t="s">
        <v>35</v>
      </c>
      <c r="L72" s="40">
        <v>2.4300000000000002</v>
      </c>
      <c r="M72" s="40" t="s">
        <v>102</v>
      </c>
      <c r="N72" s="41">
        <v>0.5</v>
      </c>
      <c r="O72" s="55">
        <v>1.22</v>
      </c>
    </row>
    <row r="73" spans="1:15">
      <c r="A73" s="54" t="s">
        <v>37</v>
      </c>
      <c r="B73" s="40" t="s">
        <v>50</v>
      </c>
      <c r="C73" s="40" t="s">
        <v>35</v>
      </c>
      <c r="D73" s="41" t="s">
        <v>34</v>
      </c>
      <c r="E73" s="41" t="s">
        <v>35</v>
      </c>
      <c r="F73" s="41" t="s">
        <v>36</v>
      </c>
      <c r="G73" s="56">
        <f>SUM(G67:G68)*1.25</f>
        <v>22.387499999999999</v>
      </c>
      <c r="I73" s="54" t="s">
        <v>155</v>
      </c>
      <c r="J73" s="40" t="s">
        <v>156</v>
      </c>
      <c r="K73" s="40" t="s">
        <v>35</v>
      </c>
      <c r="L73" s="40">
        <v>2.4300000000000002</v>
      </c>
      <c r="M73" s="40" t="s">
        <v>102</v>
      </c>
      <c r="N73" s="41">
        <v>0.57999999999999996</v>
      </c>
      <c r="O73" s="55">
        <v>1.41</v>
      </c>
    </row>
    <row r="74" spans="1:15">
      <c r="A74" s="54" t="s">
        <v>37</v>
      </c>
      <c r="B74" s="40" t="s">
        <v>38</v>
      </c>
      <c r="C74" s="40" t="s">
        <v>35</v>
      </c>
      <c r="D74" s="41" t="s">
        <v>34</v>
      </c>
      <c r="E74" s="41" t="s">
        <v>35</v>
      </c>
      <c r="F74" s="41" t="s">
        <v>36</v>
      </c>
      <c r="G74" s="55" t="s">
        <v>51</v>
      </c>
      <c r="I74" s="54" t="s">
        <v>37</v>
      </c>
      <c r="J74" s="40" t="s">
        <v>50</v>
      </c>
      <c r="K74" s="40" t="s">
        <v>35</v>
      </c>
      <c r="L74" s="40" t="s">
        <v>34</v>
      </c>
      <c r="M74" s="40" t="s">
        <v>35</v>
      </c>
      <c r="N74" s="41" t="s">
        <v>36</v>
      </c>
      <c r="O74" s="56">
        <f>SUM(O69:O70)*1.25</f>
        <v>14.022500000000001</v>
      </c>
    </row>
    <row r="75" spans="1:15" ht="13.5" thickBot="1">
      <c r="A75" s="57" t="s">
        <v>37</v>
      </c>
      <c r="B75" s="58" t="s">
        <v>38</v>
      </c>
      <c r="C75" s="58" t="s">
        <v>35</v>
      </c>
      <c r="D75" s="59" t="s">
        <v>34</v>
      </c>
      <c r="E75" s="59" t="s">
        <v>35</v>
      </c>
      <c r="F75" s="59" t="s">
        <v>36</v>
      </c>
      <c r="G75" s="70">
        <f>SUM(G67:G73)</f>
        <v>282.8075</v>
      </c>
      <c r="I75" s="54" t="s">
        <v>37</v>
      </c>
      <c r="J75" s="40" t="s">
        <v>38</v>
      </c>
      <c r="K75" s="40" t="s">
        <v>35</v>
      </c>
      <c r="L75" s="40" t="s">
        <v>34</v>
      </c>
      <c r="M75" s="40" t="s">
        <v>35</v>
      </c>
      <c r="N75" s="41" t="s">
        <v>36</v>
      </c>
      <c r="O75" s="55" t="s">
        <v>51</v>
      </c>
    </row>
    <row r="76" spans="1:15" ht="13.5" thickBot="1">
      <c r="A76" s="39" t="s">
        <v>37</v>
      </c>
      <c r="B76" s="40" t="s">
        <v>38</v>
      </c>
      <c r="C76" s="40" t="s">
        <v>35</v>
      </c>
      <c r="D76" s="41" t="s">
        <v>34</v>
      </c>
      <c r="E76" s="41" t="s">
        <v>35</v>
      </c>
      <c r="F76" s="41" t="s">
        <v>36</v>
      </c>
      <c r="G76" s="41"/>
      <c r="I76" s="57" t="s">
        <v>37</v>
      </c>
      <c r="J76" s="58" t="s">
        <v>38</v>
      </c>
      <c r="K76" s="58" t="s">
        <v>35</v>
      </c>
      <c r="L76" s="58" t="s">
        <v>34</v>
      </c>
      <c r="M76" s="58" t="s">
        <v>35</v>
      </c>
      <c r="N76" s="59" t="s">
        <v>36</v>
      </c>
      <c r="O76" s="70">
        <f>SUM(O69:O74)</f>
        <v>28.850500000000004</v>
      </c>
    </row>
    <row r="77" spans="1:15" ht="13.5" thickBot="1"/>
    <row r="78" spans="1:15">
      <c r="A78" s="42" t="s">
        <v>52</v>
      </c>
      <c r="B78" s="43" t="s">
        <v>53</v>
      </c>
      <c r="C78" s="43" t="s">
        <v>42</v>
      </c>
      <c r="D78" s="43" t="s">
        <v>34</v>
      </c>
      <c r="E78" s="43" t="s">
        <v>35</v>
      </c>
      <c r="F78" s="43" t="s">
        <v>36</v>
      </c>
      <c r="G78" s="44" t="s">
        <v>36</v>
      </c>
      <c r="I78" s="42" t="s">
        <v>52</v>
      </c>
      <c r="J78" s="43" t="s">
        <v>53</v>
      </c>
      <c r="K78" s="43" t="s">
        <v>42</v>
      </c>
      <c r="L78" s="43" t="s">
        <v>34</v>
      </c>
      <c r="M78" s="43" t="s">
        <v>35</v>
      </c>
      <c r="N78" s="43" t="s">
        <v>36</v>
      </c>
      <c r="O78" s="44" t="s">
        <v>36</v>
      </c>
    </row>
    <row r="79" spans="1:15">
      <c r="A79" s="45" t="s">
        <v>157</v>
      </c>
      <c r="B79" s="46" t="s">
        <v>158</v>
      </c>
      <c r="C79" s="46" t="s">
        <v>79</v>
      </c>
      <c r="D79" s="46" t="s">
        <v>34</v>
      </c>
      <c r="E79" s="46" t="s">
        <v>35</v>
      </c>
      <c r="F79" s="46" t="s">
        <v>36</v>
      </c>
      <c r="G79" s="47" t="s">
        <v>36</v>
      </c>
      <c r="I79" s="45" t="s">
        <v>167</v>
      </c>
      <c r="J79" s="46" t="s">
        <v>168</v>
      </c>
      <c r="K79" s="46" t="s">
        <v>79</v>
      </c>
      <c r="L79" s="46" t="s">
        <v>34</v>
      </c>
      <c r="M79" s="46" t="s">
        <v>35</v>
      </c>
      <c r="N79" s="46" t="s">
        <v>36</v>
      </c>
      <c r="O79" s="47" t="s">
        <v>36</v>
      </c>
    </row>
    <row r="80" spans="1:15">
      <c r="A80" s="45" t="s">
        <v>37</v>
      </c>
      <c r="B80" s="46" t="s">
        <v>38</v>
      </c>
      <c r="C80" s="46" t="s">
        <v>35</v>
      </c>
      <c r="D80" s="46" t="s">
        <v>34</v>
      </c>
      <c r="E80" s="46" t="s">
        <v>35</v>
      </c>
      <c r="F80" s="46" t="s">
        <v>36</v>
      </c>
      <c r="G80" s="47" t="s">
        <v>36</v>
      </c>
      <c r="I80" s="45" t="s">
        <v>37</v>
      </c>
      <c r="J80" s="46" t="s">
        <v>38</v>
      </c>
      <c r="K80" s="46" t="s">
        <v>35</v>
      </c>
      <c r="L80" s="46" t="s">
        <v>34</v>
      </c>
      <c r="M80" s="46" t="s">
        <v>35</v>
      </c>
      <c r="N80" s="46" t="s">
        <v>36</v>
      </c>
      <c r="O80" s="47" t="s">
        <v>36</v>
      </c>
    </row>
    <row r="81" spans="1:15">
      <c r="A81" s="45" t="s">
        <v>39</v>
      </c>
      <c r="B81" s="46" t="s">
        <v>40</v>
      </c>
      <c r="C81" s="46" t="s">
        <v>35</v>
      </c>
      <c r="D81" s="46" t="s">
        <v>41</v>
      </c>
      <c r="E81" s="46" t="s">
        <v>42</v>
      </c>
      <c r="F81" s="46" t="s">
        <v>43</v>
      </c>
      <c r="G81" s="47" t="s">
        <v>44</v>
      </c>
      <c r="I81" s="45" t="s">
        <v>39</v>
      </c>
      <c r="J81" s="46" t="s">
        <v>40</v>
      </c>
      <c r="K81" s="46" t="s">
        <v>35</v>
      </c>
      <c r="L81" s="46" t="s">
        <v>41</v>
      </c>
      <c r="M81" s="46" t="s">
        <v>42</v>
      </c>
      <c r="N81" s="46" t="s">
        <v>43</v>
      </c>
      <c r="O81" s="47" t="s">
        <v>44</v>
      </c>
    </row>
    <row r="82" spans="1:15">
      <c r="A82" s="45" t="s">
        <v>45</v>
      </c>
      <c r="B82" s="46" t="s">
        <v>46</v>
      </c>
      <c r="C82" s="46" t="s">
        <v>35</v>
      </c>
      <c r="D82" s="46">
        <v>0.108</v>
      </c>
      <c r="E82" s="46" t="s">
        <v>47</v>
      </c>
      <c r="F82" s="41">
        <v>6.41</v>
      </c>
      <c r="G82" s="56">
        <f>F82*D82</f>
        <v>0.69228000000000001</v>
      </c>
      <c r="I82" s="45" t="s">
        <v>45</v>
      </c>
      <c r="J82" s="46" t="s">
        <v>46</v>
      </c>
      <c r="K82" s="46" t="s">
        <v>35</v>
      </c>
      <c r="L82" s="46">
        <v>0.27</v>
      </c>
      <c r="M82" s="46" t="s">
        <v>47</v>
      </c>
      <c r="N82" s="91">
        <v>6.41</v>
      </c>
      <c r="O82" s="56">
        <f>N82*L82</f>
        <v>1.7307000000000001</v>
      </c>
    </row>
    <row r="83" spans="1:15">
      <c r="A83" s="45" t="s">
        <v>111</v>
      </c>
      <c r="B83" s="46" t="s">
        <v>112</v>
      </c>
      <c r="C83" s="46" t="s">
        <v>35</v>
      </c>
      <c r="D83" s="46">
        <v>3.5999999999999997E-2</v>
      </c>
      <c r="E83" s="46" t="s">
        <v>47</v>
      </c>
      <c r="F83" s="41">
        <v>10.15</v>
      </c>
      <c r="G83" s="56">
        <f>F83*D83</f>
        <v>0.3654</v>
      </c>
      <c r="I83" s="45" t="s">
        <v>169</v>
      </c>
      <c r="J83" s="46" t="s">
        <v>170</v>
      </c>
      <c r="K83" s="46" t="s">
        <v>35</v>
      </c>
      <c r="L83" s="46">
        <v>0.3</v>
      </c>
      <c r="M83" s="46" t="s">
        <v>47</v>
      </c>
      <c r="N83" s="91">
        <v>11.5</v>
      </c>
      <c r="O83" s="56">
        <f>N83*L83</f>
        <v>3.4499999999999997</v>
      </c>
    </row>
    <row r="84" spans="1:15">
      <c r="A84" s="45" t="s">
        <v>159</v>
      </c>
      <c r="B84" s="46" t="s">
        <v>160</v>
      </c>
      <c r="C84" s="46" t="s">
        <v>35</v>
      </c>
      <c r="D84" s="46">
        <v>0.09</v>
      </c>
      <c r="E84" s="46" t="s">
        <v>57</v>
      </c>
      <c r="F84" s="46">
        <v>307.99</v>
      </c>
      <c r="G84" s="47">
        <v>27.72</v>
      </c>
      <c r="I84" s="45" t="s">
        <v>171</v>
      </c>
      <c r="J84" s="46" t="s">
        <v>172</v>
      </c>
      <c r="K84" s="46" t="s">
        <v>35</v>
      </c>
      <c r="L84" s="46">
        <v>0.17</v>
      </c>
      <c r="M84" s="46" t="s">
        <v>173</v>
      </c>
      <c r="N84" s="46">
        <v>16.13</v>
      </c>
      <c r="O84" s="47">
        <v>2.74</v>
      </c>
    </row>
    <row r="85" spans="1:15">
      <c r="A85" s="45" t="s">
        <v>161</v>
      </c>
      <c r="B85" s="46" t="s">
        <v>162</v>
      </c>
      <c r="C85" s="46" t="s">
        <v>35</v>
      </c>
      <c r="D85" s="46">
        <v>1</v>
      </c>
      <c r="E85" s="46" t="s">
        <v>79</v>
      </c>
      <c r="F85" s="46">
        <v>10.1</v>
      </c>
      <c r="G85" s="47">
        <v>10.1</v>
      </c>
      <c r="I85" s="45" t="s">
        <v>174</v>
      </c>
      <c r="J85" s="46" t="s">
        <v>175</v>
      </c>
      <c r="K85" s="46" t="s">
        <v>35</v>
      </c>
      <c r="L85" s="46">
        <v>0.05</v>
      </c>
      <c r="M85" s="46" t="s">
        <v>173</v>
      </c>
      <c r="N85" s="46">
        <v>9.16</v>
      </c>
      <c r="O85" s="47">
        <v>0.46</v>
      </c>
    </row>
    <row r="86" spans="1:15">
      <c r="A86" s="45" t="s">
        <v>163</v>
      </c>
      <c r="B86" s="46" t="s">
        <v>164</v>
      </c>
      <c r="C86" s="46" t="s">
        <v>35</v>
      </c>
      <c r="D86" s="46">
        <v>0.82</v>
      </c>
      <c r="E86" s="46" t="s">
        <v>79</v>
      </c>
      <c r="F86" s="46">
        <v>0.9</v>
      </c>
      <c r="G86" s="47">
        <v>0.74</v>
      </c>
      <c r="I86" s="45" t="s">
        <v>176</v>
      </c>
      <c r="J86" s="46" t="s">
        <v>177</v>
      </c>
      <c r="K86" s="46" t="s">
        <v>35</v>
      </c>
      <c r="L86" s="46">
        <v>0.4</v>
      </c>
      <c r="M86" s="46" t="s">
        <v>54</v>
      </c>
      <c r="N86" s="46">
        <v>0.36</v>
      </c>
      <c r="O86" s="47">
        <v>0.14000000000000001</v>
      </c>
    </row>
    <row r="87" spans="1:15">
      <c r="A87" s="45" t="s">
        <v>165</v>
      </c>
      <c r="B87" s="46" t="s">
        <v>166</v>
      </c>
      <c r="C87" s="46" t="s">
        <v>35</v>
      </c>
      <c r="D87" s="46">
        <v>1</v>
      </c>
      <c r="E87" s="46" t="s">
        <v>79</v>
      </c>
      <c r="F87" s="46">
        <v>0.69</v>
      </c>
      <c r="G87" s="47">
        <v>0.69</v>
      </c>
      <c r="I87" s="45" t="s">
        <v>37</v>
      </c>
      <c r="J87" s="46" t="s">
        <v>58</v>
      </c>
      <c r="K87" s="46" t="s">
        <v>35</v>
      </c>
      <c r="L87" s="46" t="s">
        <v>34</v>
      </c>
      <c r="M87" s="46" t="s">
        <v>35</v>
      </c>
      <c r="N87" s="46" t="s">
        <v>36</v>
      </c>
      <c r="O87" s="56">
        <f>SUM(O82:O83)*1.25</f>
        <v>6.4758750000000003</v>
      </c>
    </row>
    <row r="88" spans="1:15">
      <c r="A88" s="45" t="s">
        <v>37</v>
      </c>
      <c r="B88" s="46" t="s">
        <v>58</v>
      </c>
      <c r="C88" s="46" t="s">
        <v>35</v>
      </c>
      <c r="D88" s="46" t="s">
        <v>34</v>
      </c>
      <c r="E88" s="46" t="s">
        <v>35</v>
      </c>
      <c r="F88" s="46" t="s">
        <v>36</v>
      </c>
      <c r="G88" s="56">
        <f>SUM(G82:G83)*1.25</f>
        <v>1.3220999999999998</v>
      </c>
      <c r="I88" s="45" t="s">
        <v>37</v>
      </c>
      <c r="J88" s="46" t="s">
        <v>38</v>
      </c>
      <c r="K88" s="46" t="s">
        <v>35</v>
      </c>
      <c r="L88" s="46" t="s">
        <v>34</v>
      </c>
      <c r="M88" s="46" t="s">
        <v>35</v>
      </c>
      <c r="N88" s="46" t="s">
        <v>36</v>
      </c>
      <c r="O88" s="92">
        <f>SUM(O82:O86)</f>
        <v>8.5207000000000015</v>
      </c>
    </row>
    <row r="89" spans="1:15" ht="13.5" thickBot="1">
      <c r="A89" s="45" t="s">
        <v>37</v>
      </c>
      <c r="B89" s="46" t="s">
        <v>38</v>
      </c>
      <c r="C89" s="46" t="s">
        <v>35</v>
      </c>
      <c r="D89" s="46" t="s">
        <v>34</v>
      </c>
      <c r="E89" s="46" t="s">
        <v>35</v>
      </c>
      <c r="F89" s="46" t="s">
        <v>36</v>
      </c>
      <c r="G89" s="55" t="s">
        <v>51</v>
      </c>
      <c r="I89" s="48" t="s">
        <v>37</v>
      </c>
      <c r="J89" s="49" t="s">
        <v>38</v>
      </c>
      <c r="K89" s="49" t="s">
        <v>35</v>
      </c>
      <c r="L89" s="49" t="s">
        <v>34</v>
      </c>
      <c r="M89" s="49" t="s">
        <v>35</v>
      </c>
      <c r="N89" s="49" t="s">
        <v>36</v>
      </c>
      <c r="O89" s="70">
        <f>SUM(O87:O88)</f>
        <v>14.996575000000002</v>
      </c>
    </row>
    <row r="90" spans="1:15" ht="13.5" thickBot="1">
      <c r="A90" s="48" t="s">
        <v>37</v>
      </c>
      <c r="B90" s="49" t="s">
        <v>38</v>
      </c>
      <c r="C90" s="49" t="s">
        <v>35</v>
      </c>
      <c r="D90" s="49" t="s">
        <v>34</v>
      </c>
      <c r="E90" s="49" t="s">
        <v>35</v>
      </c>
      <c r="F90" s="49" t="s">
        <v>36</v>
      </c>
      <c r="G90" s="70">
        <f>SUM(G82:G88)</f>
        <v>41.629779999999997</v>
      </c>
    </row>
    <row r="91" spans="1:15" ht="13.5" thickBot="1"/>
    <row r="92" spans="1:15">
      <c r="A92" s="42" t="s">
        <v>52</v>
      </c>
      <c r="B92" s="43" t="s">
        <v>53</v>
      </c>
      <c r="C92" s="43" t="s">
        <v>42</v>
      </c>
      <c r="D92" s="43" t="s">
        <v>34</v>
      </c>
      <c r="E92" s="43" t="s">
        <v>35</v>
      </c>
      <c r="F92" s="43" t="s">
        <v>36</v>
      </c>
      <c r="G92" s="44" t="s">
        <v>36</v>
      </c>
      <c r="I92" s="94" t="s">
        <v>52</v>
      </c>
      <c r="J92" s="95" t="s">
        <v>53</v>
      </c>
      <c r="K92" s="95" t="s">
        <v>42</v>
      </c>
      <c r="L92" s="95" t="s">
        <v>34</v>
      </c>
      <c r="M92" s="95" t="s">
        <v>35</v>
      </c>
      <c r="N92" s="95" t="s">
        <v>36</v>
      </c>
      <c r="O92" s="96" t="s">
        <v>36</v>
      </c>
    </row>
    <row r="93" spans="1:15">
      <c r="A93" s="45" t="s">
        <v>178</v>
      </c>
      <c r="B93" s="46" t="s">
        <v>179</v>
      </c>
      <c r="C93" s="46" t="s">
        <v>33</v>
      </c>
      <c r="D93" s="46" t="s">
        <v>34</v>
      </c>
      <c r="E93" s="46" t="s">
        <v>35</v>
      </c>
      <c r="F93" s="46" t="s">
        <v>36</v>
      </c>
      <c r="G93" s="47" t="s">
        <v>36</v>
      </c>
      <c r="I93" s="97" t="s">
        <v>180</v>
      </c>
      <c r="J93" s="93" t="s">
        <v>181</v>
      </c>
      <c r="K93" s="93" t="s">
        <v>79</v>
      </c>
      <c r="L93" s="93" t="s">
        <v>34</v>
      </c>
      <c r="M93" s="93" t="s">
        <v>35</v>
      </c>
      <c r="N93" s="93" t="s">
        <v>36</v>
      </c>
      <c r="O93" s="98" t="s">
        <v>36</v>
      </c>
    </row>
    <row r="94" spans="1:15">
      <c r="A94" s="45" t="s">
        <v>37</v>
      </c>
      <c r="B94" s="46" t="s">
        <v>38</v>
      </c>
      <c r="C94" s="46" t="s">
        <v>35</v>
      </c>
      <c r="D94" s="46" t="s">
        <v>34</v>
      </c>
      <c r="E94" s="46" t="s">
        <v>35</v>
      </c>
      <c r="F94" s="46" t="s">
        <v>36</v>
      </c>
      <c r="G94" s="47" t="s">
        <v>36</v>
      </c>
      <c r="I94" s="97" t="s">
        <v>37</v>
      </c>
      <c r="J94" s="93" t="s">
        <v>38</v>
      </c>
      <c r="K94" s="93" t="s">
        <v>35</v>
      </c>
      <c r="L94" s="93" t="s">
        <v>34</v>
      </c>
      <c r="M94" s="93" t="s">
        <v>35</v>
      </c>
      <c r="N94" s="93" t="s">
        <v>36</v>
      </c>
      <c r="O94" s="98" t="s">
        <v>36</v>
      </c>
    </row>
    <row r="95" spans="1:15">
      <c r="A95" s="45" t="s">
        <v>39</v>
      </c>
      <c r="B95" s="46" t="s">
        <v>40</v>
      </c>
      <c r="C95" s="46" t="s">
        <v>35</v>
      </c>
      <c r="D95" s="46" t="s">
        <v>41</v>
      </c>
      <c r="E95" s="46" t="s">
        <v>42</v>
      </c>
      <c r="F95" s="46" t="s">
        <v>43</v>
      </c>
      <c r="G95" s="47" t="s">
        <v>44</v>
      </c>
      <c r="I95" s="97" t="s">
        <v>39</v>
      </c>
      <c r="J95" s="93" t="s">
        <v>40</v>
      </c>
      <c r="K95" s="93" t="s">
        <v>35</v>
      </c>
      <c r="L95" s="93" t="s">
        <v>41</v>
      </c>
      <c r="M95" s="93" t="s">
        <v>42</v>
      </c>
      <c r="N95" s="93" t="s">
        <v>43</v>
      </c>
      <c r="O95" s="98" t="s">
        <v>44</v>
      </c>
    </row>
    <row r="96" spans="1:15">
      <c r="A96" s="45" t="s">
        <v>45</v>
      </c>
      <c r="B96" s="46" t="s">
        <v>46</v>
      </c>
      <c r="C96" s="46" t="s">
        <v>35</v>
      </c>
      <c r="D96" s="46">
        <v>0.3</v>
      </c>
      <c r="E96" s="46" t="s">
        <v>47</v>
      </c>
      <c r="F96" s="91">
        <v>6.41</v>
      </c>
      <c r="G96" s="56">
        <f>F96*D96</f>
        <v>1.923</v>
      </c>
      <c r="I96" s="97" t="s">
        <v>45</v>
      </c>
      <c r="J96" s="93" t="s">
        <v>46</v>
      </c>
      <c r="K96" s="93" t="s">
        <v>35</v>
      </c>
      <c r="L96" s="93">
        <v>0.14000000000000001</v>
      </c>
      <c r="M96" s="93" t="s">
        <v>47</v>
      </c>
      <c r="N96" s="91">
        <v>6.41</v>
      </c>
      <c r="O96" s="56">
        <f>N96*L96</f>
        <v>0.89740000000000009</v>
      </c>
    </row>
    <row r="97" spans="1:15">
      <c r="A97" s="45" t="s">
        <v>169</v>
      </c>
      <c r="B97" s="46" t="s">
        <v>170</v>
      </c>
      <c r="C97" s="46" t="s">
        <v>35</v>
      </c>
      <c r="D97" s="46">
        <v>0.5</v>
      </c>
      <c r="E97" s="46" t="s">
        <v>47</v>
      </c>
      <c r="F97" s="91">
        <v>11.5</v>
      </c>
      <c r="G97" s="56">
        <f>F97*D97</f>
        <v>5.75</v>
      </c>
      <c r="I97" s="97" t="s">
        <v>169</v>
      </c>
      <c r="J97" s="93" t="s">
        <v>170</v>
      </c>
      <c r="K97" s="93" t="s">
        <v>35</v>
      </c>
      <c r="L97" s="93">
        <v>0.26</v>
      </c>
      <c r="M97" s="93" t="s">
        <v>47</v>
      </c>
      <c r="N97" s="91">
        <v>11.5</v>
      </c>
      <c r="O97" s="56">
        <f>N97*L97</f>
        <v>2.99</v>
      </c>
    </row>
    <row r="98" spans="1:15">
      <c r="A98" s="45" t="s">
        <v>171</v>
      </c>
      <c r="B98" s="46" t="s">
        <v>172</v>
      </c>
      <c r="C98" s="46" t="s">
        <v>35</v>
      </c>
      <c r="D98" s="46">
        <v>0.13600000000000001</v>
      </c>
      <c r="E98" s="46" t="s">
        <v>173</v>
      </c>
      <c r="F98" s="46">
        <v>16.13</v>
      </c>
      <c r="G98" s="47">
        <v>2.19</v>
      </c>
      <c r="I98" s="97" t="s">
        <v>171</v>
      </c>
      <c r="J98" s="93" t="s">
        <v>172</v>
      </c>
      <c r="K98" s="93" t="s">
        <v>35</v>
      </c>
      <c r="L98" s="93">
        <v>0.26400000000000001</v>
      </c>
      <c r="M98" s="93" t="s">
        <v>173</v>
      </c>
      <c r="N98" s="93">
        <v>16.13</v>
      </c>
      <c r="O98" s="98">
        <v>4.26</v>
      </c>
    </row>
    <row r="99" spans="1:15">
      <c r="A99" s="45" t="s">
        <v>174</v>
      </c>
      <c r="B99" s="46" t="s">
        <v>175</v>
      </c>
      <c r="C99" s="46" t="s">
        <v>35</v>
      </c>
      <c r="D99" s="46">
        <v>0.04</v>
      </c>
      <c r="E99" s="46" t="s">
        <v>173</v>
      </c>
      <c r="F99" s="46">
        <v>9.16</v>
      </c>
      <c r="G99" s="47">
        <v>0.37</v>
      </c>
      <c r="I99" s="97" t="s">
        <v>182</v>
      </c>
      <c r="J99" s="93" t="s">
        <v>183</v>
      </c>
      <c r="K99" s="93" t="s">
        <v>35</v>
      </c>
      <c r="L99" s="93">
        <v>0.13200000000000001</v>
      </c>
      <c r="M99" s="93" t="s">
        <v>173</v>
      </c>
      <c r="N99" s="93">
        <v>22.23</v>
      </c>
      <c r="O99" s="98">
        <v>2.93</v>
      </c>
    </row>
    <row r="100" spans="1:15">
      <c r="A100" s="45" t="s">
        <v>37</v>
      </c>
      <c r="B100" s="46" t="s">
        <v>58</v>
      </c>
      <c r="C100" s="46" t="s">
        <v>35</v>
      </c>
      <c r="D100" s="46" t="s">
        <v>34</v>
      </c>
      <c r="E100" s="46" t="s">
        <v>35</v>
      </c>
      <c r="F100" s="46" t="s">
        <v>36</v>
      </c>
      <c r="G100" s="56">
        <f>SUM(G96:G97)*1.25</f>
        <v>9.5912500000000005</v>
      </c>
      <c r="I100" s="97" t="s">
        <v>184</v>
      </c>
      <c r="J100" s="93" t="s">
        <v>185</v>
      </c>
      <c r="K100" s="93" t="s">
        <v>35</v>
      </c>
      <c r="L100" s="93">
        <v>6.6000000000000003E-2</v>
      </c>
      <c r="M100" s="93" t="s">
        <v>173</v>
      </c>
      <c r="N100" s="93">
        <v>7.16</v>
      </c>
      <c r="O100" s="98">
        <v>0.47</v>
      </c>
    </row>
    <row r="101" spans="1:15">
      <c r="A101" s="45" t="s">
        <v>37</v>
      </c>
      <c r="B101" s="46" t="s">
        <v>38</v>
      </c>
      <c r="C101" s="46" t="s">
        <v>35</v>
      </c>
      <c r="D101" s="46" t="s">
        <v>34</v>
      </c>
      <c r="E101" s="46" t="s">
        <v>35</v>
      </c>
      <c r="F101" s="46" t="s">
        <v>36</v>
      </c>
      <c r="G101" s="55" t="s">
        <v>51</v>
      </c>
      <c r="I101" s="97" t="s">
        <v>37</v>
      </c>
      <c r="J101" s="93" t="s">
        <v>58</v>
      </c>
      <c r="K101" s="93" t="s">
        <v>35</v>
      </c>
      <c r="L101" s="93" t="s">
        <v>34</v>
      </c>
      <c r="M101" s="93" t="s">
        <v>35</v>
      </c>
      <c r="N101" s="93" t="s">
        <v>36</v>
      </c>
      <c r="O101" s="56">
        <f>SUM(O96:O97)*1.25</f>
        <v>4.8592500000000003</v>
      </c>
    </row>
    <row r="102" spans="1:15" ht="13.5" thickBot="1">
      <c r="A102" s="48" t="s">
        <v>37</v>
      </c>
      <c r="B102" s="49" t="s">
        <v>38</v>
      </c>
      <c r="C102" s="49" t="s">
        <v>35</v>
      </c>
      <c r="D102" s="49" t="s">
        <v>34</v>
      </c>
      <c r="E102" s="49" t="s">
        <v>35</v>
      </c>
      <c r="F102" s="49" t="s">
        <v>36</v>
      </c>
      <c r="G102" s="70">
        <f>SUM(G96:G100)</f>
        <v>19.824249999999999</v>
      </c>
      <c r="I102" s="97" t="s">
        <v>37</v>
      </c>
      <c r="J102" s="93" t="s">
        <v>38</v>
      </c>
      <c r="K102" s="93" t="s">
        <v>35</v>
      </c>
      <c r="L102" s="93" t="s">
        <v>34</v>
      </c>
      <c r="M102" s="93" t="s">
        <v>35</v>
      </c>
      <c r="N102" s="93" t="s">
        <v>36</v>
      </c>
      <c r="O102" s="92"/>
    </row>
    <row r="103" spans="1:15" ht="13.5" thickBot="1">
      <c r="I103" s="99" t="s">
        <v>37</v>
      </c>
      <c r="J103" s="100" t="s">
        <v>38</v>
      </c>
      <c r="K103" s="100" t="s">
        <v>35</v>
      </c>
      <c r="L103" s="100" t="s">
        <v>34</v>
      </c>
      <c r="M103" s="100" t="s">
        <v>35</v>
      </c>
      <c r="N103" s="100" t="s">
        <v>36</v>
      </c>
      <c r="O103" s="70">
        <f>SUM(O96:O101)</f>
        <v>16.406650000000003</v>
      </c>
    </row>
    <row r="104" spans="1:15" ht="13.5" thickBot="1"/>
    <row r="105" spans="1:15">
      <c r="A105" s="51" t="s">
        <v>52</v>
      </c>
      <c r="B105" s="60" t="s">
        <v>53</v>
      </c>
      <c r="C105" s="60" t="s">
        <v>42</v>
      </c>
      <c r="D105" s="60" t="s">
        <v>34</v>
      </c>
      <c r="E105" s="60" t="s">
        <v>35</v>
      </c>
      <c r="F105" s="52" t="s">
        <v>36</v>
      </c>
      <c r="G105" s="53" t="s">
        <v>36</v>
      </c>
      <c r="I105" s="42" t="s">
        <v>52</v>
      </c>
      <c r="J105" s="43" t="s">
        <v>53</v>
      </c>
      <c r="K105" s="43" t="s">
        <v>42</v>
      </c>
      <c r="L105" s="43" t="s">
        <v>34</v>
      </c>
      <c r="M105" s="43" t="s">
        <v>35</v>
      </c>
      <c r="N105" s="43" t="s">
        <v>36</v>
      </c>
      <c r="O105" s="44" t="s">
        <v>36</v>
      </c>
    </row>
    <row r="106" spans="1:15">
      <c r="A106" s="54" t="s">
        <v>186</v>
      </c>
      <c r="B106" s="40" t="s">
        <v>187</v>
      </c>
      <c r="C106" s="40" t="s">
        <v>33</v>
      </c>
      <c r="D106" s="40" t="s">
        <v>34</v>
      </c>
      <c r="E106" s="40" t="s">
        <v>35</v>
      </c>
      <c r="F106" s="41" t="s">
        <v>36</v>
      </c>
      <c r="G106" s="55" t="s">
        <v>36</v>
      </c>
      <c r="I106" s="45" t="s">
        <v>192</v>
      </c>
      <c r="J106" s="46" t="s">
        <v>193</v>
      </c>
      <c r="K106" s="46" t="s">
        <v>54</v>
      </c>
      <c r="L106" s="46" t="s">
        <v>34</v>
      </c>
      <c r="M106" s="46" t="s">
        <v>35</v>
      </c>
      <c r="N106" s="46" t="s">
        <v>36</v>
      </c>
      <c r="O106" s="47" t="s">
        <v>36</v>
      </c>
    </row>
    <row r="107" spans="1:15">
      <c r="A107" s="54" t="s">
        <v>37</v>
      </c>
      <c r="B107" s="40" t="s">
        <v>38</v>
      </c>
      <c r="C107" s="40" t="s">
        <v>35</v>
      </c>
      <c r="D107" s="40" t="s">
        <v>34</v>
      </c>
      <c r="E107" s="40" t="s">
        <v>35</v>
      </c>
      <c r="F107" s="41" t="s">
        <v>36</v>
      </c>
      <c r="G107" s="55" t="s">
        <v>36</v>
      </c>
      <c r="I107" s="45" t="s">
        <v>37</v>
      </c>
      <c r="J107" s="46" t="s">
        <v>38</v>
      </c>
      <c r="K107" s="46" t="s">
        <v>35</v>
      </c>
      <c r="L107" s="46" t="s">
        <v>34</v>
      </c>
      <c r="M107" s="46" t="s">
        <v>35</v>
      </c>
      <c r="N107" s="46" t="s">
        <v>36</v>
      </c>
      <c r="O107" s="47" t="s">
        <v>36</v>
      </c>
    </row>
    <row r="108" spans="1:15">
      <c r="A108" s="54" t="s">
        <v>39</v>
      </c>
      <c r="B108" s="40" t="s">
        <v>40</v>
      </c>
      <c r="C108" s="40" t="s">
        <v>35</v>
      </c>
      <c r="D108" s="40" t="s">
        <v>41</v>
      </c>
      <c r="E108" s="40" t="s">
        <v>42</v>
      </c>
      <c r="F108" s="41" t="s">
        <v>43</v>
      </c>
      <c r="G108" s="55" t="s">
        <v>44</v>
      </c>
      <c r="I108" s="45" t="s">
        <v>39</v>
      </c>
      <c r="J108" s="46" t="s">
        <v>40</v>
      </c>
      <c r="K108" s="46" t="s">
        <v>35</v>
      </c>
      <c r="L108" s="46" t="s">
        <v>41</v>
      </c>
      <c r="M108" s="46" t="s">
        <v>42</v>
      </c>
      <c r="N108" s="46" t="s">
        <v>43</v>
      </c>
      <c r="O108" s="47" t="s">
        <v>44</v>
      </c>
    </row>
    <row r="109" spans="1:15">
      <c r="A109" s="54" t="s">
        <v>111</v>
      </c>
      <c r="B109" s="40" t="s">
        <v>112</v>
      </c>
      <c r="C109" s="40" t="s">
        <v>35</v>
      </c>
      <c r="D109" s="40">
        <v>0.3</v>
      </c>
      <c r="E109" s="40" t="s">
        <v>47</v>
      </c>
      <c r="F109" s="41">
        <v>10.15</v>
      </c>
      <c r="G109" s="56">
        <f>F109*D109</f>
        <v>3.0449999999999999</v>
      </c>
      <c r="I109" s="45" t="s">
        <v>45</v>
      </c>
      <c r="J109" s="46" t="s">
        <v>46</v>
      </c>
      <c r="K109" s="46" t="s">
        <v>35</v>
      </c>
      <c r="L109" s="46">
        <v>4</v>
      </c>
      <c r="M109" s="46" t="s">
        <v>47</v>
      </c>
      <c r="N109" s="91">
        <v>6.41</v>
      </c>
      <c r="O109" s="56">
        <f>N109*L109</f>
        <v>25.64</v>
      </c>
    </row>
    <row r="110" spans="1:15">
      <c r="A110" s="54" t="s">
        <v>188</v>
      </c>
      <c r="B110" s="40" t="s">
        <v>189</v>
      </c>
      <c r="C110" s="40" t="s">
        <v>35</v>
      </c>
      <c r="D110" s="40">
        <v>0.15</v>
      </c>
      <c r="E110" s="40" t="s">
        <v>79</v>
      </c>
      <c r="F110" s="41">
        <v>58.24</v>
      </c>
      <c r="G110" s="55">
        <v>8.74</v>
      </c>
      <c r="I110" s="45" t="s">
        <v>194</v>
      </c>
      <c r="J110" s="46" t="s">
        <v>195</v>
      </c>
      <c r="K110" s="46" t="s">
        <v>35</v>
      </c>
      <c r="L110" s="46">
        <v>16</v>
      </c>
      <c r="M110" s="46" t="s">
        <v>47</v>
      </c>
      <c r="N110" s="41">
        <v>10.15</v>
      </c>
      <c r="O110" s="56">
        <f>N110*L110</f>
        <v>162.4</v>
      </c>
    </row>
    <row r="111" spans="1:15">
      <c r="A111" s="54" t="s">
        <v>37</v>
      </c>
      <c r="B111" s="40" t="s">
        <v>50</v>
      </c>
      <c r="C111" s="40" t="s">
        <v>35</v>
      </c>
      <c r="D111" s="40" t="s">
        <v>34</v>
      </c>
      <c r="E111" s="40" t="s">
        <v>35</v>
      </c>
      <c r="F111" s="41" t="s">
        <v>36</v>
      </c>
      <c r="G111" s="56">
        <f>SUM(G109)*1.25</f>
        <v>3.8062499999999999</v>
      </c>
      <c r="I111" s="45" t="s">
        <v>196</v>
      </c>
      <c r="J111" s="46" t="s">
        <v>197</v>
      </c>
      <c r="K111" s="46" t="s">
        <v>35</v>
      </c>
      <c r="L111" s="46">
        <v>2.4</v>
      </c>
      <c r="M111" s="46" t="s">
        <v>79</v>
      </c>
      <c r="N111" s="46">
        <v>120</v>
      </c>
      <c r="O111" s="47">
        <v>288</v>
      </c>
    </row>
    <row r="112" spans="1:15">
      <c r="A112" s="54" t="s">
        <v>37</v>
      </c>
      <c r="B112" s="40" t="s">
        <v>38</v>
      </c>
      <c r="C112" s="40" t="s">
        <v>35</v>
      </c>
      <c r="D112" s="40" t="s">
        <v>34</v>
      </c>
      <c r="E112" s="40" t="s">
        <v>35</v>
      </c>
      <c r="F112" s="41" t="s">
        <v>36</v>
      </c>
      <c r="G112" s="55" t="s">
        <v>51</v>
      </c>
      <c r="I112" s="45" t="s">
        <v>198</v>
      </c>
      <c r="J112" s="46" t="s">
        <v>199</v>
      </c>
      <c r="K112" s="46" t="s">
        <v>35</v>
      </c>
      <c r="L112" s="46">
        <v>7</v>
      </c>
      <c r="M112" s="46" t="s">
        <v>33</v>
      </c>
      <c r="N112" s="46">
        <v>15.14</v>
      </c>
      <c r="O112" s="47">
        <v>105.98</v>
      </c>
    </row>
    <row r="113" spans="1:15" ht="13.5" thickBot="1">
      <c r="A113" s="54" t="s">
        <v>37</v>
      </c>
      <c r="B113" s="40" t="s">
        <v>38</v>
      </c>
      <c r="C113" s="40" t="s">
        <v>35</v>
      </c>
      <c r="D113" s="40" t="s">
        <v>34</v>
      </c>
      <c r="E113" s="40" t="s">
        <v>35</v>
      </c>
      <c r="F113" s="41" t="s">
        <v>36</v>
      </c>
      <c r="G113" s="70">
        <f>SUM(G109:G111)</f>
        <v>15.59125</v>
      </c>
      <c r="I113" s="45" t="s">
        <v>200</v>
      </c>
      <c r="J113" s="46" t="s">
        <v>201</v>
      </c>
      <c r="K113" s="46" t="s">
        <v>35</v>
      </c>
      <c r="L113" s="46">
        <v>3</v>
      </c>
      <c r="M113" s="46" t="s">
        <v>33</v>
      </c>
      <c r="N113" s="46">
        <v>10.6</v>
      </c>
      <c r="O113" s="47">
        <v>31.8</v>
      </c>
    </row>
    <row r="114" spans="1:15" ht="13.5" thickBot="1">
      <c r="A114" s="57" t="s">
        <v>37</v>
      </c>
      <c r="B114" s="58" t="s">
        <v>38</v>
      </c>
      <c r="C114" s="58" t="s">
        <v>35</v>
      </c>
      <c r="D114" s="58" t="s">
        <v>34</v>
      </c>
      <c r="E114" s="58" t="s">
        <v>35</v>
      </c>
      <c r="F114" s="59" t="s">
        <v>36</v>
      </c>
      <c r="G114" s="88" t="s">
        <v>36</v>
      </c>
      <c r="I114" s="45" t="s">
        <v>202</v>
      </c>
      <c r="J114" s="46" t="s">
        <v>203</v>
      </c>
      <c r="K114" s="46" t="s">
        <v>35</v>
      </c>
      <c r="L114" s="46">
        <v>6</v>
      </c>
      <c r="M114" s="46" t="s">
        <v>33</v>
      </c>
      <c r="N114" s="46">
        <v>11.74</v>
      </c>
      <c r="O114" s="47">
        <v>70.44</v>
      </c>
    </row>
    <row r="115" spans="1:15">
      <c r="A115" s="54" t="s">
        <v>37</v>
      </c>
      <c r="B115" s="40" t="s">
        <v>38</v>
      </c>
      <c r="C115" s="40" t="s">
        <v>35</v>
      </c>
      <c r="D115" s="40" t="s">
        <v>34</v>
      </c>
      <c r="E115" s="40" t="s">
        <v>35</v>
      </c>
      <c r="F115" s="41" t="s">
        <v>36</v>
      </c>
      <c r="G115" s="55" t="s">
        <v>36</v>
      </c>
      <c r="I115" s="45" t="s">
        <v>204</v>
      </c>
      <c r="J115" s="46" t="s">
        <v>205</v>
      </c>
      <c r="K115" s="46" t="s">
        <v>35</v>
      </c>
      <c r="L115" s="46">
        <v>30</v>
      </c>
      <c r="M115" s="46" t="s">
        <v>54</v>
      </c>
      <c r="N115" s="46">
        <v>0.22</v>
      </c>
      <c r="O115" s="47">
        <v>6.6</v>
      </c>
    </row>
    <row r="116" spans="1:15" ht="13.5" thickBot="1">
      <c r="A116" s="54" t="s">
        <v>37</v>
      </c>
      <c r="B116" s="40" t="s">
        <v>38</v>
      </c>
      <c r="C116" s="40" t="s">
        <v>35</v>
      </c>
      <c r="D116" s="40" t="s">
        <v>34</v>
      </c>
      <c r="E116" s="40" t="s">
        <v>35</v>
      </c>
      <c r="F116" s="41" t="s">
        <v>36</v>
      </c>
      <c r="G116" s="55" t="s">
        <v>36</v>
      </c>
      <c r="I116" s="45" t="s">
        <v>206</v>
      </c>
      <c r="J116" s="46" t="s">
        <v>207</v>
      </c>
      <c r="K116" s="46" t="s">
        <v>35</v>
      </c>
      <c r="L116" s="46">
        <v>8</v>
      </c>
      <c r="M116" s="46" t="s">
        <v>33</v>
      </c>
      <c r="N116" s="46">
        <v>5.93</v>
      </c>
      <c r="O116" s="47">
        <v>47.41</v>
      </c>
    </row>
    <row r="117" spans="1:15">
      <c r="A117" s="51" t="s">
        <v>52</v>
      </c>
      <c r="B117" s="60" t="s">
        <v>53</v>
      </c>
      <c r="C117" s="60" t="s">
        <v>42</v>
      </c>
      <c r="D117" s="60" t="s">
        <v>34</v>
      </c>
      <c r="E117" s="60" t="s">
        <v>35</v>
      </c>
      <c r="F117" s="52" t="s">
        <v>36</v>
      </c>
      <c r="G117" s="53" t="s">
        <v>36</v>
      </c>
      <c r="I117" s="45" t="s">
        <v>167</v>
      </c>
      <c r="J117" s="46" t="s">
        <v>168</v>
      </c>
      <c r="K117" s="46" t="s">
        <v>35</v>
      </c>
      <c r="L117" s="46">
        <v>5</v>
      </c>
      <c r="M117" s="46" t="s">
        <v>79</v>
      </c>
      <c r="N117" s="46">
        <v>5.22</v>
      </c>
      <c r="O117" s="47">
        <v>26.12</v>
      </c>
    </row>
    <row r="118" spans="1:15">
      <c r="A118" s="54" t="s">
        <v>190</v>
      </c>
      <c r="B118" s="40" t="s">
        <v>191</v>
      </c>
      <c r="C118" s="40" t="s">
        <v>33</v>
      </c>
      <c r="D118" s="40" t="s">
        <v>34</v>
      </c>
      <c r="E118" s="40" t="s">
        <v>35</v>
      </c>
      <c r="F118" s="41" t="s">
        <v>36</v>
      </c>
      <c r="G118" s="55" t="s">
        <v>36</v>
      </c>
      <c r="I118" s="45" t="s">
        <v>37</v>
      </c>
      <c r="J118" s="46" t="s">
        <v>58</v>
      </c>
      <c r="K118" s="46" t="s">
        <v>35</v>
      </c>
      <c r="L118" s="46" t="s">
        <v>34</v>
      </c>
      <c r="M118" s="46" t="s">
        <v>35</v>
      </c>
      <c r="N118" s="46" t="s">
        <v>36</v>
      </c>
      <c r="O118" s="56">
        <f>SUM(O109:O110)*1.25</f>
        <v>235.05</v>
      </c>
    </row>
    <row r="119" spans="1:15">
      <c r="A119" s="54" t="s">
        <v>37</v>
      </c>
      <c r="B119" s="40" t="s">
        <v>38</v>
      </c>
      <c r="C119" s="40" t="s">
        <v>35</v>
      </c>
      <c r="D119" s="40" t="s">
        <v>34</v>
      </c>
      <c r="E119" s="40" t="s">
        <v>35</v>
      </c>
      <c r="F119" s="41" t="s">
        <v>36</v>
      </c>
      <c r="G119" s="55" t="s">
        <v>36</v>
      </c>
      <c r="I119" s="45" t="s">
        <v>37</v>
      </c>
      <c r="J119" s="46" t="s">
        <v>38</v>
      </c>
      <c r="K119" s="46" t="s">
        <v>35</v>
      </c>
      <c r="L119" s="46" t="s">
        <v>34</v>
      </c>
      <c r="M119" s="46" t="s">
        <v>35</v>
      </c>
      <c r="N119" s="46" t="s">
        <v>36</v>
      </c>
      <c r="O119" s="55" t="s">
        <v>51</v>
      </c>
    </row>
    <row r="120" spans="1:15" ht="13.5" thickBot="1">
      <c r="A120" s="54" t="s">
        <v>39</v>
      </c>
      <c r="B120" s="40" t="s">
        <v>40</v>
      </c>
      <c r="C120" s="40" t="s">
        <v>35</v>
      </c>
      <c r="D120" s="40" t="s">
        <v>41</v>
      </c>
      <c r="E120" s="40" t="s">
        <v>42</v>
      </c>
      <c r="F120" s="41" t="s">
        <v>43</v>
      </c>
      <c r="G120" s="55" t="s">
        <v>44</v>
      </c>
      <c r="I120" s="48" t="s">
        <v>37</v>
      </c>
      <c r="J120" s="49" t="s">
        <v>38</v>
      </c>
      <c r="K120" s="49" t="s">
        <v>35</v>
      </c>
      <c r="L120" s="49" t="s">
        <v>34</v>
      </c>
      <c r="M120" s="49" t="s">
        <v>35</v>
      </c>
      <c r="N120" s="49" t="s">
        <v>36</v>
      </c>
      <c r="O120" s="70">
        <f>SUM(O109:O118)</f>
        <v>999.44</v>
      </c>
    </row>
    <row r="121" spans="1:15">
      <c r="A121" s="54" t="s">
        <v>111</v>
      </c>
      <c r="B121" s="40" t="s">
        <v>112</v>
      </c>
      <c r="C121" s="40" t="s">
        <v>35</v>
      </c>
      <c r="D121" s="40">
        <v>0.3</v>
      </c>
      <c r="E121" s="40" t="s">
        <v>47</v>
      </c>
      <c r="F121" s="41">
        <v>10.15</v>
      </c>
      <c r="G121" s="56">
        <f>F121*D121</f>
        <v>3.0449999999999999</v>
      </c>
      <c r="I121" s="42" t="s">
        <v>208</v>
      </c>
      <c r="J121" s="43" t="s">
        <v>209</v>
      </c>
      <c r="K121" s="43" t="s">
        <v>54</v>
      </c>
      <c r="L121" s="43" t="s">
        <v>34</v>
      </c>
      <c r="M121" s="43" t="s">
        <v>35</v>
      </c>
      <c r="N121" s="43" t="s">
        <v>36</v>
      </c>
      <c r="O121" s="44" t="s">
        <v>36</v>
      </c>
    </row>
    <row r="122" spans="1:15">
      <c r="A122" s="54" t="s">
        <v>188</v>
      </c>
      <c r="B122" s="40" t="s">
        <v>189</v>
      </c>
      <c r="C122" s="40" t="s">
        <v>35</v>
      </c>
      <c r="D122" s="40">
        <v>0.18</v>
      </c>
      <c r="E122" s="40" t="s">
        <v>79</v>
      </c>
      <c r="F122" s="41">
        <v>58.24</v>
      </c>
      <c r="G122" s="55">
        <v>10.48</v>
      </c>
      <c r="I122" s="45" t="s">
        <v>37</v>
      </c>
      <c r="J122" s="46" t="s">
        <v>38</v>
      </c>
      <c r="K122" s="46" t="s">
        <v>35</v>
      </c>
      <c r="L122" s="46" t="s">
        <v>34</v>
      </c>
      <c r="M122" s="46" t="s">
        <v>35</v>
      </c>
      <c r="N122" s="46" t="s">
        <v>36</v>
      </c>
      <c r="O122" s="47" t="s">
        <v>36</v>
      </c>
    </row>
    <row r="123" spans="1:15">
      <c r="A123" s="54" t="s">
        <v>37</v>
      </c>
      <c r="B123" s="40" t="s">
        <v>50</v>
      </c>
      <c r="C123" s="40" t="s">
        <v>35</v>
      </c>
      <c r="D123" s="40" t="s">
        <v>34</v>
      </c>
      <c r="E123" s="40" t="s">
        <v>35</v>
      </c>
      <c r="F123" s="41" t="s">
        <v>36</v>
      </c>
      <c r="G123" s="56">
        <f>SUM(G121)*1.25</f>
        <v>3.8062499999999999</v>
      </c>
      <c r="I123" s="45" t="s">
        <v>39</v>
      </c>
      <c r="J123" s="46" t="s">
        <v>40</v>
      </c>
      <c r="K123" s="46" t="s">
        <v>35</v>
      </c>
      <c r="L123" s="46" t="s">
        <v>41</v>
      </c>
      <c r="M123" s="46" t="s">
        <v>42</v>
      </c>
      <c r="N123" s="46" t="s">
        <v>43</v>
      </c>
      <c r="O123" s="47" t="s">
        <v>44</v>
      </c>
    </row>
    <row r="124" spans="1:15">
      <c r="A124" s="54" t="s">
        <v>37</v>
      </c>
      <c r="B124" s="40" t="s">
        <v>38</v>
      </c>
      <c r="C124" s="40" t="s">
        <v>35</v>
      </c>
      <c r="D124" s="40" t="s">
        <v>34</v>
      </c>
      <c r="E124" s="40" t="s">
        <v>35</v>
      </c>
      <c r="F124" s="41" t="s">
        <v>36</v>
      </c>
      <c r="G124" s="55" t="s">
        <v>51</v>
      </c>
      <c r="I124" s="45" t="s">
        <v>210</v>
      </c>
      <c r="J124" s="46" t="s">
        <v>211</v>
      </c>
      <c r="K124" s="46" t="s">
        <v>35</v>
      </c>
      <c r="L124" s="46">
        <v>2.76</v>
      </c>
      <c r="M124" s="46" t="s">
        <v>79</v>
      </c>
      <c r="N124" s="46">
        <v>3.49</v>
      </c>
      <c r="O124" s="47">
        <v>9.65</v>
      </c>
    </row>
    <row r="125" spans="1:15" ht="13.5" thickBot="1">
      <c r="A125" s="57" t="s">
        <v>37</v>
      </c>
      <c r="B125" s="58" t="s">
        <v>38</v>
      </c>
      <c r="C125" s="58" t="s">
        <v>35</v>
      </c>
      <c r="D125" s="58" t="s">
        <v>34</v>
      </c>
      <c r="E125" s="58" t="s">
        <v>35</v>
      </c>
      <c r="F125" s="59" t="s">
        <v>36</v>
      </c>
      <c r="G125" s="70">
        <f>SUM(G121:G123)</f>
        <v>17.331250000000001</v>
      </c>
      <c r="I125" s="45" t="s">
        <v>212</v>
      </c>
      <c r="J125" s="46" t="s">
        <v>213</v>
      </c>
      <c r="K125" s="46" t="s">
        <v>35</v>
      </c>
      <c r="L125" s="46">
        <v>1.94</v>
      </c>
      <c r="M125" s="46" t="s">
        <v>57</v>
      </c>
      <c r="N125" s="46">
        <v>9.32</v>
      </c>
      <c r="O125" s="47">
        <v>18.079999999999998</v>
      </c>
    </row>
    <row r="126" spans="1:15" ht="13.5" thickBot="1">
      <c r="I126" s="45" t="s">
        <v>214</v>
      </c>
      <c r="J126" s="46" t="s">
        <v>215</v>
      </c>
      <c r="K126" s="46" t="s">
        <v>35</v>
      </c>
      <c r="L126" s="46">
        <v>0.56000000000000005</v>
      </c>
      <c r="M126" s="46" t="s">
        <v>57</v>
      </c>
      <c r="N126" s="46">
        <v>9.4499999999999993</v>
      </c>
      <c r="O126" s="47">
        <v>5.29</v>
      </c>
    </row>
    <row r="127" spans="1:15">
      <c r="A127" s="42" t="s">
        <v>52</v>
      </c>
      <c r="B127" s="43" t="s">
        <v>53</v>
      </c>
      <c r="C127" s="43" t="s">
        <v>42</v>
      </c>
      <c r="D127" s="43" t="s">
        <v>34</v>
      </c>
      <c r="E127" s="43" t="s">
        <v>35</v>
      </c>
      <c r="F127" s="43" t="s">
        <v>36</v>
      </c>
      <c r="G127" s="44" t="s">
        <v>36</v>
      </c>
      <c r="I127" s="45" t="s">
        <v>216</v>
      </c>
      <c r="J127" s="46" t="s">
        <v>217</v>
      </c>
      <c r="K127" s="46" t="s">
        <v>35</v>
      </c>
      <c r="L127" s="46">
        <v>3</v>
      </c>
      <c r="M127" s="46" t="s">
        <v>33</v>
      </c>
      <c r="N127" s="46">
        <v>24.09</v>
      </c>
      <c r="O127" s="47">
        <v>72.260000000000005</v>
      </c>
    </row>
    <row r="128" spans="1:15">
      <c r="A128" s="45" t="s">
        <v>226</v>
      </c>
      <c r="B128" s="46" t="s">
        <v>227</v>
      </c>
      <c r="C128" s="46" t="s">
        <v>79</v>
      </c>
      <c r="D128" s="46" t="s">
        <v>34</v>
      </c>
      <c r="E128" s="46" t="s">
        <v>35</v>
      </c>
      <c r="F128" s="46" t="s">
        <v>36</v>
      </c>
      <c r="G128" s="47" t="s">
        <v>36</v>
      </c>
      <c r="I128" s="45" t="s">
        <v>109</v>
      </c>
      <c r="J128" s="46" t="s">
        <v>110</v>
      </c>
      <c r="K128" s="46" t="s">
        <v>35</v>
      </c>
      <c r="L128" s="46">
        <v>0.20100000000000001</v>
      </c>
      <c r="M128" s="46" t="s">
        <v>57</v>
      </c>
      <c r="N128" s="46">
        <v>243.97</v>
      </c>
      <c r="O128" s="47">
        <v>49.04</v>
      </c>
    </row>
    <row r="129" spans="1:15">
      <c r="A129" s="45" t="s">
        <v>37</v>
      </c>
      <c r="B129" s="46" t="s">
        <v>38</v>
      </c>
      <c r="C129" s="46" t="s">
        <v>35</v>
      </c>
      <c r="D129" s="46" t="s">
        <v>34</v>
      </c>
      <c r="E129" s="46" t="s">
        <v>35</v>
      </c>
      <c r="F129" s="46" t="s">
        <v>36</v>
      </c>
      <c r="G129" s="47" t="s">
        <v>36</v>
      </c>
      <c r="I129" s="45" t="s">
        <v>218</v>
      </c>
      <c r="J129" s="46" t="s">
        <v>219</v>
      </c>
      <c r="K129" s="46" t="s">
        <v>35</v>
      </c>
      <c r="L129" s="46">
        <v>7.1</v>
      </c>
      <c r="M129" s="46" t="s">
        <v>79</v>
      </c>
      <c r="N129" s="46">
        <v>42.91</v>
      </c>
      <c r="O129" s="47">
        <v>304.55</v>
      </c>
    </row>
    <row r="130" spans="1:15">
      <c r="A130" s="45" t="s">
        <v>39</v>
      </c>
      <c r="B130" s="46" t="s">
        <v>40</v>
      </c>
      <c r="C130" s="46" t="s">
        <v>35</v>
      </c>
      <c r="D130" s="46" t="s">
        <v>41</v>
      </c>
      <c r="E130" s="46" t="s">
        <v>42</v>
      </c>
      <c r="F130" s="46" t="s">
        <v>43</v>
      </c>
      <c r="G130" s="47" t="s">
        <v>44</v>
      </c>
      <c r="I130" s="45" t="s">
        <v>220</v>
      </c>
      <c r="J130" s="46" t="s">
        <v>221</v>
      </c>
      <c r="K130" s="46" t="s">
        <v>35</v>
      </c>
      <c r="L130" s="46">
        <v>23.25</v>
      </c>
      <c r="M130" s="46" t="s">
        <v>102</v>
      </c>
      <c r="N130" s="46">
        <v>6.36</v>
      </c>
      <c r="O130" s="47">
        <v>147.91</v>
      </c>
    </row>
    <row r="131" spans="1:15">
      <c r="A131" s="45" t="s">
        <v>45</v>
      </c>
      <c r="B131" s="46" t="s">
        <v>46</v>
      </c>
      <c r="C131" s="46" t="s">
        <v>35</v>
      </c>
      <c r="D131" s="46">
        <v>2</v>
      </c>
      <c r="E131" s="46" t="s">
        <v>47</v>
      </c>
      <c r="F131" s="91">
        <v>6.41</v>
      </c>
      <c r="G131" s="56">
        <f>F131*D131</f>
        <v>12.82</v>
      </c>
      <c r="I131" s="45" t="s">
        <v>222</v>
      </c>
      <c r="J131" s="46" t="s">
        <v>223</v>
      </c>
      <c r="K131" s="46" t="s">
        <v>35</v>
      </c>
      <c r="L131" s="46">
        <v>9.7799999999999994</v>
      </c>
      <c r="M131" s="46" t="s">
        <v>102</v>
      </c>
      <c r="N131" s="46">
        <v>6.29</v>
      </c>
      <c r="O131" s="47">
        <v>61.53</v>
      </c>
    </row>
    <row r="132" spans="1:15">
      <c r="A132" s="45" t="s">
        <v>55</v>
      </c>
      <c r="B132" s="46" t="s">
        <v>56</v>
      </c>
      <c r="C132" s="46" t="s">
        <v>35</v>
      </c>
      <c r="D132" s="46">
        <v>0.5</v>
      </c>
      <c r="E132" s="46" t="s">
        <v>47</v>
      </c>
      <c r="F132" s="41">
        <v>6.41</v>
      </c>
      <c r="G132" s="56">
        <f>F132*D132</f>
        <v>3.2050000000000001</v>
      </c>
      <c r="I132" s="45" t="s">
        <v>224</v>
      </c>
      <c r="J132" s="46" t="s">
        <v>225</v>
      </c>
      <c r="K132" s="46" t="s">
        <v>35</v>
      </c>
      <c r="L132" s="46">
        <v>0.66500000000000004</v>
      </c>
      <c r="M132" s="46" t="s">
        <v>57</v>
      </c>
      <c r="N132" s="46">
        <v>300.07</v>
      </c>
      <c r="O132" s="47">
        <v>199.55</v>
      </c>
    </row>
    <row r="133" spans="1:15">
      <c r="A133" s="45" t="s">
        <v>111</v>
      </c>
      <c r="B133" s="46" t="s">
        <v>112</v>
      </c>
      <c r="C133" s="46" t="s">
        <v>35</v>
      </c>
      <c r="D133" s="46">
        <v>0.5</v>
      </c>
      <c r="E133" s="46" t="s">
        <v>47</v>
      </c>
      <c r="F133" s="41">
        <v>10.15</v>
      </c>
      <c r="G133" s="56">
        <f>F133*D133</f>
        <v>5.0750000000000002</v>
      </c>
      <c r="I133" s="45" t="s">
        <v>37</v>
      </c>
      <c r="J133" s="46" t="s">
        <v>58</v>
      </c>
      <c r="K133" s="46" t="s">
        <v>35</v>
      </c>
      <c r="L133" s="46" t="s">
        <v>34</v>
      </c>
      <c r="M133" s="46" t="s">
        <v>35</v>
      </c>
      <c r="N133" s="46" t="s">
        <v>36</v>
      </c>
      <c r="O133" s="47">
        <v>199.43</v>
      </c>
    </row>
    <row r="134" spans="1:15">
      <c r="A134" s="45" t="s">
        <v>194</v>
      </c>
      <c r="B134" s="46" t="s">
        <v>195</v>
      </c>
      <c r="C134" s="46" t="s">
        <v>35</v>
      </c>
      <c r="D134" s="46">
        <v>2</v>
      </c>
      <c r="E134" s="46" t="s">
        <v>47</v>
      </c>
      <c r="F134" s="46">
        <v>6.26</v>
      </c>
      <c r="G134" s="47">
        <v>12.52</v>
      </c>
      <c r="I134" s="45" t="s">
        <v>37</v>
      </c>
      <c r="J134" s="46" t="s">
        <v>38</v>
      </c>
      <c r="K134" s="46" t="s">
        <v>35</v>
      </c>
      <c r="L134" s="46" t="s">
        <v>34</v>
      </c>
      <c r="M134" s="46" t="s">
        <v>35</v>
      </c>
      <c r="N134" s="46" t="s">
        <v>36</v>
      </c>
      <c r="O134" s="47" t="s">
        <v>51</v>
      </c>
    </row>
    <row r="135" spans="1:15" ht="13.5" thickBot="1">
      <c r="A135" s="45" t="s">
        <v>228</v>
      </c>
      <c r="B135" s="46" t="s">
        <v>229</v>
      </c>
      <c r="C135" s="46" t="s">
        <v>35</v>
      </c>
      <c r="D135" s="46">
        <v>0.55000000000000004</v>
      </c>
      <c r="E135" s="46" t="s">
        <v>102</v>
      </c>
      <c r="F135" s="46">
        <v>4.91</v>
      </c>
      <c r="G135" s="47">
        <v>2.7</v>
      </c>
      <c r="I135" s="48" t="s">
        <v>37</v>
      </c>
      <c r="J135" s="49" t="s">
        <v>38</v>
      </c>
      <c r="K135" s="49" t="s">
        <v>35</v>
      </c>
      <c r="L135" s="49" t="s">
        <v>34</v>
      </c>
      <c r="M135" s="49" t="s">
        <v>35</v>
      </c>
      <c r="N135" s="49" t="s">
        <v>36</v>
      </c>
      <c r="O135" s="50">
        <v>1067.29</v>
      </c>
    </row>
    <row r="136" spans="1:15" ht="13.5" thickBot="1">
      <c r="A136" s="45" t="s">
        <v>230</v>
      </c>
      <c r="B136" s="46" t="s">
        <v>231</v>
      </c>
      <c r="C136" s="46" t="s">
        <v>35</v>
      </c>
      <c r="D136" s="46">
        <v>1.8</v>
      </c>
      <c r="E136" s="46" t="s">
        <v>33</v>
      </c>
      <c r="F136" s="46">
        <v>4.96</v>
      </c>
      <c r="G136" s="47">
        <v>8.93</v>
      </c>
    </row>
    <row r="137" spans="1:15">
      <c r="A137" s="45" t="s">
        <v>232</v>
      </c>
      <c r="B137" s="46" t="s">
        <v>233</v>
      </c>
      <c r="C137" s="46" t="s">
        <v>35</v>
      </c>
      <c r="D137" s="46">
        <v>1.8</v>
      </c>
      <c r="E137" s="46" t="s">
        <v>33</v>
      </c>
      <c r="F137" s="46">
        <v>1.65</v>
      </c>
      <c r="G137" s="47">
        <v>2.97</v>
      </c>
      <c r="I137" s="51" t="s">
        <v>52</v>
      </c>
      <c r="J137" s="60" t="s">
        <v>53</v>
      </c>
      <c r="K137" s="60" t="s">
        <v>42</v>
      </c>
      <c r="L137" s="60" t="s">
        <v>34</v>
      </c>
      <c r="M137" s="60" t="s">
        <v>35</v>
      </c>
      <c r="N137" s="52" t="s">
        <v>36</v>
      </c>
      <c r="O137" s="53" t="s">
        <v>36</v>
      </c>
    </row>
    <row r="138" spans="1:15">
      <c r="A138" s="45" t="s">
        <v>234</v>
      </c>
      <c r="B138" s="46" t="s">
        <v>235</v>
      </c>
      <c r="C138" s="46" t="s">
        <v>35</v>
      </c>
      <c r="D138" s="46">
        <v>2.2000000000000002</v>
      </c>
      <c r="E138" s="46" t="s">
        <v>33</v>
      </c>
      <c r="F138" s="46">
        <v>11.33</v>
      </c>
      <c r="G138" s="47">
        <v>24.93</v>
      </c>
      <c r="I138" s="54" t="s">
        <v>238</v>
      </c>
      <c r="J138" s="40" t="s">
        <v>239</v>
      </c>
      <c r="K138" s="40" t="s">
        <v>33</v>
      </c>
      <c r="L138" s="40" t="s">
        <v>34</v>
      </c>
      <c r="M138" s="40" t="s">
        <v>35</v>
      </c>
      <c r="N138" s="41" t="s">
        <v>36</v>
      </c>
      <c r="O138" s="55" t="s">
        <v>36</v>
      </c>
    </row>
    <row r="139" spans="1:15">
      <c r="A139" s="45" t="s">
        <v>236</v>
      </c>
      <c r="B139" s="46" t="s">
        <v>237</v>
      </c>
      <c r="C139" s="46" t="s">
        <v>35</v>
      </c>
      <c r="D139" s="46">
        <v>1.05</v>
      </c>
      <c r="E139" s="46" t="s">
        <v>79</v>
      </c>
      <c r="F139" s="46">
        <v>16.5</v>
      </c>
      <c r="G139" s="47">
        <v>17.32</v>
      </c>
      <c r="I139" s="54" t="s">
        <v>37</v>
      </c>
      <c r="J139" s="40" t="s">
        <v>38</v>
      </c>
      <c r="K139" s="40" t="s">
        <v>35</v>
      </c>
      <c r="L139" s="40" t="s">
        <v>34</v>
      </c>
      <c r="M139" s="40" t="s">
        <v>35</v>
      </c>
      <c r="N139" s="41" t="s">
        <v>36</v>
      </c>
      <c r="O139" s="55" t="s">
        <v>36</v>
      </c>
    </row>
    <row r="140" spans="1:15">
      <c r="A140" s="45" t="s">
        <v>37</v>
      </c>
      <c r="B140" s="46" t="s">
        <v>58</v>
      </c>
      <c r="C140" s="46" t="s">
        <v>35</v>
      </c>
      <c r="D140" s="46" t="s">
        <v>34</v>
      </c>
      <c r="E140" s="46" t="s">
        <v>35</v>
      </c>
      <c r="F140" s="46" t="s">
        <v>36</v>
      </c>
      <c r="G140" s="56">
        <f>SUM(G131:G133)*1.25</f>
        <v>26.374999999999996</v>
      </c>
      <c r="I140" s="54" t="s">
        <v>39</v>
      </c>
      <c r="J140" s="40" t="s">
        <v>40</v>
      </c>
      <c r="K140" s="40" t="s">
        <v>35</v>
      </c>
      <c r="L140" s="40" t="s">
        <v>41</v>
      </c>
      <c r="M140" s="40" t="s">
        <v>42</v>
      </c>
      <c r="N140" s="41" t="s">
        <v>43</v>
      </c>
      <c r="O140" s="55" t="s">
        <v>44</v>
      </c>
    </row>
    <row r="141" spans="1:15">
      <c r="A141" s="45" t="s">
        <v>37</v>
      </c>
      <c r="B141" s="46" t="s">
        <v>38</v>
      </c>
      <c r="C141" s="46" t="s">
        <v>35</v>
      </c>
      <c r="D141" s="46" t="s">
        <v>34</v>
      </c>
      <c r="E141" s="46" t="s">
        <v>35</v>
      </c>
      <c r="F141" s="46" t="s">
        <v>36</v>
      </c>
      <c r="G141" s="55" t="s">
        <v>51</v>
      </c>
      <c r="I141" s="54" t="s">
        <v>45</v>
      </c>
      <c r="J141" s="40" t="s">
        <v>46</v>
      </c>
      <c r="K141" s="40" t="s">
        <v>35</v>
      </c>
      <c r="L141" s="40">
        <v>0.6</v>
      </c>
      <c r="M141" s="40" t="s">
        <v>47</v>
      </c>
      <c r="N141" s="91">
        <v>6.41</v>
      </c>
      <c r="O141" s="56">
        <f>N141*L141</f>
        <v>3.8460000000000001</v>
      </c>
    </row>
    <row r="142" spans="1:15" ht="13.5" thickBot="1">
      <c r="A142" s="48" t="s">
        <v>37</v>
      </c>
      <c r="B142" s="49" t="s">
        <v>38</v>
      </c>
      <c r="C142" s="49" t="s">
        <v>35</v>
      </c>
      <c r="D142" s="49" t="s">
        <v>34</v>
      </c>
      <c r="E142" s="49" t="s">
        <v>35</v>
      </c>
      <c r="F142" s="49" t="s">
        <v>36</v>
      </c>
      <c r="G142" s="70">
        <f>SUM(G131:G140)</f>
        <v>116.845</v>
      </c>
      <c r="I142" s="54" t="s">
        <v>240</v>
      </c>
      <c r="J142" s="40" t="s">
        <v>241</v>
      </c>
      <c r="K142" s="40" t="s">
        <v>35</v>
      </c>
      <c r="L142" s="40">
        <v>0.6</v>
      </c>
      <c r="M142" s="40" t="s">
        <v>47</v>
      </c>
      <c r="N142" s="41">
        <v>4.17</v>
      </c>
      <c r="O142" s="55">
        <v>2.5</v>
      </c>
    </row>
    <row r="143" spans="1:15">
      <c r="I143" s="54" t="s">
        <v>242</v>
      </c>
      <c r="J143" s="40" t="s">
        <v>243</v>
      </c>
      <c r="K143" s="40" t="s">
        <v>35</v>
      </c>
      <c r="L143" s="40">
        <v>1.4</v>
      </c>
      <c r="M143" s="40" t="s">
        <v>33</v>
      </c>
      <c r="N143" s="41">
        <v>7.28</v>
      </c>
      <c r="O143" s="55">
        <v>10.19</v>
      </c>
    </row>
    <row r="144" spans="1:15">
      <c r="I144" s="54" t="s">
        <v>244</v>
      </c>
      <c r="J144" s="40" t="s">
        <v>245</v>
      </c>
      <c r="K144" s="40" t="s">
        <v>35</v>
      </c>
      <c r="L144" s="40">
        <v>17</v>
      </c>
      <c r="M144" s="40" t="s">
        <v>246</v>
      </c>
      <c r="N144" s="41">
        <v>0.04</v>
      </c>
      <c r="O144" s="55">
        <v>0.68</v>
      </c>
    </row>
    <row r="145" spans="9:15">
      <c r="I145" s="54" t="s">
        <v>247</v>
      </c>
      <c r="J145" s="40" t="s">
        <v>248</v>
      </c>
      <c r="K145" s="40" t="s">
        <v>35</v>
      </c>
      <c r="L145" s="40">
        <v>6.9999999999999999E-4</v>
      </c>
      <c r="M145" s="40" t="s">
        <v>173</v>
      </c>
      <c r="N145" s="41">
        <v>28.72</v>
      </c>
      <c r="O145" s="55">
        <v>0.02</v>
      </c>
    </row>
    <row r="146" spans="9:15">
      <c r="I146" s="54" t="s">
        <v>37</v>
      </c>
      <c r="J146" s="40" t="s">
        <v>50</v>
      </c>
      <c r="K146" s="40" t="s">
        <v>35</v>
      </c>
      <c r="L146" s="40" t="s">
        <v>34</v>
      </c>
      <c r="M146" s="40" t="s">
        <v>35</v>
      </c>
      <c r="N146" s="41" t="s">
        <v>36</v>
      </c>
      <c r="O146" s="56">
        <f>SUM(O141)*1.25</f>
        <v>4.8075000000000001</v>
      </c>
    </row>
    <row r="147" spans="9:15">
      <c r="I147" s="54" t="s">
        <v>37</v>
      </c>
      <c r="J147" s="40" t="s">
        <v>38</v>
      </c>
      <c r="K147" s="40" t="s">
        <v>35</v>
      </c>
      <c r="L147" s="40" t="s">
        <v>34</v>
      </c>
      <c r="M147" s="40" t="s">
        <v>35</v>
      </c>
      <c r="N147" s="41" t="s">
        <v>36</v>
      </c>
      <c r="O147" s="55" t="s">
        <v>51</v>
      </c>
    </row>
    <row r="148" spans="9:15" ht="13.5" thickBot="1">
      <c r="I148" s="57" t="s">
        <v>37</v>
      </c>
      <c r="J148" s="58" t="s">
        <v>38</v>
      </c>
      <c r="K148" s="58" t="s">
        <v>35</v>
      </c>
      <c r="L148" s="58" t="s">
        <v>34</v>
      </c>
      <c r="M148" s="58" t="s">
        <v>35</v>
      </c>
      <c r="N148" s="59" t="s">
        <v>36</v>
      </c>
      <c r="O148" s="70">
        <f>SUM(O141:O146)</f>
        <v>22.043500000000002</v>
      </c>
    </row>
  </sheetData>
  <phoneticPr fontId="18" type="noConversion"/>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dimension ref="A1:H272"/>
  <sheetViews>
    <sheetView topLeftCell="A253" workbookViewId="0">
      <selection activeCell="E254" sqref="E254"/>
    </sheetView>
  </sheetViews>
  <sheetFormatPr defaultRowHeight="12.75"/>
  <cols>
    <col min="1" max="1" width="10.28515625" style="144" bestFit="1" customWidth="1"/>
    <col min="2" max="2" width="9.5703125" style="264" customWidth="1"/>
    <col min="3" max="3" width="69.7109375" style="265" customWidth="1"/>
    <col min="4" max="4" width="9.140625" style="144"/>
    <col min="5" max="5" width="13.140625" style="144" customWidth="1"/>
    <col min="6" max="6" width="7" style="144" customWidth="1"/>
    <col min="7" max="7" width="10.85546875" style="144" customWidth="1"/>
    <col min="8" max="8" width="13.85546875" style="144" bestFit="1" customWidth="1"/>
  </cols>
  <sheetData>
    <row r="1" spans="1:8">
      <c r="A1" s="149"/>
      <c r="B1" s="150"/>
      <c r="C1" s="151"/>
      <c r="D1" s="152"/>
      <c r="E1" s="152"/>
      <c r="F1" s="152"/>
      <c r="G1" s="152"/>
      <c r="H1" s="153"/>
    </row>
    <row r="2" spans="1:8">
      <c r="A2" s="154"/>
      <c r="B2" s="155"/>
      <c r="C2" s="156"/>
      <c r="D2" s="142"/>
      <c r="E2" s="142"/>
      <c r="F2" s="142"/>
      <c r="G2" s="142"/>
      <c r="H2" s="157"/>
    </row>
    <row r="3" spans="1:8">
      <c r="A3" s="154"/>
      <c r="B3" s="155"/>
      <c r="C3" s="156"/>
      <c r="D3" s="142"/>
      <c r="E3" s="142"/>
      <c r="F3" s="142"/>
      <c r="G3" s="142"/>
      <c r="H3" s="157"/>
    </row>
    <row r="4" spans="1:8">
      <c r="A4" s="154"/>
      <c r="B4" s="155"/>
      <c r="C4" s="156"/>
      <c r="D4" s="142"/>
      <c r="E4" s="142"/>
      <c r="F4" s="142"/>
      <c r="G4" s="142"/>
      <c r="H4" s="157"/>
    </row>
    <row r="5" spans="1:8">
      <c r="A5" s="154"/>
      <c r="B5" s="155"/>
      <c r="C5" s="156"/>
      <c r="D5" s="142"/>
      <c r="E5" s="142"/>
      <c r="F5" s="142"/>
      <c r="G5" s="142"/>
      <c r="H5" s="157"/>
    </row>
    <row r="6" spans="1:8">
      <c r="A6" s="773"/>
      <c r="B6" s="774"/>
      <c r="C6" s="774"/>
      <c r="D6" s="774"/>
      <c r="E6" s="774"/>
      <c r="F6" s="774"/>
      <c r="G6" s="774"/>
      <c r="H6" s="775"/>
    </row>
    <row r="7" spans="1:8">
      <c r="A7" s="773"/>
      <c r="B7" s="774"/>
      <c r="C7" s="774"/>
      <c r="D7" s="774"/>
      <c r="E7" s="774"/>
      <c r="F7" s="774"/>
      <c r="G7" s="774"/>
      <c r="H7" s="775"/>
    </row>
    <row r="8" spans="1:8">
      <c r="A8" s="158"/>
      <c r="B8" s="159"/>
      <c r="C8" s="159"/>
      <c r="D8" s="159"/>
      <c r="E8" s="159"/>
      <c r="F8" s="159"/>
      <c r="G8" s="159"/>
      <c r="H8" s="160"/>
    </row>
    <row r="9" spans="1:8">
      <c r="A9" s="158"/>
      <c r="B9" s="159"/>
      <c r="C9" s="159"/>
      <c r="D9" s="159"/>
      <c r="E9" s="159"/>
      <c r="F9" s="159"/>
      <c r="G9" s="159"/>
      <c r="H9" s="160"/>
    </row>
    <row r="10" spans="1:8">
      <c r="A10" s="158"/>
      <c r="B10" s="159"/>
      <c r="C10" s="159"/>
      <c r="D10" s="159"/>
      <c r="E10" s="159"/>
      <c r="F10" s="159"/>
      <c r="G10" s="159"/>
      <c r="H10" s="160"/>
    </row>
    <row r="11" spans="1:8">
      <c r="A11" s="773"/>
      <c r="B11" s="774"/>
      <c r="C11" s="774"/>
      <c r="D11" s="774"/>
      <c r="E11" s="774"/>
      <c r="F11" s="774"/>
      <c r="G11" s="774"/>
      <c r="H11" s="157"/>
    </row>
    <row r="12" spans="1:8" ht="29.25" customHeight="1">
      <c r="A12" s="776" t="s">
        <v>321</v>
      </c>
      <c r="B12" s="776"/>
      <c r="C12" s="776"/>
      <c r="D12" s="776"/>
      <c r="E12" s="776"/>
      <c r="F12" s="776"/>
      <c r="G12" s="776"/>
      <c r="H12" s="776"/>
    </row>
    <row r="13" spans="1:8" ht="12" customHeight="1">
      <c r="A13" s="333"/>
      <c r="B13" s="334"/>
      <c r="C13" s="335"/>
      <c r="D13" s="334"/>
      <c r="E13" s="334"/>
      <c r="F13" s="334"/>
      <c r="G13" s="334"/>
      <c r="H13" s="330"/>
    </row>
    <row r="14" spans="1:8" ht="13.5" customHeight="1">
      <c r="A14" s="777" t="str">
        <f>'PLANILHA COBERTURA'!A14</f>
        <v xml:space="preserve">OBRA: CONSTRUÇÃO DE COBERTURA DE QUADRA POLIESPORTIVA PADRÃO 21X35M  </v>
      </c>
      <c r="B14" s="778"/>
      <c r="C14" s="778"/>
      <c r="D14" s="778"/>
      <c r="E14" s="779"/>
      <c r="F14" s="780" t="str">
        <f>'PLANILHA COBERTURA'!G14</f>
        <v>DATA: 26/07/2016
SINAPI: MAIO/16</v>
      </c>
      <c r="G14" s="781"/>
      <c r="H14" s="782"/>
    </row>
    <row r="15" spans="1:8">
      <c r="A15" s="789" t="str">
        <f>'PLANILHA COBERTURA'!A15</f>
        <v xml:space="preserve">LOCAL: ESCOLA ESTADUAL PROF. ALCIDES RODRIGUES AIRES </v>
      </c>
      <c r="B15" s="790"/>
      <c r="C15" s="790"/>
      <c r="D15" s="790"/>
      <c r="E15" s="791"/>
      <c r="F15" s="783"/>
      <c r="G15" s="784"/>
      <c r="H15" s="785"/>
    </row>
    <row r="16" spans="1:8">
      <c r="A16" s="789" t="str">
        <f>'PLANILHA COBERTURA'!A16</f>
        <v>MUNICÍPIO: PORTO NACIONAL  - TO</v>
      </c>
      <c r="B16" s="790"/>
      <c r="C16" s="790"/>
      <c r="D16" s="790"/>
      <c r="E16" s="791"/>
      <c r="F16" s="783"/>
      <c r="G16" s="784"/>
      <c r="H16" s="785"/>
    </row>
    <row r="17" spans="1:8">
      <c r="A17" s="792" t="str">
        <f>'PLANILHA COBERTURA'!A17</f>
        <v>ÁREA DE CONSTRUÇÃO: 781,03 M2</v>
      </c>
      <c r="B17" s="793"/>
      <c r="C17" s="793"/>
      <c r="D17" s="793"/>
      <c r="E17" s="794"/>
      <c r="F17" s="786"/>
      <c r="G17" s="787"/>
      <c r="H17" s="788"/>
    </row>
    <row r="18" spans="1:8" ht="12.75" customHeight="1">
      <c r="A18" s="331"/>
      <c r="B18" s="332"/>
      <c r="C18" s="11"/>
      <c r="D18" s="13"/>
      <c r="E18" s="13"/>
      <c r="F18" s="13"/>
      <c r="G18" s="13"/>
      <c r="H18" s="330"/>
    </row>
    <row r="19" spans="1:8" ht="19.5">
      <c r="A19" s="161"/>
      <c r="B19" s="162"/>
      <c r="C19" s="163" t="s">
        <v>53</v>
      </c>
      <c r="D19" s="164" t="s">
        <v>42</v>
      </c>
      <c r="E19" s="165" t="s">
        <v>322</v>
      </c>
      <c r="F19" s="755" t="s">
        <v>35</v>
      </c>
      <c r="G19" s="755"/>
      <c r="H19" s="756"/>
    </row>
    <row r="20" spans="1:8" ht="19.5">
      <c r="A20" s="166" t="s">
        <v>323</v>
      </c>
      <c r="B20" s="167" t="s">
        <v>324</v>
      </c>
      <c r="C20" s="168" t="s">
        <v>252</v>
      </c>
      <c r="D20" s="169" t="s">
        <v>54</v>
      </c>
      <c r="E20" s="170">
        <f>SUM(H22:H34)</f>
        <v>1367.97</v>
      </c>
      <c r="F20" s="757"/>
      <c r="G20" s="757"/>
      <c r="H20" s="758"/>
    </row>
    <row r="21" spans="1:8" ht="24">
      <c r="A21" s="171"/>
      <c r="B21" s="172" t="s">
        <v>277</v>
      </c>
      <c r="C21" s="173" t="s">
        <v>40</v>
      </c>
      <c r="D21" s="172" t="s">
        <v>35</v>
      </c>
      <c r="E21" s="174" t="s">
        <v>41</v>
      </c>
      <c r="F21" s="172" t="s">
        <v>42</v>
      </c>
      <c r="G21" s="175" t="s">
        <v>43</v>
      </c>
      <c r="H21" s="176" t="s">
        <v>44</v>
      </c>
    </row>
    <row r="22" spans="1:8" ht="25.5">
      <c r="A22" s="292" t="s">
        <v>93</v>
      </c>
      <c r="B22" s="232" t="s">
        <v>17686</v>
      </c>
      <c r="C22" s="179" t="str">
        <f>UPPER(IF($A22="SINAPI",VLOOKUP($B22,SINAPI!$A$1:$F$30000,2,0),IF($A22="INSUMO",VLOOKUP($B22,INSUMO!$A$3:$H$10000,2,0),"ERRO")))</f>
        <v>AUXILIAR DE ENCANADOR OU BOMBEIRO HIDRÁULICO COM ENCARGOS COMPLEMENTARES</v>
      </c>
      <c r="D22" s="180" t="s">
        <v>35</v>
      </c>
      <c r="E22" s="622">
        <v>4</v>
      </c>
      <c r="F22" s="182" t="str">
        <f>UPPER(IF($A22="SINAPI",VLOOKUP($B22,SINAPI!$A$1:$E$30000,3,0),IF($A22="INSUMO",VLOOKUP($B22,INSUMO!$A$3:$H$30000,3,0),"ERRO")))</f>
        <v>H</v>
      </c>
      <c r="G22" s="183" t="str">
        <f>UPPER(IF($A22="SINAPI",VLOOKUP($B22,SINAPI!$A$1:$D$30000,4,0),IF($A22="INSUMO",ROUND(VLOOKUP($B22,INSUMO!$A$11:$E$30002,4,0),2),"ND")))</f>
        <v>12,64</v>
      </c>
      <c r="H22" s="184">
        <f>ROUND(E22*G22,2)</f>
        <v>50.56</v>
      </c>
    </row>
    <row r="23" spans="1:8">
      <c r="A23" s="292" t="s">
        <v>93</v>
      </c>
      <c r="B23" s="178" t="s">
        <v>17810</v>
      </c>
      <c r="C23" s="179" t="str">
        <f>UPPER(IF($A23="SINAPI",VLOOKUP($B23,SINAPI!$A$1:$F$30000,2,0),IF($A23="INSUMO",VLOOKUP($B23,INSUMO!$A$3:$H$10000,2,0),"ERRO")))</f>
        <v>SERVENTE COM ENCARGOS COMPLEMENTARES</v>
      </c>
      <c r="D23" s="180" t="s">
        <v>35</v>
      </c>
      <c r="E23" s="181">
        <v>8.1199999999999992</v>
      </c>
      <c r="F23" s="182" t="str">
        <f>UPPER(IF($A23="SINAPI",VLOOKUP($B23,SINAPI!$A$1:$E$30000,3,0),IF($A23="INSUMO",VLOOKUP($B23,INSUMO!$A$3:$H$30000,3,0),"ERRO")))</f>
        <v>H</v>
      </c>
      <c r="G23" s="183" t="str">
        <f>UPPER(IF($A23="SINAPI",VLOOKUP($B23,SINAPI!$A$1:$D$30000,4,0),IF($A23="INSUMO",ROUND(VLOOKUP($B23,INSUMO!$A$11:$E$30002,4,0),2),"ND")))</f>
        <v>10,9</v>
      </c>
      <c r="H23" s="184">
        <f t="shared" ref="H23:H34" si="0">ROUND(E23*G23,2)</f>
        <v>88.51</v>
      </c>
    </row>
    <row r="24" spans="1:8" ht="25.5">
      <c r="A24" s="292" t="s">
        <v>93</v>
      </c>
      <c r="B24" s="232" t="s">
        <v>17722</v>
      </c>
      <c r="C24" s="179" t="str">
        <f>UPPER(IF($A24="SINAPI",VLOOKUP($B24,SINAPI!$A$1:$F$30000,2,0),IF($A24="INSUMO",VLOOKUP($B24,INSUMO!$A$3:$H$10000,2,0),"ERRO")))</f>
        <v>ENCANADOR OU BOMBEIRO HIDRÁULICO COM ENCARGOS COMPLEMENTARES</v>
      </c>
      <c r="D24" s="180"/>
      <c r="E24" s="622">
        <v>8</v>
      </c>
      <c r="F24" s="182" t="str">
        <f>UPPER(IF($A24="SINAPI",VLOOKUP($B24,SINAPI!$A$1:$E$30000,3,0),IF($A24="INSUMO",VLOOKUP($B24,INSUMO!$A$3:$H$30000,3,0),"ERRO")))</f>
        <v>H</v>
      </c>
      <c r="G24" s="183" t="str">
        <f>UPPER(IF($A24="SINAPI",VLOOKUP($B24,SINAPI!$A$1:$D$30000,4,0),IF($A24="INSUMO",ROUND(VLOOKUP($B24,INSUMO!$A$11:$E$30002,4,0),2),"ND")))</f>
        <v>15,72</v>
      </c>
      <c r="H24" s="184">
        <f t="shared" si="0"/>
        <v>125.76</v>
      </c>
    </row>
    <row r="25" spans="1:8">
      <c r="A25" s="292" t="s">
        <v>93</v>
      </c>
      <c r="B25" s="178" t="s">
        <v>17796</v>
      </c>
      <c r="C25" s="179" t="str">
        <f>UPPER(IF($A25="SINAPI",VLOOKUP($B25,SINAPI!$A$1:$F$30000,2,0),IF($A25="INSUMO",VLOOKUP($B25,INSUMO!$A$3:$H$10000,2,0),"ERRO")))</f>
        <v>PEDREIRO COM ENCARGOS COMPLEMENTARES</v>
      </c>
      <c r="D25" s="180"/>
      <c r="E25" s="181">
        <v>8</v>
      </c>
      <c r="F25" s="182" t="str">
        <f>UPPER(IF($A25="SINAPI",VLOOKUP($B25,SINAPI!$A$1:$E$30000,3,0),IF($A25="INSUMO",VLOOKUP($B25,INSUMO!$A$3:$H$30000,3,0),"ERRO")))</f>
        <v>H</v>
      </c>
      <c r="G25" s="183" t="str">
        <f>UPPER(IF($A25="SINAPI",VLOOKUP($B25,SINAPI!$A$1:$D$30000,4,0),IF($A25="INSUMO",ROUND(VLOOKUP($B25,INSUMO!$A$11:$E$30002,4,0),2),"ND")))</f>
        <v>14,27</v>
      </c>
      <c r="H25" s="184">
        <f t="shared" si="0"/>
        <v>114.16</v>
      </c>
    </row>
    <row r="26" spans="1:8">
      <c r="A26" s="292" t="s">
        <v>93</v>
      </c>
      <c r="B26" s="178" t="s">
        <v>17712</v>
      </c>
      <c r="C26" s="179" t="str">
        <f>UPPER(IF($A26="SINAPI",VLOOKUP($B26,SINAPI!$A$1:$F$30000,2,0),IF($A26="INSUMO",VLOOKUP($B26,INSUMO!$A$3:$H$10000,2,0),"ERRO")))</f>
        <v>CARPINTEIRO DE FORMAS COM ENCARGOS COMPLEMENTARES</v>
      </c>
      <c r="D26" s="180"/>
      <c r="E26" s="181">
        <v>8</v>
      </c>
      <c r="F26" s="182" t="str">
        <f>UPPER(IF($A26="SINAPI",VLOOKUP($B26,SINAPI!$A$1:$E$30000,3,0),IF($A26="INSUMO",VLOOKUP($B26,INSUMO!$A$3:$H$30000,3,0),"ERRO")))</f>
        <v>H</v>
      </c>
      <c r="G26" s="183" t="str">
        <f>UPPER(IF($A26="SINAPI",VLOOKUP($B26,SINAPI!$A$1:$D$30000,4,0),IF($A26="INSUMO",ROUND(VLOOKUP($B26,INSUMO!$A$11:$E$30002,4,0),2),"ND")))</f>
        <v>14,27</v>
      </c>
      <c r="H26" s="184">
        <f t="shared" si="0"/>
        <v>114.16</v>
      </c>
    </row>
    <row r="27" spans="1:8">
      <c r="A27" s="177" t="s">
        <v>325</v>
      </c>
      <c r="B27" s="178">
        <v>370</v>
      </c>
      <c r="C27" s="179" t="str">
        <f>UPPER(IF($A27="SINAPI",VLOOKUP($B27,SINAPI!$A$1:$F$30000,2,0),IF($A27="INSUMO",VLOOKUP($B27,INSUMO!$A$3:$H$10000,2,0),"ERRO")))</f>
        <v>AREIA MEDIA - POSTO JAZIDA/FORNECEDOR (SEM FRETE)</v>
      </c>
      <c r="D27" s="180"/>
      <c r="E27" s="181">
        <v>1.89E-2</v>
      </c>
      <c r="F27" s="182" t="str">
        <f>UPPER(IF($A27="SINAPI",VLOOKUP($B27,SINAPI!$A$1:$E$30000,3,0),IF($A27="INSUMO",VLOOKUP($B27,INSUMO!$A$3:$H$30000,3,0),"ERRO")))</f>
        <v>M³</v>
      </c>
      <c r="G27" s="183" t="str">
        <f>UPPER(IF($A27="SINAPI",VLOOKUP($B27,SINAPI!$A$1:$D$30000,4,0),IF($A27="INSUMO",ROUND(VLOOKUP($B27,INSUMO!$A$11:$E$30002,4,0),2),"ND")))</f>
        <v>70</v>
      </c>
      <c r="H27" s="184">
        <f t="shared" si="0"/>
        <v>1.32</v>
      </c>
    </row>
    <row r="28" spans="1:8">
      <c r="A28" s="177" t="s">
        <v>325</v>
      </c>
      <c r="B28" s="185">
        <v>6193</v>
      </c>
      <c r="C28" s="179" t="str">
        <f>UPPER(IF($A28="SINAPI",VLOOKUP($B28,SINAPI!$A$1:$F$30000,2,0),IF($A28="INSUMO",VLOOKUP($B28,INSUMO!$A$3:$H$10000,2,0),"ERRO")))</f>
        <v>TÁBUA MADEIRA 2ª QUALIDADE 2,5X20,0CM (1X8") NÃO APARELHADA</v>
      </c>
      <c r="D28" s="180"/>
      <c r="E28" s="181">
        <v>40</v>
      </c>
      <c r="F28" s="182" t="str">
        <f>UPPER(IF($A28="SINAPI",VLOOKUP($B28,SINAPI!$A$1:$E$30000,3,0),IF($A28="INSUMO",VLOOKUP($B28,INSUMO!$A$3:$H$30000,3,0),"ERRO")))</f>
        <v>M</v>
      </c>
      <c r="G28" s="183" t="str">
        <f>UPPER(IF($A28="SINAPI",VLOOKUP($B28,SINAPI!$A$1:$D$30000,4,0),IF($A28="INSUMO",ROUND(VLOOKUP($B28,INSUMO!$A$11:$E$30002,4,0),2),"ND")))</f>
        <v>6,05</v>
      </c>
      <c r="H28" s="184">
        <f t="shared" si="0"/>
        <v>242</v>
      </c>
    </row>
    <row r="29" spans="1:8" ht="25.5">
      <c r="A29" s="177" t="s">
        <v>325</v>
      </c>
      <c r="B29" s="412">
        <v>4433</v>
      </c>
      <c r="C29" s="179" t="str">
        <f>UPPER(IF($A29="SINAPI",VLOOKUP($B29,SINAPI!$A$1:$F$30000,2,0),IF($A29="INSUMO",VLOOKUP($B29,INSUMO!$A$3:$H$10000,2,0),"ERRO")))</f>
        <v>PEÇA DE MADEIRA DE LEI *7,5X*7,5CM, NÃO APARELHADA, P/ TELHADO E ESTRUTURAS PERMANENTES</v>
      </c>
      <c r="D29" s="180"/>
      <c r="E29" s="622">
        <v>25</v>
      </c>
      <c r="F29" s="182" t="str">
        <f>UPPER(IF($A29="SINAPI",VLOOKUP($B29,SINAPI!$A$1:$E$30000,3,0),IF($A29="INSUMO",VLOOKUP($B29,INSUMO!$A$3:$H$30000,3,0),"ERRO")))</f>
        <v>M</v>
      </c>
      <c r="G29" s="183" t="str">
        <f>UPPER(IF($A29="SINAPI",VLOOKUP($B29,SINAPI!$A$1:$D$30000,4,0),IF($A29="INSUMO",ROUND(VLOOKUP($B29,INSUMO!$A$11:$E$30002,4,0),2),"ND")))</f>
        <v>7,5</v>
      </c>
      <c r="H29" s="184">
        <f t="shared" si="0"/>
        <v>187.5</v>
      </c>
    </row>
    <row r="30" spans="1:8">
      <c r="A30" s="177" t="s">
        <v>325</v>
      </c>
      <c r="B30" s="178">
        <v>7267</v>
      </c>
      <c r="C30" s="179" t="str">
        <f>UPPER(IF($A30="SINAPI",VLOOKUP($B30,SINAPI!$A$1:$F$30000,2,0),IF($A30="INSUMO",VLOOKUP($B30,INSUMO!$A$3:$H$10000,2,0),"ERRO")))</f>
        <v>BLOCO CERÂMICO (ALVENARIA VEDAÇÃO), 6 FUROS, DE 9X14X19 CM</v>
      </c>
      <c r="D30" s="180"/>
      <c r="E30" s="181">
        <v>30</v>
      </c>
      <c r="F30" s="182" t="str">
        <f>UPPER(IF($A30="SINAPI",VLOOKUP($B30,SINAPI!$A$1:$E$30000,3,0),IF($A30="INSUMO",VLOOKUP($B30,INSUMO!$A$3:$H$30000,3,0),"ERRO")))</f>
        <v>UN</v>
      </c>
      <c r="G30" s="183" t="str">
        <f>UPPER(IF($A30="SINAPI",VLOOKUP($B30,SINAPI!$A$1:$D$30000,4,0),IF($A30="INSUMO",ROUND(VLOOKUP($B30,INSUMO!$A$11:$E$30002,4,0),2),"ND")))</f>
        <v>0,33</v>
      </c>
      <c r="H30" s="184">
        <f t="shared" si="0"/>
        <v>9.9</v>
      </c>
    </row>
    <row r="31" spans="1:8">
      <c r="A31" s="177" t="s">
        <v>325</v>
      </c>
      <c r="B31" s="178">
        <v>5069</v>
      </c>
      <c r="C31" s="179" t="str">
        <f>UPPER(IF($A31="SINAPI",VLOOKUP($B31,SINAPI!$A$1:$F$30000,2,0),IF($A31="INSUMO",VLOOKUP($B31,INSUMO!$A$3:$H$10000,2,0),"ERRO")))</f>
        <v>PREGO POLIDO COM CABEÇA 17X27</v>
      </c>
      <c r="D31" s="180"/>
      <c r="E31" s="181">
        <v>1</v>
      </c>
      <c r="F31" s="182" t="str">
        <f>UPPER(IF($A31="SINAPI",VLOOKUP($B31,SINAPI!$A$1:$E$30000,3,0),IF($A31="INSUMO",VLOOKUP($B31,INSUMO!$A$3:$H$30000,3,0),"ERRO")))</f>
        <v>KG</v>
      </c>
      <c r="G31" s="183" t="str">
        <f>UPPER(IF($A31="SINAPI",VLOOKUP($B31,SINAPI!$A$1:$D$30000,4,0),IF($A31="INSUMO",ROUND(VLOOKUP($B31,INSUMO!$A$11:$E$30002,4,0),2),"ND")))</f>
        <v>9,28</v>
      </c>
      <c r="H31" s="184">
        <f t="shared" si="0"/>
        <v>9.2799999999999994</v>
      </c>
    </row>
    <row r="32" spans="1:8">
      <c r="A32" s="177" t="s">
        <v>325</v>
      </c>
      <c r="B32" s="178">
        <v>9868</v>
      </c>
      <c r="C32" s="179" t="str">
        <f>UPPER(IF($A32="SINAPI",VLOOKUP($B32,SINAPI!$A$1:$F$30000,2,0),IF($A32="INSUMO",VLOOKUP($B32,INSUMO!$A$3:$H$10000,2,0),"ERRO")))</f>
        <v>TUBO PVC, SOLDÁVEL DN 25MM, ÁGUA FRIA (NBR -5648)</v>
      </c>
      <c r="D32" s="180"/>
      <c r="E32" s="181">
        <v>30</v>
      </c>
      <c r="F32" s="182" t="str">
        <f>UPPER(IF($A32="SINAPI",VLOOKUP($B32,SINAPI!$A$1:$E$30000,3,0),IF($A32="INSUMO",VLOOKUP($B32,INSUMO!$A$3:$H$30000,3,0),"ERRO")))</f>
        <v>M</v>
      </c>
      <c r="G32" s="183" t="str">
        <f>UPPER(IF($A32="SINAPI",VLOOKUP($B32,SINAPI!$A$1:$D$30000,4,0),IF($A32="INSUMO",ROUND(VLOOKUP($B32,INSUMO!$A$11:$E$30002,4,0),2),"ND")))</f>
        <v>2,28</v>
      </c>
      <c r="H32" s="184">
        <f t="shared" si="0"/>
        <v>68.400000000000006</v>
      </c>
    </row>
    <row r="33" spans="1:8" ht="13.5" customHeight="1">
      <c r="A33" s="177" t="s">
        <v>325</v>
      </c>
      <c r="B33" s="232">
        <v>9836</v>
      </c>
      <c r="C33" s="179" t="str">
        <f>UPPER(IF($A33="SINAPI",VLOOKUP($B33,SINAPI!$A$1:$F$30000,2,0),IF($A33="INSUMO",VLOOKUP($B33,INSUMO!$A$3:$H$10000,2,0),"ERRO")))</f>
        <v>TUBO PVC SÉRIE NORMAL, DN 100MM, PARA ESGOTO PREDIAL (NBR 5688)</v>
      </c>
      <c r="D33" s="180"/>
      <c r="E33" s="181">
        <v>5</v>
      </c>
      <c r="F33" s="182" t="str">
        <f>UPPER(IF($A33="SINAPI",VLOOKUP($B33,SINAPI!$A$1:$E$30000,3,0),IF($A33="INSUMO",VLOOKUP($B33,INSUMO!$A$3:$H$30000,3,0),"ERRO")))</f>
        <v>M</v>
      </c>
      <c r="G33" s="183" t="str">
        <f>UPPER(IF($A33="SINAPI",VLOOKUP($B33,SINAPI!$A$1:$D$30000,4,0),IF($A33="INSUMO",ROUND(VLOOKUP($B33,INSUMO!$A$11:$E$30002,4,0),2),"ND")))</f>
        <v>10,4</v>
      </c>
      <c r="H33" s="184">
        <f t="shared" si="0"/>
        <v>52</v>
      </c>
    </row>
    <row r="34" spans="1:8">
      <c r="A34" s="186" t="s">
        <v>325</v>
      </c>
      <c r="B34" s="187">
        <v>11868</v>
      </c>
      <c r="C34" s="240" t="str">
        <f>UPPER(IF($A34="SINAPI",VLOOKUP($B34,SINAPI!$A$1:$F$30000,2,0),IF($A34="INSUMO",VLOOKUP($B34,INSUMO!$A$3:$H$10000,2,0),"ERRO")))</f>
        <v>CAIXA D'AGUA FIBRA DE VIDRO PARA 1.000 LITROS, COM TAMPA</v>
      </c>
      <c r="D34" s="188"/>
      <c r="E34" s="189">
        <v>1</v>
      </c>
      <c r="F34" s="226" t="str">
        <f>UPPER(IF($A34="SINAPI",VLOOKUP($B34,SINAPI!$A$1:$E$30000,3,0),IF($A34="INSUMO",VLOOKUP($B34,INSUMO!$A$3:$H$30000,3,0),"ERRO")))</f>
        <v>UN</v>
      </c>
      <c r="G34" s="242" t="str">
        <f>UPPER(IF($A34="SINAPI",VLOOKUP($B34,SINAPI!$A$1:$D$30000,4,0),IF($A34="INSUMO",ROUND(VLOOKUP($B34,INSUMO!$A$11:$E$30002,4,0),2),"ND")))</f>
        <v>304,42</v>
      </c>
      <c r="H34" s="253">
        <f t="shared" si="0"/>
        <v>304.42</v>
      </c>
    </row>
    <row r="35" spans="1:8">
      <c r="A35" s="154"/>
      <c r="B35" s="155"/>
      <c r="C35" s="156"/>
      <c r="D35" s="142"/>
      <c r="E35" s="142"/>
      <c r="F35" s="142"/>
      <c r="G35" s="142"/>
      <c r="H35" s="157"/>
    </row>
    <row r="36" spans="1:8">
      <c r="A36" s="171"/>
      <c r="B36" s="290"/>
      <c r="C36" s="291" t="s">
        <v>53</v>
      </c>
      <c r="D36" s="290" t="s">
        <v>42</v>
      </c>
      <c r="E36" s="376" t="s">
        <v>322</v>
      </c>
      <c r="F36" s="290" t="s">
        <v>35</v>
      </c>
      <c r="G36" s="377"/>
      <c r="H36" s="378"/>
    </row>
    <row r="37" spans="1:8" ht="25.5">
      <c r="A37" s="166" t="s">
        <v>323</v>
      </c>
      <c r="B37" s="379" t="s">
        <v>351</v>
      </c>
      <c r="C37" s="380" t="s">
        <v>410</v>
      </c>
      <c r="D37" s="272" t="s">
        <v>91</v>
      </c>
      <c r="E37" s="381">
        <f>SUM(H39:H42)</f>
        <v>8.08</v>
      </c>
      <c r="F37" s="272" t="s">
        <v>35</v>
      </c>
      <c r="G37" s="382" t="s">
        <v>36</v>
      </c>
      <c r="H37" s="383"/>
    </row>
    <row r="38" spans="1:8" ht="25.5">
      <c r="A38" s="161"/>
      <c r="B38" s="384" t="s">
        <v>277</v>
      </c>
      <c r="C38" s="376" t="s">
        <v>40</v>
      </c>
      <c r="D38" s="384" t="s">
        <v>35</v>
      </c>
      <c r="E38" s="385" t="s">
        <v>41</v>
      </c>
      <c r="F38" s="384" t="s">
        <v>42</v>
      </c>
      <c r="G38" s="392" t="s">
        <v>43</v>
      </c>
      <c r="H38" s="393" t="s">
        <v>44</v>
      </c>
    </row>
    <row r="39" spans="1:8">
      <c r="A39" s="292" t="s">
        <v>93</v>
      </c>
      <c r="B39" s="232" t="s">
        <v>17668</v>
      </c>
      <c r="C39" s="179" t="str">
        <f>UPPER(IF($A39="SINAPI",VLOOKUP($B39,SINAPI!$A$1:$F$30000,2,0),IF($A39="INSUMO",VLOOKUP($B39,INSUMO!$A$3:$H$10000,2,0),"ERRO")))</f>
        <v>AJUDANTE DE ARMADOR COM ENCARGOS COMPLEMENTARES</v>
      </c>
      <c r="D39" s="180" t="s">
        <v>35</v>
      </c>
      <c r="E39" s="386">
        <v>0.13</v>
      </c>
      <c r="F39" s="182" t="str">
        <f>UPPER(IF($A39="SINAPI",VLOOKUP($B39,SINAPI!$A$1:$E$30000,3,0),IF($A39="INSUMO",VLOOKUP($B39,INSUMO!$A$3:$H$30000,3,0),"ERRO")))</f>
        <v>H</v>
      </c>
      <c r="G39" s="183" t="str">
        <f>UPPER(IF($A39="SINAPI",VLOOKUP($B39,SINAPI!$A$1:$D$30000,4,0),IF($A39="INSUMO",ROUND(VLOOKUP($B39,INSUMO!$A$11:$E$30002,4,0),2),"ND")))</f>
        <v>11,55</v>
      </c>
      <c r="H39" s="387">
        <f>ROUND(E39*G39,2)</f>
        <v>1.5</v>
      </c>
    </row>
    <row r="40" spans="1:8">
      <c r="A40" s="292" t="s">
        <v>93</v>
      </c>
      <c r="B40" s="232" t="s">
        <v>17680</v>
      </c>
      <c r="C40" s="179" t="str">
        <f>UPPER(IF($A40="SINAPI",VLOOKUP($B40,SINAPI!$A$1:$F$30000,2,0),IF($A40="INSUMO",VLOOKUP($B40,INSUMO!$A$3:$H$10000,2,0),"ERRO")))</f>
        <v>ARMADOR COM ENCARGOS COMPLEMENTARES</v>
      </c>
      <c r="D40" s="180"/>
      <c r="E40" s="386">
        <v>0.13</v>
      </c>
      <c r="F40" s="182" t="str">
        <f>UPPER(IF($A40="SINAPI",VLOOKUP($B40,SINAPI!$A$1:$E$30000,3,0),IF($A40="INSUMO",VLOOKUP($B40,INSUMO!$A$3:$H$30000,3,0),"ERRO")))</f>
        <v>H</v>
      </c>
      <c r="G40" s="183" t="str">
        <f>UPPER(IF($A40="SINAPI",VLOOKUP($B40,SINAPI!$A$1:$D$30000,4,0),IF($A40="INSUMO",ROUND(VLOOKUP($B40,INSUMO!$A$11:$E$30002,4,0),2),"ND")))</f>
        <v>14,27</v>
      </c>
      <c r="H40" s="387">
        <f>ROUND(E40*G40,2)</f>
        <v>1.86</v>
      </c>
    </row>
    <row r="41" spans="1:8">
      <c r="A41" s="292" t="s">
        <v>325</v>
      </c>
      <c r="B41" s="232">
        <v>39</v>
      </c>
      <c r="C41" s="179" t="str">
        <f>UPPER(IF($A41="SINAPI",VLOOKUP($B41,SINAPI!$A$1:$F$30000,2,0),IF($A41="INSUMO",VLOOKUP($B41,INSUMO!$A$3:$H$10000,2,0),"ERRO")))</f>
        <v>AÇO CA-60, 5,0MM, VERGALHÃO</v>
      </c>
      <c r="D41" s="180"/>
      <c r="E41" s="386">
        <v>1.1000000000000001</v>
      </c>
      <c r="F41" s="182" t="str">
        <f>UPPER(IF($A41="SINAPI",VLOOKUP($B41,SINAPI!$A$1:$E$30000,3,0),IF($A41="INSUMO",VLOOKUP($B41,INSUMO!$A$3:$H$30000,3,0),"ERRO")))</f>
        <v>KG</v>
      </c>
      <c r="G41" s="183" t="str">
        <f>UPPER(IF($A41="SINAPI",VLOOKUP($B41,SINAPI!$A$1:$D$30000,4,0),IF($A41="INSUMO",ROUND(VLOOKUP($B41,INSUMO!$A$11:$E$30002,4,0),2),"ND")))</f>
        <v>4,13</v>
      </c>
      <c r="H41" s="387">
        <f>ROUND(E41*G41,2)</f>
        <v>4.54</v>
      </c>
    </row>
    <row r="42" spans="1:8">
      <c r="A42" s="256" t="s">
        <v>325</v>
      </c>
      <c r="B42" s="257">
        <v>337</v>
      </c>
      <c r="C42" s="240" t="str">
        <f>UPPER(IF($A42="SINAPI",VLOOKUP($B42,SINAPI!$A$1:$F$30000,2,0),IF($A42="INSUMO",VLOOKUP($B42,INSUMO!$A$3:$H$10000,2,0),"ERRO")))</f>
        <v>ARAME RECOZIDO 18 BWG, 1,25MM (0,01KG/M)</v>
      </c>
      <c r="D42" s="188"/>
      <c r="E42" s="388">
        <v>0.02</v>
      </c>
      <c r="F42" s="226" t="str">
        <f>UPPER(IF($A42="SINAPI",VLOOKUP($B42,SINAPI!$A$1:$E$30000,3,0),IF($A42="INSUMO",VLOOKUP($B42,INSUMO!$A$3:$H$30000,3,0),"ERRO")))</f>
        <v>KG</v>
      </c>
      <c r="G42" s="242" t="str">
        <f>UPPER(IF($A42="SINAPI",VLOOKUP($B42,SINAPI!$A$1:$D$30000,4,0),IF($A42="INSUMO",ROUND(VLOOKUP($B42,INSUMO!$A$11:$E$30002,4,0),2),"ND")))</f>
        <v>8,95</v>
      </c>
      <c r="H42" s="389">
        <f>ROUND(E42*G42,2)</f>
        <v>0.18</v>
      </c>
    </row>
    <row r="43" spans="1:8">
      <c r="A43" s="244"/>
      <c r="B43"/>
      <c r="C43"/>
      <c r="D43"/>
      <c r="E43"/>
      <c r="F43"/>
      <c r="G43"/>
      <c r="H43"/>
    </row>
    <row r="44" spans="1:8">
      <c r="A44" s="171"/>
      <c r="B44" s="290"/>
      <c r="C44" s="291" t="s">
        <v>53</v>
      </c>
      <c r="D44" s="290" t="s">
        <v>42</v>
      </c>
      <c r="E44" s="376" t="s">
        <v>322</v>
      </c>
      <c r="F44" s="290" t="s">
        <v>35</v>
      </c>
      <c r="G44" s="377"/>
      <c r="H44" s="378"/>
    </row>
    <row r="45" spans="1:8" ht="25.5">
      <c r="A45" s="166" t="s">
        <v>323</v>
      </c>
      <c r="B45" s="379" t="s">
        <v>352</v>
      </c>
      <c r="C45" s="390" t="s">
        <v>353</v>
      </c>
      <c r="D45" s="272" t="s">
        <v>91</v>
      </c>
      <c r="E45" s="381">
        <f>SUM(H47:H50)</f>
        <v>8.620000000000001</v>
      </c>
      <c r="F45" s="272" t="s">
        <v>35</v>
      </c>
      <c r="G45" s="382" t="s">
        <v>36</v>
      </c>
      <c r="H45" s="383"/>
    </row>
    <row r="46" spans="1:8" ht="25.5">
      <c r="A46" s="161"/>
      <c r="B46" s="384" t="s">
        <v>277</v>
      </c>
      <c r="C46" s="376" t="s">
        <v>40</v>
      </c>
      <c r="D46" s="384" t="s">
        <v>35</v>
      </c>
      <c r="E46" s="385" t="s">
        <v>41</v>
      </c>
      <c r="F46" s="384" t="s">
        <v>42</v>
      </c>
      <c r="G46" s="392" t="s">
        <v>43</v>
      </c>
      <c r="H46" s="393" t="s">
        <v>44</v>
      </c>
    </row>
    <row r="47" spans="1:8">
      <c r="A47" s="292" t="s">
        <v>93</v>
      </c>
      <c r="B47" s="232" t="s">
        <v>17668</v>
      </c>
      <c r="C47" s="179" t="str">
        <f>UPPER(IF($A47="SINAPI",VLOOKUP($B47,SINAPI!$A$1:$F$30000,2,0),IF($A47="INSUMO",VLOOKUP($B47,INSUMO!$A$3:$H$10000,2,0),"ERRO")))</f>
        <v>AJUDANTE DE ARMADOR COM ENCARGOS COMPLEMENTARES</v>
      </c>
      <c r="D47" s="180" t="s">
        <v>35</v>
      </c>
      <c r="E47" s="386">
        <v>0.13</v>
      </c>
      <c r="F47" s="182" t="str">
        <f>UPPER(IF($A47="SINAPI",VLOOKUP($B47,SINAPI!$A$1:$E$30000,3,0),IF($A47="INSUMO",VLOOKUP($B47,INSUMO!$A$3:$H$30000,3,0),"ERRO")))</f>
        <v>H</v>
      </c>
      <c r="G47" s="183" t="str">
        <f>UPPER(IF($A47="SINAPI",VLOOKUP($B47,SINAPI!$A$1:$D$30000,4,0),IF($A47="INSUMO",ROUND(VLOOKUP($B47,INSUMO!$A$11:$E$30002,4,0),2),"ND")))</f>
        <v>11,55</v>
      </c>
      <c r="H47" s="387">
        <f>ROUND(E47*G47,2)</f>
        <v>1.5</v>
      </c>
    </row>
    <row r="48" spans="1:8">
      <c r="A48" s="292" t="s">
        <v>93</v>
      </c>
      <c r="B48" s="232" t="s">
        <v>17680</v>
      </c>
      <c r="C48" s="179" t="str">
        <f>UPPER(IF($A48="SINAPI",VLOOKUP($B48,SINAPI!$A$1:$F$30000,2,0),IF($A48="INSUMO",VLOOKUP($B48,INSUMO!$A$3:$H$10000,2,0),"ERRO")))</f>
        <v>ARMADOR COM ENCARGOS COMPLEMENTARES</v>
      </c>
      <c r="D48" s="180"/>
      <c r="E48" s="386">
        <v>0.13</v>
      </c>
      <c r="F48" s="182" t="str">
        <f>UPPER(IF($A48="SINAPI",VLOOKUP($B48,SINAPI!$A$1:$E$30000,3,0),IF($A48="INSUMO",VLOOKUP($B48,INSUMO!$A$3:$H$30000,3,0),"ERRO")))</f>
        <v>H</v>
      </c>
      <c r="G48" s="183" t="str">
        <f>UPPER(IF($A48="SINAPI",VLOOKUP($B48,SINAPI!$A$1:$D$30000,4,0),IF($A48="INSUMO",ROUND(VLOOKUP($B48,INSUMO!$A$11:$E$30002,4,0),2),"ND")))</f>
        <v>14,27</v>
      </c>
      <c r="H48" s="387">
        <f>ROUND(E48*G48,2)</f>
        <v>1.86</v>
      </c>
    </row>
    <row r="49" spans="1:8">
      <c r="A49" s="391" t="s">
        <v>325</v>
      </c>
      <c r="B49" s="238">
        <v>34</v>
      </c>
      <c r="C49" s="179" t="str">
        <f>UPPER(IF($A49="SINAPI",VLOOKUP($B49,SINAPI!$A$1:$F$30000,2,0),IF($A49="INSUMO",VLOOKUP($B49,INSUMO!$A$3:$H$10000,2,0),"ERRO")))</f>
        <v>AÇO CA-50, 10,0MM, VERGALHÃO</v>
      </c>
      <c r="D49" s="180"/>
      <c r="E49" s="386">
        <v>1.2</v>
      </c>
      <c r="F49" s="182" t="str">
        <f>UPPER(IF($A49="SINAPI",VLOOKUP($B49,SINAPI!$A$1:$E$30000,3,0),IF($A49="INSUMO",VLOOKUP($B49,INSUMO!$A$3:$H$30000,3,0),"ERRO")))</f>
        <v>KG</v>
      </c>
      <c r="G49" s="183" t="str">
        <f>UPPER(IF($A49="SINAPI",VLOOKUP($B49,SINAPI!$A$1:$D$30000,4,0),IF($A49="INSUMO",ROUND(VLOOKUP($B49,INSUMO!$A$11:$E$30002,4,0),2),"ND")))</f>
        <v>4,16</v>
      </c>
      <c r="H49" s="387">
        <f>ROUND(E49*G49,2)</f>
        <v>4.99</v>
      </c>
    </row>
    <row r="50" spans="1:8">
      <c r="A50" s="256" t="s">
        <v>325</v>
      </c>
      <c r="B50" s="239">
        <v>337</v>
      </c>
      <c r="C50" s="240" t="str">
        <f>UPPER(IF($A50="SINAPI",VLOOKUP($B50,SINAPI!$A$1:$F$30000,2,0),IF($A50="INSUMO",VLOOKUP($B50,INSUMO!$A$3:$H$10000,2,0),"ERRO")))</f>
        <v>ARAME RECOZIDO 18 BWG, 1,25MM (0,01KG/M)</v>
      </c>
      <c r="D50" s="188"/>
      <c r="E50" s="388">
        <v>0.03</v>
      </c>
      <c r="F50" s="182" t="str">
        <f>UPPER(IF($A50="SINAPI",VLOOKUP($B50,SINAPI!$A$1:$E$30000,3,0),IF($A50="INSUMO",VLOOKUP($B50,INSUMO!$A$3:$H$30000,3,0),"ERRO")))</f>
        <v>KG</v>
      </c>
      <c r="G50" s="242" t="str">
        <f>UPPER(IF($A50="SINAPI",VLOOKUP($B50,SINAPI!$A$1:$D$30000,4,0),IF($A50="INSUMO",ROUND(VLOOKUP($B50,INSUMO!$A$11:$E$30002,4,0),2),"ND")))</f>
        <v>8,95</v>
      </c>
      <c r="H50" s="389">
        <f>ROUND(E50*G50,2)</f>
        <v>0.27</v>
      </c>
    </row>
    <row r="51" spans="1:8">
      <c r="A51" s="244"/>
      <c r="B51"/>
      <c r="C51"/>
      <c r="D51"/>
      <c r="E51"/>
      <c r="F51"/>
      <c r="G51"/>
      <c r="H51"/>
    </row>
    <row r="52" spans="1:8">
      <c r="A52" s="266"/>
      <c r="B52" s="267"/>
      <c r="C52" s="268" t="s">
        <v>53</v>
      </c>
      <c r="D52" s="164" t="s">
        <v>42</v>
      </c>
      <c r="E52" s="165" t="s">
        <v>322</v>
      </c>
      <c r="F52" s="269" t="s">
        <v>35</v>
      </c>
      <c r="G52" s="269"/>
      <c r="H52" s="270"/>
    </row>
    <row r="53" spans="1:8" ht="38.25">
      <c r="A53" s="191" t="s">
        <v>323</v>
      </c>
      <c r="B53" s="167" t="s">
        <v>338</v>
      </c>
      <c r="C53" s="271" t="s">
        <v>339</v>
      </c>
      <c r="D53" s="272" t="s">
        <v>254</v>
      </c>
      <c r="E53" s="170">
        <f>SUM(H55:H58)</f>
        <v>40.459999999999994</v>
      </c>
      <c r="F53" s="273" t="s">
        <v>35</v>
      </c>
      <c r="G53" s="273" t="s">
        <v>36</v>
      </c>
      <c r="H53" s="274"/>
    </row>
    <row r="54" spans="1:8" ht="24">
      <c r="A54" s="171"/>
      <c r="B54" s="172" t="s">
        <v>277</v>
      </c>
      <c r="C54" s="173" t="s">
        <v>40</v>
      </c>
      <c r="D54" s="172" t="s">
        <v>35</v>
      </c>
      <c r="E54" s="174" t="s">
        <v>41</v>
      </c>
      <c r="F54" s="172" t="s">
        <v>42</v>
      </c>
      <c r="G54" s="175" t="s">
        <v>43</v>
      </c>
      <c r="H54" s="176" t="s">
        <v>44</v>
      </c>
    </row>
    <row r="55" spans="1:8" ht="25.5">
      <c r="A55" s="177" t="s">
        <v>93</v>
      </c>
      <c r="B55" s="232" t="s">
        <v>16504</v>
      </c>
      <c r="C55" s="179" t="str">
        <f>UPPER(IF($A55="SINAPI",VLOOKUP($B55,SINAPI!$A$1:$F$30000,2,0),IF($A55="INSUMO",VLOOKUP($B55,INSUMO!$A$3:$H$10000,2,0),"ERRO")))</f>
        <v>ARGAMASSA TRAÇO 1:4 (CIMENTO E AREIA MÉDIA) PARA CONTRAPISO, PREPARO MANUAL. AF_06/2014</v>
      </c>
      <c r="D55" s="275" t="s">
        <v>35</v>
      </c>
      <c r="E55" s="276">
        <v>1.35E-2</v>
      </c>
      <c r="F55" s="182" t="str">
        <f>UPPER(IF($A55="SINAPI",VLOOKUP($B55,SINAPI!$A$1:$E$30000,3,0),IF($A55="INSUMO",VLOOKUP($B55,INSUMO!$A$3:$H$30000,3,0),"ERRO")))</f>
        <v>M³</v>
      </c>
      <c r="G55" s="183" t="str">
        <f>UPPER(IF($A55="SINAPI",VLOOKUP($B55,SINAPI!$A$1:$D$30000,4,0),IF($A55="INSUMO",ROUND(VLOOKUP($B55,INSUMO!$A$11:$E$30002,4,0),2),"ND")))</f>
        <v>465,89</v>
      </c>
      <c r="H55" s="234">
        <f>ROUND(E55*G55,2)</f>
        <v>6.29</v>
      </c>
    </row>
    <row r="56" spans="1:8">
      <c r="A56" s="292" t="s">
        <v>93</v>
      </c>
      <c r="B56" s="178" t="s">
        <v>17796</v>
      </c>
      <c r="C56" s="179" t="str">
        <f>UPPER(IF($A56="SINAPI",VLOOKUP($B56,SINAPI!$A$1:$F$30000,2,0),IF($A56="INSUMO",VLOOKUP($B56,INSUMO!$A$3:$H$10000,2,0),"ERRO")))</f>
        <v>PEDREIRO COM ENCARGOS COMPLEMENTARES</v>
      </c>
      <c r="D56" s="275"/>
      <c r="E56" s="276">
        <v>0.9</v>
      </c>
      <c r="F56" s="182" t="str">
        <f>UPPER(IF($A56="SINAPI",VLOOKUP($B56,SINAPI!$A$1:$E$30000,3,0),IF($A56="INSUMO",VLOOKUP($B56,INSUMO!$A$3:$H$30000,3,0),"ERRO")))</f>
        <v>H</v>
      </c>
      <c r="G56" s="183" t="str">
        <f>UPPER(IF($A56="SINAPI",VLOOKUP($B56,SINAPI!$A$1:$D$30000,4,0),IF($A56="INSUMO",ROUND(VLOOKUP($B56,INSUMO!$A$11:$E$30002,4,0),2),"ND")))</f>
        <v>14,27</v>
      </c>
      <c r="H56" s="234">
        <f>ROUND(E56*G56,2)</f>
        <v>12.84</v>
      </c>
    </row>
    <row r="57" spans="1:8">
      <c r="A57" s="292" t="s">
        <v>93</v>
      </c>
      <c r="B57" s="178" t="s">
        <v>17810</v>
      </c>
      <c r="C57" s="179" t="str">
        <f>UPPER(IF($A57="SINAPI",VLOOKUP($B57,SINAPI!$A$1:$F$30000,2,0),IF($A57="INSUMO",VLOOKUP($B57,INSUMO!$A$3:$H$10000,2,0),"ERRO")))</f>
        <v>SERVENTE COM ENCARGOS COMPLEMENTARES</v>
      </c>
      <c r="D57" s="275"/>
      <c r="E57" s="276">
        <v>0.9</v>
      </c>
      <c r="F57" s="182" t="str">
        <f>UPPER(IF($A57="SINAPI",VLOOKUP($B57,SINAPI!$A$1:$E$30000,3,0),IF($A57="INSUMO",VLOOKUP($B57,INSUMO!$A$3:$H$30000,3,0),"ERRO")))</f>
        <v>H</v>
      </c>
      <c r="G57" s="183" t="str">
        <f>UPPER(IF($A57="SINAPI",VLOOKUP($B57,SINAPI!$A$1:$D$30000,4,0),IF($A57="INSUMO",ROUND(VLOOKUP($B57,INSUMO!$A$11:$E$30002,4,0),2),"ND")))</f>
        <v>10,9</v>
      </c>
      <c r="H57" s="234">
        <f>ROUND(E57*G57,2)</f>
        <v>9.81</v>
      </c>
    </row>
    <row r="58" spans="1:8">
      <c r="A58" s="186" t="s">
        <v>325</v>
      </c>
      <c r="B58" s="277">
        <v>7268</v>
      </c>
      <c r="C58" s="240" t="str">
        <f>UPPER(IF($A58="SINAPI",VLOOKUP($B58,SINAPI!$A$1:$F$30000,2,0),IF($A58="INSUMO",VLOOKUP($B58,INSUMO!$A$3:$H$10000,2,0),"ERRO")))</f>
        <v>BLOCO CERÂMICO (ALVENARIA DE VEDAÇÃO), 8 FUROS, DE 9X19X29 CM</v>
      </c>
      <c r="D58" s="557"/>
      <c r="E58" s="278">
        <v>16.7</v>
      </c>
      <c r="F58" s="226" t="str">
        <f>UPPER(IF($A58="SINAPI",VLOOKUP($B58,SINAPI!$A$1:$E$30000,3,0),IF($A58="INSUMO",VLOOKUP($B58,INSUMO!$A$3:$H$30000,3,0),"ERRO")))</f>
        <v>UN</v>
      </c>
      <c r="G58" s="242" t="str">
        <f>UPPER(IF($A58="SINAPI",VLOOKUP($B58,SINAPI!$A$1:$D$30000,4,0),IF($A58="INSUMO",ROUND(VLOOKUP($B58,INSUMO!$A$11:$E$30002,4,0),2),"ND")))</f>
        <v>0,69</v>
      </c>
      <c r="H58" s="243">
        <f>ROUND(E58*G58,2)</f>
        <v>11.52</v>
      </c>
    </row>
    <row r="59" spans="1:8">
      <c r="A59"/>
      <c r="B59"/>
      <c r="C59"/>
      <c r="D59"/>
      <c r="E59"/>
      <c r="F59"/>
      <c r="G59"/>
      <c r="H59"/>
    </row>
    <row r="60" spans="1:8">
      <c r="A60" s="171"/>
      <c r="B60" s="290"/>
      <c r="C60" s="291" t="s">
        <v>53</v>
      </c>
      <c r="D60" s="290" t="s">
        <v>42</v>
      </c>
      <c r="E60" s="376" t="s">
        <v>322</v>
      </c>
      <c r="F60" s="290" t="s">
        <v>35</v>
      </c>
      <c r="G60" s="377"/>
      <c r="H60" s="378"/>
    </row>
    <row r="61" spans="1:8" ht="25.5">
      <c r="A61" s="166" t="s">
        <v>323</v>
      </c>
      <c r="B61" s="379" t="s">
        <v>354</v>
      </c>
      <c r="C61" s="380" t="s">
        <v>355</v>
      </c>
      <c r="D61" s="272" t="s">
        <v>91</v>
      </c>
      <c r="E61" s="381">
        <f>SUM(H63:H66)</f>
        <v>8.59</v>
      </c>
      <c r="F61" s="272" t="s">
        <v>35</v>
      </c>
      <c r="G61" s="382" t="s">
        <v>36</v>
      </c>
      <c r="H61" s="383"/>
    </row>
    <row r="62" spans="1:8" ht="25.5">
      <c r="A62" s="161"/>
      <c r="B62" s="384" t="s">
        <v>277</v>
      </c>
      <c r="C62" s="376" t="s">
        <v>40</v>
      </c>
      <c r="D62" s="384" t="s">
        <v>35</v>
      </c>
      <c r="E62" s="385" t="s">
        <v>41</v>
      </c>
      <c r="F62" s="384" t="s">
        <v>42</v>
      </c>
      <c r="G62" s="392" t="s">
        <v>43</v>
      </c>
      <c r="H62" s="393" t="s">
        <v>44</v>
      </c>
    </row>
    <row r="63" spans="1:8">
      <c r="A63" s="292" t="s">
        <v>93</v>
      </c>
      <c r="B63" s="232" t="s">
        <v>17668</v>
      </c>
      <c r="C63" s="179" t="str">
        <f>UPPER(IF($A63="SINAPI",VLOOKUP($B63,SINAPI!$A$1:$F$30000,2,0),IF($A63="INSUMO",VLOOKUP($B63,INSUMO!$A$3:$H$10000,2,0),"ERRO")))</f>
        <v>AJUDANTE DE ARMADOR COM ENCARGOS COMPLEMENTARES</v>
      </c>
      <c r="D63" s="180" t="s">
        <v>35</v>
      </c>
      <c r="E63" s="386">
        <v>0.15</v>
      </c>
      <c r="F63" s="182" t="str">
        <f>UPPER(IF($A63="SINAPI",VLOOKUP($B63,SINAPI!$A$1:$E$30000,3,0),IF($A63="INSUMO",VLOOKUP($B63,INSUMO!$A$3:$H$30000,3,0),"ERRO")))</f>
        <v>H</v>
      </c>
      <c r="G63" s="183" t="str">
        <f>UPPER(IF($A63="SINAPI",VLOOKUP($B63,SINAPI!$A$1:$D$30000,4,0),IF($A63="INSUMO",ROUND(VLOOKUP($B63,INSUMO!$A$11:$E$30002,4,0),2),"ND")))</f>
        <v>11,55</v>
      </c>
      <c r="H63" s="387">
        <f>ROUND(E63*G63,2)</f>
        <v>1.73</v>
      </c>
    </row>
    <row r="64" spans="1:8">
      <c r="A64" s="292" t="s">
        <v>93</v>
      </c>
      <c r="B64" s="232" t="s">
        <v>17680</v>
      </c>
      <c r="C64" s="179" t="str">
        <f>UPPER(IF($A64="SINAPI",VLOOKUP($B64,SINAPI!$A$1:$F$30000,2,0),IF($A64="INSUMO",VLOOKUP($B64,INSUMO!$A$3:$H$10000,2,0),"ERRO")))</f>
        <v>ARMADOR COM ENCARGOS COMPLEMENTARES</v>
      </c>
      <c r="D64" s="180"/>
      <c r="E64" s="386">
        <v>0.15</v>
      </c>
      <c r="F64" s="182" t="str">
        <f>UPPER(IF($A64="SINAPI",VLOOKUP($B64,SINAPI!$A$1:$E$30000,3,0),IF($A64="INSUMO",VLOOKUP($B64,INSUMO!$A$3:$H$30000,3,0),"ERRO")))</f>
        <v>H</v>
      </c>
      <c r="G64" s="183" t="str">
        <f>UPPER(IF($A64="SINAPI",VLOOKUP($B64,SINAPI!$A$1:$D$30000,4,0),IF($A64="INSUMO",ROUND(VLOOKUP($B64,INSUMO!$A$11:$E$30002,4,0),2),"ND")))</f>
        <v>14,27</v>
      </c>
      <c r="H64" s="387">
        <f>ROUND(E64*G64,2)</f>
        <v>2.14</v>
      </c>
    </row>
    <row r="65" spans="1:8">
      <c r="A65" s="292" t="s">
        <v>325</v>
      </c>
      <c r="B65" s="232">
        <v>39</v>
      </c>
      <c r="C65" s="179" t="str">
        <f>UPPER(IF($A65="SINAPI",VLOOKUP($B65,SINAPI!$A$1:$F$30000,2,0),IF($A65="INSUMO",VLOOKUP($B65,INSUMO!$A$3:$H$10000,2,0),"ERRO")))</f>
        <v>AÇO CA-60, 5,0MM, VERGALHÃO</v>
      </c>
      <c r="D65" s="180"/>
      <c r="E65" s="386">
        <v>1.1000000000000001</v>
      </c>
      <c r="F65" s="182" t="str">
        <f>UPPER(IF($A65="SINAPI",VLOOKUP($B65,SINAPI!$A$1:$E$30000,3,0),IF($A65="INSUMO",VLOOKUP($B65,INSUMO!$A$3:$H$30000,3,0),"ERRO")))</f>
        <v>KG</v>
      </c>
      <c r="G65" s="183" t="str">
        <f>UPPER(IF($A65="SINAPI",VLOOKUP($B65,SINAPI!$A$1:$D$30000,4,0),IF($A65="INSUMO",ROUND(VLOOKUP($B65,INSUMO!$A$11:$E$30002,4,0),2),"ND")))</f>
        <v>4,13</v>
      </c>
      <c r="H65" s="387">
        <f>ROUND(E65*G65,2)</f>
        <v>4.54</v>
      </c>
    </row>
    <row r="66" spans="1:8">
      <c r="A66" s="256" t="s">
        <v>325</v>
      </c>
      <c r="B66" s="257">
        <v>337</v>
      </c>
      <c r="C66" s="240" t="str">
        <f>UPPER(IF($A66="SINAPI",VLOOKUP($B66,SINAPI!$A$1:$F$30000,2,0),IF($A66="INSUMO",VLOOKUP($B66,INSUMO!$A$3:$H$10000,2,0),"ERRO")))</f>
        <v>ARAME RECOZIDO 18 BWG, 1,25MM (0,01KG/M)</v>
      </c>
      <c r="D66" s="188"/>
      <c r="E66" s="388">
        <v>0.02</v>
      </c>
      <c r="F66" s="226" t="str">
        <f>UPPER(IF($A66="SINAPI",VLOOKUP($B66,SINAPI!$A$1:$E$30000,3,0),IF($A66="INSUMO",VLOOKUP($B66,INSUMO!$A$3:$H$30000,3,0),"ERRO")))</f>
        <v>KG</v>
      </c>
      <c r="G66" s="242" t="str">
        <f>UPPER(IF($A66="SINAPI",VLOOKUP($B66,SINAPI!$A$1:$D$30000,4,0),IF($A66="INSUMO",ROUND(VLOOKUP($B66,INSUMO!$A$11:$E$30002,4,0),2),"ND")))</f>
        <v>8,95</v>
      </c>
      <c r="H66" s="389">
        <f>ROUND(E66*G66,2)</f>
        <v>0.18</v>
      </c>
    </row>
    <row r="67" spans="1:8">
      <c r="A67" s="244"/>
      <c r="B67"/>
      <c r="C67"/>
      <c r="D67"/>
      <c r="E67"/>
      <c r="F67"/>
      <c r="G67"/>
      <c r="H67"/>
    </row>
    <row r="68" spans="1:8">
      <c r="A68" s="171"/>
      <c r="B68" s="290"/>
      <c r="C68" s="291" t="s">
        <v>53</v>
      </c>
      <c r="D68" s="290" t="s">
        <v>42</v>
      </c>
      <c r="E68" s="376" t="s">
        <v>322</v>
      </c>
      <c r="F68" s="290" t="s">
        <v>35</v>
      </c>
      <c r="G68" s="377"/>
      <c r="H68" s="378"/>
    </row>
    <row r="69" spans="1:8" ht="25.5">
      <c r="A69" s="166" t="s">
        <v>323</v>
      </c>
      <c r="B69" s="379" t="s">
        <v>356</v>
      </c>
      <c r="C69" s="390" t="s">
        <v>357</v>
      </c>
      <c r="D69" s="272" t="s">
        <v>91</v>
      </c>
      <c r="E69" s="381">
        <f>SUM(H71:H74)</f>
        <v>9.129999999999999</v>
      </c>
      <c r="F69" s="272" t="s">
        <v>35</v>
      </c>
      <c r="G69" s="382" t="s">
        <v>36</v>
      </c>
      <c r="H69" s="383"/>
    </row>
    <row r="70" spans="1:8" ht="25.5">
      <c r="A70" s="161"/>
      <c r="B70" s="384" t="s">
        <v>277</v>
      </c>
      <c r="C70" s="376" t="s">
        <v>40</v>
      </c>
      <c r="D70" s="384" t="s">
        <v>35</v>
      </c>
      <c r="E70" s="385" t="s">
        <v>41</v>
      </c>
      <c r="F70" s="384" t="s">
        <v>42</v>
      </c>
      <c r="G70" s="392" t="s">
        <v>43</v>
      </c>
      <c r="H70" s="393" t="s">
        <v>44</v>
      </c>
    </row>
    <row r="71" spans="1:8">
      <c r="A71" s="292" t="s">
        <v>93</v>
      </c>
      <c r="B71" s="232" t="s">
        <v>17668</v>
      </c>
      <c r="C71" s="179" t="str">
        <f>UPPER(IF($A71="SINAPI",VLOOKUP($B71,SINAPI!$A$1:$F$30000,2,0),IF($A71="INSUMO",VLOOKUP($B71,INSUMO!$A$3:$H$10000,2,0),"ERRO")))</f>
        <v>AJUDANTE DE ARMADOR COM ENCARGOS COMPLEMENTARES</v>
      </c>
      <c r="D71" s="180" t="s">
        <v>35</v>
      </c>
      <c r="E71" s="386">
        <v>0.15</v>
      </c>
      <c r="F71" s="182" t="str">
        <f>UPPER(IF($A71="SINAPI",VLOOKUP($B71,SINAPI!$A$1:$E$30000,3,0),IF($A71="INSUMO",VLOOKUP($B71,INSUMO!$A$3:$H$30000,3,0),"ERRO")))</f>
        <v>H</v>
      </c>
      <c r="G71" s="183" t="str">
        <f>UPPER(IF($A71="SINAPI",VLOOKUP($B71,SINAPI!$A$1:$D$30000,4,0),IF($A71="INSUMO",ROUND(VLOOKUP($B71,INSUMO!$A$11:$E$30002,4,0),2),"ND")))</f>
        <v>11,55</v>
      </c>
      <c r="H71" s="387">
        <f>ROUND(E71*G71,2)</f>
        <v>1.73</v>
      </c>
    </row>
    <row r="72" spans="1:8">
      <c r="A72" s="292" t="s">
        <v>93</v>
      </c>
      <c r="B72" s="232" t="s">
        <v>17680</v>
      </c>
      <c r="C72" s="179" t="str">
        <f>UPPER(IF($A72="SINAPI",VLOOKUP($B72,SINAPI!$A$1:$F$30000,2,0),IF($A72="INSUMO",VLOOKUP($B72,INSUMO!$A$3:$H$10000,2,0),"ERRO")))</f>
        <v>ARMADOR COM ENCARGOS COMPLEMENTARES</v>
      </c>
      <c r="D72" s="180"/>
      <c r="E72" s="386">
        <v>0.15</v>
      </c>
      <c r="F72" s="182" t="str">
        <f>UPPER(IF($A72="SINAPI",VLOOKUP($B72,SINAPI!$A$1:$E$30000,3,0),IF($A72="INSUMO",VLOOKUP($B72,INSUMO!$A$3:$H$30000,3,0),"ERRO")))</f>
        <v>H</v>
      </c>
      <c r="G72" s="183" t="str">
        <f>UPPER(IF($A72="SINAPI",VLOOKUP($B72,SINAPI!$A$1:$D$30000,4,0),IF($A72="INSUMO",ROUND(VLOOKUP($B72,INSUMO!$A$11:$E$30002,4,0),2),"ND")))</f>
        <v>14,27</v>
      </c>
      <c r="H72" s="387">
        <f>ROUND(E72*G72,2)</f>
        <v>2.14</v>
      </c>
    </row>
    <row r="73" spans="1:8">
      <c r="A73" s="391" t="s">
        <v>325</v>
      </c>
      <c r="B73" s="238">
        <v>34</v>
      </c>
      <c r="C73" s="179" t="str">
        <f>UPPER(IF($A73="SINAPI",VLOOKUP($B73,SINAPI!$A$1:$F$30000,2,0),IF($A73="INSUMO",VLOOKUP($B73,INSUMO!$A$3:$H$10000,2,0),"ERRO")))</f>
        <v>AÇO CA-50, 10,0MM, VERGALHÃO</v>
      </c>
      <c r="D73" s="180"/>
      <c r="E73" s="386">
        <v>1.2</v>
      </c>
      <c r="F73" s="182" t="str">
        <f>UPPER(IF($A73="SINAPI",VLOOKUP($B73,SINAPI!$A$1:$E$30000,3,0),IF($A73="INSUMO",VLOOKUP($B73,INSUMO!$A$3:$H$30000,3,0),"ERRO")))</f>
        <v>KG</v>
      </c>
      <c r="G73" s="183" t="str">
        <f>UPPER(IF($A73="SINAPI",VLOOKUP($B73,SINAPI!$A$1:$D$30000,4,0),IF($A73="INSUMO",ROUND(VLOOKUP($B73,INSUMO!$A$11:$E$30002,4,0),2),"ND")))</f>
        <v>4,16</v>
      </c>
      <c r="H73" s="387">
        <f>ROUND(E73*G73,2)</f>
        <v>4.99</v>
      </c>
    </row>
    <row r="74" spans="1:8">
      <c r="A74" s="256" t="s">
        <v>325</v>
      </c>
      <c r="B74" s="239">
        <v>337</v>
      </c>
      <c r="C74" s="240" t="str">
        <f>UPPER(IF($A74="SINAPI",VLOOKUP($B74,SINAPI!$A$1:$F$30000,2,0),IF($A74="INSUMO",VLOOKUP($B74,INSUMO!$A$3:$H$10000,2,0),"ERRO")))</f>
        <v>ARAME RECOZIDO 18 BWG, 1,25MM (0,01KG/M)</v>
      </c>
      <c r="D74" s="188"/>
      <c r="E74" s="388">
        <v>0.03</v>
      </c>
      <c r="F74" s="226" t="str">
        <f>UPPER(IF($A74="SINAPI",VLOOKUP($B74,SINAPI!$A$1:$E$30000,3,0),IF($A74="INSUMO",VLOOKUP($B74,INSUMO!$A$3:$H$30000,3,0),"ERRO")))</f>
        <v>KG</v>
      </c>
      <c r="G74" s="242" t="str">
        <f>UPPER(IF($A74="SINAPI",VLOOKUP($B74,SINAPI!$A$1:$D$30000,4,0),IF($A74="INSUMO",ROUND(VLOOKUP($B74,INSUMO!$A$11:$E$30002,4,0),2),"ND")))</f>
        <v>8,95</v>
      </c>
      <c r="H74" s="389">
        <f>ROUND(E74*G74,2)</f>
        <v>0.27</v>
      </c>
    </row>
    <row r="75" spans="1:8">
      <c r="A75" s="244"/>
      <c r="B75"/>
      <c r="C75"/>
      <c r="D75"/>
      <c r="E75"/>
      <c r="F75"/>
      <c r="G75"/>
      <c r="H75"/>
    </row>
    <row r="76" spans="1:8">
      <c r="A76" s="279"/>
      <c r="B76" s="280"/>
      <c r="C76" s="163" t="s">
        <v>53</v>
      </c>
      <c r="D76" s="164" t="s">
        <v>42</v>
      </c>
      <c r="E76" s="165" t="s">
        <v>322</v>
      </c>
      <c r="F76" s="761" t="s">
        <v>35</v>
      </c>
      <c r="G76" s="762"/>
      <c r="H76" s="763"/>
    </row>
    <row r="77" spans="1:8" ht="19.5">
      <c r="A77" s="191" t="s">
        <v>323</v>
      </c>
      <c r="B77" s="167" t="s">
        <v>340</v>
      </c>
      <c r="C77" s="216" t="s">
        <v>341</v>
      </c>
      <c r="D77" s="169" t="s">
        <v>254</v>
      </c>
      <c r="E77" s="170">
        <f>SUM(H79:H84)</f>
        <v>14.28</v>
      </c>
      <c r="F77" s="764"/>
      <c r="G77" s="765"/>
      <c r="H77" s="766"/>
    </row>
    <row r="78" spans="1:8" ht="24">
      <c r="A78" s="171"/>
      <c r="B78" s="172" t="s">
        <v>277</v>
      </c>
      <c r="C78" s="173" t="s">
        <v>40</v>
      </c>
      <c r="D78" s="172" t="s">
        <v>35</v>
      </c>
      <c r="E78" s="174" t="s">
        <v>41</v>
      </c>
      <c r="F78" s="172" t="s">
        <v>42</v>
      </c>
      <c r="G78" s="175" t="s">
        <v>43</v>
      </c>
      <c r="H78" s="176" t="s">
        <v>44</v>
      </c>
    </row>
    <row r="79" spans="1:8">
      <c r="A79" s="292" t="s">
        <v>93</v>
      </c>
      <c r="B79" s="178" t="s">
        <v>17810</v>
      </c>
      <c r="C79" s="179" t="str">
        <f>UPPER(IF($A79="SINAPI",VLOOKUP($B79,SINAPI!$A$1:$F$30000,2,0),IF($A79="INSUMO",VLOOKUP($B79,INSUMO!$A$3:$H$10000,2,0),"ERRO")))</f>
        <v>SERVENTE COM ENCARGOS COMPLEMENTARES</v>
      </c>
      <c r="D79" s="180" t="s">
        <v>35</v>
      </c>
      <c r="E79" s="281">
        <v>0.35</v>
      </c>
      <c r="F79" s="182" t="str">
        <f>UPPER(IF($A79="SINAPI",VLOOKUP($B79,SINAPI!$A$1:$E$30000,3,0),IF($A79="INSUMO",VLOOKUP($B79,INSUMO!$A$3:$H$30000,3,0),"ERRO")))</f>
        <v>H</v>
      </c>
      <c r="G79" s="183" t="str">
        <f>UPPER(IF($A79="SINAPI",VLOOKUP($B79,SINAPI!$A$1:$D$30000,4,0),IF($A79="INSUMO",ROUND(VLOOKUP($B79,INSUMO!$A$11:$E$30002,4,0),2),"ND")))</f>
        <v>10,9</v>
      </c>
      <c r="H79" s="184">
        <f t="shared" ref="H79:H84" si="1">ROUND(E79*G79,2)</f>
        <v>3.82</v>
      </c>
    </row>
    <row r="80" spans="1:8">
      <c r="A80" s="292" t="s">
        <v>93</v>
      </c>
      <c r="B80" s="178" t="s">
        <v>17798</v>
      </c>
      <c r="C80" s="179" t="str">
        <f>UPPER(IF($A80="SINAPI",VLOOKUP($B80,SINAPI!$A$1:$F$30000,2,0),IF($A80="INSUMO",VLOOKUP($B80,INSUMO!$A$3:$H$10000,2,0),"ERRO")))</f>
        <v>PINTOR COM ENCARGOS COMPLEMENTARES</v>
      </c>
      <c r="D80" s="180"/>
      <c r="E80" s="282">
        <v>0.4</v>
      </c>
      <c r="F80" s="182" t="str">
        <f>UPPER(IF($A80="SINAPI",VLOOKUP($B80,SINAPI!$A$1:$E$30000,3,0),IF($A80="INSUMO",VLOOKUP($B80,INSUMO!$A$3:$H$30000,3,0),"ERRO")))</f>
        <v>H</v>
      </c>
      <c r="G80" s="183" t="str">
        <f>UPPER(IF($A80="SINAPI",VLOOKUP($B80,SINAPI!$A$1:$D$30000,4,0),IF($A80="INSUMO",ROUND(VLOOKUP($B80,INSUMO!$A$11:$E$30002,4,0),2),"ND")))</f>
        <v>15,72</v>
      </c>
      <c r="H80" s="184">
        <f t="shared" si="1"/>
        <v>6.29</v>
      </c>
    </row>
    <row r="81" spans="1:8">
      <c r="A81" s="177" t="s">
        <v>325</v>
      </c>
      <c r="B81" s="178">
        <v>6085</v>
      </c>
      <c r="C81" s="179" t="str">
        <f>UPPER(IF($A81="SINAPI",VLOOKUP($B81,SINAPI!$A$1:$F$30000,2,0),IF($A81="INSUMO",VLOOKUP($B81,INSUMO!$A$3:$H$10000,2,0),"ERRO")))</f>
        <v>SELADOR ACRÍLICO</v>
      </c>
      <c r="D81" s="180"/>
      <c r="E81" s="281">
        <v>0.12</v>
      </c>
      <c r="F81" s="182" t="str">
        <f>UPPER(IF($A81="SINAPI",VLOOKUP($B81,SINAPI!$A$1:$E$30000,3,0),IF($A81="INSUMO",VLOOKUP($B81,INSUMO!$A$3:$H$30000,3,0),"ERRO")))</f>
        <v>L</v>
      </c>
      <c r="G81" s="183" t="str">
        <f>UPPER(IF($A81="SINAPI",VLOOKUP($B81,SINAPI!$A$1:$D$30000,4,0),IF($A81="INSUMO",ROUND(VLOOKUP($B81,INSUMO!$A$11:$E$30002,4,0),2),"ND")))</f>
        <v>4,92</v>
      </c>
      <c r="H81" s="184">
        <f t="shared" si="1"/>
        <v>0.59</v>
      </c>
    </row>
    <row r="82" spans="1:8">
      <c r="A82" s="177" t="s">
        <v>325</v>
      </c>
      <c r="B82" s="178">
        <v>7311</v>
      </c>
      <c r="C82" s="179" t="str">
        <f>UPPER(IF($A82="SINAPI",VLOOKUP($B82,SINAPI!$A$1:$F$30000,2,0),IF($A82="INSUMO",VLOOKUP($B82,INSUMO!$A$3:$H$10000,2,0),"ERRO")))</f>
        <v>TINTA ESMALTE SINTÉTICO ACETINADO</v>
      </c>
      <c r="D82" s="180"/>
      <c r="E82" s="283">
        <v>0.17</v>
      </c>
      <c r="F82" s="182" t="str">
        <f>UPPER(IF($A82="SINAPI",VLOOKUP($B82,SINAPI!$A$1:$E$30000,3,0),IF($A82="INSUMO",VLOOKUP($B82,INSUMO!$A$3:$H$30000,3,0),"ERRO")))</f>
        <v>L</v>
      </c>
      <c r="G82" s="183" t="str">
        <f>UPPER(IF($A82="SINAPI",VLOOKUP($B82,SINAPI!$A$1:$D$30000,4,0),IF($A82="INSUMO",ROUND(VLOOKUP($B82,INSUMO!$A$11:$E$30002,4,0),2),"ND")))</f>
        <v>16,14</v>
      </c>
      <c r="H82" s="184">
        <f t="shared" si="1"/>
        <v>2.74</v>
      </c>
    </row>
    <row r="83" spans="1:8">
      <c r="A83" s="177" t="s">
        <v>325</v>
      </c>
      <c r="B83" s="178">
        <v>5318</v>
      </c>
      <c r="C83" s="179" t="str">
        <f>UPPER(IF($A83="SINAPI",VLOOKUP($B83,SINAPI!$A$1:$F$30000,2,0),IF($A83="INSUMO",VLOOKUP($B83,INSUMO!$A$3:$H$10000,2,0),"ERRO")))</f>
        <v>SOLVENTE DILUENTE A BASE DE AGUARRÁS</v>
      </c>
      <c r="D83" s="180"/>
      <c r="E83" s="281">
        <v>0.05</v>
      </c>
      <c r="F83" s="182" t="str">
        <f>UPPER(IF($A83="SINAPI",VLOOKUP($B83,SINAPI!$A$1:$E$30000,3,0),IF($A83="INSUMO",VLOOKUP($B83,INSUMO!$A$3:$H$30000,3,0),"ERRO")))</f>
        <v>L</v>
      </c>
      <c r="G83" s="183" t="str">
        <f>UPPER(IF($A83="SINAPI",VLOOKUP($B83,SINAPI!$A$1:$D$30000,4,0),IF($A83="INSUMO",ROUND(VLOOKUP($B83,INSUMO!$A$11:$E$30002,4,0),2),"ND")))</f>
        <v>12,21</v>
      </c>
      <c r="H83" s="184">
        <f t="shared" si="1"/>
        <v>0.61</v>
      </c>
    </row>
    <row r="84" spans="1:8">
      <c r="A84" s="186" t="s">
        <v>325</v>
      </c>
      <c r="B84" s="187">
        <v>3767</v>
      </c>
      <c r="C84" s="240" t="str">
        <f>UPPER(IF($A84="SINAPI",VLOOKUP($B84,SINAPI!$A$1:$F$30000,2,0),IF($A84="INSUMO",VLOOKUP($B84,INSUMO!$A$3:$H$10000,2,0),"ERRO")))</f>
        <v>LIXA EM FOLHA PARA PAREDE OU MADEIRA, N.120 (COR VERMELHA)</v>
      </c>
      <c r="D84" s="188"/>
      <c r="E84" s="284">
        <v>0.4</v>
      </c>
      <c r="F84" s="226" t="str">
        <f>UPPER(IF($A84="SINAPI",VLOOKUP($B84,SINAPI!$A$1:$E$30000,3,0),IF($A84="INSUMO",VLOOKUP($B84,INSUMO!$A$3:$H$30000,3,0),"ERRO")))</f>
        <v>UN</v>
      </c>
      <c r="G84" s="242" t="str">
        <f>UPPER(IF($A84="SINAPI",VLOOKUP($B84,SINAPI!$A$1:$D$30000,4,0),IF($A84="INSUMO",ROUND(VLOOKUP($B84,INSUMO!$A$11:$E$30002,4,0),2),"ND")))</f>
        <v>0,58</v>
      </c>
      <c r="H84" s="253">
        <f t="shared" si="1"/>
        <v>0.23</v>
      </c>
    </row>
    <row r="85" spans="1:8">
      <c r="A85"/>
      <c r="B85"/>
      <c r="C85"/>
      <c r="D85"/>
      <c r="E85"/>
      <c r="F85"/>
      <c r="G85"/>
      <c r="H85"/>
    </row>
    <row r="86" spans="1:8" ht="19.5">
      <c r="A86" s="190"/>
      <c r="B86" s="228"/>
      <c r="C86" s="163" t="s">
        <v>53</v>
      </c>
      <c r="D86" s="164" t="s">
        <v>42</v>
      </c>
      <c r="E86" s="165" t="s">
        <v>322</v>
      </c>
      <c r="F86" s="755" t="s">
        <v>35</v>
      </c>
      <c r="G86" s="755"/>
      <c r="H86" s="756"/>
    </row>
    <row r="87" spans="1:8" ht="38.25">
      <c r="A87" s="285" t="s">
        <v>323</v>
      </c>
      <c r="B87" s="286" t="s">
        <v>342</v>
      </c>
      <c r="C87" s="287" t="s">
        <v>343</v>
      </c>
      <c r="D87" s="288" t="s">
        <v>54</v>
      </c>
      <c r="E87" s="289">
        <f>SUM(H89:H91)</f>
        <v>2815.82</v>
      </c>
      <c r="F87" s="771" t="s">
        <v>35</v>
      </c>
      <c r="G87" s="771" t="s">
        <v>36</v>
      </c>
      <c r="H87" s="772" t="s">
        <v>36</v>
      </c>
    </row>
    <row r="88" spans="1:8" ht="24">
      <c r="A88" s="171"/>
      <c r="B88" s="172" t="s">
        <v>277</v>
      </c>
      <c r="C88" s="173" t="s">
        <v>40</v>
      </c>
      <c r="D88" s="172" t="s">
        <v>35</v>
      </c>
      <c r="E88" s="174" t="s">
        <v>41</v>
      </c>
      <c r="F88" s="172" t="s">
        <v>42</v>
      </c>
      <c r="G88" s="175" t="s">
        <v>43</v>
      </c>
      <c r="H88" s="176" t="s">
        <v>44</v>
      </c>
    </row>
    <row r="89" spans="1:8">
      <c r="A89" s="292" t="s">
        <v>93</v>
      </c>
      <c r="B89" s="178" t="s">
        <v>17810</v>
      </c>
      <c r="C89" s="179" t="str">
        <f>UPPER(IF($A89="SINAPI",VLOOKUP($B89,SINAPI!$A$1:$F$30000,2,0),IF($A89="INSUMO",VLOOKUP($B89,INSUMO!$A$3:$H$10000,2,0),"ERRO")))</f>
        <v>SERVENTE COM ENCARGOS COMPLEMENTARES</v>
      </c>
      <c r="D89" s="222"/>
      <c r="E89" s="293">
        <v>1</v>
      </c>
      <c r="F89" s="182" t="str">
        <f>UPPER(IF($A89="SINAPI",VLOOKUP($B89,SINAPI!$A$1:$E$30000,3,0),IF($A89="INSUMO",VLOOKUP($B89,INSUMO!$A$3:$H$30000,3,0),"ERRO")))</f>
        <v>H</v>
      </c>
      <c r="G89" s="183" t="str">
        <f>UPPER(IF($A89="SINAPI",VLOOKUP($B89,SINAPI!$A$1:$D$30000,4,0),IF($A89="INSUMO",ROUND(VLOOKUP($B89,INSUMO!$A$11:$E$30002,4,0),2),"ND")))</f>
        <v>10,9</v>
      </c>
      <c r="H89" s="184">
        <f>ROUND(E89*G89,2)</f>
        <v>10.9</v>
      </c>
    </row>
    <row r="90" spans="1:8">
      <c r="A90" s="292" t="s">
        <v>93</v>
      </c>
      <c r="B90" s="178" t="s">
        <v>17796</v>
      </c>
      <c r="C90" s="179" t="str">
        <f>UPPER(IF($A90="SINAPI",VLOOKUP($B90,SINAPI!$A$1:$F$30000,2,0),IF($A90="INSUMO",VLOOKUP($B90,INSUMO!$A$3:$H$10000,2,0),"ERRO")))</f>
        <v>PEDREIRO COM ENCARGOS COMPLEMENTARES</v>
      </c>
      <c r="D90" s="222"/>
      <c r="E90" s="293">
        <v>1</v>
      </c>
      <c r="F90" s="182" t="str">
        <f>UPPER(IF($A90="SINAPI",VLOOKUP($B90,SINAPI!$A$1:$E$30000,3,0),IF($A90="INSUMO",VLOOKUP($B90,INSUMO!$A$3:$H$30000,3,0),"ERRO")))</f>
        <v>H</v>
      </c>
      <c r="G90" s="183" t="str">
        <f>UPPER(IF($A90="SINAPI",VLOOKUP($B90,SINAPI!$A$1:$D$30000,4,0),IF($A90="INSUMO",ROUND(VLOOKUP($B90,INSUMO!$A$11:$E$30002,4,0),2),"ND")))</f>
        <v>14,27</v>
      </c>
      <c r="H90" s="184">
        <f>ROUND(E90*G90,2)</f>
        <v>14.27</v>
      </c>
    </row>
    <row r="91" spans="1:8" ht="51">
      <c r="A91" s="256" t="s">
        <v>325</v>
      </c>
      <c r="B91" s="257">
        <v>25398</v>
      </c>
      <c r="C91" s="240" t="str">
        <f>UPPER(IF($A91="SINAPI",VLOOKUP($B91,SINAPI!$A$1:$F$30000,2,0),IF($A91="INSUMO",VLOOKUP($B91,INSUMO!$A$3:$H$10000,2,0),"ERRO")))</f>
        <v>CONJUNTO PARA FUTSAL COM TRAVES OFICIAIS DE 3,00X2,00M EM TUBO DE AÇO GALVANIZADO 3" COM REQUADRO EM TUBO DE 1", PINTURA EM PRIMER COM TINTA ESMALTE SINTÉTICO E REDES DE POLIETILENO FIO 4MM</v>
      </c>
      <c r="D91" s="251"/>
      <c r="E91" s="294">
        <v>1</v>
      </c>
      <c r="F91" s="226" t="str">
        <f>UPPER(IF($A91="SINAPI",VLOOKUP($B91,SINAPI!$A$1:$E$30000,3,0),IF($A91="INSUMO",VLOOKUP($B91,INSUMO!$A$3:$H$30000,3,0),"ERRO")))</f>
        <v>UN</v>
      </c>
      <c r="G91" s="242" t="str">
        <f>UPPER(IF($A91="SINAPI",VLOOKUP($B91,SINAPI!$A$1:$D$30000,4,0),IF($A91="INSUMO",ROUND(VLOOKUP($B91,INSUMO!$A$11:$E$30002,4,0),2),"ND")))</f>
        <v>2790,65</v>
      </c>
      <c r="H91" s="253">
        <f>ROUND(E91*G91,2)</f>
        <v>2790.65</v>
      </c>
    </row>
    <row r="92" spans="1:8">
      <c r="A92"/>
      <c r="B92" s="244"/>
      <c r="C92"/>
      <c r="D92"/>
      <c r="E92"/>
      <c r="F92"/>
      <c r="G92"/>
      <c r="H92"/>
    </row>
    <row r="93" spans="1:8" ht="19.5">
      <c r="A93" s="190"/>
      <c r="B93" s="228"/>
      <c r="C93" s="163" t="s">
        <v>53</v>
      </c>
      <c r="D93" s="164" t="s">
        <v>42</v>
      </c>
      <c r="E93" s="165" t="s">
        <v>322</v>
      </c>
      <c r="F93" s="755" t="s">
        <v>35</v>
      </c>
      <c r="G93" s="755"/>
      <c r="H93" s="756"/>
    </row>
    <row r="94" spans="1:8" ht="19.5">
      <c r="A94" s="285" t="s">
        <v>323</v>
      </c>
      <c r="B94" s="286" t="s">
        <v>344</v>
      </c>
      <c r="C94" s="295" t="s">
        <v>345</v>
      </c>
      <c r="D94" s="288" t="s">
        <v>54</v>
      </c>
      <c r="E94" s="289">
        <f>SUM(H96:H98)</f>
        <v>1719.3400000000001</v>
      </c>
      <c r="F94" s="771"/>
      <c r="G94" s="771"/>
      <c r="H94" s="772"/>
    </row>
    <row r="95" spans="1:8" ht="24">
      <c r="A95" s="171"/>
      <c r="B95" s="172" t="s">
        <v>277</v>
      </c>
      <c r="C95" s="173" t="s">
        <v>40</v>
      </c>
      <c r="D95" s="172" t="s">
        <v>35</v>
      </c>
      <c r="E95" s="174" t="s">
        <v>41</v>
      </c>
      <c r="F95" s="172" t="s">
        <v>42</v>
      </c>
      <c r="G95" s="175" t="s">
        <v>43</v>
      </c>
      <c r="H95" s="176" t="s">
        <v>44</v>
      </c>
    </row>
    <row r="96" spans="1:8">
      <c r="A96" s="292" t="s">
        <v>93</v>
      </c>
      <c r="B96" s="178" t="s">
        <v>17810</v>
      </c>
      <c r="C96" s="179" t="str">
        <f>UPPER(IF($A96="SINAPI",VLOOKUP($B96,SINAPI!$A$1:$F$30000,2,0),IF($A96="INSUMO",VLOOKUP($B96,INSUMO!$A$3:$H$10000,2,0),"ERRO")))</f>
        <v>SERVENTE COM ENCARGOS COMPLEMENTARES</v>
      </c>
      <c r="D96" s="222"/>
      <c r="E96" s="293">
        <v>1</v>
      </c>
      <c r="F96" s="182" t="str">
        <f>UPPER(IF($A96="SINAPI",VLOOKUP($B96,SINAPI!$A$1:$E$30000,3,0),IF($A96="INSUMO",VLOOKUP($B96,INSUMO!$A$3:$H$30000,3,0),"ERRO")))</f>
        <v>H</v>
      </c>
      <c r="G96" s="183" t="str">
        <f>UPPER(IF($A96="SINAPI",VLOOKUP($B96,SINAPI!$A$1:$D$30000,4,0),IF($A96="INSUMO",ROUND(VLOOKUP($B96,INSUMO!$A$11:$E$30002,4,0),2),"ND")))</f>
        <v>10,9</v>
      </c>
      <c r="H96" s="184">
        <f>ROUND(E96*G96,2)</f>
        <v>10.9</v>
      </c>
    </row>
    <row r="97" spans="1:8">
      <c r="A97" s="292" t="s">
        <v>93</v>
      </c>
      <c r="B97" s="178" t="s">
        <v>17796</v>
      </c>
      <c r="C97" s="179" t="str">
        <f>UPPER(IF($A97="SINAPI",VLOOKUP($B97,SINAPI!$A$1:$F$30000,2,0),IF($A97="INSUMO",VLOOKUP($B97,INSUMO!$A$3:$H$10000,2,0),"ERRO")))</f>
        <v>PEDREIRO COM ENCARGOS COMPLEMENTARES</v>
      </c>
      <c r="D97" s="222"/>
      <c r="E97" s="293">
        <v>1</v>
      </c>
      <c r="F97" s="182" t="str">
        <f>UPPER(IF($A97="SINAPI",VLOOKUP($B97,SINAPI!$A$1:$E$30000,3,0),IF($A97="INSUMO",VLOOKUP($B97,INSUMO!$A$3:$H$30000,3,0),"ERRO")))</f>
        <v>H</v>
      </c>
      <c r="G97" s="183" t="str">
        <f>UPPER(IF($A97="SINAPI",VLOOKUP($B97,SINAPI!$A$1:$D$30000,4,0),IF($A97="INSUMO",ROUND(VLOOKUP($B97,INSUMO!$A$11:$E$30002,4,0),2),"ND")))</f>
        <v>14,27</v>
      </c>
      <c r="H97" s="184">
        <f>ROUND(E97*G97,2)</f>
        <v>14.27</v>
      </c>
    </row>
    <row r="98" spans="1:8" ht="51">
      <c r="A98" s="256" t="s">
        <v>325</v>
      </c>
      <c r="B98" s="257">
        <v>25399</v>
      </c>
      <c r="C98" s="240" t="str">
        <f>UPPER(IF($A98="SINAPI",VLOOKUP($B98,SINAPI!$A$1:$F$30000,2,0),IF($A98="INSUMO",VLOOKUP($B98,INSUMO!$A$3:$H$10000,2,0),"ERRO")))</f>
        <v>CONJUNTO PARA QUADRA DE VÔLEI COM POSTES EM TUBO DE AÇO GALVANIZADO 3", H=*255CM, PINTURA EM TINTA ESMALTE SINTÉTICO, REDE DE NYLON COM 2MM, MALHA 10 X10CM E ANTENAS OFICIAIS EM FIBRA DE VIDRO (*MEDIDA APROXIMADA)</v>
      </c>
      <c r="D98" s="251"/>
      <c r="E98" s="294">
        <v>1</v>
      </c>
      <c r="F98" s="226" t="str">
        <f>UPPER(IF($A98="SINAPI",VLOOKUP($B98,SINAPI!$A$1:$E$30000,3,0),IF($A98="INSUMO",VLOOKUP($B98,INSUMO!$A$3:$H$30000,3,0),"ERRO")))</f>
        <v>UN</v>
      </c>
      <c r="G98" s="242" t="str">
        <f>UPPER(IF($A98="SINAPI",VLOOKUP($B98,SINAPI!$A$1:$D$30000,4,0),IF($A98="INSUMO",ROUND(VLOOKUP($B98,INSUMO!$A$11:$E$30002,4,0),2),"ND")))</f>
        <v>1694,17</v>
      </c>
      <c r="H98" s="253">
        <f>ROUND(E98*G98,2)</f>
        <v>1694.17</v>
      </c>
    </row>
    <row r="99" spans="1:8">
      <c r="A99"/>
      <c r="B99" s="244"/>
      <c r="C99"/>
      <c r="D99"/>
      <c r="E99"/>
      <c r="F99"/>
      <c r="G99"/>
      <c r="H99"/>
    </row>
    <row r="100" spans="1:8" ht="19.5">
      <c r="A100" s="190"/>
      <c r="B100" s="228"/>
      <c r="C100" s="163" t="s">
        <v>53</v>
      </c>
      <c r="D100" s="164" t="s">
        <v>42</v>
      </c>
      <c r="E100" s="165" t="s">
        <v>322</v>
      </c>
      <c r="F100" s="755" t="s">
        <v>35</v>
      </c>
      <c r="G100" s="755"/>
      <c r="H100" s="756"/>
    </row>
    <row r="101" spans="1:8" ht="25.5">
      <c r="A101" s="285" t="s">
        <v>323</v>
      </c>
      <c r="B101" s="286" t="s">
        <v>346</v>
      </c>
      <c r="C101" s="287" t="s">
        <v>347</v>
      </c>
      <c r="D101" s="288" t="s">
        <v>32</v>
      </c>
      <c r="E101" s="289">
        <f>SUM(H103:H105)</f>
        <v>795.89</v>
      </c>
      <c r="F101" s="771" t="s">
        <v>35</v>
      </c>
      <c r="G101" s="771" t="s">
        <v>36</v>
      </c>
      <c r="H101" s="772" t="s">
        <v>36</v>
      </c>
    </row>
    <row r="102" spans="1:8" ht="24">
      <c r="A102" s="171"/>
      <c r="B102" s="558" t="s">
        <v>277</v>
      </c>
      <c r="C102" s="291" t="s">
        <v>40</v>
      </c>
      <c r="D102" s="558" t="s">
        <v>35</v>
      </c>
      <c r="E102" s="558" t="s">
        <v>41</v>
      </c>
      <c r="F102" s="558" t="s">
        <v>42</v>
      </c>
      <c r="G102" s="175" t="s">
        <v>43</v>
      </c>
      <c r="H102" s="176" t="s">
        <v>44</v>
      </c>
    </row>
    <row r="103" spans="1:8" ht="16.5">
      <c r="A103" s="292" t="s">
        <v>93</v>
      </c>
      <c r="B103" s="178" t="s">
        <v>17810</v>
      </c>
      <c r="C103" s="179" t="str">
        <f>UPPER(IF($A103="SINAPI",VLOOKUP($B103,SINAPI!$A$1:$F$30000,2,0),IF($A103="INSUMO",VLOOKUP($B103,INSUMO!$A$3:$H$10000,2,0),"ERRO")))</f>
        <v>SERVENTE COM ENCARGOS COMPLEMENTARES</v>
      </c>
      <c r="D103" s="222"/>
      <c r="E103" s="296">
        <v>1</v>
      </c>
      <c r="F103" s="182" t="str">
        <f>UPPER(IF($A103="SINAPI",VLOOKUP($B103,SINAPI!$A$1:$E$30000,3,0),IF($A103="INSUMO",VLOOKUP($B103,INSUMO!$A$3:$H$30000,3,0),"ERRO")))</f>
        <v>H</v>
      </c>
      <c r="G103" s="183" t="str">
        <f>UPPER(IF($A103="SINAPI",VLOOKUP($B103,SINAPI!$A$1:$D$30000,4,0),IF($A103="INSUMO",ROUND(VLOOKUP($B103,INSUMO!$A$11:$E$30002,4,0),2),"ND")))</f>
        <v>10,9</v>
      </c>
      <c r="H103" s="184">
        <f>ROUND(E103*G103,2)</f>
        <v>10.9</v>
      </c>
    </row>
    <row r="104" spans="1:8" ht="16.5">
      <c r="A104" s="292" t="s">
        <v>93</v>
      </c>
      <c r="B104" s="178" t="s">
        <v>17796</v>
      </c>
      <c r="C104" s="179" t="str">
        <f>UPPER(IF($A104="SINAPI",VLOOKUP($B104,SINAPI!$A$1:$F$30000,2,0),IF($A104="INSUMO",VLOOKUP($B104,INSUMO!$A$3:$H$10000,2,0),"ERRO")))</f>
        <v>PEDREIRO COM ENCARGOS COMPLEMENTARES</v>
      </c>
      <c r="D104" s="222"/>
      <c r="E104" s="296">
        <v>1</v>
      </c>
      <c r="F104" s="182" t="str">
        <f>UPPER(IF($A104="SINAPI",VLOOKUP($B104,SINAPI!$A$1:$E$30000,3,0),IF($A104="INSUMO",VLOOKUP($B104,INSUMO!$A$3:$H$30000,3,0),"ERRO")))</f>
        <v>H</v>
      </c>
      <c r="G104" s="183" t="str">
        <f>UPPER(IF($A104="SINAPI",VLOOKUP($B104,SINAPI!$A$1:$D$30000,4,0),IF($A104="INSUMO",ROUND(VLOOKUP($B104,INSUMO!$A$11:$E$30002,4,0),2),"ND")))</f>
        <v>14,27</v>
      </c>
      <c r="H104" s="184">
        <f>ROUND(E104*G104,2)</f>
        <v>14.27</v>
      </c>
    </row>
    <row r="105" spans="1:8" ht="38.25">
      <c r="A105" s="256" t="s">
        <v>325</v>
      </c>
      <c r="B105" s="257">
        <v>25400</v>
      </c>
      <c r="C105" s="240" t="str">
        <f>UPPER(IF($A105="SINAPI",VLOOKUP($B105,SINAPI!$A$1:$F$30000,2,0),IF($A105="INSUMO",VLOOKUP($B105,INSUMO!$A$3:$H$10000,2,0),"ERRO")))</f>
        <v>PAR DE TABELAS DE BASQUETE EM COMPENSADO NAVAL DE *1,80X*1,20M, COM ARO DE METAL E REDE - SEM SUPORTE DE FIXAÇÃO *VALORES APROXIMADOS)</v>
      </c>
      <c r="D105" s="251"/>
      <c r="E105" s="297">
        <v>1</v>
      </c>
      <c r="F105" s="226" t="str">
        <f>UPPER(IF($A105="SINAPI",VLOOKUP($B105,SINAPI!$A$1:$E$30000,3,0),IF($A105="INSUMO",VLOOKUP($B105,INSUMO!$A$3:$H$30000,3,0),"ERRO")))</f>
        <v>UN</v>
      </c>
      <c r="G105" s="242" t="str">
        <f>UPPER(IF($A105="SINAPI",VLOOKUP($B105,SINAPI!$A$1:$D$30000,4,0),IF($A105="INSUMO",ROUND(VLOOKUP($B105,INSUMO!$A$11:$E$30002,4,0),2),"ND")))</f>
        <v>770,72</v>
      </c>
      <c r="H105" s="253">
        <f>ROUND(E105*G105,2)</f>
        <v>770.72</v>
      </c>
    </row>
    <row r="106" spans="1:8">
      <c r="A106"/>
      <c r="B106" s="244"/>
      <c r="C106"/>
      <c r="D106"/>
      <c r="E106"/>
      <c r="F106"/>
      <c r="G106"/>
      <c r="H106"/>
    </row>
    <row r="107" spans="1:8" ht="19.5">
      <c r="A107" s="190"/>
      <c r="B107" s="228"/>
      <c r="C107" s="163" t="s">
        <v>53</v>
      </c>
      <c r="D107" s="164" t="s">
        <v>42</v>
      </c>
      <c r="E107" s="165" t="s">
        <v>322</v>
      </c>
      <c r="F107" s="755" t="s">
        <v>35</v>
      </c>
      <c r="G107" s="755"/>
      <c r="H107" s="756"/>
    </row>
    <row r="108" spans="1:8" ht="19.5">
      <c r="A108" s="191" t="s">
        <v>323</v>
      </c>
      <c r="B108" s="230" t="s">
        <v>348</v>
      </c>
      <c r="C108" s="216" t="s">
        <v>257</v>
      </c>
      <c r="D108" s="169" t="s">
        <v>54</v>
      </c>
      <c r="E108" s="170">
        <f>SUM(H110:H115)</f>
        <v>1182.3499999999999</v>
      </c>
      <c r="F108" s="757" t="s">
        <v>35</v>
      </c>
      <c r="G108" s="757" t="s">
        <v>36</v>
      </c>
      <c r="H108" s="758" t="s">
        <v>36</v>
      </c>
    </row>
    <row r="109" spans="1:8" ht="24">
      <c r="A109" s="171"/>
      <c r="B109" s="172" t="s">
        <v>277</v>
      </c>
      <c r="C109" s="173" t="s">
        <v>40</v>
      </c>
      <c r="D109" s="172" t="s">
        <v>35</v>
      </c>
      <c r="E109" s="174" t="s">
        <v>41</v>
      </c>
      <c r="F109" s="172" t="s">
        <v>42</v>
      </c>
      <c r="G109" s="175" t="s">
        <v>43</v>
      </c>
      <c r="H109" s="176" t="s">
        <v>44</v>
      </c>
    </row>
    <row r="110" spans="1:8" ht="15" customHeight="1">
      <c r="A110" s="292" t="s">
        <v>93</v>
      </c>
      <c r="B110" s="232" t="s">
        <v>14466</v>
      </c>
      <c r="C110" s="179" t="str">
        <f>UPPER(IF($A110="SINAPI",VLOOKUP($B110,SINAPI!$A$1:$F$30000,2,0),IF($A110="INSUMO",VLOOKUP($B110,INSUMO!$A$3:$H$10000,2,0),"ERRO")))</f>
        <v>REGULARIZAÇÃO E COMPACTAÇÃO MANUAL DE TERRENO COM SOQUETE</v>
      </c>
      <c r="D110" s="222"/>
      <c r="E110" s="298">
        <v>3.32</v>
      </c>
      <c r="F110" s="182" t="str">
        <f>UPPER(IF($A110="SINAPI",VLOOKUP($B110,SINAPI!$A$1:$E$30000,3,0),IF($A110="INSUMO",VLOOKUP($B110,INSUMO!$A$3:$H$30000,3,0),"ERRO")))</f>
        <v>M²</v>
      </c>
      <c r="G110" s="183" t="str">
        <f>UPPER(IF($A110="SINAPI",VLOOKUP($B110,SINAPI!$A$1:$D$30000,4,0),IF($A110="INSUMO",ROUND(VLOOKUP($B110,INSUMO!$A$11:$E$30002,4,0),2),"ND")))</f>
        <v>3,59</v>
      </c>
      <c r="H110" s="184">
        <f t="shared" ref="H110:H115" si="2">ROUND(E110*G110,2)</f>
        <v>11.92</v>
      </c>
    </row>
    <row r="111" spans="1:8" ht="25.5">
      <c r="A111" s="292" t="s">
        <v>93</v>
      </c>
      <c r="B111" s="232" t="s">
        <v>13911</v>
      </c>
      <c r="C111" s="179" t="str">
        <f>UPPER(IF($A111="SINAPI",VLOOKUP($B111,SINAPI!$A$1:$F$30000,2,0),IF($A111="INSUMO",VLOOKUP($B111,INSUMO!$A$3:$H$10000,2,0),"ERRO")))</f>
        <v>ESCAVAÇÃO MANUAL CAMPO ABERTO EM SOLO EXCETO ROCHA ATÉ 2,00M PROFUNDIDADE</v>
      </c>
      <c r="D111" s="222"/>
      <c r="E111" s="298">
        <v>1.94</v>
      </c>
      <c r="F111" s="182" t="str">
        <f>UPPER(IF($A111="SINAPI",VLOOKUP($B111,SINAPI!$A$1:$E$30000,3,0),IF($A111="INSUMO",VLOOKUP($B111,INSUMO!$A$3:$H$30000,3,0),"ERRO")))</f>
        <v>M³</v>
      </c>
      <c r="G111" s="183" t="str">
        <f>UPPER(IF($A111="SINAPI",VLOOKUP($B111,SINAPI!$A$1:$D$30000,4,0),IF($A111="INSUMO",ROUND(VLOOKUP($B111,INSUMO!$A$11:$E$30002,4,0),2),"ND")))</f>
        <v>31,94</v>
      </c>
      <c r="H111" s="184">
        <f t="shared" si="2"/>
        <v>61.96</v>
      </c>
    </row>
    <row r="112" spans="1:8" ht="25.5">
      <c r="A112" s="292" t="s">
        <v>93</v>
      </c>
      <c r="B112" s="623" t="s">
        <v>9673</v>
      </c>
      <c r="C112" s="179" t="str">
        <f>UPPER(IF($A112="SINAPI",VLOOKUP($B112,SINAPI!$A$1:$F$30000,2,0),IF($A112="INSUMO",VLOOKUP($B112,INSUMO!$A$3:$H$10000,2,0),"ERRO")))</f>
        <v>ESTACA A TRADO (BROCA) D=25CM C/CONCRETO FCK=15MPA + 20KG AÇO/M³ MOLD. IN-LOCO</v>
      </c>
      <c r="D112" s="222"/>
      <c r="E112" s="298">
        <v>10</v>
      </c>
      <c r="F112" s="182" t="str">
        <f>UPPER(IF($A112="SINAPI",VLOOKUP($B112,SINAPI!$A$1:$E$30000,3,0),IF($A112="INSUMO",VLOOKUP($B112,INSUMO!$A$3:$H$30000,3,0),"ERRO")))</f>
        <v>M</v>
      </c>
      <c r="G112" s="183" t="str">
        <f>UPPER(IF($A112="SINAPI",VLOOKUP($B112,SINAPI!$A$1:$D$30000,4,0),IF($A112="INSUMO",ROUND(VLOOKUP($B112,INSUMO!$A$11:$E$30002,4,0),2),"ND")))</f>
        <v>50,3</v>
      </c>
      <c r="H112" s="184">
        <f t="shared" si="2"/>
        <v>503</v>
      </c>
    </row>
    <row r="113" spans="1:8" ht="25.5">
      <c r="A113" s="292" t="s">
        <v>251</v>
      </c>
      <c r="B113" s="232" t="s">
        <v>352</v>
      </c>
      <c r="C113" s="179" t="s">
        <v>353</v>
      </c>
      <c r="D113" s="222"/>
      <c r="E113" s="299">
        <v>23.25</v>
      </c>
      <c r="F113" s="182" t="s">
        <v>91</v>
      </c>
      <c r="G113" s="183">
        <v>8.6300000000000008</v>
      </c>
      <c r="H113" s="184">
        <f t="shared" si="2"/>
        <v>200.65</v>
      </c>
    </row>
    <row r="114" spans="1:8" ht="25.5">
      <c r="A114" s="292" t="s">
        <v>251</v>
      </c>
      <c r="B114" s="232" t="s">
        <v>351</v>
      </c>
      <c r="C114" s="179" t="s">
        <v>410</v>
      </c>
      <c r="D114" s="222"/>
      <c r="E114" s="299">
        <v>9.7799999999999994</v>
      </c>
      <c r="F114" s="182" t="s">
        <v>91</v>
      </c>
      <c r="G114" s="183">
        <v>8.0500000000000007</v>
      </c>
      <c r="H114" s="184">
        <f t="shared" si="2"/>
        <v>78.73</v>
      </c>
    </row>
    <row r="115" spans="1:8">
      <c r="A115" s="256" t="s">
        <v>93</v>
      </c>
      <c r="B115" s="300" t="s">
        <v>460</v>
      </c>
      <c r="C115" s="240" t="str">
        <f>UPPER(IF($A115="SINAPI",VLOOKUP($B115,SINAPI!$A$1:$F$30000,2,0),IF($A115="INSUMO",VLOOKUP($B115,INSUMO!$A$3:$H$10000,2,0),"ERRO")))</f>
        <v>CONCRETO FCK=20MPA, VIRADO EM BETONEIRA, SEM LANÇAMENTO</v>
      </c>
      <c r="D115" s="251"/>
      <c r="E115" s="227">
        <v>0.87</v>
      </c>
      <c r="F115" s="226" t="str">
        <f>UPPER(IF($A115="SINAPI",VLOOKUP($B115,SINAPI!$A$1:$E$30000,3,0),IF($A115="INSUMO",VLOOKUP($B115,INSUMO!$A$3:$H$30000,3,0),"ERRO")))</f>
        <v>M³</v>
      </c>
      <c r="G115" s="242" t="str">
        <f>UPPER(IF($A115="SINAPI",VLOOKUP($B115,SINAPI!$A$1:$D$30000,4,0),IF($A115="INSUMO",ROUND(VLOOKUP($B115,INSUMO!$A$11:$E$30002,4,0),2),"ND")))</f>
        <v>374,82</v>
      </c>
      <c r="H115" s="253">
        <f t="shared" si="2"/>
        <v>326.08999999999997</v>
      </c>
    </row>
    <row r="116" spans="1:8">
      <c r="A116"/>
      <c r="B116" s="244"/>
      <c r="C116"/>
      <c r="D116"/>
      <c r="E116"/>
      <c r="F116"/>
      <c r="G116"/>
      <c r="H116"/>
    </row>
    <row r="117" spans="1:8" ht="19.5">
      <c r="A117" s="190"/>
      <c r="B117" s="228"/>
      <c r="C117" s="229" t="s">
        <v>53</v>
      </c>
      <c r="D117" s="164" t="s">
        <v>42</v>
      </c>
      <c r="E117" s="165" t="s">
        <v>322</v>
      </c>
      <c r="F117" s="767" t="s">
        <v>35</v>
      </c>
      <c r="G117" s="767"/>
      <c r="H117" s="768"/>
    </row>
    <row r="118" spans="1:8" ht="25.5">
      <c r="A118" s="191" t="s">
        <v>323</v>
      </c>
      <c r="B118" s="230" t="s">
        <v>349</v>
      </c>
      <c r="C118" s="231" t="s">
        <v>350</v>
      </c>
      <c r="D118" s="169" t="s">
        <v>32</v>
      </c>
      <c r="E118" s="170">
        <f>SUM(H120:H124)</f>
        <v>31.009999999999998</v>
      </c>
      <c r="F118" s="769" t="s">
        <v>35</v>
      </c>
      <c r="G118" s="769" t="s">
        <v>36</v>
      </c>
      <c r="H118" s="770" t="s">
        <v>36</v>
      </c>
    </row>
    <row r="119" spans="1:8" ht="24">
      <c r="A119" s="171"/>
      <c r="B119" s="172" t="s">
        <v>277</v>
      </c>
      <c r="C119" s="173" t="s">
        <v>40</v>
      </c>
      <c r="D119" s="172" t="s">
        <v>35</v>
      </c>
      <c r="E119" s="174" t="s">
        <v>41</v>
      </c>
      <c r="F119" s="172" t="s">
        <v>42</v>
      </c>
      <c r="G119" s="175" t="s">
        <v>43</v>
      </c>
      <c r="H119" s="176" t="s">
        <v>44</v>
      </c>
    </row>
    <row r="120" spans="1:8" ht="25.5">
      <c r="A120" s="292" t="s">
        <v>93</v>
      </c>
      <c r="B120" s="232" t="s">
        <v>17686</v>
      </c>
      <c r="C120" s="179" t="str">
        <f>UPPER(IF($A120="SINAPI",VLOOKUP($B120,SINAPI!$A$1:$F$30000,2,0),IF($A120="INSUMO",VLOOKUP($B120,INSUMO!$A$3:$H$10000,2,0),"ERRO")))</f>
        <v>AUXILIAR DE ENCANADOR OU BOMBEIRO HIDRÁULICO COM ENCARGOS COMPLEMENTARES</v>
      </c>
      <c r="D120" s="180" t="s">
        <v>35</v>
      </c>
      <c r="E120" s="233">
        <v>0.75</v>
      </c>
      <c r="F120" s="182" t="str">
        <f>UPPER(IF($A120="SINAPI",VLOOKUP($B120,SINAPI!$A$1:$E$30000,3,0),IF($A120="INSUMO",VLOOKUP($B120,INSUMO!$A$3:$H$30000,3,0),"ERRO")))</f>
        <v>H</v>
      </c>
      <c r="G120" s="183" t="str">
        <f>UPPER(IF($A120="SINAPI",VLOOKUP($B120,SINAPI!$A$1:$D$30000,4,0),IF($A120="INSUMO",ROUND(VLOOKUP($B120,INSUMO!$A$11:$E$30002,4,0),2),"ND")))</f>
        <v>12,64</v>
      </c>
      <c r="H120" s="234">
        <f>ROUND((G120*E120),2)</f>
        <v>9.48</v>
      </c>
    </row>
    <row r="121" spans="1:8" ht="25.5">
      <c r="A121" s="292" t="s">
        <v>93</v>
      </c>
      <c r="B121" s="232" t="s">
        <v>17722</v>
      </c>
      <c r="C121" s="179" t="str">
        <f>UPPER(IF($A121="SINAPI",VLOOKUP($B121,SINAPI!$A$1:$F$30000,2,0),IF($A121="INSUMO",VLOOKUP($B121,INSUMO!$A$3:$H$10000,2,0),"ERRO")))</f>
        <v>ENCANADOR OU BOMBEIRO HIDRÁULICO COM ENCARGOS COMPLEMENTARES</v>
      </c>
      <c r="D121" s="180"/>
      <c r="E121" s="233">
        <v>0.75</v>
      </c>
      <c r="F121" s="182" t="str">
        <f>UPPER(IF($A121="SINAPI",VLOOKUP($B121,SINAPI!$A$1:$E$30000,3,0),IF($A121="INSUMO",VLOOKUP($B121,INSUMO!$A$3:$H$30000,3,0),"ERRO")))</f>
        <v>H</v>
      </c>
      <c r="G121" s="183" t="str">
        <f>UPPER(IF($A121="SINAPI",VLOOKUP($B121,SINAPI!$A$1:$D$30000,4,0),IF($A121="INSUMO",ROUND(VLOOKUP($B121,INSUMO!$A$11:$E$30002,4,0),2),"ND")))</f>
        <v>15,72</v>
      </c>
      <c r="H121" s="234">
        <f>ROUND((G121*E121),2)</f>
        <v>11.79</v>
      </c>
    </row>
    <row r="122" spans="1:8">
      <c r="A122" s="177" t="s">
        <v>325</v>
      </c>
      <c r="B122" s="235">
        <v>122</v>
      </c>
      <c r="C122" s="179" t="str">
        <f>UPPER(IF($A122="SINAPI",VLOOKUP($B122,SINAPI!$A$1:$F$30000,2,0),IF($A122="INSUMO",VLOOKUP($B122,INSUMO!$A$3:$H$10000,2,0),"ERRO")))</f>
        <v>ADESIVO PLÁSTICO PARA PVC, FRASCO COM 850G</v>
      </c>
      <c r="D122" s="180"/>
      <c r="E122" s="301">
        <v>2.5000000000000001E-3</v>
      </c>
      <c r="F122" s="182" t="str">
        <f>UPPER(IF($A122="SINAPI",VLOOKUP($B122,SINAPI!$A$1:$E$30000,3,0),IF($A122="INSUMO",VLOOKUP($B122,INSUMO!$A$3:$H$30000,3,0),"ERRO")))</f>
        <v>UN</v>
      </c>
      <c r="G122" s="183" t="str">
        <f>UPPER(IF($A122="SINAPI",VLOOKUP($B122,SINAPI!$A$1:$D$30000,4,0),IF($A122="INSUMO",ROUND(VLOOKUP($B122,INSUMO!$A$11:$E$30002,4,0),2),"ND")))</f>
        <v>45,16</v>
      </c>
      <c r="H122" s="234">
        <f>ROUND((G122*E122),2)</f>
        <v>0.11</v>
      </c>
    </row>
    <row r="123" spans="1:8">
      <c r="A123" s="237" t="s">
        <v>325</v>
      </c>
      <c r="B123" s="238">
        <v>9838</v>
      </c>
      <c r="C123" s="179" t="str">
        <f>UPPER(IF($A123="SINAPI",VLOOKUP($B123,SINAPI!$A$1:$F$30000,2,0),IF($A123="INSUMO",VLOOKUP($B123,INSUMO!$A$3:$H$10000,2,0),"ERRO")))</f>
        <v>TUBO PVC SÉRIE NORMAL, DN 50MM, PARA ESGOTO PREDIAL (NBR 5688)</v>
      </c>
      <c r="D123" s="180"/>
      <c r="E123" s="233">
        <v>1.4</v>
      </c>
      <c r="F123" s="182" t="str">
        <f>UPPER(IF($A123="SINAPI",VLOOKUP($B123,SINAPI!$A$1:$E$30000,3,0),IF($A123="INSUMO",VLOOKUP($B123,INSUMO!$A$3:$H$30000,3,0),"ERRO")))</f>
        <v>M</v>
      </c>
      <c r="G123" s="183" t="str">
        <f>UPPER(IF($A123="SINAPI",VLOOKUP($B123,SINAPI!$A$1:$D$30000,4,0),IF($A123="INSUMO",ROUND(VLOOKUP($B123,INSUMO!$A$11:$E$30002,4,0),2),"ND")))</f>
        <v>6,77</v>
      </c>
      <c r="H123" s="234">
        <f>ROUND((G123*E123),2)</f>
        <v>9.48</v>
      </c>
    </row>
    <row r="124" spans="1:8">
      <c r="A124" s="186" t="s">
        <v>325</v>
      </c>
      <c r="B124" s="239">
        <v>20083</v>
      </c>
      <c r="C124" s="240" t="str">
        <f>UPPER(IF($A124="SINAPI",VLOOKUP($B124,SINAPI!$A$1:$F$30000,2,0),IF($A124="INSUMO",VLOOKUP($B124,INSUMO!$A$3:$H$10000,2,0),"ERRO")))</f>
        <v>SOLUÇÃO LIMPADORA PARA PVC, FRASCO COM 1.000CM³</v>
      </c>
      <c r="D124" s="188"/>
      <c r="E124" s="241">
        <v>3.7000000000000002E-3</v>
      </c>
      <c r="F124" s="226" t="str">
        <f>UPPER(IF($A124="SINAPI",VLOOKUP($B124,SINAPI!$A$1:$E$30000,3,0),IF($A124="INSUMO",VLOOKUP($B124,INSUMO!$A$3:$H$30000,3,0),"ERRO")))</f>
        <v>UN</v>
      </c>
      <c r="G124" s="242" t="str">
        <f>UPPER(IF($A124="SINAPI",VLOOKUP($B124,SINAPI!$A$1:$D$30000,4,0),IF($A124="INSUMO",ROUND(VLOOKUP($B124,INSUMO!$A$11:$E$30002,4,0),2),"ND")))</f>
        <v>39,22</v>
      </c>
      <c r="H124" s="243">
        <f>ROUND((G124*E124),2)</f>
        <v>0.15</v>
      </c>
    </row>
    <row r="125" spans="1:8">
      <c r="A125"/>
      <c r="B125" s="244"/>
      <c r="C125"/>
      <c r="D125"/>
      <c r="E125" s="245"/>
      <c r="F125" s="245"/>
      <c r="G125" s="245"/>
      <c r="H125" s="245"/>
    </row>
    <row r="126" spans="1:8" ht="19.5">
      <c r="A126" s="190"/>
      <c r="B126" s="162"/>
      <c r="C126" s="163" t="s">
        <v>53</v>
      </c>
      <c r="D126" s="164" t="s">
        <v>42</v>
      </c>
      <c r="E126" s="165" t="s">
        <v>322</v>
      </c>
      <c r="F126" s="755" t="s">
        <v>35</v>
      </c>
      <c r="G126" s="755"/>
      <c r="H126" s="756"/>
    </row>
    <row r="127" spans="1:8" ht="19.5">
      <c r="A127" s="191" t="s">
        <v>323</v>
      </c>
      <c r="B127" s="167" t="s">
        <v>276</v>
      </c>
      <c r="C127" s="168" t="s">
        <v>258</v>
      </c>
      <c r="D127" s="169" t="s">
        <v>254</v>
      </c>
      <c r="E127" s="170">
        <f>SUM(H129:H132)</f>
        <v>36.590000000000003</v>
      </c>
      <c r="F127" s="757" t="s">
        <v>35</v>
      </c>
      <c r="G127" s="757" t="s">
        <v>36</v>
      </c>
      <c r="H127" s="758"/>
    </row>
    <row r="128" spans="1:8" ht="24">
      <c r="A128" s="192"/>
      <c r="B128" s="193" t="s">
        <v>277</v>
      </c>
      <c r="C128" s="194" t="s">
        <v>40</v>
      </c>
      <c r="D128" s="193" t="s">
        <v>35</v>
      </c>
      <c r="E128" s="193" t="s">
        <v>41</v>
      </c>
      <c r="F128" s="195" t="s">
        <v>42</v>
      </c>
      <c r="G128" s="175" t="s">
        <v>43</v>
      </c>
      <c r="H128" s="176" t="s">
        <v>44</v>
      </c>
    </row>
    <row r="129" spans="1:8">
      <c r="A129" s="292" t="s">
        <v>93</v>
      </c>
      <c r="B129" s="178" t="s">
        <v>17810</v>
      </c>
      <c r="C129" s="179" t="str">
        <f>UPPER(IF($A129="SINAPI",VLOOKUP($B129,SINAPI!$A$1:$F$30000,2,0),IF($A129="INSUMO",VLOOKUP($B129,INSUMO!$A$3:$H$10000,2,0),"ERRO")))</f>
        <v>SERVENTE COM ENCARGOS COMPLEMENTARES</v>
      </c>
      <c r="D129" s="198" t="s">
        <v>35</v>
      </c>
      <c r="E129" s="199">
        <v>0.24</v>
      </c>
      <c r="F129" s="182" t="str">
        <f>UPPER(IF($A129="SINAPI",VLOOKUP($B129,SINAPI!$A$1:$E$30000,3,0),IF($A129="INSUMO",VLOOKUP($B129,INSUMO!$A$3:$H$30000,3,0),"ERRO")))</f>
        <v>H</v>
      </c>
      <c r="G129" s="183" t="str">
        <f>UPPER(IF($A129="SINAPI",VLOOKUP($B129,SINAPI!$A$1:$D$30000,4,0),IF($A129="INSUMO",ROUND(VLOOKUP($B129,INSUMO!$A$11:$E$30002,4,0),2),"ND")))</f>
        <v>10,9</v>
      </c>
      <c r="H129" s="184">
        <f>ROUND(E129*G129,2)</f>
        <v>2.62</v>
      </c>
    </row>
    <row r="130" spans="1:8">
      <c r="A130" s="292" t="s">
        <v>93</v>
      </c>
      <c r="B130" s="200" t="s">
        <v>17824</v>
      </c>
      <c r="C130" s="179" t="str">
        <f>UPPER(IF($A130="SINAPI",VLOOKUP($B130,SINAPI!$A$1:$F$30000,2,0),IF($A130="INSUMO",VLOOKUP($B130,INSUMO!$A$3:$H$10000,2,0),"ERRO")))</f>
        <v>TELHADISTA COM ENCARGOS COMPLEMENTARES</v>
      </c>
      <c r="D130" s="198"/>
      <c r="E130" s="199">
        <v>0.24</v>
      </c>
      <c r="F130" s="182" t="str">
        <f>UPPER(IF($A130="SINAPI",VLOOKUP($B130,SINAPI!$A$1:$E$30000,3,0),IF($A130="INSUMO",VLOOKUP($B130,INSUMO!$A$3:$H$30000,3,0),"ERRO")))</f>
        <v>H</v>
      </c>
      <c r="G130" s="183" t="str">
        <f>UPPER(IF($A130="SINAPI",VLOOKUP($B130,SINAPI!$A$1:$D$30000,4,0),IF($A130="INSUMO",ROUND(VLOOKUP($B130,INSUMO!$A$11:$E$30002,4,0),2),"ND")))</f>
        <v>12,79</v>
      </c>
      <c r="H130" s="184">
        <f>ROUND(E130*G130,2)</f>
        <v>3.07</v>
      </c>
    </row>
    <row r="131" spans="1:8" ht="25.5">
      <c r="A131" s="196" t="s">
        <v>325</v>
      </c>
      <c r="B131" s="197">
        <v>4299</v>
      </c>
      <c r="C131" s="179" t="str">
        <f>UPPER(IF($A131="SINAPI",VLOOKUP($B131,SINAPI!$A$1:$F$30000,2,0),IF($A131="INSUMO",VLOOKUP($B131,INSUMO!$A$3:$H$10000,2,0),"ERRO")))</f>
        <v>PARAFUSO ZINCADO ROSCA SOBERBA, CABEÇA SEXTAVADA, 5/16" X 110MM, PARA FIXAÇÃO DE TELHA EM MADEIRA</v>
      </c>
      <c r="D131" s="198"/>
      <c r="E131" s="199">
        <v>4</v>
      </c>
      <c r="F131" s="182" t="str">
        <f>UPPER(IF($A131="SINAPI",VLOOKUP($B131,SINAPI!$A$1:$E$30000,3,0),IF($A131="INSUMO",VLOOKUP($B131,INSUMO!$A$3:$H$30000,3,0),"ERRO")))</f>
        <v>UN</v>
      </c>
      <c r="G131" s="183" t="str">
        <f>UPPER(IF($A131="SINAPI",VLOOKUP($B131,SINAPI!$A$1:$D$30000,4,0),IF($A131="INSUMO",ROUND(VLOOKUP($B131,INSUMO!$A$11:$E$30002,4,0),2),"ND")))</f>
        <v>0,9</v>
      </c>
      <c r="H131" s="184">
        <f>ROUND(E131*G131,2)</f>
        <v>3.6</v>
      </c>
    </row>
    <row r="132" spans="1:8">
      <c r="A132" s="201" t="s">
        <v>326</v>
      </c>
      <c r="B132" s="202" t="s">
        <v>327</v>
      </c>
      <c r="C132" s="203" t="s">
        <v>328</v>
      </c>
      <c r="D132" s="204" t="s">
        <v>35</v>
      </c>
      <c r="E132" s="205">
        <v>1.3</v>
      </c>
      <c r="F132" s="206" t="s">
        <v>79</v>
      </c>
      <c r="G132" s="207">
        <v>21</v>
      </c>
      <c r="H132" s="208">
        <v>27.3</v>
      </c>
    </row>
    <row r="133" spans="1:8">
      <c r="A133" s="154"/>
      <c r="B133" s="155"/>
      <c r="C133" s="156"/>
      <c r="D133" s="142"/>
      <c r="E133" s="142"/>
      <c r="F133" s="142"/>
      <c r="G133" s="142"/>
      <c r="H133" s="157"/>
    </row>
    <row r="134" spans="1:8" ht="19.5">
      <c r="A134" s="209"/>
      <c r="B134" s="210"/>
      <c r="C134" s="211" t="s">
        <v>53</v>
      </c>
      <c r="D134" s="212" t="s">
        <v>42</v>
      </c>
      <c r="E134" s="213" t="s">
        <v>322</v>
      </c>
      <c r="F134" s="761" t="s">
        <v>35</v>
      </c>
      <c r="G134" s="762"/>
      <c r="H134" s="763"/>
    </row>
    <row r="135" spans="1:8" ht="19.5">
      <c r="A135" s="214" t="s">
        <v>323</v>
      </c>
      <c r="B135" s="215" t="s">
        <v>279</v>
      </c>
      <c r="C135" s="216" t="s">
        <v>329</v>
      </c>
      <c r="D135" s="217" t="s">
        <v>32</v>
      </c>
      <c r="E135" s="218">
        <f>SUM(H137:H140)</f>
        <v>19.77</v>
      </c>
      <c r="F135" s="764" t="s">
        <v>35</v>
      </c>
      <c r="G135" s="765" t="s">
        <v>36</v>
      </c>
      <c r="H135" s="766"/>
    </row>
    <row r="136" spans="1:8" ht="24">
      <c r="A136" s="171"/>
      <c r="B136" s="172" t="s">
        <v>277</v>
      </c>
      <c r="C136" s="173" t="s">
        <v>40</v>
      </c>
      <c r="D136" s="172" t="s">
        <v>35</v>
      </c>
      <c r="E136" s="174" t="s">
        <v>41</v>
      </c>
      <c r="F136" s="172" t="s">
        <v>42</v>
      </c>
      <c r="G136" s="175" t="s">
        <v>43</v>
      </c>
      <c r="H136" s="176" t="s">
        <v>44</v>
      </c>
    </row>
    <row r="137" spans="1:8">
      <c r="A137" s="292" t="s">
        <v>93</v>
      </c>
      <c r="B137" s="178" t="s">
        <v>17810</v>
      </c>
      <c r="C137" s="179" t="str">
        <f>UPPER(IF($A137="SINAPI",VLOOKUP($B137,SINAPI!$A$1:$F$30000,2,0),IF($A137="INSUMO",VLOOKUP($B137,INSUMO!$A$3:$H$10000,2,0),"ERRO")))</f>
        <v>SERVENTE COM ENCARGOS COMPLEMENTARES</v>
      </c>
      <c r="D137" s="220" t="s">
        <v>35</v>
      </c>
      <c r="E137" s="221">
        <v>0.2</v>
      </c>
      <c r="F137" s="182" t="str">
        <f>UPPER(IF($A137="SINAPI",VLOOKUP($B137,SINAPI!$A$1:$E$30000,3,0),IF($A137="INSUMO",VLOOKUP($B137,INSUMO!$A$3:$H$30000,3,0),"ERRO")))</f>
        <v>H</v>
      </c>
      <c r="G137" s="183" t="str">
        <f>UPPER(IF($A137="SINAPI",VLOOKUP($B137,SINAPI!$A$1:$D$30000,4,0),IF($A137="INSUMO",ROUND(VLOOKUP($B137,INSUMO!$A$11:$E$30002,4,0),2),"ND")))</f>
        <v>10,9</v>
      </c>
      <c r="H137" s="184">
        <f>ROUND(E137*G137,2)</f>
        <v>2.1800000000000002</v>
      </c>
    </row>
    <row r="138" spans="1:8">
      <c r="A138" s="292" t="s">
        <v>93</v>
      </c>
      <c r="B138" s="200" t="s">
        <v>17824</v>
      </c>
      <c r="C138" s="179" t="str">
        <f>UPPER(IF($A138="SINAPI",VLOOKUP($B138,SINAPI!$A$1:$F$30000,2,0),IF($A138="INSUMO",VLOOKUP($B138,INSUMO!$A$3:$H$10000,2,0),"ERRO")))</f>
        <v>TELHADISTA COM ENCARGOS COMPLEMENTARES</v>
      </c>
      <c r="D138" s="220"/>
      <c r="E138" s="221">
        <v>0.2</v>
      </c>
      <c r="F138" s="182" t="str">
        <f>UPPER(IF($A138="SINAPI",VLOOKUP($B138,SINAPI!$A$1:$E$30000,3,0),IF($A138="INSUMO",VLOOKUP($B138,INSUMO!$A$3:$H$30000,3,0),"ERRO")))</f>
        <v>H</v>
      </c>
      <c r="G138" s="183" t="str">
        <f>UPPER(IF($A138="SINAPI",VLOOKUP($B138,SINAPI!$A$1:$D$30000,4,0),IF($A138="INSUMO",ROUND(VLOOKUP($B138,INSUMO!$A$11:$E$30002,4,0),2),"ND")))</f>
        <v>12,79</v>
      </c>
      <c r="H138" s="184">
        <f>ROUND(E138*G138,2)</f>
        <v>2.56</v>
      </c>
    </row>
    <row r="139" spans="1:8" ht="25.5">
      <c r="A139" s="219" t="s">
        <v>325</v>
      </c>
      <c r="B139" s="197">
        <v>4299</v>
      </c>
      <c r="C139" s="179" t="str">
        <f>UPPER(IF($A139="SINAPI",VLOOKUP($B139,SINAPI!$A$1:$F$30000,2,0),IF($A139="INSUMO",VLOOKUP($B139,INSUMO!$A$3:$H$10000,2,0),"ERRO")))</f>
        <v>PARAFUSO ZINCADO ROSCA SOBERBA, CABEÇA SEXTAVADA, 5/16" X 110MM, PARA FIXAÇÃO DE TELHA EM MADEIRA</v>
      </c>
      <c r="D139" s="222"/>
      <c r="E139" s="221">
        <v>2</v>
      </c>
      <c r="F139" s="182" t="str">
        <f>UPPER(IF($A139="SINAPI",VLOOKUP($B139,SINAPI!$A$1:$E$30000,3,0),IF($A139="INSUMO",VLOOKUP($B139,INSUMO!$A$3:$H$30000,3,0),"ERRO")))</f>
        <v>UN</v>
      </c>
      <c r="G139" s="183" t="str">
        <f>UPPER(IF($A139="SINAPI",VLOOKUP($B139,SINAPI!$A$1:$D$30000,4,0),IF($A139="INSUMO",ROUND(VLOOKUP($B139,INSUMO!$A$11:$E$30002,4,0),2),"ND")))</f>
        <v>0,9</v>
      </c>
      <c r="H139" s="184">
        <f>ROUND(E139*G139,2)</f>
        <v>1.8</v>
      </c>
    </row>
    <row r="140" spans="1:8">
      <c r="A140" s="201" t="s">
        <v>326</v>
      </c>
      <c r="B140" s="202" t="s">
        <v>330</v>
      </c>
      <c r="C140" s="223" t="s">
        <v>329</v>
      </c>
      <c r="D140" s="224"/>
      <c r="E140" s="225">
        <v>1.05</v>
      </c>
      <c r="F140" s="226" t="s">
        <v>32</v>
      </c>
      <c r="G140" s="227">
        <v>12.6</v>
      </c>
      <c r="H140" s="208">
        <f>ROUND(E140*G140,2)</f>
        <v>13.23</v>
      </c>
    </row>
    <row r="141" spans="1:8">
      <c r="A141" s="154"/>
      <c r="B141" s="155"/>
      <c r="C141" s="156"/>
      <c r="D141" s="142"/>
      <c r="E141" s="142"/>
      <c r="F141" s="142"/>
      <c r="G141" s="142"/>
      <c r="H141" s="157"/>
    </row>
    <row r="142" spans="1:8" ht="19.5">
      <c r="A142" s="190"/>
      <c r="B142" s="228"/>
      <c r="C142" s="229" t="s">
        <v>53</v>
      </c>
      <c r="D142" s="164" t="s">
        <v>42</v>
      </c>
      <c r="E142" s="165" t="s">
        <v>322</v>
      </c>
      <c r="F142" s="767" t="s">
        <v>35</v>
      </c>
      <c r="G142" s="767"/>
      <c r="H142" s="768"/>
    </row>
    <row r="143" spans="1:8" ht="25.5">
      <c r="A143" s="191" t="s">
        <v>323</v>
      </c>
      <c r="B143" s="230" t="s">
        <v>331</v>
      </c>
      <c r="C143" s="231" t="s">
        <v>332</v>
      </c>
      <c r="D143" s="169" t="s">
        <v>32</v>
      </c>
      <c r="E143" s="170">
        <f>SUM(H145:H149)</f>
        <v>44.849999999999994</v>
      </c>
      <c r="F143" s="769" t="s">
        <v>35</v>
      </c>
      <c r="G143" s="769" t="s">
        <v>36</v>
      </c>
      <c r="H143" s="770" t="s">
        <v>36</v>
      </c>
    </row>
    <row r="144" spans="1:8" ht="24">
      <c r="A144" s="171"/>
      <c r="B144" s="172" t="s">
        <v>277</v>
      </c>
      <c r="C144" s="173" t="s">
        <v>40</v>
      </c>
      <c r="D144" s="172" t="s">
        <v>35</v>
      </c>
      <c r="E144" s="174" t="s">
        <v>41</v>
      </c>
      <c r="F144" s="172" t="s">
        <v>42</v>
      </c>
      <c r="G144" s="175" t="s">
        <v>43</v>
      </c>
      <c r="H144" s="176" t="s">
        <v>44</v>
      </c>
    </row>
    <row r="145" spans="1:8" ht="25.5">
      <c r="A145" s="292" t="s">
        <v>93</v>
      </c>
      <c r="B145" s="232" t="s">
        <v>17686</v>
      </c>
      <c r="C145" s="179" t="str">
        <f>UPPER(IF($A145="SINAPI",VLOOKUP($B145,SINAPI!$A$1:$F$30000,2,0),IF($A145="INSUMO",VLOOKUP($B145,INSUMO!$A$3:$H$10000,2,0),"ERRO")))</f>
        <v>AUXILIAR DE ENCANADOR OU BOMBEIRO HIDRÁULICO COM ENCARGOS COMPLEMENTARES</v>
      </c>
      <c r="D145" s="180" t="s">
        <v>35</v>
      </c>
      <c r="E145" s="233">
        <v>1.0900000000000001</v>
      </c>
      <c r="F145" s="182" t="str">
        <f>UPPER(IF($A145="SINAPI",VLOOKUP($B145,SINAPI!$A$1:$E$30000,3,0),IF($A145="INSUMO",VLOOKUP($B145,INSUMO!$A$3:$H$30000,3,0),"ERRO")))</f>
        <v>H</v>
      </c>
      <c r="G145" s="183" t="str">
        <f>UPPER(IF($A145="SINAPI",VLOOKUP($B145,SINAPI!$A$1:$D$30000,4,0),IF($A145="INSUMO",ROUND(VLOOKUP($B145,INSUMO!$A$11:$E$30002,4,0),2),"ND")))</f>
        <v>12,64</v>
      </c>
      <c r="H145" s="234">
        <f>ROUND((G145*E145),2)</f>
        <v>13.78</v>
      </c>
    </row>
    <row r="146" spans="1:8" ht="25.5">
      <c r="A146" s="292" t="s">
        <v>93</v>
      </c>
      <c r="B146" s="232" t="s">
        <v>17722</v>
      </c>
      <c r="C146" s="179" t="str">
        <f>UPPER(IF($A146="SINAPI",VLOOKUP($B146,SINAPI!$A$1:$F$30000,2,0),IF($A146="INSUMO",VLOOKUP($B146,INSUMO!$A$3:$H$10000,2,0),"ERRO")))</f>
        <v>ENCANADOR OU BOMBEIRO HIDRÁULICO COM ENCARGOS COMPLEMENTARES</v>
      </c>
      <c r="D146" s="180"/>
      <c r="E146" s="233">
        <v>1.0900000000000001</v>
      </c>
      <c r="F146" s="182" t="str">
        <f>UPPER(IF($A146="SINAPI",VLOOKUP($B146,SINAPI!$A$1:$E$30000,3,0),IF($A146="INSUMO",VLOOKUP($B146,INSUMO!$A$3:$H$30000,3,0),"ERRO")))</f>
        <v>H</v>
      </c>
      <c r="G146" s="183" t="str">
        <f>UPPER(IF($A146="SINAPI",VLOOKUP($B146,SINAPI!$A$1:$D$30000,4,0),IF($A146="INSUMO",ROUND(VLOOKUP($B146,INSUMO!$A$11:$E$30002,4,0),2),"ND")))</f>
        <v>15,72</v>
      </c>
      <c r="H146" s="234">
        <f>ROUND((G146*E146),2)</f>
        <v>17.13</v>
      </c>
    </row>
    <row r="147" spans="1:8">
      <c r="A147" s="177" t="s">
        <v>325</v>
      </c>
      <c r="B147" s="235">
        <v>122</v>
      </c>
      <c r="C147" s="179" t="str">
        <f>UPPER(IF($A147="SINAPI",VLOOKUP($B147,SINAPI!$A$1:$F$30000,2,0),IF($A147="INSUMO",VLOOKUP($B147,INSUMO!$A$3:$H$10000,2,0),"ERRO")))</f>
        <v>ADESIVO PLÁSTICO PARA PVC, FRASCO COM 850G</v>
      </c>
      <c r="D147" s="180"/>
      <c r="E147" s="236">
        <v>8.3000000000000001E-3</v>
      </c>
      <c r="F147" s="182" t="str">
        <f>UPPER(IF($A147="SINAPI",VLOOKUP($B147,SINAPI!$A$1:$E$30000,3,0),IF($A147="INSUMO",VLOOKUP($B147,INSUMO!$A$3:$H$30000,3,0),"ERRO")))</f>
        <v>UN</v>
      </c>
      <c r="G147" s="183" t="str">
        <f>UPPER(IF($A147="SINAPI",VLOOKUP($B147,SINAPI!$A$1:$D$30000,4,0),IF($A147="INSUMO",ROUND(VLOOKUP($B147,INSUMO!$A$11:$E$30002,4,0),2),"ND")))</f>
        <v>45,16</v>
      </c>
      <c r="H147" s="234">
        <f>ROUND((G147*E147),2)</f>
        <v>0.37</v>
      </c>
    </row>
    <row r="148" spans="1:8" ht="25.5">
      <c r="A148" s="237" t="s">
        <v>325</v>
      </c>
      <c r="B148" s="238">
        <v>9836</v>
      </c>
      <c r="C148" s="179" t="str">
        <f>UPPER(IF($A148="SINAPI",VLOOKUP($B148,SINAPI!$A$1:$F$30000,2,0),IF($A148="INSUMO",VLOOKUP($B148,INSUMO!$A$3:$H$10000,2,0),"ERRO")))</f>
        <v>TUBO PVC SÉRIE NORMAL, DN 100MM, PARA ESGOTO PREDIAL (NBR 5688)</v>
      </c>
      <c r="D148" s="180"/>
      <c r="E148" s="233">
        <v>1.3</v>
      </c>
      <c r="F148" s="182" t="str">
        <f>UPPER(IF($A148="SINAPI",VLOOKUP($B148,SINAPI!$A$1:$E$30000,3,0),IF($A148="INSUMO",VLOOKUP($B148,INSUMO!$A$3:$H$30000,3,0),"ERRO")))</f>
        <v>M</v>
      </c>
      <c r="G148" s="183" t="str">
        <f>UPPER(IF($A148="SINAPI",VLOOKUP($B148,SINAPI!$A$1:$D$30000,4,0),IF($A148="INSUMO",ROUND(VLOOKUP($B148,INSUMO!$A$11:$E$30002,4,0),2),"ND")))</f>
        <v>10,4</v>
      </c>
      <c r="H148" s="234">
        <f>ROUND((G148*E148),2)</f>
        <v>13.52</v>
      </c>
    </row>
    <row r="149" spans="1:8">
      <c r="A149" s="186" t="s">
        <v>325</v>
      </c>
      <c r="B149" s="239">
        <v>20083</v>
      </c>
      <c r="C149" s="240" t="str">
        <f>UPPER(IF($A149="SINAPI",VLOOKUP($B149,SINAPI!$A$1:$F$30000,2,0),IF($A149="INSUMO",VLOOKUP($B149,INSUMO!$A$3:$H$10000,2,0),"ERRO")))</f>
        <v>SOLUÇÃO LIMPADORA PARA PVC, FRASCO COM 1.000CM³</v>
      </c>
      <c r="D149" s="188"/>
      <c r="E149" s="241">
        <v>1.2999999999999999E-3</v>
      </c>
      <c r="F149" s="226" t="str">
        <f>UPPER(IF($A149="SINAPI",VLOOKUP($B149,SINAPI!$A$1:$E$30000,3,0),IF($A149="INSUMO",VLOOKUP($B149,INSUMO!$A$3:$H$30000,3,0),"ERRO")))</f>
        <v>UN</v>
      </c>
      <c r="G149" s="242" t="str">
        <f>UPPER(IF($A149="SINAPI",VLOOKUP($B149,SINAPI!$A$1:$D$30000,4,0),IF($A149="INSUMO",ROUND(VLOOKUP($B149,INSUMO!$A$11:$E$30002,4,0),2),"ND")))</f>
        <v>39,22</v>
      </c>
      <c r="H149" s="243">
        <f>ROUND((G149*E149),2)</f>
        <v>0.05</v>
      </c>
    </row>
    <row r="150" spans="1:8">
      <c r="A150"/>
      <c r="B150" s="244"/>
      <c r="C150"/>
      <c r="D150"/>
      <c r="E150" s="245"/>
      <c r="F150" s="245"/>
      <c r="G150" s="245"/>
      <c r="H150" s="245"/>
    </row>
    <row r="151" spans="1:8" ht="19.5">
      <c r="A151" s="190"/>
      <c r="B151" s="162"/>
      <c r="C151" s="229" t="s">
        <v>53</v>
      </c>
      <c r="D151" s="164" t="s">
        <v>42</v>
      </c>
      <c r="E151" s="165" t="s">
        <v>322</v>
      </c>
      <c r="F151" s="767" t="s">
        <v>35</v>
      </c>
      <c r="G151" s="767"/>
      <c r="H151" s="768"/>
    </row>
    <row r="152" spans="1:8" ht="19.5">
      <c r="A152" s="191" t="s">
        <v>323</v>
      </c>
      <c r="B152" s="167" t="s">
        <v>280</v>
      </c>
      <c r="C152" s="246" t="s">
        <v>253</v>
      </c>
      <c r="D152" s="247" t="s">
        <v>32</v>
      </c>
      <c r="E152" s="170">
        <f>SUM(H154:H156)</f>
        <v>59.44</v>
      </c>
      <c r="F152" s="769" t="s">
        <v>35</v>
      </c>
      <c r="G152" s="769" t="s">
        <v>36</v>
      </c>
      <c r="H152" s="770"/>
    </row>
    <row r="153" spans="1:8" ht="24">
      <c r="A153" s="171"/>
      <c r="B153" s="172" t="s">
        <v>277</v>
      </c>
      <c r="C153" s="173" t="s">
        <v>40</v>
      </c>
      <c r="D153" s="172" t="s">
        <v>35</v>
      </c>
      <c r="E153" s="174" t="s">
        <v>41</v>
      </c>
      <c r="F153" s="172" t="s">
        <v>42</v>
      </c>
      <c r="G153" s="175" t="s">
        <v>43</v>
      </c>
      <c r="H153" s="176" t="s">
        <v>44</v>
      </c>
    </row>
    <row r="154" spans="1:8">
      <c r="A154" s="219" t="s">
        <v>93</v>
      </c>
      <c r="B154" s="248" t="s">
        <v>17684</v>
      </c>
      <c r="C154" s="179" t="str">
        <f>UPPER(IF($A154="SINAPI",VLOOKUP($B154,SINAPI!$A$1:$F$30000,2,0),IF($A154="INSUMO",VLOOKUP($B154,INSUMO!$A$3:$H$10000,2,0),"ERRO")))</f>
        <v>AUXILIAR DE ELETRICISTA COM ENCARGOS COMPLEMENTARES</v>
      </c>
      <c r="D154" s="220" t="s">
        <v>35</v>
      </c>
      <c r="E154" s="249">
        <v>0.3</v>
      </c>
      <c r="F154" s="182" t="str">
        <f>UPPER(IF($A154="SINAPI",VLOOKUP($B154,SINAPI!$A$1:$E$30000,3,0),IF($A154="INSUMO",VLOOKUP($B154,INSUMO!$A$3:$H$30000,3,0),"ERRO")))</f>
        <v>H</v>
      </c>
      <c r="G154" s="183" t="str">
        <f>UPPER(IF($A154="SINAPI",VLOOKUP($B154,SINAPI!$A$1:$D$30000,4,0),IF($A154="INSUMO",ROUND(VLOOKUP($B154,INSUMO!$A$11:$E$30002,4,0),2),"ND")))</f>
        <v>12,01</v>
      </c>
      <c r="H154" s="184">
        <f>ROUND(E154*G154,2)</f>
        <v>3.6</v>
      </c>
    </row>
    <row r="155" spans="1:8">
      <c r="A155" s="219" t="s">
        <v>93</v>
      </c>
      <c r="B155" s="197" t="s">
        <v>17716</v>
      </c>
      <c r="C155" s="179" t="str">
        <f>UPPER(IF($A155="SINAPI",VLOOKUP($B155,SINAPI!$A$1:$F$30000,2,0),IF($A155="INSUMO",VLOOKUP($B155,INSUMO!$A$3:$H$10000,2,0),"ERRO")))</f>
        <v>ELETRICISTA COM ENCARGOS COMPLEMENTARES</v>
      </c>
      <c r="D155" s="220"/>
      <c r="E155" s="249">
        <v>0.3</v>
      </c>
      <c r="F155" s="182" t="str">
        <f>UPPER(IF($A155="SINAPI",VLOOKUP($B155,SINAPI!$A$1:$E$30000,3,0),IF($A155="INSUMO",VLOOKUP($B155,INSUMO!$A$3:$H$30000,3,0),"ERRO")))</f>
        <v>H</v>
      </c>
      <c r="G155" s="183" t="str">
        <f>UPPER(IF($A155="SINAPI",VLOOKUP($B155,SINAPI!$A$1:$D$30000,4,0),IF($A155="INSUMO",ROUND(VLOOKUP($B155,INSUMO!$A$11:$E$30002,4,0),2),"ND")))</f>
        <v>15,72</v>
      </c>
      <c r="H155" s="184">
        <f>ROUND(E155*G155,2)</f>
        <v>4.72</v>
      </c>
    </row>
    <row r="156" spans="1:8">
      <c r="A156" s="250" t="s">
        <v>325</v>
      </c>
      <c r="B156" s="557">
        <v>1650</v>
      </c>
      <c r="C156" s="240" t="str">
        <f>UPPER(IF($A156="SINAPI",VLOOKUP($B156,SINAPI!$A$1:$F$30000,2,0),IF($A156="INSUMO",VLOOKUP($B156,INSUMO!$A$3:$H$10000,2,0),"ERRO")))</f>
        <v>CRUZETA FERRO GALV ROSCA REF 2"</v>
      </c>
      <c r="D156" s="251"/>
      <c r="E156" s="252">
        <v>1</v>
      </c>
      <c r="F156" s="226" t="str">
        <f>UPPER(IF($A156="SINAPI",VLOOKUP($B156,SINAPI!$A$1:$E$30000,3,0),IF($A156="INSUMO",VLOOKUP($B156,INSUMO!$A$3:$H$30000,3,0),"ERRO")))</f>
        <v>UN</v>
      </c>
      <c r="G156" s="242" t="str">
        <f>UPPER(IF($A156="SINAPI",VLOOKUP($B156,SINAPI!$A$1:$D$30000,4,0),IF($A156="INSUMO",ROUND(VLOOKUP($B156,INSUMO!$A$11:$E$30002,4,0),2),"ND")))</f>
        <v>51,12</v>
      </c>
      <c r="H156" s="253">
        <f>ROUND(E156*G156,2)</f>
        <v>51.12</v>
      </c>
    </row>
    <row r="157" spans="1:8">
      <c r="A157" s="154"/>
      <c r="B157" s="155"/>
      <c r="C157" s="156"/>
      <c r="D157" s="142"/>
      <c r="E157" s="142"/>
      <c r="F157" s="142"/>
      <c r="G157" s="142"/>
      <c r="H157" s="157"/>
    </row>
    <row r="158" spans="1:8" ht="19.5">
      <c r="A158" s="190"/>
      <c r="B158" s="162"/>
      <c r="C158" s="229" t="s">
        <v>53</v>
      </c>
      <c r="D158" s="164" t="s">
        <v>42</v>
      </c>
      <c r="E158" s="165" t="s">
        <v>322</v>
      </c>
      <c r="F158" s="767" t="s">
        <v>35</v>
      </c>
      <c r="G158" s="767"/>
      <c r="H158" s="768"/>
    </row>
    <row r="159" spans="1:8" ht="25.5">
      <c r="A159" s="191" t="s">
        <v>323</v>
      </c>
      <c r="B159" s="167" t="s">
        <v>281</v>
      </c>
      <c r="C159" s="246" t="s">
        <v>282</v>
      </c>
      <c r="D159" s="247" t="s">
        <v>54</v>
      </c>
      <c r="E159" s="170">
        <f>SUM(H161:H165)</f>
        <v>147.88999999999999</v>
      </c>
      <c r="F159" s="769" t="s">
        <v>35</v>
      </c>
      <c r="G159" s="769" t="s">
        <v>36</v>
      </c>
      <c r="H159" s="770"/>
    </row>
    <row r="160" spans="1:8" ht="24">
      <c r="A160" s="171"/>
      <c r="B160" s="172" t="s">
        <v>277</v>
      </c>
      <c r="C160" s="173" t="s">
        <v>40</v>
      </c>
      <c r="D160" s="172" t="s">
        <v>35</v>
      </c>
      <c r="E160" s="174" t="s">
        <v>41</v>
      </c>
      <c r="F160" s="172" t="s">
        <v>42</v>
      </c>
      <c r="G160" s="175" t="s">
        <v>43</v>
      </c>
      <c r="H160" s="176" t="s">
        <v>44</v>
      </c>
    </row>
    <row r="161" spans="1:8">
      <c r="A161" s="219" t="s">
        <v>93</v>
      </c>
      <c r="B161" s="200" t="s">
        <v>17684</v>
      </c>
      <c r="C161" s="179" t="str">
        <f>UPPER(IF($A161="SINAPI",VLOOKUP($B161,SINAPI!$A$1:$F$30000,2,0),IF($A161="INSUMO",VLOOKUP($B161,INSUMO!$A$3:$H$10000,2,0),"ERRO")))</f>
        <v>AUXILIAR DE ELETRICISTA COM ENCARGOS COMPLEMENTARES</v>
      </c>
      <c r="D161" s="220" t="s">
        <v>35</v>
      </c>
      <c r="E161" s="254">
        <v>0.3</v>
      </c>
      <c r="F161" s="182" t="str">
        <f>UPPER(IF($A161="SINAPI",VLOOKUP($B161,SINAPI!$A$1:$E$30000,3,0),IF($A161="INSUMO",VLOOKUP($B161,INSUMO!$A$3:$H$30000,3,0),"ERRO")))</f>
        <v>H</v>
      </c>
      <c r="G161" s="183" t="str">
        <f>UPPER(IF($A161="SINAPI",VLOOKUP($B161,SINAPI!$A$1:$D$30000,4,0),IF($A161="INSUMO",ROUND(VLOOKUP($B161,INSUMO!$A$11:$E$30002,4,0),2),"ND")))</f>
        <v>12,01</v>
      </c>
      <c r="H161" s="184">
        <f>ROUND(E161*G161,2)</f>
        <v>3.6</v>
      </c>
    </row>
    <row r="162" spans="1:8">
      <c r="A162" s="219" t="s">
        <v>93</v>
      </c>
      <c r="B162" s="197" t="s">
        <v>17716</v>
      </c>
      <c r="C162" s="179" t="str">
        <f>UPPER(IF($A162="SINAPI",VLOOKUP($B162,SINAPI!$A$1:$F$30000,2,0),IF($A162="INSUMO",VLOOKUP($B162,INSUMO!$A$3:$H$10000,2,0),"ERRO")))</f>
        <v>ELETRICISTA COM ENCARGOS COMPLEMENTARES</v>
      </c>
      <c r="D162" s="180"/>
      <c r="E162" s="249">
        <v>0.5</v>
      </c>
      <c r="F162" s="182" t="str">
        <f>UPPER(IF($A162="SINAPI",VLOOKUP($B162,SINAPI!$A$1:$E$30000,3,0),IF($A162="INSUMO",VLOOKUP($B162,INSUMO!$A$3:$H$30000,3,0),"ERRO")))</f>
        <v>H</v>
      </c>
      <c r="G162" s="183" t="str">
        <f>UPPER(IF($A162="SINAPI",VLOOKUP($B162,SINAPI!$A$1:$D$30000,4,0),IF($A162="INSUMO",ROUND(VLOOKUP($B162,INSUMO!$A$11:$E$30002,4,0),2),"ND")))</f>
        <v>15,72</v>
      </c>
      <c r="H162" s="184">
        <f>ROUND(E162*G162,2)</f>
        <v>7.86</v>
      </c>
    </row>
    <row r="163" spans="1:8" ht="25.5">
      <c r="A163" s="219" t="s">
        <v>325</v>
      </c>
      <c r="B163" s="200">
        <v>13329</v>
      </c>
      <c r="C163" s="179" t="str">
        <f>UPPER(IF($A163="SINAPI",VLOOKUP($B163,SINAPI!$A$1:$F$30000,2,0),IF($A163="INSUMO",VLOOKUP($B163,INSUMO!$A$3:$H$10000,2,0),"ERRO")))</f>
        <v>SOQUETE DE PVC / TERMOPLÁSTICO BASE E27, COM RABICHO, PARA LÂMPADAS</v>
      </c>
      <c r="D163" s="220"/>
      <c r="E163" s="254">
        <v>1</v>
      </c>
      <c r="F163" s="182" t="str">
        <f>UPPER(IF($A163="SINAPI",VLOOKUP($B163,SINAPI!$A$1:$E$30000,3,0),IF($A163="INSUMO",VLOOKUP($B163,INSUMO!$A$3:$H$30000,3,0),"ERRO")))</f>
        <v>UN</v>
      </c>
      <c r="G163" s="183" t="str">
        <f>UPPER(IF($A163="SINAPI",VLOOKUP($B163,SINAPI!$A$1:$D$30000,4,0),IF($A163="INSUMO",ROUND(VLOOKUP($B163,INSUMO!$A$11:$E$30002,4,0),2),"ND")))</f>
        <v>2,38</v>
      </c>
      <c r="H163" s="184">
        <f>ROUND(E163*G163,2)</f>
        <v>2.38</v>
      </c>
    </row>
    <row r="164" spans="1:8" ht="51">
      <c r="A164" s="219" t="s">
        <v>325</v>
      </c>
      <c r="B164" s="197">
        <v>12273</v>
      </c>
      <c r="C164" s="179" t="str">
        <f>UPPER(IF($A164="SINAPI",VLOOKUP($B164,SINAPI!$A$1:$F$30000,2,0),IF($A164="INSUMO",VLOOKUP($B164,INSUMO!$A$3:$H$10000,2,0),"ERRO")))</f>
        <v>PROJETOR RETANGULAR FECHADO PARA LÂMPADA VAPOR DE MERCÚRIO / SÓDIO 250W A 500W, CABECEIRAS EM ALUMÍNIO FUNDIDO, CORPO EM ALUMÍNIO ANODIZADO, PARA LÂMPADA E40, FECHAMENTO EM VIDRO TEMPERADO.</v>
      </c>
      <c r="D164" s="222"/>
      <c r="E164" s="255">
        <v>1</v>
      </c>
      <c r="F164" s="182" t="str">
        <f>UPPER(IF($A164="SINAPI",VLOOKUP($B164,SINAPI!$A$1:$E$30000,3,0),IF($A164="INSUMO",VLOOKUP($B164,INSUMO!$A$3:$H$30000,3,0),"ERRO")))</f>
        <v>UN</v>
      </c>
      <c r="G164" s="183" t="str">
        <f>UPPER(IF($A164="SINAPI",VLOOKUP($B164,SINAPI!$A$1:$D$30000,4,0),IF($A164="INSUMO",ROUND(VLOOKUP($B164,INSUMO!$A$11:$E$30002,4,0),2),"ND")))</f>
        <v>47,54</v>
      </c>
      <c r="H164" s="184">
        <f>ROUND(E164*G164,2)</f>
        <v>47.54</v>
      </c>
    </row>
    <row r="165" spans="1:8">
      <c r="A165" s="250" t="s">
        <v>326</v>
      </c>
      <c r="B165" s="202" t="s">
        <v>333</v>
      </c>
      <c r="C165" s="223" t="s">
        <v>334</v>
      </c>
      <c r="D165" s="224"/>
      <c r="E165" s="225">
        <v>1</v>
      </c>
      <c r="F165" s="188" t="s">
        <v>54</v>
      </c>
      <c r="G165" s="227">
        <v>86.51</v>
      </c>
      <c r="H165" s="208">
        <v>86.51</v>
      </c>
    </row>
    <row r="166" spans="1:8">
      <c r="A166" s="154"/>
      <c r="B166" s="155"/>
      <c r="C166" s="156"/>
      <c r="D166" s="142"/>
      <c r="E166" s="142"/>
      <c r="F166" s="142"/>
      <c r="G166" s="142"/>
      <c r="H166" s="157"/>
    </row>
    <row r="167" spans="1:8" ht="19.5">
      <c r="A167" s="190"/>
      <c r="B167" s="162"/>
      <c r="C167" s="229" t="s">
        <v>53</v>
      </c>
      <c r="D167" s="164" t="s">
        <v>42</v>
      </c>
      <c r="E167" s="165" t="s">
        <v>322</v>
      </c>
      <c r="F167" s="767" t="s">
        <v>35</v>
      </c>
      <c r="G167" s="767"/>
      <c r="H167" s="768"/>
    </row>
    <row r="168" spans="1:8" ht="19.5">
      <c r="A168" s="191" t="s">
        <v>323</v>
      </c>
      <c r="B168" s="167" t="s">
        <v>283</v>
      </c>
      <c r="C168" s="246" t="s">
        <v>284</v>
      </c>
      <c r="D168" s="247" t="s">
        <v>54</v>
      </c>
      <c r="E168" s="170">
        <f>SUM(H170:H172)</f>
        <v>78.53</v>
      </c>
      <c r="F168" s="769" t="s">
        <v>35</v>
      </c>
      <c r="G168" s="769" t="s">
        <v>36</v>
      </c>
      <c r="H168" s="770" t="s">
        <v>36</v>
      </c>
    </row>
    <row r="169" spans="1:8" ht="24">
      <c r="A169" s="171"/>
      <c r="B169" s="172" t="s">
        <v>277</v>
      </c>
      <c r="C169" s="173" t="s">
        <v>40</v>
      </c>
      <c r="D169" s="172" t="s">
        <v>35</v>
      </c>
      <c r="E169" s="174" t="s">
        <v>41</v>
      </c>
      <c r="F169" s="172" t="s">
        <v>42</v>
      </c>
      <c r="G169" s="175" t="s">
        <v>43</v>
      </c>
      <c r="H169" s="176" t="s">
        <v>44</v>
      </c>
    </row>
    <row r="170" spans="1:8">
      <c r="A170" s="219" t="s">
        <v>93</v>
      </c>
      <c r="B170" s="178" t="s">
        <v>17684</v>
      </c>
      <c r="C170" s="179" t="str">
        <f>UPPER(IF($A170="SINAPI",VLOOKUP($B170,SINAPI!$A$1:$F$30000,2,0),IF($A170="INSUMO",VLOOKUP($B170,INSUMO!$A$3:$H$10000,2,0),"ERRO")))</f>
        <v>AUXILIAR DE ELETRICISTA COM ENCARGOS COMPLEMENTARES</v>
      </c>
      <c r="D170" s="180" t="s">
        <v>35</v>
      </c>
      <c r="E170" s="249">
        <v>0.15</v>
      </c>
      <c r="F170" s="182" t="str">
        <f>UPPER(IF($A170="SINAPI",VLOOKUP($B170,SINAPI!$A$1:$E$30000,3,0),IF($A170="INSUMO",VLOOKUP($B170,INSUMO!$A$3:$H$30000,3,0),"ERRO")))</f>
        <v>H</v>
      </c>
      <c r="G170" s="183" t="str">
        <f>UPPER(IF($A170="SINAPI",VLOOKUP($B170,SINAPI!$A$1:$D$30000,4,0),IF($A170="INSUMO",ROUND(VLOOKUP($B170,INSUMO!$A$11:$E$30002,4,0),2),"ND")))</f>
        <v>12,01</v>
      </c>
      <c r="H170" s="184">
        <f>ROUND(E170*G170,2)</f>
        <v>1.8</v>
      </c>
    </row>
    <row r="171" spans="1:8">
      <c r="A171" s="219" t="s">
        <v>93</v>
      </c>
      <c r="B171" s="197" t="s">
        <v>17716</v>
      </c>
      <c r="C171" s="179" t="str">
        <f>UPPER(IF($A171="SINAPI",VLOOKUP($B171,SINAPI!$A$1:$F$30000,2,0),IF($A171="INSUMO",VLOOKUP($B171,INSUMO!$A$3:$H$10000,2,0),"ERRO")))</f>
        <v>ELETRICISTA COM ENCARGOS COMPLEMENTARES</v>
      </c>
      <c r="D171" s="180"/>
      <c r="E171" s="249">
        <v>0.15</v>
      </c>
      <c r="F171" s="182" t="str">
        <f>UPPER(IF($A171="SINAPI",VLOOKUP($B171,SINAPI!$A$1:$E$30000,3,0),IF($A171="INSUMO",VLOOKUP($B171,INSUMO!$A$3:$H$30000,3,0),"ERRO")))</f>
        <v>H</v>
      </c>
      <c r="G171" s="183" t="str">
        <f>UPPER(IF($A171="SINAPI",VLOOKUP($B171,SINAPI!$A$1:$D$30000,4,0),IF($A171="INSUMO",ROUND(VLOOKUP($B171,INSUMO!$A$11:$E$30002,4,0),2),"ND")))</f>
        <v>15,72</v>
      </c>
      <c r="H171" s="184">
        <f>ROUND(E171*G171,2)</f>
        <v>2.36</v>
      </c>
    </row>
    <row r="172" spans="1:8">
      <c r="A172" s="256" t="s">
        <v>326</v>
      </c>
      <c r="B172" s="257" t="s">
        <v>335</v>
      </c>
      <c r="C172" s="258" t="s">
        <v>284</v>
      </c>
      <c r="D172" s="188"/>
      <c r="E172" s="252">
        <v>1</v>
      </c>
      <c r="F172" s="557" t="s">
        <v>54</v>
      </c>
      <c r="G172" s="242">
        <v>74.37</v>
      </c>
      <c r="H172" s="253">
        <v>74.37</v>
      </c>
    </row>
    <row r="173" spans="1:8">
      <c r="A173" s="154"/>
      <c r="B173" s="155"/>
      <c r="C173" s="156"/>
      <c r="D173" s="142"/>
      <c r="E173" s="142"/>
      <c r="F173" s="142"/>
      <c r="G173" s="142"/>
      <c r="H173" s="157"/>
    </row>
    <row r="174" spans="1:8" ht="19.5">
      <c r="A174" s="190"/>
      <c r="B174" s="228"/>
      <c r="C174" s="163" t="s">
        <v>53</v>
      </c>
      <c r="D174" s="164" t="s">
        <v>42</v>
      </c>
      <c r="E174" s="165" t="s">
        <v>322</v>
      </c>
      <c r="F174" s="755" t="s">
        <v>35</v>
      </c>
      <c r="G174" s="755"/>
      <c r="H174" s="756"/>
    </row>
    <row r="175" spans="1:8" ht="25.5">
      <c r="A175" s="191" t="s">
        <v>323</v>
      </c>
      <c r="B175" s="230" t="s">
        <v>336</v>
      </c>
      <c r="C175" s="216" t="s">
        <v>337</v>
      </c>
      <c r="D175" s="169" t="s">
        <v>32</v>
      </c>
      <c r="E175" s="170">
        <f>SUM(H177:H179)</f>
        <v>3.6799999999999997</v>
      </c>
      <c r="F175" s="757" t="s">
        <v>35</v>
      </c>
      <c r="G175" s="757" t="s">
        <v>36</v>
      </c>
      <c r="H175" s="758" t="s">
        <v>36</v>
      </c>
    </row>
    <row r="176" spans="1:8" ht="24">
      <c r="A176" s="171"/>
      <c r="B176" s="172" t="s">
        <v>277</v>
      </c>
      <c r="C176" s="173"/>
      <c r="D176" s="172" t="s">
        <v>35</v>
      </c>
      <c r="E176" s="174" t="s">
        <v>41</v>
      </c>
      <c r="F176" s="172" t="s">
        <v>42</v>
      </c>
      <c r="G176" s="175" t="s">
        <v>43</v>
      </c>
      <c r="H176" s="176" t="s">
        <v>44</v>
      </c>
    </row>
    <row r="177" spans="1:8">
      <c r="A177" s="292" t="s">
        <v>93</v>
      </c>
      <c r="B177" s="178" t="s">
        <v>17810</v>
      </c>
      <c r="C177" s="179" t="str">
        <f>UPPER(IF($A177="SINAPI",VLOOKUP($B177,SINAPI!$A$1:$F$30000,2,0),IF($A177="INSUMO",VLOOKUP($B177,INSUMO!$A$3:$H$10000,2,0),"ERRO")))</f>
        <v>SERVENTE COM ENCARGOS COMPLEMENTARES</v>
      </c>
      <c r="D177" s="222"/>
      <c r="E177" s="260">
        <v>0.25</v>
      </c>
      <c r="F177" s="182" t="str">
        <f>UPPER(IF($A177="SINAPI",VLOOKUP($B177,SINAPI!$A$1:$E$30000,3,0),IF($A177="INSUMO",VLOOKUP($B177,INSUMO!$A$3:$H$30000,3,0),"ERRO")))</f>
        <v>H</v>
      </c>
      <c r="G177" s="183" t="str">
        <f>UPPER(IF($A177="SINAPI",VLOOKUP($B177,SINAPI!$A$1:$D$30000,4,0),IF($A177="INSUMO",ROUND(VLOOKUP($B177,INSUMO!$A$11:$E$30002,4,0),2),"ND")))</f>
        <v>10,9</v>
      </c>
      <c r="H177" s="184">
        <f>ROUND(E177*G177,2)</f>
        <v>2.73</v>
      </c>
    </row>
    <row r="178" spans="1:8">
      <c r="A178" s="259" t="s">
        <v>93</v>
      </c>
      <c r="B178" s="232" t="s">
        <v>17796</v>
      </c>
      <c r="C178" s="179" t="str">
        <f>UPPER(IF($A178="SINAPI",VLOOKUP($B178,SINAPI!$A$1:$F$30000,2,0),IF($A178="INSUMO",VLOOKUP($B178,INSUMO!$A$3:$H$10000,2,0),"ERRO")))</f>
        <v>PEDREIRO COM ENCARGOS COMPLEMENTARES</v>
      </c>
      <c r="D178" s="222"/>
      <c r="E178" s="261">
        <v>5.0000000000000001E-3</v>
      </c>
      <c r="F178" s="182" t="str">
        <f>UPPER(IF($A178="SINAPI",VLOOKUP($B178,SINAPI!$A$1:$E$30000,3,0),IF($A178="INSUMO",VLOOKUP($B178,INSUMO!$A$3:$H$30000,3,0),"ERRO")))</f>
        <v>H</v>
      </c>
      <c r="G178" s="183" t="str">
        <f>UPPER(IF($A178="SINAPI",VLOOKUP($B178,SINAPI!$A$1:$D$30000,4,0),IF($A178="INSUMO",ROUND(VLOOKUP($B178,INSUMO!$A$11:$E$30002,4,0),2),"ND")))</f>
        <v>14,27</v>
      </c>
      <c r="H178" s="184">
        <f>ROUND(E178*G178,2)</f>
        <v>7.0000000000000007E-2</v>
      </c>
    </row>
    <row r="179" spans="1:8" ht="38.25">
      <c r="A179" s="256" t="s">
        <v>93</v>
      </c>
      <c r="B179" s="257" t="s">
        <v>16496</v>
      </c>
      <c r="C179" s="240" t="str">
        <f>UPPER(IF($A179="SINAPI",VLOOKUP($B179,SINAPI!$A$1:$F$30000,2,0),IF($A179="INSUMO",VLOOKUP($B179,INSUMO!$A$3:$H$10000,2,0),"ERRO")))</f>
        <v>ARGAMASSA TRAÇO 1:2:8 (CIMENTO, CAL E AREIA MÉDIA) PARA EMBOÇO/MASSA ÚNICA/ASSENTAMENTO DE ALVENARIA DE VEDAÇÃO, PREPARO MANUAL. AF_06/2014</v>
      </c>
      <c r="D179" s="251"/>
      <c r="E179" s="262">
        <v>2E-3</v>
      </c>
      <c r="F179" s="226" t="str">
        <f>UPPER(IF($A179="SINAPI",VLOOKUP($B179,SINAPI!$A$1:$E$30000,3,0),IF($A179="INSUMO",VLOOKUP($B179,INSUMO!$A$3:$H$30000,3,0),"ERRO")))</f>
        <v>M³</v>
      </c>
      <c r="G179" s="242" t="str">
        <f>UPPER(IF($A179="SINAPI",VLOOKUP($B179,SINAPI!$A$1:$E$30000,4,0),IF($A179="INSUMO",ROUND(VLOOKUP($B179,INSUMO!$A$11:$E$30002,5,0),2),"ND")))</f>
        <v>442,2</v>
      </c>
      <c r="H179" s="253">
        <f>ROUND(E179*G179,2)</f>
        <v>0.88</v>
      </c>
    </row>
    <row r="180" spans="1:8">
      <c r="A180" s="154"/>
      <c r="B180" s="155"/>
      <c r="C180" s="156"/>
      <c r="D180" s="142"/>
      <c r="E180" s="142"/>
      <c r="F180" s="142"/>
      <c r="G180" s="142"/>
      <c r="H180" s="157"/>
    </row>
    <row r="181" spans="1:8">
      <c r="A181" s="266"/>
      <c r="B181" s="411"/>
      <c r="C181" s="268" t="s">
        <v>53</v>
      </c>
      <c r="D181" s="397" t="s">
        <v>42</v>
      </c>
      <c r="E181" s="172" t="s">
        <v>322</v>
      </c>
      <c r="F181" s="755" t="s">
        <v>35</v>
      </c>
      <c r="G181" s="755"/>
      <c r="H181" s="756"/>
    </row>
    <row r="182" spans="1:8" ht="19.5">
      <c r="A182" s="191" t="s">
        <v>323</v>
      </c>
      <c r="B182" s="379" t="s">
        <v>369</v>
      </c>
      <c r="C182" s="271" t="s">
        <v>370</v>
      </c>
      <c r="D182" s="272" t="s">
        <v>32</v>
      </c>
      <c r="E182" s="170">
        <f>SUM(H184:H185)</f>
        <v>2.3899999999999997</v>
      </c>
      <c r="F182" s="757" t="s">
        <v>35</v>
      </c>
      <c r="G182" s="757" t="s">
        <v>36</v>
      </c>
      <c r="H182" s="758" t="s">
        <v>36</v>
      </c>
    </row>
    <row r="183" spans="1:8" ht="25.5">
      <c r="A183" s="171"/>
      <c r="B183" s="172" t="s">
        <v>277</v>
      </c>
      <c r="C183" s="173" t="s">
        <v>40</v>
      </c>
      <c r="D183" s="172" t="s">
        <v>35</v>
      </c>
      <c r="E183" s="172" t="s">
        <v>41</v>
      </c>
      <c r="F183" s="172" t="s">
        <v>42</v>
      </c>
      <c r="G183" s="392" t="s">
        <v>43</v>
      </c>
      <c r="H183" s="393" t="s">
        <v>44</v>
      </c>
    </row>
    <row r="184" spans="1:8">
      <c r="A184" s="292" t="s">
        <v>93</v>
      </c>
      <c r="B184" s="178" t="s">
        <v>17810</v>
      </c>
      <c r="C184" s="179" t="str">
        <f>UPPER(IF($A184="SINAPI",VLOOKUP($B184,SINAPI!$A$1:$F$30000,2,0),IF($A184="INSUMO",VLOOKUP($B184,INSUMO!$A$3:$H$10000,2,0),"ERRO")))</f>
        <v>SERVENTE COM ENCARGOS COMPLEMENTARES</v>
      </c>
      <c r="D184" s="180" t="s">
        <v>35</v>
      </c>
      <c r="E184" s="180">
        <v>0.09</v>
      </c>
      <c r="F184" s="182" t="str">
        <f>UPPER(IF($A184="SINAPI",VLOOKUP($B184,SINAPI!$A$1:$E$30000,3,0),IF($A184="INSUMO",VLOOKUP($B184,INSUMO!$A$3:$H$30000,3,0),"ERRO")))</f>
        <v>H</v>
      </c>
      <c r="G184" s="183" t="str">
        <f>UPPER(IF($A184="SINAPI",VLOOKUP($B184,SINAPI!$A$1:$D$30000,4,0),IF($A184="INSUMO",ROUND(VLOOKUP($B184,INSUMO!$A$11:$E$30002,4,0),2),"ND")))</f>
        <v>10,9</v>
      </c>
      <c r="H184" s="184">
        <f>ROUND(E184*G184,2)</f>
        <v>0.98</v>
      </c>
    </row>
    <row r="185" spans="1:8">
      <c r="A185" s="186" t="s">
        <v>93</v>
      </c>
      <c r="B185" s="413" t="s">
        <v>17716</v>
      </c>
      <c r="C185" s="240" t="str">
        <f>UPPER(IF($A185="SINAPI",VLOOKUP($B185,SINAPI!$A$1:$F$30000,2,0),IF($A185="INSUMO",VLOOKUP($B185,INSUMO!$A$3:$H$10000,2,0),"ERRO")))</f>
        <v>ELETRICISTA COM ENCARGOS COMPLEMENTARES</v>
      </c>
      <c r="D185" s="188" t="s">
        <v>35</v>
      </c>
      <c r="E185" s="188">
        <v>0.09</v>
      </c>
      <c r="F185" s="226" t="str">
        <f>UPPER(IF($A185="SINAPI",VLOOKUP($B185,SINAPI!$A$1:$E$30000,3,0),IF($A185="INSUMO",VLOOKUP($B185,INSUMO!$A$3:$H$30000,3,0),"ERRO")))</f>
        <v>H</v>
      </c>
      <c r="G185" s="242" t="str">
        <f>UPPER(IF($A185="SINAPI",VLOOKUP($B185,SINAPI!$A$1:$D$30000,4,0),IF($A185="INSUMO",ROUND(VLOOKUP($B185,INSUMO!$A$11:$E$30002,4,0),2),"ND")))</f>
        <v>15,72</v>
      </c>
      <c r="H185" s="253">
        <f>ROUND(E185*G185,2)</f>
        <v>1.41</v>
      </c>
    </row>
    <row r="186" spans="1:8">
      <c r="A186" s="154"/>
      <c r="B186" s="142"/>
      <c r="C186" s="142"/>
      <c r="D186" s="263"/>
      <c r="E186" s="141"/>
      <c r="F186" s="142"/>
      <c r="G186" s="142"/>
      <c r="H186" s="157"/>
    </row>
    <row r="187" spans="1:8">
      <c r="A187" s="266"/>
      <c r="B187" s="411"/>
      <c r="C187" s="268" t="s">
        <v>17684</v>
      </c>
      <c r="D187" s="397" t="s">
        <v>42</v>
      </c>
      <c r="E187" s="172" t="s">
        <v>322</v>
      </c>
      <c r="F187" s="755" t="s">
        <v>35</v>
      </c>
      <c r="G187" s="755"/>
      <c r="H187" s="756"/>
    </row>
    <row r="188" spans="1:8" ht="19.5">
      <c r="A188" s="191" t="s">
        <v>323</v>
      </c>
      <c r="B188" s="379" t="s">
        <v>371</v>
      </c>
      <c r="C188" s="271" t="s">
        <v>372</v>
      </c>
      <c r="D188" s="272" t="s">
        <v>32</v>
      </c>
      <c r="E188" s="170">
        <f>SUM(H190:H191)</f>
        <v>2.66</v>
      </c>
      <c r="F188" s="757" t="s">
        <v>35</v>
      </c>
      <c r="G188" s="757" t="s">
        <v>36</v>
      </c>
      <c r="H188" s="758" t="s">
        <v>36</v>
      </c>
    </row>
    <row r="189" spans="1:8" ht="25.5">
      <c r="A189" s="414"/>
      <c r="B189" s="193" t="s">
        <v>277</v>
      </c>
      <c r="C189" s="415" t="s">
        <v>40</v>
      </c>
      <c r="D189" s="193" t="s">
        <v>35</v>
      </c>
      <c r="E189" s="193" t="s">
        <v>41</v>
      </c>
      <c r="F189" s="193" t="s">
        <v>42</v>
      </c>
      <c r="G189" s="392" t="s">
        <v>43</v>
      </c>
      <c r="H189" s="393" t="s">
        <v>44</v>
      </c>
    </row>
    <row r="190" spans="1:8">
      <c r="A190" s="292" t="s">
        <v>93</v>
      </c>
      <c r="B190" s="178" t="s">
        <v>17810</v>
      </c>
      <c r="C190" s="179" t="str">
        <f>UPPER(IF($A190="SINAPI",VLOOKUP($B190,SINAPI!$A$1:$F$30000,2,0),IF($A190="INSUMO",VLOOKUP($B190,INSUMO!$A$3:$H$10000,2,0),"ERRO")))</f>
        <v>SERVENTE COM ENCARGOS COMPLEMENTARES</v>
      </c>
      <c r="D190" s="416" t="s">
        <v>35</v>
      </c>
      <c r="E190" s="425">
        <v>0.1</v>
      </c>
      <c r="F190" s="182" t="str">
        <f>UPPER(IF($A190="SINAPI",VLOOKUP($B190,SINAPI!$A$1:$E$30000,3,0),IF($A190="INSUMO",VLOOKUP($B190,INSUMO!$A$3:$H$30000,3,0),"ERRO")))</f>
        <v>H</v>
      </c>
      <c r="G190" s="183" t="str">
        <f>UPPER(IF($A190="SINAPI",VLOOKUP($B190,SINAPI!$A$1:$D$30000,4,0),IF($A190="INSUMO",ROUND(VLOOKUP($B190,INSUMO!$A$11:$E$30002,4,0),2),"ND")))</f>
        <v>10,9</v>
      </c>
      <c r="H190" s="184">
        <f>ROUND(E190*G190,2)</f>
        <v>1.0900000000000001</v>
      </c>
    </row>
    <row r="191" spans="1:8">
      <c r="A191" s="201" t="s">
        <v>93</v>
      </c>
      <c r="B191" s="417" t="s">
        <v>17716</v>
      </c>
      <c r="C191" s="240" t="str">
        <f>UPPER(IF($A191="SINAPI",VLOOKUP($B191,SINAPI!$A$1:$F$30000,2,0),IF($A191="INSUMO",VLOOKUP($B191,INSUMO!$A$3:$H$10000,2,0),"ERRO")))</f>
        <v>ELETRICISTA COM ENCARGOS COMPLEMENTARES</v>
      </c>
      <c r="D191" s="204" t="s">
        <v>35</v>
      </c>
      <c r="E191" s="426">
        <v>0.1</v>
      </c>
      <c r="F191" s="226" t="str">
        <f>UPPER(IF($A191="SINAPI",VLOOKUP($B191,SINAPI!$A$1:$E$30000,3,0),IF($A191="INSUMO",VLOOKUP($B191,INSUMO!$A$3:$H$30000,3,0),"ERRO")))</f>
        <v>H</v>
      </c>
      <c r="G191" s="242" t="str">
        <f>UPPER(IF($A191="SINAPI",VLOOKUP($B191,SINAPI!$A$1:$D$30000,4,0),IF($A191="INSUMO",ROUND(VLOOKUP($B191,INSUMO!$A$11:$E$30002,4,0),2),"ND")))</f>
        <v>15,72</v>
      </c>
      <c r="H191" s="253">
        <f>ROUND(E191*G191,2)</f>
        <v>1.57</v>
      </c>
    </row>
    <row r="193" spans="1:8">
      <c r="A193" s="266"/>
      <c r="B193" s="411"/>
      <c r="C193" s="268" t="s">
        <v>53</v>
      </c>
      <c r="D193" s="397" t="s">
        <v>42</v>
      </c>
      <c r="E193" s="172" t="s">
        <v>322</v>
      </c>
      <c r="F193" s="755" t="s">
        <v>35</v>
      </c>
      <c r="G193" s="755"/>
      <c r="H193" s="756"/>
    </row>
    <row r="194" spans="1:8" ht="19.5">
      <c r="A194" s="191" t="s">
        <v>323</v>
      </c>
      <c r="B194" s="379" t="s">
        <v>373</v>
      </c>
      <c r="C194" s="271" t="s">
        <v>374</v>
      </c>
      <c r="D194" s="272" t="s">
        <v>54</v>
      </c>
      <c r="E194" s="170">
        <f>SUM(H196:H197)</f>
        <v>13.31</v>
      </c>
      <c r="F194" s="757" t="s">
        <v>35</v>
      </c>
      <c r="G194" s="757" t="s">
        <v>36</v>
      </c>
      <c r="H194" s="758" t="s">
        <v>36</v>
      </c>
    </row>
    <row r="195" spans="1:8" ht="25.5">
      <c r="A195" s="414"/>
      <c r="B195" s="193" t="s">
        <v>277</v>
      </c>
      <c r="C195" s="415" t="s">
        <v>40</v>
      </c>
      <c r="D195" s="193" t="s">
        <v>35</v>
      </c>
      <c r="E195" s="193" t="s">
        <v>41</v>
      </c>
      <c r="F195" s="193" t="s">
        <v>42</v>
      </c>
      <c r="G195" s="392" t="s">
        <v>43</v>
      </c>
      <c r="H195" s="393" t="s">
        <v>44</v>
      </c>
    </row>
    <row r="196" spans="1:8">
      <c r="A196" s="292" t="s">
        <v>93</v>
      </c>
      <c r="B196" s="178" t="s">
        <v>17810</v>
      </c>
      <c r="C196" s="179" t="str">
        <f>UPPER(IF($A196="SINAPI",VLOOKUP($B196,SINAPI!$A$1:$F$30000,2,0),IF($A196="INSUMO",VLOOKUP($B196,INSUMO!$A$3:$H$10000,2,0),"ERRO")))</f>
        <v>SERVENTE COM ENCARGOS COMPLEMENTARES</v>
      </c>
      <c r="D196" s="416" t="s">
        <v>35</v>
      </c>
      <c r="E196" s="425">
        <v>0.5</v>
      </c>
      <c r="F196" s="182" t="str">
        <f>UPPER(IF($A196="SINAPI",VLOOKUP($B196,SINAPI!$A$1:$E$30000,3,0),IF($A196="INSUMO",VLOOKUP($B196,INSUMO!$A$3:$H$30000,3,0),"ERRO")))</f>
        <v>H</v>
      </c>
      <c r="G196" s="183" t="str">
        <f>UPPER(IF($A196="SINAPI",VLOOKUP($B196,SINAPI!$A$1:$D$30000,4,0),IF($A196="INSUMO",ROUND(VLOOKUP($B196,INSUMO!$A$11:$E$30002,4,0),2),"ND")))</f>
        <v>10,9</v>
      </c>
      <c r="H196" s="184">
        <f>ROUND(E196*G196,2)</f>
        <v>5.45</v>
      </c>
    </row>
    <row r="197" spans="1:8">
      <c r="A197" s="201" t="s">
        <v>93</v>
      </c>
      <c r="B197" s="417" t="s">
        <v>17716</v>
      </c>
      <c r="C197" s="240" t="str">
        <f>UPPER(IF($A197="SINAPI",VLOOKUP($B197,SINAPI!$A$1:$F$30000,2,0),IF($A197="INSUMO",VLOOKUP($B197,INSUMO!$A$3:$H$10000,2,0),"ERRO")))</f>
        <v>ELETRICISTA COM ENCARGOS COMPLEMENTARES</v>
      </c>
      <c r="D197" s="204" t="s">
        <v>35</v>
      </c>
      <c r="E197" s="426">
        <v>0.5</v>
      </c>
      <c r="F197" s="226" t="str">
        <f>UPPER(IF($A197="SINAPI",VLOOKUP($B197,SINAPI!$A$1:$E$30000,3,0),IF($A197="INSUMO",VLOOKUP($B197,INSUMO!$A$3:$H$30000,3,0),"ERRO")))</f>
        <v>H</v>
      </c>
      <c r="G197" s="242" t="str">
        <f>UPPER(IF($A197="SINAPI",VLOOKUP($B197,SINAPI!$A$1:$D$30000,4,0),IF($A197="INSUMO",ROUND(VLOOKUP($B197,INSUMO!$A$11:$E$30002,4,0),2),"ND")))</f>
        <v>15,72</v>
      </c>
      <c r="H197" s="253">
        <f>ROUND(E197*G197,2)</f>
        <v>7.86</v>
      </c>
    </row>
    <row r="199" spans="1:8">
      <c r="A199" s="266"/>
      <c r="B199" s="411"/>
      <c r="C199" s="268" t="s">
        <v>53</v>
      </c>
      <c r="D199" s="397" t="s">
        <v>42</v>
      </c>
      <c r="E199" s="172" t="s">
        <v>322</v>
      </c>
      <c r="F199" s="755" t="s">
        <v>35</v>
      </c>
      <c r="G199" s="755"/>
      <c r="H199" s="756"/>
    </row>
    <row r="200" spans="1:8" ht="19.5">
      <c r="A200" s="191" t="s">
        <v>323</v>
      </c>
      <c r="B200" s="379" t="s">
        <v>375</v>
      </c>
      <c r="C200" s="271" t="s">
        <v>376</v>
      </c>
      <c r="D200" s="272" t="s">
        <v>32</v>
      </c>
      <c r="E200" s="170">
        <f>SUM(H202:H205)</f>
        <v>183.34</v>
      </c>
      <c r="F200" s="757" t="s">
        <v>35</v>
      </c>
      <c r="G200" s="757" t="s">
        <v>36</v>
      </c>
      <c r="H200" s="758"/>
    </row>
    <row r="201" spans="1:8" ht="25.5">
      <c r="A201" s="161"/>
      <c r="B201" s="172" t="s">
        <v>277</v>
      </c>
      <c r="C201" s="418" t="s">
        <v>40</v>
      </c>
      <c r="D201" s="172" t="s">
        <v>35</v>
      </c>
      <c r="E201" s="172" t="s">
        <v>41</v>
      </c>
      <c r="F201" s="419" t="s">
        <v>42</v>
      </c>
      <c r="G201" s="392" t="s">
        <v>43</v>
      </c>
      <c r="H201" s="393" t="s">
        <v>44</v>
      </c>
    </row>
    <row r="202" spans="1:8">
      <c r="A202" s="292" t="s">
        <v>93</v>
      </c>
      <c r="B202" s="178" t="s">
        <v>17810</v>
      </c>
      <c r="C202" s="179" t="str">
        <f>UPPER(IF($A202="SINAPI",VLOOKUP($B202,SINAPI!$A$1:$F$30000,2,0),IF($A202="INSUMO",VLOOKUP($B202,INSUMO!$A$3:$H$10000,2,0),"ERRO")))</f>
        <v>SERVENTE COM ENCARGOS COMPLEMENTARES</v>
      </c>
      <c r="D202" s="275" t="s">
        <v>35</v>
      </c>
      <c r="E202" s="276">
        <v>3</v>
      </c>
      <c r="F202" s="182" t="str">
        <f>UPPER(IF($A202="SINAPI",VLOOKUP($B202,SINAPI!$A$1:$E$30000,3,0),IF($A202="INSUMO",VLOOKUP($B202,INSUMO!$A$3:$H$30000,3,0),"ERRO")))</f>
        <v>H</v>
      </c>
      <c r="G202" s="183" t="str">
        <f>UPPER(IF($A202="SINAPI",VLOOKUP($B202,SINAPI!$A$1:$D$30000,4,0),IF($A202="INSUMO",ROUND(VLOOKUP($B202,INSUMO!$A$11:$E$30002,4,0),2),"ND")))</f>
        <v>10,9</v>
      </c>
      <c r="H202" s="184">
        <f>ROUND(E202*G202,2)</f>
        <v>32.700000000000003</v>
      </c>
    </row>
    <row r="203" spans="1:8">
      <c r="A203" s="177" t="s">
        <v>93</v>
      </c>
      <c r="B203" s="412" t="s">
        <v>17716</v>
      </c>
      <c r="C203" s="179" t="str">
        <f>UPPER(IF($A203="SINAPI",VLOOKUP($B203,SINAPI!$A$1:$F$30000,2,0),IF($A203="INSUMO",VLOOKUP($B203,INSUMO!$A$3:$H$10000,2,0),"ERRO")))</f>
        <v>ELETRICISTA COM ENCARGOS COMPLEMENTARES</v>
      </c>
      <c r="D203" s="275"/>
      <c r="E203" s="276">
        <v>1</v>
      </c>
      <c r="F203" s="182" t="str">
        <f>UPPER(IF($A203="SINAPI",VLOOKUP($B203,SINAPI!$A$1:$E$30000,3,0),IF($A203="INSUMO",VLOOKUP($B203,INSUMO!$A$3:$H$30000,3,0),"ERRO")))</f>
        <v>H</v>
      </c>
      <c r="G203" s="183" t="str">
        <f>UPPER(IF($A203="SINAPI",VLOOKUP($B203,SINAPI!$A$1:$D$30000,4,0),IF($A203="INSUMO",ROUND(VLOOKUP($B203,INSUMO!$A$11:$E$30002,4,0),2),"ND")))</f>
        <v>15,72</v>
      </c>
      <c r="H203" s="184">
        <f>ROUND(E203*G203,2)</f>
        <v>15.72</v>
      </c>
    </row>
    <row r="204" spans="1:8" ht="25.5">
      <c r="A204" s="292" t="s">
        <v>325</v>
      </c>
      <c r="B204" s="412">
        <v>3359</v>
      </c>
      <c r="C204" s="179" t="str">
        <f>UPPER(IF($A204="SINAPI",VLOOKUP($B204,SINAPI!$A$1:$F$30000,2,0),IF($A204="INSUMO",VLOOKUP($B204,INSUMO!$A$3:$H$10000,2,0),"ERRO")))</f>
        <v>GUINDASTE TIPO MUNCK CAP *8T MONTADO EM CAMINHÃO CARROCERIA OU EQUIV</v>
      </c>
      <c r="D204" s="275"/>
      <c r="E204" s="276">
        <v>1</v>
      </c>
      <c r="F204" s="182" t="str">
        <f>UPPER(IF($A204="SINAPI",VLOOKUP($B204,SINAPI!$A$1:$E$30000,3,0),IF($A204="INSUMO",VLOOKUP($B204,INSUMO!$A$3:$H$30000,3,0),"ERRO")))</f>
        <v>H</v>
      </c>
      <c r="G204" s="183" t="str">
        <f>UPPER(IF($A204="SINAPI",VLOOKUP($B204,SINAPI!$A$1:$D$30000,4,0),IF($A204="INSUMO",ROUND(VLOOKUP($B204,INSUMO!$A$11:$E$30002,4,0),2),"ND")))</f>
        <v>123,42</v>
      </c>
      <c r="H204" s="184">
        <f>ROUND(E204*G204,2)</f>
        <v>123.42</v>
      </c>
    </row>
    <row r="205" spans="1:8">
      <c r="A205" s="186" t="s">
        <v>325</v>
      </c>
      <c r="B205" s="413">
        <v>4096</v>
      </c>
      <c r="C205" s="240" t="str">
        <f>UPPER(IF($A205="SINAPI",VLOOKUP($B205,SINAPI!$A$1:$F$30000,2,0),IF($A205="INSUMO",VLOOKUP($B205,INSUMO!$A$3:$H$10000,2,0),"ERRO")))</f>
        <v>MOTORISTA OPERADOR DE MUNCK</v>
      </c>
      <c r="D205" s="557" t="s">
        <v>35</v>
      </c>
      <c r="E205" s="278">
        <v>1</v>
      </c>
      <c r="F205" s="226" t="str">
        <f>UPPER(IF($A205="SINAPI",VLOOKUP($B205,SINAPI!$A$1:$E$30000,3,0),IF($A205="INSUMO",VLOOKUP($B205,INSUMO!$A$3:$H$30000,3,0),"ERRO")))</f>
        <v>H</v>
      </c>
      <c r="G205" s="242" t="str">
        <f>UPPER(IF($A205="SINAPI",VLOOKUP($B205,SINAPI!$A$1:$D$30000,4,0),IF($A205="INSUMO",ROUND(VLOOKUP($B205,INSUMO!$A$11:$E$30002,4,0),2),"ND")))</f>
        <v>11,5</v>
      </c>
      <c r="H205" s="253">
        <f>ROUND(E205*G205,2)</f>
        <v>11.5</v>
      </c>
    </row>
    <row r="207" spans="1:8">
      <c r="A207" s="266"/>
      <c r="B207" s="411"/>
      <c r="C207" s="268" t="s">
        <v>53</v>
      </c>
      <c r="D207" s="397" t="s">
        <v>42</v>
      </c>
      <c r="E207" s="172" t="s">
        <v>322</v>
      </c>
      <c r="F207" s="755" t="s">
        <v>35</v>
      </c>
      <c r="G207" s="755"/>
      <c r="H207" s="756"/>
    </row>
    <row r="208" spans="1:8" ht="19.5">
      <c r="A208" s="191" t="s">
        <v>323</v>
      </c>
      <c r="B208" s="379" t="s">
        <v>377</v>
      </c>
      <c r="C208" s="271" t="s">
        <v>378</v>
      </c>
      <c r="D208" s="272" t="s">
        <v>32</v>
      </c>
      <c r="E208" s="170">
        <f>SUM(H210:H210)</f>
        <v>3.27</v>
      </c>
      <c r="F208" s="757" t="s">
        <v>35</v>
      </c>
      <c r="G208" s="757" t="s">
        <v>36</v>
      </c>
      <c r="H208" s="758"/>
    </row>
    <row r="209" spans="1:8" ht="25.5">
      <c r="A209" s="161"/>
      <c r="B209" s="172" t="s">
        <v>277</v>
      </c>
      <c r="C209" s="418" t="s">
        <v>40</v>
      </c>
      <c r="D209" s="172" t="s">
        <v>35</v>
      </c>
      <c r="E209" s="172" t="s">
        <v>41</v>
      </c>
      <c r="F209" s="419" t="s">
        <v>42</v>
      </c>
      <c r="G209" s="392" t="s">
        <v>43</v>
      </c>
      <c r="H209" s="393" t="s">
        <v>44</v>
      </c>
    </row>
    <row r="210" spans="1:8">
      <c r="A210" s="292" t="s">
        <v>93</v>
      </c>
      <c r="B210" s="178" t="s">
        <v>17810</v>
      </c>
      <c r="C210" s="240" t="str">
        <f>UPPER(IF($A210="SINAPI",VLOOKUP($B210,SINAPI!$A$1:$F$30000,2,0),IF($A210="INSUMO",VLOOKUP($B210,INSUMO!$A$3:$H$10000,2,0),"ERRO")))</f>
        <v>SERVENTE COM ENCARGOS COMPLEMENTARES</v>
      </c>
      <c r="D210" s="557" t="s">
        <v>35</v>
      </c>
      <c r="E210" s="420">
        <v>0.3</v>
      </c>
      <c r="F210" s="226" t="str">
        <f>UPPER(IF($A210="SINAPI",VLOOKUP($B210,SINAPI!$A$1:$E$30000,3,0),IF($A210="INSUMO",VLOOKUP($B210,INSUMO!$A$3:$H$30000,3,0),"ERRO")))</f>
        <v>H</v>
      </c>
      <c r="G210" s="242" t="str">
        <f>UPPER(IF($A210="SINAPI",VLOOKUP($B210,SINAPI!$A$1:$D$30000,4,0),IF($A210="INSUMO",ROUND(VLOOKUP($B210,INSUMO!$A$11:$E$30002,4,0),2),"ND")))</f>
        <v>10,9</v>
      </c>
      <c r="H210" s="253">
        <f>ROUND(E210*G210,2)</f>
        <v>3.27</v>
      </c>
    </row>
    <row r="212" spans="1:8">
      <c r="A212" s="266"/>
      <c r="B212" s="411"/>
      <c r="C212" s="268" t="s">
        <v>53</v>
      </c>
      <c r="D212" s="397" t="s">
        <v>42</v>
      </c>
      <c r="E212" s="172" t="s">
        <v>322</v>
      </c>
      <c r="F212" s="755" t="s">
        <v>35</v>
      </c>
      <c r="G212" s="755"/>
      <c r="H212" s="756"/>
    </row>
    <row r="213" spans="1:8" ht="19.5">
      <c r="A213" s="191" t="s">
        <v>323</v>
      </c>
      <c r="B213" s="379" t="s">
        <v>380</v>
      </c>
      <c r="C213" s="423" t="s">
        <v>379</v>
      </c>
      <c r="D213" s="169" t="s">
        <v>254</v>
      </c>
      <c r="E213" s="170">
        <f>SUM(H215:H217)</f>
        <v>28.4</v>
      </c>
      <c r="F213" s="757" t="s">
        <v>35</v>
      </c>
      <c r="G213" s="757" t="s">
        <v>36</v>
      </c>
      <c r="H213" s="758"/>
    </row>
    <row r="214" spans="1:8" ht="25.5">
      <c r="A214" s="161"/>
      <c r="B214" s="172" t="s">
        <v>277</v>
      </c>
      <c r="C214" s="173" t="s">
        <v>40</v>
      </c>
      <c r="D214" s="172" t="s">
        <v>35</v>
      </c>
      <c r="E214" s="172" t="s">
        <v>41</v>
      </c>
      <c r="F214" s="172" t="s">
        <v>42</v>
      </c>
      <c r="G214" s="392" t="s">
        <v>43</v>
      </c>
      <c r="H214" s="393" t="s">
        <v>44</v>
      </c>
    </row>
    <row r="215" spans="1:8" ht="16.5">
      <c r="A215" s="292" t="s">
        <v>93</v>
      </c>
      <c r="B215" s="178" t="s">
        <v>17810</v>
      </c>
      <c r="C215" s="179" t="str">
        <f>UPPER(IF($A215="SINAPI",VLOOKUP($B215,SINAPI!$A$1:$F$30000,2,0),IF($A215="INSUMO",VLOOKUP($B215,INSUMO!$A$3:$H$10000,2,0),"ERRO")))</f>
        <v>SERVENTE COM ENCARGOS COMPLEMENTARES</v>
      </c>
      <c r="D215" s="275" t="s">
        <v>35</v>
      </c>
      <c r="E215" s="421">
        <v>0.05</v>
      </c>
      <c r="F215" s="182" t="str">
        <f>UPPER(IF($A215="SINAPI",VLOOKUP($B215,SINAPI!$A$1:$E$30000,3,0),IF($A215="INSUMO",VLOOKUP($B215,INSUMO!$A$3:$H$30000,3,0),"ERRO")))</f>
        <v>H</v>
      </c>
      <c r="G215" s="183" t="str">
        <f>UPPER(IF($A215="SINAPI",VLOOKUP($B215,SINAPI!$A$1:$D$30000,4,0),IF($A215="INSUMO",ROUND(VLOOKUP($B215,INSUMO!$A$11:$E$30002,4,0),2),"ND")))</f>
        <v>10,9</v>
      </c>
      <c r="H215" s="184">
        <f>ROUND(E215*G215,2)</f>
        <v>0.55000000000000004</v>
      </c>
    </row>
    <row r="216" spans="1:8" ht="16.5">
      <c r="A216" s="292" t="s">
        <v>93</v>
      </c>
      <c r="B216" s="412" t="s">
        <v>17796</v>
      </c>
      <c r="C216" s="179" t="str">
        <f>UPPER(IF($A216="SINAPI",VLOOKUP($B216,SINAPI!$A$1:$F$30000,2,0),IF($A216="INSUMO",VLOOKUP($B216,INSUMO!$A$3:$H$10000,2,0),"ERRO")))</f>
        <v>PEDREIRO COM ENCARGOS COMPLEMENTARES</v>
      </c>
      <c r="D216" s="275"/>
      <c r="E216" s="424">
        <v>0.5</v>
      </c>
      <c r="F216" s="182" t="str">
        <f>UPPER(IF($A216="SINAPI",VLOOKUP($B216,SINAPI!$A$1:$E$30000,3,0),IF($A216="INSUMO",VLOOKUP($B216,INSUMO!$A$3:$H$30000,3,0),"ERRO")))</f>
        <v>H</v>
      </c>
      <c r="G216" s="183" t="str">
        <f>UPPER(IF($A216="SINAPI",VLOOKUP($B216,SINAPI!$A$1:$D$30000,4,0),IF($A216="INSUMO",ROUND(VLOOKUP($B216,INSUMO!$A$11:$E$30002,4,0),2),"ND")))</f>
        <v>14,27</v>
      </c>
      <c r="H216" s="184">
        <f>ROUND(E216*G216,2)</f>
        <v>7.14</v>
      </c>
    </row>
    <row r="217" spans="1:8" ht="25.5">
      <c r="A217" s="256" t="s">
        <v>93</v>
      </c>
      <c r="B217" s="257" t="s">
        <v>16148</v>
      </c>
      <c r="C217" s="240" t="str">
        <f>UPPER(IF($A217="SINAPI",VLOOKUP($B217,SINAPI!$A$1:$F$30000,2,0),IF($A217="INSUMO",VLOOKUP($B217,INSUMO!$A$3:$H$10000,2,0),"ERRO")))</f>
        <v>REBOCO TRAÇO 1:3 (CIMENTO E AREIA MEDIA NÃO PENEIRADA), BASE PARA TINTA EPÓXI, PREPARO MANUAL DA ARGAMASSA</v>
      </c>
      <c r="D217" s="557"/>
      <c r="E217" s="422">
        <v>1</v>
      </c>
      <c r="F217" s="226" t="str">
        <f>UPPER(IF($A217="SINAPI",VLOOKUP($B217,SINAPI!$A$1:$E$30000,3,0),IF($A217="INSUMO",VLOOKUP($B217,INSUMO!$A$3:$H$30000,3,0),"ERRO")))</f>
        <v>M²</v>
      </c>
      <c r="G217" s="242" t="str">
        <f>UPPER(IF($A217="SINAPI",VLOOKUP($B217,SINAPI!$A$1:$D$30000,4,0),IF($A217="INSUMO",ROUND(VLOOKUP($B217,INSUMO!$A$11:$E$30002,4,0),2),"ND")))</f>
        <v>20,71</v>
      </c>
      <c r="H217" s="253">
        <f>ROUND(E217*G217,2)</f>
        <v>20.71</v>
      </c>
    </row>
    <row r="219" spans="1:8">
      <c r="A219" s="279"/>
      <c r="B219" s="280"/>
      <c r="C219" s="163" t="s">
        <v>53</v>
      </c>
      <c r="D219" s="397" t="s">
        <v>42</v>
      </c>
      <c r="E219" s="165" t="s">
        <v>322</v>
      </c>
      <c r="F219" s="755" t="s">
        <v>35</v>
      </c>
      <c r="G219" s="755"/>
      <c r="H219" s="756"/>
    </row>
    <row r="220" spans="1:8" ht="25.5">
      <c r="A220" s="191" t="s">
        <v>323</v>
      </c>
      <c r="B220" s="167" t="s">
        <v>393</v>
      </c>
      <c r="C220" s="216" t="s">
        <v>394</v>
      </c>
      <c r="D220" s="169" t="s">
        <v>254</v>
      </c>
      <c r="E220" s="170">
        <f>SUM(H221:H225)</f>
        <v>13.879999999999999</v>
      </c>
      <c r="F220" s="757" t="s">
        <v>35</v>
      </c>
      <c r="G220" s="757" t="s">
        <v>36</v>
      </c>
      <c r="H220" s="758" t="s">
        <v>36</v>
      </c>
    </row>
    <row r="221" spans="1:8" ht="25.5">
      <c r="A221" s="434"/>
      <c r="B221" s="419" t="s">
        <v>277</v>
      </c>
      <c r="C221" s="435" t="s">
        <v>40</v>
      </c>
      <c r="D221" s="172" t="s">
        <v>35</v>
      </c>
      <c r="E221" s="172" t="s">
        <v>41</v>
      </c>
      <c r="F221" s="419" t="s">
        <v>42</v>
      </c>
      <c r="G221" s="392" t="s">
        <v>43</v>
      </c>
      <c r="H221" s="393" t="s">
        <v>44</v>
      </c>
    </row>
    <row r="222" spans="1:8">
      <c r="A222" s="292" t="s">
        <v>93</v>
      </c>
      <c r="B222" s="178" t="s">
        <v>17810</v>
      </c>
      <c r="C222" s="179" t="str">
        <f>UPPER(IF($A222="SINAPI",VLOOKUP($B222,SINAPI!$A$1:$F$30000,2,0),IF($A222="INSUMO",VLOOKUP($B222,INSUMO!$A$3:$H$10000,2,0),"ERRO")))</f>
        <v>SERVENTE COM ENCARGOS COMPLEMENTARES</v>
      </c>
      <c r="D222" s="180" t="s">
        <v>35</v>
      </c>
      <c r="E222" s="283">
        <v>0.25</v>
      </c>
      <c r="F222" s="182" t="str">
        <f>UPPER(IF($A222="SINAPI",VLOOKUP($B222,SINAPI!$A$1:$E$30000,3,0),IF($A222="INSUMO",VLOOKUP($B222,INSUMO!$A$3:$H$30000,3,0),"ERRO")))</f>
        <v>H</v>
      </c>
      <c r="G222" s="183" t="str">
        <f>UPPER(IF($A222="SINAPI",VLOOKUP($B222,SINAPI!$A$1:$D$30000,4,0),IF($A222="INSUMO",ROUND(VLOOKUP($B222,INSUMO!$A$11:$E$30002,4,0),2),"ND")))</f>
        <v>10,9</v>
      </c>
      <c r="H222" s="184">
        <f>ROUND(E222*G222,2)</f>
        <v>2.73</v>
      </c>
    </row>
    <row r="223" spans="1:8">
      <c r="A223" s="292" t="s">
        <v>93</v>
      </c>
      <c r="B223" s="178" t="s">
        <v>17798</v>
      </c>
      <c r="C223" s="179" t="str">
        <f>UPPER(IF($A223="SINAPI",VLOOKUP($B223,SINAPI!$A$1:$F$30000,2,0),IF($A223="INSUMO",VLOOKUP($B223,INSUMO!$A$3:$H$10000,2,0),"ERRO")))</f>
        <v>PINTOR COM ENCARGOS COMPLEMENTARES</v>
      </c>
      <c r="D223" s="180"/>
      <c r="E223" s="249">
        <v>0.35</v>
      </c>
      <c r="F223" s="182" t="str">
        <f>UPPER(IF($A223="SINAPI",VLOOKUP($B223,SINAPI!$A$1:$E$30000,3,0),IF($A223="INSUMO",VLOOKUP($B223,INSUMO!$A$3:$H$30000,3,0),"ERRO")))</f>
        <v>H</v>
      </c>
      <c r="G223" s="183" t="str">
        <f>UPPER(IF($A223="SINAPI",VLOOKUP($B223,SINAPI!$A$1:$D$30000,4,0),IF($A223="INSUMO",ROUND(VLOOKUP($B223,INSUMO!$A$11:$E$30002,4,0),2),"ND")))</f>
        <v>15,72</v>
      </c>
      <c r="H223" s="184">
        <f>ROUND(E223*G223,2)</f>
        <v>5.5</v>
      </c>
    </row>
    <row r="224" spans="1:8">
      <c r="A224" s="177" t="s">
        <v>325</v>
      </c>
      <c r="B224" s="178">
        <v>4056</v>
      </c>
      <c r="C224" s="179" t="str">
        <f>UPPER(IF($A224="SINAPI",VLOOKUP($B224,SINAPI!$A$1:$F$30000,2,0),IF($A224="INSUMO",VLOOKUP($B224,INSUMO!$A$3:$H$10000,2,0),"ERRO")))</f>
        <v>MASSA ACRÍLICA PARA PAREDES INTERIOR/EXTERIOR</v>
      </c>
      <c r="D224" s="180"/>
      <c r="E224" s="249">
        <v>0.2</v>
      </c>
      <c r="F224" s="182" t="str">
        <f>UPPER(IF($A224="SINAPI",VLOOKUP($B224,SINAPI!$A$1:$E$30000,3,0),IF($A224="INSUMO",VLOOKUP($B224,INSUMO!$A$3:$H$30000,3,0),"ERRO")))</f>
        <v>GL</v>
      </c>
      <c r="G224" s="183" t="str">
        <f>UPPER(IF($A224="SINAPI",VLOOKUP($B224,SINAPI!$A$1:$D$30000,4,0),IF($A224="INSUMO",ROUND(VLOOKUP($B224,INSUMO!$A$11:$E$30002,4,0),2),"ND")))</f>
        <v>26,82</v>
      </c>
      <c r="H224" s="184">
        <f>ROUND(E224*G224,2)</f>
        <v>5.36</v>
      </c>
    </row>
    <row r="225" spans="1:8">
      <c r="A225" s="186" t="s">
        <v>325</v>
      </c>
      <c r="B225" s="257">
        <v>3767</v>
      </c>
      <c r="C225" s="240" t="str">
        <f>UPPER(IF($A225="SINAPI",VLOOKUP($B225,SINAPI!$A$1:$F$30000,2,0),IF($A225="INSUMO",VLOOKUP($B225,INSUMO!$A$3:$H$10000,2,0),"ERRO")))</f>
        <v>LIXA EM FOLHA PARA PAREDE OU MADEIRA, N.120 (COR VERMELHA)</v>
      </c>
      <c r="D225" s="188"/>
      <c r="E225" s="252">
        <v>0.5</v>
      </c>
      <c r="F225" s="226" t="str">
        <f>UPPER(IF($A225="SINAPI",VLOOKUP($B225,SINAPI!$A$1:$E$30000,3,0),IF($A225="INSUMO",VLOOKUP($B225,INSUMO!$A$3:$H$30000,3,0),"ERRO")))</f>
        <v>UN</v>
      </c>
      <c r="G225" s="242" t="str">
        <f>UPPER(IF($A225="SINAPI",VLOOKUP($B225,SINAPI!$A$1:$D$30000,4,0),IF($A225="INSUMO",ROUND(VLOOKUP($B225,INSUMO!$A$11:$E$30002,4,0),2),"ND")))</f>
        <v>0,58</v>
      </c>
      <c r="H225" s="253">
        <f>ROUND(E225*G225,2)</f>
        <v>0.28999999999999998</v>
      </c>
    </row>
    <row r="227" spans="1:8">
      <c r="A227" s="279"/>
      <c r="B227" s="280"/>
      <c r="C227" s="163" t="s">
        <v>53</v>
      </c>
      <c r="D227" s="397" t="s">
        <v>42</v>
      </c>
      <c r="E227" s="165" t="s">
        <v>322</v>
      </c>
      <c r="F227" s="761" t="s">
        <v>35</v>
      </c>
      <c r="G227" s="762"/>
      <c r="H227" s="763"/>
    </row>
    <row r="228" spans="1:8" ht="19.5">
      <c r="A228" s="191" t="s">
        <v>323</v>
      </c>
      <c r="B228" s="167" t="s">
        <v>340</v>
      </c>
      <c r="C228" s="216" t="s">
        <v>341</v>
      </c>
      <c r="D228" s="169" t="s">
        <v>254</v>
      </c>
      <c r="E228" s="170">
        <f>SUM(H230:H235)</f>
        <v>14.28</v>
      </c>
      <c r="F228" s="764"/>
      <c r="G228" s="765"/>
      <c r="H228" s="766"/>
    </row>
    <row r="229" spans="1:8" ht="25.5">
      <c r="A229" s="434"/>
      <c r="B229" s="419" t="s">
        <v>277</v>
      </c>
      <c r="C229" s="418" t="s">
        <v>40</v>
      </c>
      <c r="D229" s="172" t="s">
        <v>35</v>
      </c>
      <c r="E229" s="172" t="s">
        <v>41</v>
      </c>
      <c r="F229" s="419" t="s">
        <v>42</v>
      </c>
      <c r="G229" s="392" t="s">
        <v>43</v>
      </c>
      <c r="H229" s="393" t="s">
        <v>44</v>
      </c>
    </row>
    <row r="230" spans="1:8">
      <c r="A230" s="292" t="s">
        <v>93</v>
      </c>
      <c r="B230" s="178" t="s">
        <v>17810</v>
      </c>
      <c r="C230" s="179" t="str">
        <f>UPPER(IF($A230="SINAPI",VLOOKUP($B230,SINAPI!$A$1:$F$30000,2,0),IF($A230="INSUMO",VLOOKUP($B230,INSUMO!$A$3:$H$10000,2,0),"ERRO")))</f>
        <v>SERVENTE COM ENCARGOS COMPLEMENTARES</v>
      </c>
      <c r="D230" s="180" t="s">
        <v>35</v>
      </c>
      <c r="E230" s="281">
        <v>0.35</v>
      </c>
      <c r="F230" s="182" t="str">
        <f>UPPER(IF($A230="SINAPI",VLOOKUP($B230,SINAPI!$A$1:$E$30000,3,0),IF($A230="INSUMO",VLOOKUP($B230,INSUMO!$A$3:$H$30000,3,0),"ERRO")))</f>
        <v>H</v>
      </c>
      <c r="G230" s="183" t="str">
        <f>UPPER(IF($A230="SINAPI",VLOOKUP($B230,SINAPI!$A$1:$D$30000,4,0),IF($A230="INSUMO",ROUND(VLOOKUP($B230,INSUMO!$A$11:$E$30002,4,0),2),"ND")))</f>
        <v>10,9</v>
      </c>
      <c r="H230" s="184">
        <f t="shared" ref="H230:H235" si="3">ROUND(E230*G230,2)</f>
        <v>3.82</v>
      </c>
    </row>
    <row r="231" spans="1:8">
      <c r="A231" s="292" t="s">
        <v>93</v>
      </c>
      <c r="B231" s="178" t="s">
        <v>17798</v>
      </c>
      <c r="C231" s="179" t="str">
        <f>UPPER(IF($A231="SINAPI",VLOOKUP($B231,SINAPI!$A$1:$F$30000,2,0),IF($A231="INSUMO",VLOOKUP($B231,INSUMO!$A$3:$H$10000,2,0),"ERRO")))</f>
        <v>PINTOR COM ENCARGOS COMPLEMENTARES</v>
      </c>
      <c r="D231" s="180"/>
      <c r="E231" s="282">
        <v>0.4</v>
      </c>
      <c r="F231" s="182" t="str">
        <f>UPPER(IF($A231="SINAPI",VLOOKUP($B231,SINAPI!$A$1:$E$30000,3,0),IF($A231="INSUMO",VLOOKUP($B231,INSUMO!$A$3:$H$30000,3,0),"ERRO")))</f>
        <v>H</v>
      </c>
      <c r="G231" s="183" t="str">
        <f>UPPER(IF($A231="SINAPI",VLOOKUP($B231,SINAPI!$A$1:$D$30000,4,0),IF($A231="INSUMO",ROUND(VLOOKUP($B231,INSUMO!$A$11:$E$30002,4,0),2),"ND")))</f>
        <v>15,72</v>
      </c>
      <c r="H231" s="184">
        <f t="shared" si="3"/>
        <v>6.29</v>
      </c>
    </row>
    <row r="232" spans="1:8">
      <c r="A232" s="177" t="s">
        <v>325</v>
      </c>
      <c r="B232" s="178">
        <v>6085</v>
      </c>
      <c r="C232" s="179" t="str">
        <f>UPPER(IF($A232="SINAPI",VLOOKUP($B232,SINAPI!$A$1:$F$30000,2,0),IF($A232="INSUMO",VLOOKUP($B232,INSUMO!$A$3:$H$10000,2,0),"ERRO")))</f>
        <v>SELADOR ACRÍLICO</v>
      </c>
      <c r="D232" s="180"/>
      <c r="E232" s="281">
        <v>0.12</v>
      </c>
      <c r="F232" s="182" t="str">
        <f>UPPER(IF($A232="SINAPI",VLOOKUP($B232,SINAPI!$A$1:$E$30000,3,0),IF($A232="INSUMO",VLOOKUP($B232,INSUMO!$A$3:$H$30000,3,0),"ERRO")))</f>
        <v>L</v>
      </c>
      <c r="G232" s="183" t="str">
        <f>UPPER(IF($A232="SINAPI",VLOOKUP($B232,SINAPI!$A$1:$D$30000,4,0),IF($A232="INSUMO",ROUND(VLOOKUP($B232,INSUMO!$A$11:$E$30002,4,0),2),"ND")))</f>
        <v>4,92</v>
      </c>
      <c r="H232" s="184">
        <f t="shared" si="3"/>
        <v>0.59</v>
      </c>
    </row>
    <row r="233" spans="1:8">
      <c r="A233" s="177" t="s">
        <v>325</v>
      </c>
      <c r="B233" s="178">
        <v>7311</v>
      </c>
      <c r="C233" s="179" t="str">
        <f>UPPER(IF($A233="SINAPI",VLOOKUP($B233,SINAPI!$A$1:$F$30000,2,0),IF($A233="INSUMO",VLOOKUP($B233,INSUMO!$A$3:$H$10000,2,0),"ERRO")))</f>
        <v>TINTA ESMALTE SINTÉTICO ACETINADO</v>
      </c>
      <c r="D233" s="180"/>
      <c r="E233" s="283">
        <v>0.17</v>
      </c>
      <c r="F233" s="182" t="str">
        <f>UPPER(IF($A233="SINAPI",VLOOKUP($B233,SINAPI!$A$1:$E$30000,3,0),IF($A233="INSUMO",VLOOKUP($B233,INSUMO!$A$3:$H$30000,3,0),"ERRO")))</f>
        <v>L</v>
      </c>
      <c r="G233" s="183" t="str">
        <f>UPPER(IF($A233="SINAPI",VLOOKUP($B233,SINAPI!$A$1:$D$30000,4,0),IF($A233="INSUMO",ROUND(VLOOKUP($B233,INSUMO!$A$11:$E$30002,4,0),2),"ND")))</f>
        <v>16,14</v>
      </c>
      <c r="H233" s="184">
        <f t="shared" si="3"/>
        <v>2.74</v>
      </c>
    </row>
    <row r="234" spans="1:8">
      <c r="A234" s="177" t="s">
        <v>325</v>
      </c>
      <c r="B234" s="178">
        <v>5318</v>
      </c>
      <c r="C234" s="179" t="str">
        <f>UPPER(IF($A234="SINAPI",VLOOKUP($B234,SINAPI!$A$1:$F$30000,2,0),IF($A234="INSUMO",VLOOKUP($B234,INSUMO!$A$3:$H$10000,2,0),"ERRO")))</f>
        <v>SOLVENTE DILUENTE A BASE DE AGUARRÁS</v>
      </c>
      <c r="D234" s="180"/>
      <c r="E234" s="281">
        <v>0.05</v>
      </c>
      <c r="F234" s="182" t="str">
        <f>UPPER(IF($A234="SINAPI",VLOOKUP($B234,SINAPI!$A$1:$E$30000,3,0),IF($A234="INSUMO",VLOOKUP($B234,INSUMO!$A$3:$H$30000,3,0),"ERRO")))</f>
        <v>L</v>
      </c>
      <c r="G234" s="183" t="str">
        <f>UPPER(IF($A234="SINAPI",VLOOKUP($B234,SINAPI!$A$1:$D$30000,4,0),IF($A234="INSUMO",ROUND(VLOOKUP($B234,INSUMO!$A$11:$E$30002,4,0),2),"ND")))</f>
        <v>12,21</v>
      </c>
      <c r="H234" s="184">
        <f t="shared" si="3"/>
        <v>0.61</v>
      </c>
    </row>
    <row r="235" spans="1:8">
      <c r="A235" s="186" t="s">
        <v>325</v>
      </c>
      <c r="B235" s="187">
        <v>3767</v>
      </c>
      <c r="C235" s="240" t="str">
        <f>UPPER(IF($A235="SINAPI",VLOOKUP($B235,SINAPI!$A$1:$F$30000,2,0),IF($A235="INSUMO",VLOOKUP($B235,INSUMO!$A$3:$H$10000,2,0),"ERRO")))</f>
        <v>LIXA EM FOLHA PARA PAREDE OU MADEIRA, N.120 (COR VERMELHA)</v>
      </c>
      <c r="D235" s="188"/>
      <c r="E235" s="252">
        <v>0.4</v>
      </c>
      <c r="F235" s="226" t="str">
        <f>UPPER(IF($A235="SINAPI",VLOOKUP($B235,SINAPI!$A$1:$E$30000,3,0),IF($A235="INSUMO",VLOOKUP($B235,INSUMO!$A$3:$H$30000,3,0),"ERRO")))</f>
        <v>UN</v>
      </c>
      <c r="G235" s="242" t="str">
        <f>UPPER(IF($A235="SINAPI",VLOOKUP($B235,SINAPI!$A$1:$D$30000,4,0),IF($A235="INSUMO",ROUND(VLOOKUP($B235,INSUMO!$A$11:$E$30002,4,0),2),"ND")))</f>
        <v>0,58</v>
      </c>
      <c r="H235" s="253">
        <f t="shared" si="3"/>
        <v>0.23</v>
      </c>
    </row>
    <row r="237" spans="1:8">
      <c r="A237" s="266"/>
      <c r="B237" s="411"/>
      <c r="C237" s="268" t="s">
        <v>53</v>
      </c>
      <c r="D237" s="397" t="s">
        <v>42</v>
      </c>
      <c r="E237" s="172" t="s">
        <v>322</v>
      </c>
      <c r="F237" s="755" t="s">
        <v>35</v>
      </c>
      <c r="G237" s="755"/>
      <c r="H237" s="756"/>
    </row>
    <row r="238" spans="1:8" ht="19.5">
      <c r="A238" s="191" t="s">
        <v>323</v>
      </c>
      <c r="B238" s="379" t="s">
        <v>395</v>
      </c>
      <c r="C238" s="271" t="s">
        <v>396</v>
      </c>
      <c r="D238" s="272" t="s">
        <v>32</v>
      </c>
      <c r="E238" s="170">
        <f>SUM(H240:H244)</f>
        <v>38.53</v>
      </c>
      <c r="F238" s="757" t="s">
        <v>35</v>
      </c>
      <c r="G238" s="757" t="s">
        <v>36</v>
      </c>
      <c r="H238" s="758"/>
    </row>
    <row r="239" spans="1:8" ht="25.5">
      <c r="A239" s="161"/>
      <c r="B239" s="172" t="s">
        <v>277</v>
      </c>
      <c r="C239" s="418" t="s">
        <v>40</v>
      </c>
      <c r="D239" s="172" t="s">
        <v>35</v>
      </c>
      <c r="E239" s="172" t="s">
        <v>41</v>
      </c>
      <c r="F239" s="419" t="s">
        <v>42</v>
      </c>
      <c r="G239" s="392" t="s">
        <v>43</v>
      </c>
      <c r="H239" s="393" t="s">
        <v>44</v>
      </c>
    </row>
    <row r="240" spans="1:8">
      <c r="A240" s="177" t="s">
        <v>93</v>
      </c>
      <c r="B240" s="232" t="s">
        <v>17738</v>
      </c>
      <c r="C240" s="179" t="str">
        <f>UPPER(IF($A240="SINAPI",VLOOKUP($B240,SINAPI!$A$1:$F$30000,2,0),IF($A240="INSUMO",VLOOKUP($B240,INSUMO!$A$3:$H$10000,2,0),"ERRO")))</f>
        <v>MONTADOR COM ENCARGOS COMPLEMENTARES</v>
      </c>
      <c r="D240" s="275" t="s">
        <v>35</v>
      </c>
      <c r="E240" s="260">
        <v>1</v>
      </c>
      <c r="F240" s="182" t="str">
        <f>UPPER(IF($A240="SINAPI",VLOOKUP($B240,SINAPI!$A$1:$E$30000,3,0),IF($A240="INSUMO",VLOOKUP($B240,INSUMO!$A$3:$H$30000,3,0),"ERRO")))</f>
        <v>H</v>
      </c>
      <c r="G240" s="183" t="str">
        <f>UPPER(IF($A240="SINAPI",VLOOKUP($B240,SINAPI!$A$1:$D$30000,4,0),IF($A240="INSUMO",ROUND(VLOOKUP($B240,INSUMO!$A$11:$E$30002,4,0),2),"ND")))</f>
        <v>18,5</v>
      </c>
      <c r="H240" s="184">
        <f>ROUND(E240*G240,2)</f>
        <v>18.5</v>
      </c>
    </row>
    <row r="241" spans="1:8">
      <c r="A241" s="292" t="s">
        <v>93</v>
      </c>
      <c r="B241" s="178" t="s">
        <v>17810</v>
      </c>
      <c r="C241" s="179" t="str">
        <f>UPPER(IF($A241="SINAPI",VLOOKUP($B241,SINAPI!$A$1:$F$30000,2,0),IF($A241="INSUMO",VLOOKUP($B241,INSUMO!$A$3:$H$10000,2,0),"ERRO")))</f>
        <v>SERVENTE COM ENCARGOS COMPLEMENTARES</v>
      </c>
      <c r="D241" s="275"/>
      <c r="E241" s="260">
        <v>0.5</v>
      </c>
      <c r="F241" s="182" t="str">
        <f>UPPER(IF($A241="SINAPI",VLOOKUP($B241,SINAPI!$A$1:$E$30000,3,0),IF($A241="INSUMO",VLOOKUP($B241,INSUMO!$A$3:$H$30000,3,0),"ERRO")))</f>
        <v>H</v>
      </c>
      <c r="G241" s="183" t="str">
        <f>UPPER(IF($A241="SINAPI",VLOOKUP($B241,SINAPI!$A$1:$D$30000,4,0),IF($A241="INSUMO",ROUND(VLOOKUP($B241,INSUMO!$A$11:$E$30002,4,0),2),"ND")))</f>
        <v>10,9</v>
      </c>
      <c r="H241" s="184">
        <f>ROUND(E241*G241,2)</f>
        <v>5.45</v>
      </c>
    </row>
    <row r="242" spans="1:8">
      <c r="A242" s="292" t="s">
        <v>325</v>
      </c>
      <c r="B242" s="232">
        <v>333</v>
      </c>
      <c r="C242" s="179" t="str">
        <f>UPPER(IF($A242="SINAPI",VLOOKUP($B242,SINAPI!$A$1:$F$30000,2,0),IF($A242="INSUMO",VLOOKUP($B242,INSUMO!$A$3:$H$10000,2,0),"ERRO")))</f>
        <v>ARAME GALVANIZADO 14 BWG, D=2,11MM (0,026KG/M)</v>
      </c>
      <c r="D242" s="275"/>
      <c r="E242" s="260">
        <v>7.0000000000000007E-2</v>
      </c>
      <c r="F242" s="182" t="str">
        <f>UPPER(IF($A242="SINAPI",VLOOKUP($B242,SINAPI!$A$1:$E$30000,3,0),IF($A242="INSUMO",VLOOKUP($B242,INSUMO!$A$3:$H$30000,3,0),"ERRO")))</f>
        <v>KG</v>
      </c>
      <c r="G242" s="183" t="str">
        <f>UPPER(IF($A242="SINAPI",VLOOKUP($B242,SINAPI!$A$1:$D$30000,4,0),IF($A242="INSUMO",ROUND(VLOOKUP($B242,INSUMO!$A$11:$E$30002,4,0),2),"ND")))</f>
        <v>12,28</v>
      </c>
      <c r="H242" s="184">
        <f>ROUND(E242*G242,2)</f>
        <v>0.86</v>
      </c>
    </row>
    <row r="243" spans="1:8">
      <c r="A243" s="292" t="s">
        <v>325</v>
      </c>
      <c r="B243" s="232">
        <v>335</v>
      </c>
      <c r="C243" s="179" t="str">
        <f>UPPER(IF($A243="SINAPI",VLOOKUP($B243,SINAPI!$A$1:$F$30000,2,0),IF($A243="INSUMO",VLOOKUP($B243,INSUMO!$A$3:$H$10000,2,0),"ERRO")))</f>
        <v>ARAME GALVANIZADO 10 BWG, 3,40MM (0,0713KG/M)</v>
      </c>
      <c r="D243" s="275"/>
      <c r="E243" s="260">
        <v>0.15</v>
      </c>
      <c r="F243" s="182" t="str">
        <f>UPPER(IF($A243="SINAPI",VLOOKUP($B243,SINAPI!$A$1:$E$30000,3,0),IF($A243="INSUMO",VLOOKUP($B243,INSUMO!$A$3:$H$30000,3,0),"ERRO")))</f>
        <v>KG</v>
      </c>
      <c r="G243" s="183" t="str">
        <f>UPPER(IF($A243="SINAPI",VLOOKUP($B243,SINAPI!$A$1:$D$30000,4,0),IF($A243="INSUMO",ROUND(VLOOKUP($B243,INSUMO!$A$11:$E$30002,4,0),2),"ND")))</f>
        <v>10,62</v>
      </c>
      <c r="H243" s="184">
        <f>ROUND(E243*G243,2)</f>
        <v>1.59</v>
      </c>
    </row>
    <row r="244" spans="1:8" ht="25.5">
      <c r="A244" s="186" t="s">
        <v>325</v>
      </c>
      <c r="B244" s="257">
        <v>7167</v>
      </c>
      <c r="C244" s="240" t="str">
        <f>UPPER(IF($A244="SINAPI",VLOOKUP($B244,SINAPI!$A$1:$F$30000,2,0),IF($A244="INSUMO",VLOOKUP($B244,INSUMO!$A$3:$H$10000,2,0),"ERRO")))</f>
        <v>TELA ARAME GALV FIO 14 BWG (2,11MM) MALHA 2" (5X5CM) QUADRADA OU LOSANGO H=2,0M</v>
      </c>
      <c r="D244" s="557" t="s">
        <v>35</v>
      </c>
      <c r="E244" s="420">
        <v>1.1000000000000001</v>
      </c>
      <c r="F244" s="226" t="str">
        <f>UPPER(IF($A244="SINAPI",VLOOKUP($B244,SINAPI!$A$1:$E$30000,3,0),IF($A244="INSUMO",VLOOKUP($B244,INSUMO!$A$3:$H$30000,3,0),"ERRO")))</f>
        <v>M²</v>
      </c>
      <c r="G244" s="242" t="str">
        <f>UPPER(IF($A244="SINAPI",VLOOKUP($B244,SINAPI!$A$1:$D$30000,4,0),IF($A244="INSUMO",ROUND(VLOOKUP($B244,INSUMO!$A$11:$E$30002,4,0),2),"ND")))</f>
        <v>11,03</v>
      </c>
      <c r="H244" s="253">
        <f>ROUND(E244*G244,2)</f>
        <v>12.13</v>
      </c>
    </row>
    <row r="246" spans="1:8">
      <c r="A246" s="190"/>
      <c r="B246" s="436"/>
      <c r="C246" s="602" t="s">
        <v>53</v>
      </c>
      <c r="D246" s="558" t="s">
        <v>42</v>
      </c>
      <c r="E246" s="437" t="s">
        <v>322</v>
      </c>
      <c r="F246" s="759" t="s">
        <v>35</v>
      </c>
      <c r="G246" s="759"/>
      <c r="H246" s="760"/>
    </row>
    <row r="247" spans="1:8" ht="25.5">
      <c r="A247" s="191" t="s">
        <v>323</v>
      </c>
      <c r="B247" s="603" t="s">
        <v>397</v>
      </c>
      <c r="C247" s="604" t="s">
        <v>402</v>
      </c>
      <c r="D247" s="272" t="s">
        <v>32</v>
      </c>
      <c r="E247" s="170">
        <f>SUM(H249:H252)</f>
        <v>189.63000000000002</v>
      </c>
      <c r="F247" s="753" t="s">
        <v>35</v>
      </c>
      <c r="G247" s="753" t="s">
        <v>36</v>
      </c>
      <c r="H247" s="754" t="s">
        <v>36</v>
      </c>
    </row>
    <row r="248" spans="1:8" ht="25.5">
      <c r="A248" s="438"/>
      <c r="B248" s="439" t="s">
        <v>277</v>
      </c>
      <c r="C248" s="376" t="s">
        <v>40</v>
      </c>
      <c r="D248" s="384" t="s">
        <v>35</v>
      </c>
      <c r="E248" s="385" t="s">
        <v>41</v>
      </c>
      <c r="F248" s="384" t="s">
        <v>42</v>
      </c>
      <c r="G248" s="392" t="s">
        <v>43</v>
      </c>
      <c r="H248" s="393" t="s">
        <v>44</v>
      </c>
    </row>
    <row r="249" spans="1:8" ht="25.5">
      <c r="A249" s="391" t="s">
        <v>325</v>
      </c>
      <c r="B249" s="238">
        <v>7692</v>
      </c>
      <c r="C249" s="179" t="str">
        <f>UPPER(IF($A249="SINAPI",VLOOKUP($B249,SINAPI!$A$1:$F$30000,2,0),IF($A249="INSUMO",VLOOKUP($B249,INSUMO!$A$3:$H$10000,2,0),"ERRO")))</f>
        <v>TUBO AÇO GALV C/ COSTURA DIN 2440 / NBR 5580 CLASSE MEDIA DN 5" (125MM) E=5,40MM 17,80KG/M</v>
      </c>
      <c r="D249" s="440"/>
      <c r="E249" s="441">
        <v>1</v>
      </c>
      <c r="F249" s="182" t="str">
        <f>UPPER(IF($A249="SINAPI",VLOOKUP($B249,SINAPI!$A$1:$E$30000,3,0),IF($A249="INSUMO",VLOOKUP($B249,INSUMO!$A$3:$H$30000,3,0),"ERRO")))</f>
        <v>M</v>
      </c>
      <c r="G249" s="183" t="str">
        <f>UPPER(IF($A249="SINAPI",VLOOKUP($B249,SINAPI!$A$1:$D$30000,4,0),IF($A249="INSUMO",ROUND(VLOOKUP($B249,INSUMO!$A$11:$E$30002,4,0),2),"ND")))</f>
        <v>114,04</v>
      </c>
      <c r="H249" s="387">
        <f>ROUND(E249*G249,2)</f>
        <v>114.04</v>
      </c>
    </row>
    <row r="250" spans="1:8">
      <c r="A250" s="292" t="s">
        <v>325</v>
      </c>
      <c r="B250" s="442">
        <v>13388</v>
      </c>
      <c r="C250" s="179" t="str">
        <f>UPPER(IF($A250="SINAPI",VLOOKUP($B250,SINAPI!$A$1:$F$30000,2,0),IF($A250="INSUMO",VLOOKUP($B250,INSUMO!$A$3:$H$10000,2,0),"ERRO")))</f>
        <v>SOLDA 50/50</v>
      </c>
      <c r="D250" s="440"/>
      <c r="E250" s="441">
        <v>0.57099999999999995</v>
      </c>
      <c r="F250" s="182" t="str">
        <f>UPPER(IF($A250="SINAPI",VLOOKUP($B250,SINAPI!$A$1:$E$30000,3,0),IF($A250="INSUMO",VLOOKUP($B250,INSUMO!$A$3:$H$30000,3,0),"ERRO")))</f>
        <v>KG</v>
      </c>
      <c r="G250" s="183" t="str">
        <f>UPPER(IF($A250="SINAPI",VLOOKUP($B250,SINAPI!$A$1:$D$30000,4,0),IF($A250="INSUMO",ROUND(VLOOKUP($B250,INSUMO!$A$11:$E$30002,4,0),2),"ND")))</f>
        <v>67,87</v>
      </c>
      <c r="H250" s="387">
        <f>ROUND(E250*G250,2)</f>
        <v>38.75</v>
      </c>
    </row>
    <row r="251" spans="1:8">
      <c r="A251" s="292" t="s">
        <v>93</v>
      </c>
      <c r="B251" s="232" t="s">
        <v>17808</v>
      </c>
      <c r="C251" s="179" t="str">
        <f>UPPER(IF($A251="SINAPI",VLOOKUP($B251,SINAPI!$A$1:$F$30000,2,0),IF($A251="INSUMO",VLOOKUP($B251,INSUMO!$A$3:$H$10000,2,0),"ERRO")))</f>
        <v>SERRALHEIRO COM ENCARGOS COMPLEMENTARES</v>
      </c>
      <c r="D251" s="440"/>
      <c r="E251" s="441">
        <v>1.5</v>
      </c>
      <c r="F251" s="182" t="str">
        <f>UPPER(IF($A251="SINAPI",VLOOKUP($B251,SINAPI!$A$1:$E$30000,3,0),IF($A251="INSUMO",VLOOKUP($B251,INSUMO!$A$3:$H$30000,3,0),"ERRO")))</f>
        <v>H</v>
      </c>
      <c r="G251" s="183" t="str">
        <f>UPPER(IF($A251="SINAPI",VLOOKUP($B251,SINAPI!$A$1:$D$30000,4,0),IF($A251="INSUMO",ROUND(VLOOKUP($B251,INSUMO!$A$11:$E$30002,4,0),2),"ND")))</f>
        <v>13,66</v>
      </c>
      <c r="H251" s="387">
        <f>ROUND(E251*G251,2)</f>
        <v>20.49</v>
      </c>
    </row>
    <row r="252" spans="1:8">
      <c r="A252" s="292" t="s">
        <v>93</v>
      </c>
      <c r="B252" s="178" t="s">
        <v>17810</v>
      </c>
      <c r="C252" s="240" t="str">
        <f>UPPER(IF($A252="SINAPI",VLOOKUP($B252,SINAPI!$A$1:$F$30000,2,0),IF($A252="INSUMO",VLOOKUP($B252,INSUMO!$A$3:$H$10000,2,0),"ERRO")))</f>
        <v>SERVENTE COM ENCARGOS COMPLEMENTARES</v>
      </c>
      <c r="D252" s="443"/>
      <c r="E252" s="444">
        <v>1.5</v>
      </c>
      <c r="F252" s="226" t="str">
        <f>UPPER(IF($A252="SINAPI",VLOOKUP($B252,SINAPI!$A$1:$E$30000,3,0),IF($A252="INSUMO",VLOOKUP($B252,INSUMO!$A$3:$H$30000,3,0),"ERRO")))</f>
        <v>H</v>
      </c>
      <c r="G252" s="242" t="str">
        <f>UPPER(IF($A252="SINAPI",VLOOKUP($B252,SINAPI!$A$1:$D$30000,4,0),IF($A252="INSUMO",ROUND(VLOOKUP($B252,INSUMO!$A$11:$E$30002,4,0),2),"ND")))</f>
        <v>10,9</v>
      </c>
      <c r="H252" s="389">
        <f>ROUND(E252*G252,2)</f>
        <v>16.350000000000001</v>
      </c>
    </row>
    <row r="254" spans="1:8">
      <c r="A254" s="190" t="s">
        <v>323</v>
      </c>
      <c r="B254" s="436" t="s">
        <v>415</v>
      </c>
      <c r="C254" s="602" t="s">
        <v>420</v>
      </c>
      <c r="D254" s="558" t="s">
        <v>42</v>
      </c>
      <c r="E254" s="659">
        <f>SUM(H256:H260)</f>
        <v>341.76</v>
      </c>
      <c r="F254" s="759"/>
      <c r="G254" s="759"/>
      <c r="H254" s="760"/>
    </row>
    <row r="255" spans="1:8">
      <c r="A255" s="191"/>
      <c r="B255" s="603" t="s">
        <v>277</v>
      </c>
      <c r="C255" s="604" t="s">
        <v>40</v>
      </c>
      <c r="D255" s="272" t="s">
        <v>35</v>
      </c>
      <c r="E255" s="437" t="s">
        <v>41</v>
      </c>
      <c r="F255" s="753" t="s">
        <v>42</v>
      </c>
      <c r="G255" s="753" t="s">
        <v>43</v>
      </c>
      <c r="H255" s="754" t="s">
        <v>44</v>
      </c>
    </row>
    <row r="256" spans="1:8">
      <c r="A256" s="292" t="s">
        <v>93</v>
      </c>
      <c r="B256" s="412" t="s">
        <v>17796</v>
      </c>
      <c r="C256" s="605" t="str">
        <f>UPPER(IF($A256="SINAPI",VLOOKUP($B256,SINAPI!$A$1:$F$30000,2,0),IF($A256="INSUMO",VLOOKUP($B256,INSUMO!$A$3:$H$10000,2,0),"ERRO")))</f>
        <v>PEDREIRO COM ENCARGOS COMPLEMENTARES</v>
      </c>
      <c r="D256" s="558" t="s">
        <v>35</v>
      </c>
      <c r="E256" s="606">
        <v>4</v>
      </c>
      <c r="F256" s="182" t="str">
        <f>UPPER(IF($A256="SINAPI",VLOOKUP($B256,SINAPI!$A$1:$E$30000,3,0),IF($A256="INSUMO",VLOOKUP($B256,INSUMO!$A$3:$H$30000,3,0),"ERRO")))</f>
        <v>H</v>
      </c>
      <c r="G256" s="607" t="str">
        <f>UPPER(IF($A256="SINAPI",VLOOKUP($B256,SINAPI!$A$1:$D$30000,4,0),IF($A256="INSUMO",ROUND(VLOOKUP($B256,INSUMO!$A$11:$E$30002,4,0),2),"ND")))</f>
        <v>14,27</v>
      </c>
      <c r="H256" s="608">
        <f>ROUND((G256*E256),2)</f>
        <v>57.08</v>
      </c>
    </row>
    <row r="257" spans="1:8">
      <c r="A257" s="292" t="s">
        <v>93</v>
      </c>
      <c r="B257" s="178" t="s">
        <v>17810</v>
      </c>
      <c r="C257" s="179" t="str">
        <f>UPPER(IF($A257="SINAPI",VLOOKUP($B257,SINAPI!$A$1:$F$30000,2,0),IF($A257="INSUMO",VLOOKUP($B257,INSUMO!$A$3:$H$10000,2,0),"ERRO")))</f>
        <v>SERVENTE COM ENCARGOS COMPLEMENTARES</v>
      </c>
      <c r="D257" s="180"/>
      <c r="E257" s="598">
        <v>4</v>
      </c>
      <c r="F257" s="182" t="str">
        <f>UPPER(IF($A257="SINAPI",VLOOKUP($B257,SINAPI!$A$1:$E$30000,3,0),IF($A257="INSUMO",VLOOKUP($B257,INSUMO!$A$3:$H$30000,3,0),"ERRO")))</f>
        <v>H</v>
      </c>
      <c r="G257" s="183" t="str">
        <f>UPPER(IF($A257="SINAPI",VLOOKUP($B257,SINAPI!$A$1:$D$30000,4,0),IF($A257="INSUMO",ROUND(VLOOKUP($B257,INSUMO!$A$11:$E$30002,4,0),2),"ND")))</f>
        <v>10,9</v>
      </c>
      <c r="H257" s="599">
        <f>ROUND(E257*G257,2)</f>
        <v>43.6</v>
      </c>
    </row>
    <row r="258" spans="1:8" ht="38.25">
      <c r="A258" s="292" t="s">
        <v>93</v>
      </c>
      <c r="B258" s="232" t="s">
        <v>14489</v>
      </c>
      <c r="C258" s="179" t="str">
        <f>UPPER(IF($A258="SINAPI",VLOOKUP($B258,SINAPI!$A$1:$F$30000,2,0),IF($A258="INSUMO",VLOOKUP($B258,INSUMO!$A$3:$H$10000,2,0),"ERRO")))</f>
        <v>ALVENARIA EM TIJOLO CERÂMICO MACIÇO 5X10X20CM 1 VEZ (ESPESSURA 20CM), ASSENTADO COM ARGAMASSA TRAÇO 1:2:8 (CIMENTO, CAL E AREIA)</v>
      </c>
      <c r="D258" s="180"/>
      <c r="E258" s="598">
        <v>2</v>
      </c>
      <c r="F258" s="182" t="str">
        <f>UPPER(IF($A258="SINAPI",VLOOKUP($B258,SINAPI!$A$1:$E$30000,3,0),IF($A258="INSUMO",VLOOKUP($B258,INSUMO!$A$3:$H$30000,3,0),"ERRO")))</f>
        <v>M²</v>
      </c>
      <c r="G258" s="183" t="str">
        <f>UPPER(IF($A258="SINAPI",VLOOKUP($B258,SINAPI!$A$1:$D$30000,4,0),IF($A258="INSUMO",ROUND(VLOOKUP($B258,INSUMO!$A$11:$E$30002,4,0),2),"ND")))</f>
        <v>99,12</v>
      </c>
      <c r="H258" s="599">
        <f>ROUND(E258*G258,2)</f>
        <v>198.24</v>
      </c>
    </row>
    <row r="259" spans="1:8" ht="25.5">
      <c r="A259" s="292" t="s">
        <v>325</v>
      </c>
      <c r="B259" s="232">
        <v>11088</v>
      </c>
      <c r="C259" s="179" t="str">
        <f>UPPER(IF($A259="SINAPI",VLOOKUP($B259,SINAPI!$A$1:$F$30000,2,0),IF($A259="INSUMO",VLOOKUP($B259,INSUMO!$A$3:$H$10000,2,0),"ERRO")))</f>
        <v>TELHA CERÂMICA TIPO PLAN, COMPRIMENTO DE *47CM, RENDIMENTO DE *26 TELHAS/M²</v>
      </c>
      <c r="D259" s="180"/>
      <c r="E259" s="598">
        <v>20</v>
      </c>
      <c r="F259" s="182" t="str">
        <f>UPPER(IF($A259="SINAPI",VLOOKUP($B259,SINAPI!$A$1:$E$30000,3,0),IF($A259="INSUMO",VLOOKUP($B259,INSUMO!$A$3:$H$30000,3,0),"ERRO")))</f>
        <v>UN</v>
      </c>
      <c r="G259" s="183" t="str">
        <f>UPPER(IF($A259="SINAPI",VLOOKUP($B259,SINAPI!$A$1:$D$30000,4,0),IF($A259="INSUMO",ROUND(VLOOKUP($B259,INSUMO!$A$11:$E$30002,4,0),2),"ND")))</f>
        <v>0,72</v>
      </c>
      <c r="H259" s="599">
        <f>ROUND(E259*G259,2)</f>
        <v>14.4</v>
      </c>
    </row>
    <row r="260" spans="1:8">
      <c r="A260" s="256" t="s">
        <v>93</v>
      </c>
      <c r="B260" s="257" t="s">
        <v>15103</v>
      </c>
      <c r="C260" s="240" t="str">
        <f>UPPER(IF($A260="SINAPI",VLOOKUP($B260,SINAPI!$A$1:$F$30000,2,0),IF($A260="INSUMO",VLOOKUP($B260,INSUMO!$A$3:$H$10000,2,0),"ERRO")))</f>
        <v>PINTURA COM TINTA IMPERMEÁVEL MINERAL EM PÓ, DUAS DEMÃOS</v>
      </c>
      <c r="D260" s="188"/>
      <c r="E260" s="600">
        <v>4</v>
      </c>
      <c r="F260" s="182" t="str">
        <f>UPPER(IF($A260="SINAPI",VLOOKUP($B260,SINAPI!$A$1:$E$30000,3,0),IF($A260="INSUMO",VLOOKUP($B260,INSUMO!$A$3:$H$30000,3,0),"ERRO")))</f>
        <v>M²</v>
      </c>
      <c r="G260" s="242" t="str">
        <f>UPPER(IF($A260="SINAPI",VLOOKUP($B260,SINAPI!$A$1:$D$30000,4,0),IF($A260="INSUMO",ROUND(VLOOKUP($B260,INSUMO!$A$11:$E$30002,4,0),2),"ND")))</f>
        <v>7,11</v>
      </c>
      <c r="H260" s="601">
        <f>ROUND(E260*G260,2)</f>
        <v>28.44</v>
      </c>
    </row>
    <row r="261" spans="1:8">
      <c r="A261" s="620"/>
      <c r="B261" s="621"/>
      <c r="C261" s="620"/>
      <c r="D261" s="620"/>
      <c r="E261" s="620"/>
      <c r="F261" s="620"/>
      <c r="G261" s="620"/>
      <c r="H261" s="620"/>
    </row>
    <row r="262" spans="1:8">
      <c r="A262" s="190"/>
      <c r="B262" s="436"/>
      <c r="C262" s="602" t="s">
        <v>53</v>
      </c>
      <c r="D262" s="558" t="s">
        <v>42</v>
      </c>
      <c r="E262" s="437" t="s">
        <v>322</v>
      </c>
      <c r="F262" s="759" t="s">
        <v>35</v>
      </c>
      <c r="G262" s="759"/>
      <c r="H262" s="760"/>
    </row>
    <row r="263" spans="1:8">
      <c r="A263" s="191" t="s">
        <v>323</v>
      </c>
      <c r="B263" s="603" t="s">
        <v>413</v>
      </c>
      <c r="C263" s="604" t="s">
        <v>320</v>
      </c>
      <c r="D263" s="272" t="s">
        <v>42</v>
      </c>
      <c r="E263" s="170">
        <f>SUM(H265:H266)</f>
        <v>58.3</v>
      </c>
      <c r="F263" s="753"/>
      <c r="G263" s="753"/>
      <c r="H263" s="754"/>
    </row>
    <row r="264" spans="1:8">
      <c r="A264" s="171"/>
      <c r="B264" s="384" t="s">
        <v>277</v>
      </c>
      <c r="C264" s="376" t="s">
        <v>40</v>
      </c>
      <c r="D264" s="384" t="s">
        <v>35</v>
      </c>
      <c r="E264" s="437" t="s">
        <v>41</v>
      </c>
      <c r="F264" s="384" t="s">
        <v>42</v>
      </c>
      <c r="G264" s="596" t="s">
        <v>43</v>
      </c>
      <c r="H264" s="597" t="s">
        <v>44</v>
      </c>
    </row>
    <row r="265" spans="1:8">
      <c r="A265" s="292" t="s">
        <v>93</v>
      </c>
      <c r="B265" s="232" t="s">
        <v>17684</v>
      </c>
      <c r="C265" s="179" t="str">
        <f>UPPER(IF($A265="SINAPI",VLOOKUP($B265,SINAPI!$A$1:$F$30000,2,0),IF($A265="INSUMO",VLOOKUP($B265,INSUMO!$A$3:$H$10000,2,0),"ERRO")))</f>
        <v>AUXILIAR DE ELETRICISTA COM ENCARGOS COMPLEMENTARES</v>
      </c>
      <c r="D265" s="180"/>
      <c r="E265" s="598">
        <v>0.01</v>
      </c>
      <c r="F265" s="182" t="str">
        <f>UPPER(IF($A265="SINAPI",VLOOKUP($B265,SINAPI!$A$1:$E$30000,3,0),IF($A265="INSUMO",VLOOKUP($B265,INSUMO!$A$3:$H$30000,3,0),"ERRO")))</f>
        <v>H</v>
      </c>
      <c r="G265" s="183" t="str">
        <f>UPPER(IF($A265="SINAPI",VLOOKUP($B265,SINAPI!$A$1:$D$30000,4,0),IF($A265="INSUMO",ROUND(VLOOKUP($B265,INSUMO!$A$11:$E$30002,4,0),2),"ND")))</f>
        <v>12,01</v>
      </c>
      <c r="H265" s="599">
        <f>ROUND(E265*G265,2)</f>
        <v>0.12</v>
      </c>
    </row>
    <row r="266" spans="1:8">
      <c r="A266" s="609" t="s">
        <v>325</v>
      </c>
      <c r="B266" s="235">
        <v>34709</v>
      </c>
      <c r="C266" s="610" t="str">
        <f>UPPER(IF($A266="SINAPI",VLOOKUP($B266,SINAPI!$A$1:$F$30000,2,0),IF($A266="INSUMO",VLOOKUP($B266,INSUMO!$A$3:$H$10000,2,0),"ERRO")))</f>
        <v>DISJUNTOR TIPO DIN / IEC, TRIPOLAR DE 10 ATÉ 50A</v>
      </c>
      <c r="D266" s="559"/>
      <c r="E266" s="611">
        <v>1</v>
      </c>
      <c r="F266" s="612" t="str">
        <f>UPPER(IF($A266="SINAPI",VLOOKUP($B266,SINAPI!$A$1:$E$30000,3,0),IF($A266="INSUMO",VLOOKUP($B266,INSUMO!$A$3:$H$30000,3,0),"ERRO")))</f>
        <v>UN</v>
      </c>
      <c r="G266" s="613" t="str">
        <f>UPPER(IF($A266="SINAPI",VLOOKUP($B266,SINAPI!$A$1:$D$30000,4,0),IF($A266="INSUMO",ROUND(VLOOKUP($B266,INSUMO!$A$11:$E$30002,4,0),2),"ND")))</f>
        <v>58,18</v>
      </c>
      <c r="H266" s="614">
        <f>ROUND(E266*G266,2)</f>
        <v>58.18</v>
      </c>
    </row>
    <row r="267" spans="1:8">
      <c r="A267" s="620"/>
      <c r="B267" s="621"/>
      <c r="C267" s="620"/>
      <c r="D267" s="620"/>
      <c r="E267" s="620"/>
      <c r="F267" s="620"/>
      <c r="G267" s="620"/>
      <c r="H267" s="620"/>
    </row>
    <row r="268" spans="1:8">
      <c r="A268" s="615"/>
      <c r="B268" s="616"/>
      <c r="C268" s="617" t="s">
        <v>53</v>
      </c>
      <c r="D268" s="618" t="s">
        <v>42</v>
      </c>
      <c r="E268" s="619" t="s">
        <v>322</v>
      </c>
      <c r="F268" s="751" t="s">
        <v>35</v>
      </c>
      <c r="G268" s="751"/>
      <c r="H268" s="752"/>
    </row>
    <row r="269" spans="1:8">
      <c r="A269" s="191" t="s">
        <v>323</v>
      </c>
      <c r="B269" s="603" t="s">
        <v>414</v>
      </c>
      <c r="C269" s="604" t="s">
        <v>319</v>
      </c>
      <c r="D269" s="272" t="s">
        <v>42</v>
      </c>
      <c r="E269" s="170">
        <f>SUM(H271:H272)</f>
        <v>8.3999999999999986</v>
      </c>
      <c r="F269" s="753"/>
      <c r="G269" s="753"/>
      <c r="H269" s="754"/>
    </row>
    <row r="270" spans="1:8">
      <c r="A270" s="171"/>
      <c r="B270" s="384" t="s">
        <v>277</v>
      </c>
      <c r="C270" s="376" t="s">
        <v>40</v>
      </c>
      <c r="D270" s="384" t="s">
        <v>35</v>
      </c>
      <c r="E270" s="437" t="s">
        <v>41</v>
      </c>
      <c r="F270" s="384" t="s">
        <v>42</v>
      </c>
      <c r="G270" s="596" t="s">
        <v>43</v>
      </c>
      <c r="H270" s="597" t="s">
        <v>44</v>
      </c>
    </row>
    <row r="271" spans="1:8">
      <c r="A271" s="292" t="s">
        <v>93</v>
      </c>
      <c r="B271" s="232" t="s">
        <v>17684</v>
      </c>
      <c r="C271" s="179" t="str">
        <f>UPPER(IF($A271="SINAPI",VLOOKUP($B271,SINAPI!$A$1:$F$30000,2,0),IF($A271="INSUMO",VLOOKUP($B271,INSUMO!$A$3:$H$10000,2,0),"ERRO")))</f>
        <v>AUXILIAR DE ELETRICISTA COM ENCARGOS COMPLEMENTARES</v>
      </c>
      <c r="D271" s="180"/>
      <c r="E271" s="598">
        <v>0.01</v>
      </c>
      <c r="F271" s="182" t="str">
        <f>UPPER(IF($A271="SINAPI",VLOOKUP($B271,SINAPI!$A$1:$E$30000,3,0),IF($A271="INSUMO",VLOOKUP($B271,INSUMO!$A$3:$H$30000,3,0),"ERRO")))</f>
        <v>H</v>
      </c>
      <c r="G271" s="183" t="str">
        <f>UPPER(IF($A271="SINAPI",VLOOKUP($B271,SINAPI!$A$1:$D$30000,4,0),IF($A271="INSUMO",ROUND(VLOOKUP($B271,INSUMO!$A$11:$E$30002,4,0),2),"ND")))</f>
        <v>12,01</v>
      </c>
      <c r="H271" s="599">
        <f>ROUND(E271*G271,2)</f>
        <v>0.12</v>
      </c>
    </row>
    <row r="272" spans="1:8">
      <c r="A272" s="256" t="s">
        <v>325</v>
      </c>
      <c r="B272" s="257">
        <v>34653</v>
      </c>
      <c r="C272" s="240" t="str">
        <f>UPPER(IF($A272="SINAPI",VLOOKUP($B272,SINAPI!$A$1:$F$30000,2,0),IF($A272="INSUMO",VLOOKUP($B272,INSUMO!$A$3:$H$10000,2,0),"ERRO")))</f>
        <v>DISJUNTOR TIPO DIN / IEC, MONOPOLAR DE 6 ATÉ 32A</v>
      </c>
      <c r="D272" s="188"/>
      <c r="E272" s="600">
        <v>1</v>
      </c>
      <c r="F272" s="226" t="str">
        <f>UPPER(IF($A272="SINAPI",VLOOKUP($B272,SINAPI!$A$1:$E$30000,3,0),IF($A272="INSUMO",VLOOKUP($B272,INSUMO!$A$3:$H$30000,3,0),"ERRO")))</f>
        <v>UN</v>
      </c>
      <c r="G272" s="242" t="str">
        <f>UPPER(IF($A272="SINAPI",VLOOKUP($B272,SINAPI!$A$1:$D$30000,4,0),IF($A272="INSUMO",ROUND(VLOOKUP($B272,INSUMO!$A$11:$E$30002,4,0),2),"ND")))</f>
        <v>8,28</v>
      </c>
      <c r="H272" s="601">
        <f>ROUND(E272*G272,2)</f>
        <v>8.2799999999999994</v>
      </c>
    </row>
  </sheetData>
  <protectedRanges>
    <protectedRange sqref="E14 C14:D16 A14:A17 C17:E17" name="Intervalo1_1_1"/>
  </protectedRanges>
  <mergeCells count="36">
    <mergeCell ref="A6:H6"/>
    <mergeCell ref="A7:H7"/>
    <mergeCell ref="A11:G11"/>
    <mergeCell ref="A12:H12"/>
    <mergeCell ref="A14:E14"/>
    <mergeCell ref="F14:H17"/>
    <mergeCell ref="A15:E15"/>
    <mergeCell ref="A16:E16"/>
    <mergeCell ref="A17:E17"/>
    <mergeCell ref="F19:H20"/>
    <mergeCell ref="F126:H127"/>
    <mergeCell ref="F134:H135"/>
    <mergeCell ref="F142:H143"/>
    <mergeCell ref="F151:H152"/>
    <mergeCell ref="F167:H168"/>
    <mergeCell ref="F174:H175"/>
    <mergeCell ref="F76:H77"/>
    <mergeCell ref="F86:H87"/>
    <mergeCell ref="F93:H94"/>
    <mergeCell ref="F100:H101"/>
    <mergeCell ref="F107:H108"/>
    <mergeCell ref="F117:H118"/>
    <mergeCell ref="F158:H159"/>
    <mergeCell ref="F268:H269"/>
    <mergeCell ref="F181:H182"/>
    <mergeCell ref="F246:H247"/>
    <mergeCell ref="F227:H228"/>
    <mergeCell ref="F237:H238"/>
    <mergeCell ref="F187:H188"/>
    <mergeCell ref="F193:H194"/>
    <mergeCell ref="F199:H200"/>
    <mergeCell ref="F207:H208"/>
    <mergeCell ref="F212:H213"/>
    <mergeCell ref="F219:H220"/>
    <mergeCell ref="F262:H263"/>
    <mergeCell ref="F254:H255"/>
  </mergeCells>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D6016"/>
  <sheetViews>
    <sheetView topLeftCell="A5300" workbookViewId="0">
      <selection activeCell="A5304" sqref="A5304"/>
    </sheetView>
  </sheetViews>
  <sheetFormatPr defaultRowHeight="12.75"/>
  <cols>
    <col min="1" max="1" width="17.140625" style="36" customWidth="1"/>
    <col min="2" max="2" width="71.42578125" style="2" customWidth="1"/>
    <col min="3" max="3" width="11.42578125" style="36" customWidth="1"/>
    <col min="4" max="4" width="17.140625" customWidth="1"/>
    <col min="257" max="257" width="17.140625" customWidth="1"/>
    <col min="258" max="258" width="71.42578125" customWidth="1"/>
    <col min="259" max="259" width="11.42578125" customWidth="1"/>
    <col min="260" max="260" width="17.140625" customWidth="1"/>
    <col min="513" max="513" width="17.140625" customWidth="1"/>
    <col min="514" max="514" width="71.42578125" customWidth="1"/>
    <col min="515" max="515" width="11.42578125" customWidth="1"/>
    <col min="516" max="516" width="17.140625" customWidth="1"/>
    <col min="769" max="769" width="17.140625" customWidth="1"/>
    <col min="770" max="770" width="71.42578125" customWidth="1"/>
    <col min="771" max="771" width="11.42578125" customWidth="1"/>
    <col min="772" max="772" width="17.140625" customWidth="1"/>
    <col min="1025" max="1025" width="17.140625" customWidth="1"/>
    <col min="1026" max="1026" width="71.42578125" customWidth="1"/>
    <col min="1027" max="1027" width="11.42578125" customWidth="1"/>
    <col min="1028" max="1028" width="17.140625" customWidth="1"/>
    <col min="1281" max="1281" width="17.140625" customWidth="1"/>
    <col min="1282" max="1282" width="71.42578125" customWidth="1"/>
    <col min="1283" max="1283" width="11.42578125" customWidth="1"/>
    <col min="1284" max="1284" width="17.140625" customWidth="1"/>
    <col min="1537" max="1537" width="17.140625" customWidth="1"/>
    <col min="1538" max="1538" width="71.42578125" customWidth="1"/>
    <col min="1539" max="1539" width="11.42578125" customWidth="1"/>
    <col min="1540" max="1540" width="17.140625" customWidth="1"/>
    <col min="1793" max="1793" width="17.140625" customWidth="1"/>
    <col min="1794" max="1794" width="71.42578125" customWidth="1"/>
    <col min="1795" max="1795" width="11.42578125" customWidth="1"/>
    <col min="1796" max="1796" width="17.140625" customWidth="1"/>
    <col min="2049" max="2049" width="17.140625" customWidth="1"/>
    <col min="2050" max="2050" width="71.42578125" customWidth="1"/>
    <col min="2051" max="2051" width="11.42578125" customWidth="1"/>
    <col min="2052" max="2052" width="17.140625" customWidth="1"/>
    <col min="2305" max="2305" width="17.140625" customWidth="1"/>
    <col min="2306" max="2306" width="71.42578125" customWidth="1"/>
    <col min="2307" max="2307" width="11.42578125" customWidth="1"/>
    <col min="2308" max="2308" width="17.140625" customWidth="1"/>
    <col min="2561" max="2561" width="17.140625" customWidth="1"/>
    <col min="2562" max="2562" width="71.42578125" customWidth="1"/>
    <col min="2563" max="2563" width="11.42578125" customWidth="1"/>
    <col min="2564" max="2564" width="17.140625" customWidth="1"/>
    <col min="2817" max="2817" width="17.140625" customWidth="1"/>
    <col min="2818" max="2818" width="71.42578125" customWidth="1"/>
    <col min="2819" max="2819" width="11.42578125" customWidth="1"/>
    <col min="2820" max="2820" width="17.140625" customWidth="1"/>
    <col min="3073" max="3073" width="17.140625" customWidth="1"/>
    <col min="3074" max="3074" width="71.42578125" customWidth="1"/>
    <col min="3075" max="3075" width="11.42578125" customWidth="1"/>
    <col min="3076" max="3076" width="17.140625" customWidth="1"/>
    <col min="3329" max="3329" width="17.140625" customWidth="1"/>
    <col min="3330" max="3330" width="71.42578125" customWidth="1"/>
    <col min="3331" max="3331" width="11.42578125" customWidth="1"/>
    <col min="3332" max="3332" width="17.140625" customWidth="1"/>
    <col min="3585" max="3585" width="17.140625" customWidth="1"/>
    <col min="3586" max="3586" width="71.42578125" customWidth="1"/>
    <col min="3587" max="3587" width="11.42578125" customWidth="1"/>
    <col min="3588" max="3588" width="17.140625" customWidth="1"/>
    <col min="3841" max="3841" width="17.140625" customWidth="1"/>
    <col min="3842" max="3842" width="71.42578125" customWidth="1"/>
    <col min="3843" max="3843" width="11.42578125" customWidth="1"/>
    <col min="3844" max="3844" width="17.140625" customWidth="1"/>
    <col min="4097" max="4097" width="17.140625" customWidth="1"/>
    <col min="4098" max="4098" width="71.42578125" customWidth="1"/>
    <col min="4099" max="4099" width="11.42578125" customWidth="1"/>
    <col min="4100" max="4100" width="17.140625" customWidth="1"/>
    <col min="4353" max="4353" width="17.140625" customWidth="1"/>
    <col min="4354" max="4354" width="71.42578125" customWidth="1"/>
    <col min="4355" max="4355" width="11.42578125" customWidth="1"/>
    <col min="4356" max="4356" width="17.140625" customWidth="1"/>
    <col min="4609" max="4609" width="17.140625" customWidth="1"/>
    <col min="4610" max="4610" width="71.42578125" customWidth="1"/>
    <col min="4611" max="4611" width="11.42578125" customWidth="1"/>
    <col min="4612" max="4612" width="17.140625" customWidth="1"/>
    <col min="4865" max="4865" width="17.140625" customWidth="1"/>
    <col min="4866" max="4866" width="71.42578125" customWidth="1"/>
    <col min="4867" max="4867" width="11.42578125" customWidth="1"/>
    <col min="4868" max="4868" width="17.140625" customWidth="1"/>
    <col min="5121" max="5121" width="17.140625" customWidth="1"/>
    <col min="5122" max="5122" width="71.42578125" customWidth="1"/>
    <col min="5123" max="5123" width="11.42578125" customWidth="1"/>
    <col min="5124" max="5124" width="17.140625" customWidth="1"/>
    <col min="5377" max="5377" width="17.140625" customWidth="1"/>
    <col min="5378" max="5378" width="71.42578125" customWidth="1"/>
    <col min="5379" max="5379" width="11.42578125" customWidth="1"/>
    <col min="5380" max="5380" width="17.140625" customWidth="1"/>
    <col min="5633" max="5633" width="17.140625" customWidth="1"/>
    <col min="5634" max="5634" width="71.42578125" customWidth="1"/>
    <col min="5635" max="5635" width="11.42578125" customWidth="1"/>
    <col min="5636" max="5636" width="17.140625" customWidth="1"/>
    <col min="5889" max="5889" width="17.140625" customWidth="1"/>
    <col min="5890" max="5890" width="71.42578125" customWidth="1"/>
    <col min="5891" max="5891" width="11.42578125" customWidth="1"/>
    <col min="5892" max="5892" width="17.140625" customWidth="1"/>
    <col min="6145" max="6145" width="17.140625" customWidth="1"/>
    <col min="6146" max="6146" width="71.42578125" customWidth="1"/>
    <col min="6147" max="6147" width="11.42578125" customWidth="1"/>
    <col min="6148" max="6148" width="17.140625" customWidth="1"/>
    <col min="6401" max="6401" width="17.140625" customWidth="1"/>
    <col min="6402" max="6402" width="71.42578125" customWidth="1"/>
    <col min="6403" max="6403" width="11.42578125" customWidth="1"/>
    <col min="6404" max="6404" width="17.140625" customWidth="1"/>
    <col min="6657" max="6657" width="17.140625" customWidth="1"/>
    <col min="6658" max="6658" width="71.42578125" customWidth="1"/>
    <col min="6659" max="6659" width="11.42578125" customWidth="1"/>
    <col min="6660" max="6660" width="17.140625" customWidth="1"/>
    <col min="6913" max="6913" width="17.140625" customWidth="1"/>
    <col min="6914" max="6914" width="71.42578125" customWidth="1"/>
    <col min="6915" max="6915" width="11.42578125" customWidth="1"/>
    <col min="6916" max="6916" width="17.140625" customWidth="1"/>
    <col min="7169" max="7169" width="17.140625" customWidth="1"/>
    <col min="7170" max="7170" width="71.42578125" customWidth="1"/>
    <col min="7171" max="7171" width="11.42578125" customWidth="1"/>
    <col min="7172" max="7172" width="17.140625" customWidth="1"/>
    <col min="7425" max="7425" width="17.140625" customWidth="1"/>
    <col min="7426" max="7426" width="71.42578125" customWidth="1"/>
    <col min="7427" max="7427" width="11.42578125" customWidth="1"/>
    <col min="7428" max="7428" width="17.140625" customWidth="1"/>
    <col min="7681" max="7681" width="17.140625" customWidth="1"/>
    <col min="7682" max="7682" width="71.42578125" customWidth="1"/>
    <col min="7683" max="7683" width="11.42578125" customWidth="1"/>
    <col min="7684" max="7684" width="17.140625" customWidth="1"/>
    <col min="7937" max="7937" width="17.140625" customWidth="1"/>
    <col min="7938" max="7938" width="71.42578125" customWidth="1"/>
    <col min="7939" max="7939" width="11.42578125" customWidth="1"/>
    <col min="7940" max="7940" width="17.140625" customWidth="1"/>
    <col min="8193" max="8193" width="17.140625" customWidth="1"/>
    <col min="8194" max="8194" width="71.42578125" customWidth="1"/>
    <col min="8195" max="8195" width="11.42578125" customWidth="1"/>
    <col min="8196" max="8196" width="17.140625" customWidth="1"/>
    <col min="8449" max="8449" width="17.140625" customWidth="1"/>
    <col min="8450" max="8450" width="71.42578125" customWidth="1"/>
    <col min="8451" max="8451" width="11.42578125" customWidth="1"/>
    <col min="8452" max="8452" width="17.140625" customWidth="1"/>
    <col min="8705" max="8705" width="17.140625" customWidth="1"/>
    <col min="8706" max="8706" width="71.42578125" customWidth="1"/>
    <col min="8707" max="8707" width="11.42578125" customWidth="1"/>
    <col min="8708" max="8708" width="17.140625" customWidth="1"/>
    <col min="8961" max="8961" width="17.140625" customWidth="1"/>
    <col min="8962" max="8962" width="71.42578125" customWidth="1"/>
    <col min="8963" max="8963" width="11.42578125" customWidth="1"/>
    <col min="8964" max="8964" width="17.140625" customWidth="1"/>
    <col min="9217" max="9217" width="17.140625" customWidth="1"/>
    <col min="9218" max="9218" width="71.42578125" customWidth="1"/>
    <col min="9219" max="9219" width="11.42578125" customWidth="1"/>
    <col min="9220" max="9220" width="17.140625" customWidth="1"/>
    <col min="9473" max="9473" width="17.140625" customWidth="1"/>
    <col min="9474" max="9474" width="71.42578125" customWidth="1"/>
    <col min="9475" max="9475" width="11.42578125" customWidth="1"/>
    <col min="9476" max="9476" width="17.140625" customWidth="1"/>
    <col min="9729" max="9729" width="17.140625" customWidth="1"/>
    <col min="9730" max="9730" width="71.42578125" customWidth="1"/>
    <col min="9731" max="9731" width="11.42578125" customWidth="1"/>
    <col min="9732" max="9732" width="17.140625" customWidth="1"/>
    <col min="9985" max="9985" width="17.140625" customWidth="1"/>
    <col min="9986" max="9986" width="71.42578125" customWidth="1"/>
    <col min="9987" max="9987" width="11.42578125" customWidth="1"/>
    <col min="9988" max="9988" width="17.140625" customWidth="1"/>
    <col min="10241" max="10241" width="17.140625" customWidth="1"/>
    <col min="10242" max="10242" width="71.42578125" customWidth="1"/>
    <col min="10243" max="10243" width="11.42578125" customWidth="1"/>
    <col min="10244" max="10244" width="17.140625" customWidth="1"/>
    <col min="10497" max="10497" width="17.140625" customWidth="1"/>
    <col min="10498" max="10498" width="71.42578125" customWidth="1"/>
    <col min="10499" max="10499" width="11.42578125" customWidth="1"/>
    <col min="10500" max="10500" width="17.140625" customWidth="1"/>
    <col min="10753" max="10753" width="17.140625" customWidth="1"/>
    <col min="10754" max="10754" width="71.42578125" customWidth="1"/>
    <col min="10755" max="10755" width="11.42578125" customWidth="1"/>
    <col min="10756" max="10756" width="17.140625" customWidth="1"/>
    <col min="11009" max="11009" width="17.140625" customWidth="1"/>
    <col min="11010" max="11010" width="71.42578125" customWidth="1"/>
    <col min="11011" max="11011" width="11.42578125" customWidth="1"/>
    <col min="11012" max="11012" width="17.140625" customWidth="1"/>
    <col min="11265" max="11265" width="17.140625" customWidth="1"/>
    <col min="11266" max="11266" width="71.42578125" customWidth="1"/>
    <col min="11267" max="11267" width="11.42578125" customWidth="1"/>
    <col min="11268" max="11268" width="17.140625" customWidth="1"/>
    <col min="11521" max="11521" width="17.140625" customWidth="1"/>
    <col min="11522" max="11522" width="71.42578125" customWidth="1"/>
    <col min="11523" max="11523" width="11.42578125" customWidth="1"/>
    <col min="11524" max="11524" width="17.140625" customWidth="1"/>
    <col min="11777" max="11777" width="17.140625" customWidth="1"/>
    <col min="11778" max="11778" width="71.42578125" customWidth="1"/>
    <col min="11779" max="11779" width="11.42578125" customWidth="1"/>
    <col min="11780" max="11780" width="17.140625" customWidth="1"/>
    <col min="12033" max="12033" width="17.140625" customWidth="1"/>
    <col min="12034" max="12034" width="71.42578125" customWidth="1"/>
    <col min="12035" max="12035" width="11.42578125" customWidth="1"/>
    <col min="12036" max="12036" width="17.140625" customWidth="1"/>
    <col min="12289" max="12289" width="17.140625" customWidth="1"/>
    <col min="12290" max="12290" width="71.42578125" customWidth="1"/>
    <col min="12291" max="12291" width="11.42578125" customWidth="1"/>
    <col min="12292" max="12292" width="17.140625" customWidth="1"/>
    <col min="12545" max="12545" width="17.140625" customWidth="1"/>
    <col min="12546" max="12546" width="71.42578125" customWidth="1"/>
    <col min="12547" max="12547" width="11.42578125" customWidth="1"/>
    <col min="12548" max="12548" width="17.140625" customWidth="1"/>
    <col min="12801" max="12801" width="17.140625" customWidth="1"/>
    <col min="12802" max="12802" width="71.42578125" customWidth="1"/>
    <col min="12803" max="12803" width="11.42578125" customWidth="1"/>
    <col min="12804" max="12804" width="17.140625" customWidth="1"/>
    <col min="13057" max="13057" width="17.140625" customWidth="1"/>
    <col min="13058" max="13058" width="71.42578125" customWidth="1"/>
    <col min="13059" max="13059" width="11.42578125" customWidth="1"/>
    <col min="13060" max="13060" width="17.140625" customWidth="1"/>
    <col min="13313" max="13313" width="17.140625" customWidth="1"/>
    <col min="13314" max="13314" width="71.42578125" customWidth="1"/>
    <col min="13315" max="13315" width="11.42578125" customWidth="1"/>
    <col min="13316" max="13316" width="17.140625" customWidth="1"/>
    <col min="13569" max="13569" width="17.140625" customWidth="1"/>
    <col min="13570" max="13570" width="71.42578125" customWidth="1"/>
    <col min="13571" max="13571" width="11.42578125" customWidth="1"/>
    <col min="13572" max="13572" width="17.140625" customWidth="1"/>
    <col min="13825" max="13825" width="17.140625" customWidth="1"/>
    <col min="13826" max="13826" width="71.42578125" customWidth="1"/>
    <col min="13827" max="13827" width="11.42578125" customWidth="1"/>
    <col min="13828" max="13828" width="17.140625" customWidth="1"/>
    <col min="14081" max="14081" width="17.140625" customWidth="1"/>
    <col min="14082" max="14082" width="71.42578125" customWidth="1"/>
    <col min="14083" max="14083" width="11.42578125" customWidth="1"/>
    <col min="14084" max="14084" width="17.140625" customWidth="1"/>
    <col min="14337" max="14337" width="17.140625" customWidth="1"/>
    <col min="14338" max="14338" width="71.42578125" customWidth="1"/>
    <col min="14339" max="14339" width="11.42578125" customWidth="1"/>
    <col min="14340" max="14340" width="17.140625" customWidth="1"/>
    <col min="14593" max="14593" width="17.140625" customWidth="1"/>
    <col min="14594" max="14594" width="71.42578125" customWidth="1"/>
    <col min="14595" max="14595" width="11.42578125" customWidth="1"/>
    <col min="14596" max="14596" width="17.140625" customWidth="1"/>
    <col min="14849" max="14849" width="17.140625" customWidth="1"/>
    <col min="14850" max="14850" width="71.42578125" customWidth="1"/>
    <col min="14851" max="14851" width="11.42578125" customWidth="1"/>
    <col min="14852" max="14852" width="17.140625" customWidth="1"/>
    <col min="15105" max="15105" width="17.140625" customWidth="1"/>
    <col min="15106" max="15106" width="71.42578125" customWidth="1"/>
    <col min="15107" max="15107" width="11.42578125" customWidth="1"/>
    <col min="15108" max="15108" width="17.140625" customWidth="1"/>
    <col min="15361" max="15361" width="17.140625" customWidth="1"/>
    <col min="15362" max="15362" width="71.42578125" customWidth="1"/>
    <col min="15363" max="15363" width="11.42578125" customWidth="1"/>
    <col min="15364" max="15364" width="17.140625" customWidth="1"/>
    <col min="15617" max="15617" width="17.140625" customWidth="1"/>
    <col min="15618" max="15618" width="71.42578125" customWidth="1"/>
    <col min="15619" max="15619" width="11.42578125" customWidth="1"/>
    <col min="15620" max="15620" width="17.140625" customWidth="1"/>
    <col min="15873" max="15873" width="17.140625" customWidth="1"/>
    <col min="15874" max="15874" width="71.42578125" customWidth="1"/>
    <col min="15875" max="15875" width="11.42578125" customWidth="1"/>
    <col min="15876" max="15876" width="17.140625" customWidth="1"/>
    <col min="16129" max="16129" width="17.140625" customWidth="1"/>
    <col min="16130" max="16130" width="71.42578125" customWidth="1"/>
    <col min="16131" max="16131" width="11.42578125" customWidth="1"/>
    <col min="16132" max="16132" width="17.140625" customWidth="1"/>
  </cols>
  <sheetData>
    <row r="1" spans="1:4" ht="22.5" customHeight="1">
      <c r="A1" s="795" t="s">
        <v>5946</v>
      </c>
      <c r="B1" s="796"/>
      <c r="C1" s="796"/>
      <c r="D1" s="797"/>
    </row>
    <row r="2" spans="1:4" ht="22.5" customHeight="1">
      <c r="A2" s="582" t="s">
        <v>17</v>
      </c>
      <c r="B2" s="583" t="s">
        <v>18</v>
      </c>
      <c r="C2" s="583" t="s">
        <v>286</v>
      </c>
      <c r="D2" s="584" t="s">
        <v>287</v>
      </c>
    </row>
    <row r="3" spans="1:4" ht="14.25">
      <c r="A3" s="585" t="s">
        <v>288</v>
      </c>
      <c r="B3" s="586" t="s">
        <v>5947</v>
      </c>
      <c r="C3" s="587"/>
      <c r="D3" s="588"/>
    </row>
    <row r="4" spans="1:4" ht="14.25">
      <c r="A4" s="585" t="s">
        <v>5948</v>
      </c>
      <c r="B4" s="586" t="s">
        <v>5949</v>
      </c>
      <c r="C4" s="587"/>
      <c r="D4" s="588"/>
    </row>
    <row r="5" spans="1:4" ht="14.25">
      <c r="A5" s="585" t="s">
        <v>5950</v>
      </c>
      <c r="B5" s="586" t="s">
        <v>5951</v>
      </c>
      <c r="C5" s="587"/>
      <c r="D5" s="588"/>
    </row>
    <row r="6" spans="1:4" ht="28.5">
      <c r="A6" s="585" t="s">
        <v>5952</v>
      </c>
      <c r="B6" s="586" t="s">
        <v>5953</v>
      </c>
      <c r="C6" s="587" t="s">
        <v>810</v>
      </c>
      <c r="D6" s="588">
        <v>2.48</v>
      </c>
    </row>
    <row r="7" spans="1:4" ht="28.5">
      <c r="A7" s="585" t="s">
        <v>5954</v>
      </c>
      <c r="B7" s="586" t="s">
        <v>5955</v>
      </c>
      <c r="C7" s="587" t="s">
        <v>810</v>
      </c>
      <c r="D7" s="588">
        <v>2.98</v>
      </c>
    </row>
    <row r="8" spans="1:4" ht="28.5">
      <c r="A8" s="585" t="s">
        <v>5956</v>
      </c>
      <c r="B8" s="586" t="s">
        <v>5957</v>
      </c>
      <c r="C8" s="587" t="s">
        <v>810</v>
      </c>
      <c r="D8" s="588">
        <v>5.0999999999999996</v>
      </c>
    </row>
    <row r="9" spans="1:4" ht="28.5">
      <c r="A9" s="585" t="s">
        <v>5958</v>
      </c>
      <c r="B9" s="586" t="s">
        <v>5959</v>
      </c>
      <c r="C9" s="587" t="s">
        <v>810</v>
      </c>
      <c r="D9" s="588">
        <v>6.53</v>
      </c>
    </row>
    <row r="10" spans="1:4" ht="28.5">
      <c r="A10" s="585" t="s">
        <v>5960</v>
      </c>
      <c r="B10" s="586" t="s">
        <v>5961</v>
      </c>
      <c r="C10" s="587" t="s">
        <v>810</v>
      </c>
      <c r="D10" s="588">
        <v>7.89</v>
      </c>
    </row>
    <row r="11" spans="1:4" ht="28.5">
      <c r="A11" s="585" t="s">
        <v>5962</v>
      </c>
      <c r="B11" s="586" t="s">
        <v>5963</v>
      </c>
      <c r="C11" s="587" t="s">
        <v>810</v>
      </c>
      <c r="D11" s="588">
        <v>8.93</v>
      </c>
    </row>
    <row r="12" spans="1:4" ht="28.5">
      <c r="A12" s="585" t="s">
        <v>5964</v>
      </c>
      <c r="B12" s="586" t="s">
        <v>5965</v>
      </c>
      <c r="C12" s="587" t="s">
        <v>810</v>
      </c>
      <c r="D12" s="588">
        <v>10.44</v>
      </c>
    </row>
    <row r="13" spans="1:4" ht="28.5">
      <c r="A13" s="585" t="s">
        <v>5966</v>
      </c>
      <c r="B13" s="586" t="s">
        <v>5967</v>
      </c>
      <c r="C13" s="587" t="s">
        <v>810</v>
      </c>
      <c r="D13" s="588">
        <v>11.52</v>
      </c>
    </row>
    <row r="14" spans="1:4" ht="28.5">
      <c r="A14" s="585" t="s">
        <v>5968</v>
      </c>
      <c r="B14" s="586" t="s">
        <v>5969</v>
      </c>
      <c r="C14" s="587" t="s">
        <v>810</v>
      </c>
      <c r="D14" s="588">
        <v>13.45</v>
      </c>
    </row>
    <row r="15" spans="1:4" ht="28.5">
      <c r="A15" s="585" t="s">
        <v>5970</v>
      </c>
      <c r="B15" s="586" t="s">
        <v>5971</v>
      </c>
      <c r="C15" s="587" t="s">
        <v>810</v>
      </c>
      <c r="D15" s="588">
        <v>14.91</v>
      </c>
    </row>
    <row r="16" spans="1:4" ht="28.5">
      <c r="A16" s="585" t="s">
        <v>5972</v>
      </c>
      <c r="B16" s="586" t="s">
        <v>5973</v>
      </c>
      <c r="C16" s="587" t="s">
        <v>810</v>
      </c>
      <c r="D16" s="588">
        <v>18.010000000000002</v>
      </c>
    </row>
    <row r="17" spans="1:4" ht="28.5">
      <c r="A17" s="585" t="s">
        <v>5974</v>
      </c>
      <c r="B17" s="586" t="s">
        <v>5975</v>
      </c>
      <c r="C17" s="587" t="s">
        <v>810</v>
      </c>
      <c r="D17" s="588">
        <v>22.64</v>
      </c>
    </row>
    <row r="18" spans="1:4" ht="28.5">
      <c r="A18" s="585" t="s">
        <v>5976</v>
      </c>
      <c r="B18" s="586" t="s">
        <v>5977</v>
      </c>
      <c r="C18" s="587" t="s">
        <v>810</v>
      </c>
      <c r="D18" s="588">
        <v>26.09</v>
      </c>
    </row>
    <row r="19" spans="1:4" ht="28.5">
      <c r="A19" s="585" t="s">
        <v>5978</v>
      </c>
      <c r="B19" s="586" t="s">
        <v>5979</v>
      </c>
      <c r="C19" s="587" t="s">
        <v>810</v>
      </c>
      <c r="D19" s="588">
        <v>30.48</v>
      </c>
    </row>
    <row r="20" spans="1:4" ht="28.5">
      <c r="A20" s="585" t="s">
        <v>5980</v>
      </c>
      <c r="B20" s="586" t="s">
        <v>5981</v>
      </c>
      <c r="C20" s="587" t="s">
        <v>810</v>
      </c>
      <c r="D20" s="588">
        <v>32.81</v>
      </c>
    </row>
    <row r="21" spans="1:4" ht="28.5">
      <c r="A21" s="585" t="s">
        <v>5982</v>
      </c>
      <c r="B21" s="586" t="s">
        <v>5983</v>
      </c>
      <c r="C21" s="587" t="s">
        <v>810</v>
      </c>
      <c r="D21" s="588">
        <v>38.86</v>
      </c>
    </row>
    <row r="22" spans="1:4" ht="28.5">
      <c r="A22" s="585" t="s">
        <v>5984</v>
      </c>
      <c r="B22" s="586" t="s">
        <v>5985</v>
      </c>
      <c r="C22" s="587" t="s">
        <v>810</v>
      </c>
      <c r="D22" s="588">
        <v>45.86</v>
      </c>
    </row>
    <row r="23" spans="1:4" ht="85.5">
      <c r="A23" s="585" t="s">
        <v>5986</v>
      </c>
      <c r="B23" s="586" t="s">
        <v>5987</v>
      </c>
      <c r="C23" s="587"/>
      <c r="D23" s="588"/>
    </row>
    <row r="24" spans="1:4" ht="57">
      <c r="A24" s="585" t="s">
        <v>5988</v>
      </c>
      <c r="B24" s="586" t="s">
        <v>5989</v>
      </c>
      <c r="C24" s="587" t="s">
        <v>810</v>
      </c>
      <c r="D24" s="588">
        <v>18.21</v>
      </c>
    </row>
    <row r="25" spans="1:4" ht="28.5">
      <c r="A25" s="585" t="s">
        <v>5990</v>
      </c>
      <c r="B25" s="586" t="s">
        <v>5991</v>
      </c>
      <c r="C25" s="587" t="s">
        <v>810</v>
      </c>
      <c r="D25" s="588">
        <v>2.7</v>
      </c>
    </row>
    <row r="26" spans="1:4" ht="14.25">
      <c r="A26" s="585" t="s">
        <v>5992</v>
      </c>
      <c r="B26" s="586" t="s">
        <v>5993</v>
      </c>
      <c r="C26" s="587"/>
      <c r="D26" s="588"/>
    </row>
    <row r="27" spans="1:4" ht="14.25">
      <c r="A27" s="585" t="s">
        <v>5994</v>
      </c>
      <c r="B27" s="586" t="s">
        <v>5995</v>
      </c>
      <c r="C27" s="587"/>
      <c r="D27" s="588"/>
    </row>
    <row r="28" spans="1:4" ht="28.5">
      <c r="A28" s="585" t="s">
        <v>5996</v>
      </c>
      <c r="B28" s="586" t="s">
        <v>5997</v>
      </c>
      <c r="C28" s="587" t="s">
        <v>810</v>
      </c>
      <c r="D28" s="588">
        <v>1.2</v>
      </c>
    </row>
    <row r="29" spans="1:4" ht="28.5">
      <c r="A29" s="585" t="s">
        <v>5998</v>
      </c>
      <c r="B29" s="586" t="s">
        <v>5999</v>
      </c>
      <c r="C29" s="587" t="s">
        <v>810</v>
      </c>
      <c r="D29" s="588">
        <v>1.61</v>
      </c>
    </row>
    <row r="30" spans="1:4" ht="28.5">
      <c r="A30" s="585" t="s">
        <v>6000</v>
      </c>
      <c r="B30" s="586" t="s">
        <v>6001</v>
      </c>
      <c r="C30" s="587" t="s">
        <v>810</v>
      </c>
      <c r="D30" s="588">
        <v>2.0099999999999998</v>
      </c>
    </row>
    <row r="31" spans="1:4" ht="28.5">
      <c r="A31" s="585" t="s">
        <v>6002</v>
      </c>
      <c r="B31" s="586" t="s">
        <v>6003</v>
      </c>
      <c r="C31" s="587" t="s">
        <v>810</v>
      </c>
      <c r="D31" s="588">
        <v>2.41</v>
      </c>
    </row>
    <row r="32" spans="1:4" ht="28.5">
      <c r="A32" s="585" t="s">
        <v>6004</v>
      </c>
      <c r="B32" s="586" t="s">
        <v>6005</v>
      </c>
      <c r="C32" s="587" t="s">
        <v>810</v>
      </c>
      <c r="D32" s="588">
        <v>2.82</v>
      </c>
    </row>
    <row r="33" spans="1:4" ht="28.5">
      <c r="A33" s="585" t="s">
        <v>6006</v>
      </c>
      <c r="B33" s="586" t="s">
        <v>6007</v>
      </c>
      <c r="C33" s="587" t="s">
        <v>810</v>
      </c>
      <c r="D33" s="588">
        <v>3.22</v>
      </c>
    </row>
    <row r="34" spans="1:4" ht="28.5">
      <c r="A34" s="585" t="s">
        <v>6008</v>
      </c>
      <c r="B34" s="586" t="s">
        <v>6009</v>
      </c>
      <c r="C34" s="587" t="s">
        <v>810</v>
      </c>
      <c r="D34" s="588">
        <v>4.03</v>
      </c>
    </row>
    <row r="35" spans="1:4" ht="28.5">
      <c r="A35" s="585" t="s">
        <v>6010</v>
      </c>
      <c r="B35" s="586" t="s">
        <v>6011</v>
      </c>
      <c r="C35" s="587" t="s">
        <v>810</v>
      </c>
      <c r="D35" s="588">
        <v>4.43</v>
      </c>
    </row>
    <row r="36" spans="1:4" ht="28.5">
      <c r="A36" s="585" t="s">
        <v>6012</v>
      </c>
      <c r="B36" s="586" t="s">
        <v>6013</v>
      </c>
      <c r="C36" s="587" t="s">
        <v>810</v>
      </c>
      <c r="D36" s="588">
        <v>6.01</v>
      </c>
    </row>
    <row r="37" spans="1:4" ht="28.5">
      <c r="A37" s="585" t="s">
        <v>6014</v>
      </c>
      <c r="B37" s="586" t="s">
        <v>6015</v>
      </c>
      <c r="C37" s="587" t="s">
        <v>810</v>
      </c>
      <c r="D37" s="588">
        <v>6.63</v>
      </c>
    </row>
    <row r="38" spans="1:4" ht="28.5">
      <c r="A38" s="585" t="s">
        <v>6016</v>
      </c>
      <c r="B38" s="586" t="s">
        <v>6017</v>
      </c>
      <c r="C38" s="587" t="s">
        <v>810</v>
      </c>
      <c r="D38" s="588">
        <v>7.42</v>
      </c>
    </row>
    <row r="39" spans="1:4" ht="28.5">
      <c r="A39" s="585" t="s">
        <v>6018</v>
      </c>
      <c r="B39" s="586" t="s">
        <v>6019</v>
      </c>
      <c r="C39" s="587" t="s">
        <v>810</v>
      </c>
      <c r="D39" s="588">
        <v>8.08</v>
      </c>
    </row>
    <row r="40" spans="1:4" ht="28.5">
      <c r="A40" s="585" t="s">
        <v>6020</v>
      </c>
      <c r="B40" s="586" t="s">
        <v>6021</v>
      </c>
      <c r="C40" s="587" t="s">
        <v>810</v>
      </c>
      <c r="D40" s="588">
        <v>8.82</v>
      </c>
    </row>
    <row r="41" spans="1:4" ht="28.5">
      <c r="A41" s="585" t="s">
        <v>6022</v>
      </c>
      <c r="B41" s="586" t="s">
        <v>6023</v>
      </c>
      <c r="C41" s="587" t="s">
        <v>810</v>
      </c>
      <c r="D41" s="588">
        <v>9.5299999999999994</v>
      </c>
    </row>
    <row r="42" spans="1:4" ht="28.5">
      <c r="A42" s="585" t="s">
        <v>6024</v>
      </c>
      <c r="B42" s="586" t="s">
        <v>6025</v>
      </c>
      <c r="C42" s="587" t="s">
        <v>810</v>
      </c>
      <c r="D42" s="588">
        <v>10.15</v>
      </c>
    </row>
    <row r="43" spans="1:4" ht="42.75">
      <c r="A43" s="585" t="s">
        <v>6026</v>
      </c>
      <c r="B43" s="586" t="s">
        <v>6027</v>
      </c>
      <c r="C43" s="587" t="s">
        <v>810</v>
      </c>
      <c r="D43" s="588">
        <v>15.95</v>
      </c>
    </row>
    <row r="44" spans="1:4" ht="42.75">
      <c r="A44" s="585" t="s">
        <v>6028</v>
      </c>
      <c r="B44" s="586" t="s">
        <v>6029</v>
      </c>
      <c r="C44" s="587" t="s">
        <v>810</v>
      </c>
      <c r="D44" s="588">
        <v>31.97</v>
      </c>
    </row>
    <row r="45" spans="1:4" ht="42.75">
      <c r="A45" s="585" t="s">
        <v>6030</v>
      </c>
      <c r="B45" s="586" t="s">
        <v>6031</v>
      </c>
      <c r="C45" s="587" t="s">
        <v>810</v>
      </c>
      <c r="D45" s="588">
        <v>48.21</v>
      </c>
    </row>
    <row r="46" spans="1:4" ht="42.75">
      <c r="A46" s="585" t="s">
        <v>6032</v>
      </c>
      <c r="B46" s="586" t="s">
        <v>6033</v>
      </c>
      <c r="C46" s="587" t="s">
        <v>810</v>
      </c>
      <c r="D46" s="588">
        <v>80.98</v>
      </c>
    </row>
    <row r="47" spans="1:4" ht="42.75">
      <c r="A47" s="585" t="s">
        <v>6034</v>
      </c>
      <c r="B47" s="586" t="s">
        <v>6035</v>
      </c>
      <c r="C47" s="587" t="s">
        <v>810</v>
      </c>
      <c r="D47" s="588">
        <v>125.03</v>
      </c>
    </row>
    <row r="48" spans="1:4" ht="42.75">
      <c r="A48" s="585" t="s">
        <v>6036</v>
      </c>
      <c r="B48" s="586" t="s">
        <v>6037</v>
      </c>
      <c r="C48" s="587" t="s">
        <v>810</v>
      </c>
      <c r="D48" s="588">
        <v>160.78</v>
      </c>
    </row>
    <row r="49" spans="1:4" ht="42.75">
      <c r="A49" s="585" t="s">
        <v>6038</v>
      </c>
      <c r="B49" s="586" t="s">
        <v>6039</v>
      </c>
      <c r="C49" s="587" t="s">
        <v>810</v>
      </c>
      <c r="D49" s="588">
        <v>209.52</v>
      </c>
    </row>
    <row r="50" spans="1:4" ht="42.75">
      <c r="A50" s="585" t="s">
        <v>6040</v>
      </c>
      <c r="B50" s="586" t="s">
        <v>6041</v>
      </c>
      <c r="C50" s="587" t="s">
        <v>810</v>
      </c>
      <c r="D50" s="588">
        <v>17.329999999999998</v>
      </c>
    </row>
    <row r="51" spans="1:4" ht="42.75">
      <c r="A51" s="585" t="s">
        <v>6042</v>
      </c>
      <c r="B51" s="586" t="s">
        <v>6043</v>
      </c>
      <c r="C51" s="587" t="s">
        <v>810</v>
      </c>
      <c r="D51" s="588">
        <v>33.380000000000003</v>
      </c>
    </row>
    <row r="52" spans="1:4" ht="42.75">
      <c r="A52" s="585" t="s">
        <v>6044</v>
      </c>
      <c r="B52" s="586" t="s">
        <v>6045</v>
      </c>
      <c r="C52" s="587" t="s">
        <v>810</v>
      </c>
      <c r="D52" s="588">
        <v>49.59</v>
      </c>
    </row>
    <row r="53" spans="1:4" ht="42.75">
      <c r="A53" s="585" t="s">
        <v>6046</v>
      </c>
      <c r="B53" s="586" t="s">
        <v>6047</v>
      </c>
      <c r="C53" s="587" t="s">
        <v>810</v>
      </c>
      <c r="D53" s="588">
        <v>82.36</v>
      </c>
    </row>
    <row r="54" spans="1:4" ht="42.75">
      <c r="A54" s="585" t="s">
        <v>6048</v>
      </c>
      <c r="B54" s="586" t="s">
        <v>6049</v>
      </c>
      <c r="C54" s="587" t="s">
        <v>810</v>
      </c>
      <c r="D54" s="588">
        <v>126.44</v>
      </c>
    </row>
    <row r="55" spans="1:4" ht="42.75">
      <c r="A55" s="585" t="s">
        <v>6050</v>
      </c>
      <c r="B55" s="586" t="s">
        <v>6051</v>
      </c>
      <c r="C55" s="587" t="s">
        <v>810</v>
      </c>
      <c r="D55" s="588">
        <v>162.16999999999999</v>
      </c>
    </row>
    <row r="56" spans="1:4" ht="42.75">
      <c r="A56" s="585" t="s">
        <v>6052</v>
      </c>
      <c r="B56" s="586" t="s">
        <v>6053</v>
      </c>
      <c r="C56" s="587" t="s">
        <v>810</v>
      </c>
      <c r="D56" s="588">
        <v>212.69</v>
      </c>
    </row>
    <row r="57" spans="1:4" ht="28.5">
      <c r="A57" s="585" t="s">
        <v>6054</v>
      </c>
      <c r="B57" s="586" t="s">
        <v>6055</v>
      </c>
      <c r="C57" s="587" t="s">
        <v>492</v>
      </c>
      <c r="D57" s="588">
        <v>16.48</v>
      </c>
    </row>
    <row r="58" spans="1:4" ht="28.5">
      <c r="A58" s="585" t="s">
        <v>6056</v>
      </c>
      <c r="B58" s="586" t="s">
        <v>6057</v>
      </c>
      <c r="C58" s="587" t="s">
        <v>492</v>
      </c>
      <c r="D58" s="588">
        <v>20.38</v>
      </c>
    </row>
    <row r="59" spans="1:4" ht="28.5">
      <c r="A59" s="585" t="s">
        <v>6058</v>
      </c>
      <c r="B59" s="586" t="s">
        <v>6059</v>
      </c>
      <c r="C59" s="587" t="s">
        <v>492</v>
      </c>
      <c r="D59" s="588">
        <v>24.28</v>
      </c>
    </row>
    <row r="60" spans="1:4" ht="28.5">
      <c r="A60" s="585" t="s">
        <v>6060</v>
      </c>
      <c r="B60" s="586" t="s">
        <v>6061</v>
      </c>
      <c r="C60" s="587" t="s">
        <v>492</v>
      </c>
      <c r="D60" s="588">
        <v>28.18</v>
      </c>
    </row>
    <row r="61" spans="1:4" ht="28.5">
      <c r="A61" s="585" t="s">
        <v>6062</v>
      </c>
      <c r="B61" s="586" t="s">
        <v>6063</v>
      </c>
      <c r="C61" s="587" t="s">
        <v>492</v>
      </c>
      <c r="D61" s="588">
        <v>32.08</v>
      </c>
    </row>
    <row r="62" spans="1:4" ht="28.5">
      <c r="A62" s="585" t="s">
        <v>6064</v>
      </c>
      <c r="B62" s="586" t="s">
        <v>6065</v>
      </c>
      <c r="C62" s="587" t="s">
        <v>492</v>
      </c>
      <c r="D62" s="588">
        <v>35.979999999999997</v>
      </c>
    </row>
    <row r="63" spans="1:4" ht="28.5">
      <c r="A63" s="585" t="s">
        <v>6066</v>
      </c>
      <c r="B63" s="586" t="s">
        <v>6067</v>
      </c>
      <c r="C63" s="587" t="s">
        <v>492</v>
      </c>
      <c r="D63" s="588">
        <v>39.92</v>
      </c>
    </row>
    <row r="64" spans="1:4" ht="28.5">
      <c r="A64" s="585" t="s">
        <v>6068</v>
      </c>
      <c r="B64" s="586" t="s">
        <v>6069</v>
      </c>
      <c r="C64" s="587" t="s">
        <v>492</v>
      </c>
      <c r="D64" s="588">
        <v>43.82</v>
      </c>
    </row>
    <row r="65" spans="1:4" ht="28.5">
      <c r="A65" s="585" t="s">
        <v>6070</v>
      </c>
      <c r="B65" s="586" t="s">
        <v>6071</v>
      </c>
      <c r="C65" s="587" t="s">
        <v>492</v>
      </c>
      <c r="D65" s="588">
        <v>55.54</v>
      </c>
    </row>
    <row r="66" spans="1:4" ht="42.75">
      <c r="A66" s="585" t="s">
        <v>6072</v>
      </c>
      <c r="B66" s="586" t="s">
        <v>6073</v>
      </c>
      <c r="C66" s="587" t="s">
        <v>810</v>
      </c>
      <c r="D66" s="588">
        <v>1.76</v>
      </c>
    </row>
    <row r="67" spans="1:4" ht="42.75">
      <c r="A67" s="585" t="s">
        <v>6074</v>
      </c>
      <c r="B67" s="586" t="s">
        <v>6075</v>
      </c>
      <c r="C67" s="587" t="s">
        <v>810</v>
      </c>
      <c r="D67" s="588">
        <v>2.14</v>
      </c>
    </row>
    <row r="68" spans="1:4" ht="42.75">
      <c r="A68" s="585" t="s">
        <v>6076</v>
      </c>
      <c r="B68" s="586" t="s">
        <v>6077</v>
      </c>
      <c r="C68" s="587" t="s">
        <v>810</v>
      </c>
      <c r="D68" s="588">
        <v>2.5499999999999998</v>
      </c>
    </row>
    <row r="69" spans="1:4" ht="42.75">
      <c r="A69" s="585" t="s">
        <v>6078</v>
      </c>
      <c r="B69" s="586" t="s">
        <v>6079</v>
      </c>
      <c r="C69" s="587" t="s">
        <v>810</v>
      </c>
      <c r="D69" s="588">
        <v>2.94</v>
      </c>
    </row>
    <row r="70" spans="1:4" ht="42.75">
      <c r="A70" s="585" t="s">
        <v>6080</v>
      </c>
      <c r="B70" s="586" t="s">
        <v>6081</v>
      </c>
      <c r="C70" s="587" t="s">
        <v>810</v>
      </c>
      <c r="D70" s="588">
        <v>3.32</v>
      </c>
    </row>
    <row r="71" spans="1:4" ht="42.75">
      <c r="A71" s="585" t="s">
        <v>6082</v>
      </c>
      <c r="B71" s="586" t="s">
        <v>6083</v>
      </c>
      <c r="C71" s="587" t="s">
        <v>810</v>
      </c>
      <c r="D71" s="588">
        <v>3.73</v>
      </c>
    </row>
    <row r="72" spans="1:4" ht="42.75">
      <c r="A72" s="585" t="s">
        <v>6084</v>
      </c>
      <c r="B72" s="586" t="s">
        <v>6085</v>
      </c>
      <c r="C72" s="587" t="s">
        <v>810</v>
      </c>
      <c r="D72" s="588">
        <v>9.1999999999999993</v>
      </c>
    </row>
    <row r="73" spans="1:4" ht="42.75">
      <c r="A73" s="585" t="s">
        <v>6086</v>
      </c>
      <c r="B73" s="586" t="s">
        <v>6087</v>
      </c>
      <c r="C73" s="587" t="s">
        <v>810</v>
      </c>
      <c r="D73" s="588">
        <v>3.94</v>
      </c>
    </row>
    <row r="74" spans="1:4" ht="42.75">
      <c r="A74" s="585" t="s">
        <v>6088</v>
      </c>
      <c r="B74" s="586" t="s">
        <v>6089</v>
      </c>
      <c r="C74" s="587" t="s">
        <v>810</v>
      </c>
      <c r="D74" s="588">
        <v>4.32</v>
      </c>
    </row>
    <row r="75" spans="1:4" ht="42.75">
      <c r="A75" s="585" t="s">
        <v>6090</v>
      </c>
      <c r="B75" s="586" t="s">
        <v>6091</v>
      </c>
      <c r="C75" s="587" t="s">
        <v>810</v>
      </c>
      <c r="D75" s="588">
        <v>4.7</v>
      </c>
    </row>
    <row r="76" spans="1:4" ht="42.75">
      <c r="A76" s="585" t="s">
        <v>6092</v>
      </c>
      <c r="B76" s="586" t="s">
        <v>6093</v>
      </c>
      <c r="C76" s="587" t="s">
        <v>810</v>
      </c>
      <c r="D76" s="588">
        <v>5.1100000000000003</v>
      </c>
    </row>
    <row r="77" spans="1:4" ht="42.75">
      <c r="A77" s="585" t="s">
        <v>6094</v>
      </c>
      <c r="B77" s="586" t="s">
        <v>6095</v>
      </c>
      <c r="C77" s="587" t="s">
        <v>810</v>
      </c>
      <c r="D77" s="588">
        <v>5.49</v>
      </c>
    </row>
    <row r="78" spans="1:4" ht="42.75">
      <c r="A78" s="585" t="s">
        <v>6096</v>
      </c>
      <c r="B78" s="586" t="s">
        <v>6097</v>
      </c>
      <c r="C78" s="587" t="s">
        <v>810</v>
      </c>
      <c r="D78" s="588">
        <v>13.22</v>
      </c>
    </row>
    <row r="79" spans="1:4" ht="57">
      <c r="A79" s="585" t="s">
        <v>6098</v>
      </c>
      <c r="B79" s="586" t="s">
        <v>6099</v>
      </c>
      <c r="C79" s="587" t="s">
        <v>810</v>
      </c>
      <c r="D79" s="588">
        <v>17.32</v>
      </c>
    </row>
    <row r="80" spans="1:4" ht="57">
      <c r="A80" s="585" t="s">
        <v>6100</v>
      </c>
      <c r="B80" s="586" t="s">
        <v>6101</v>
      </c>
      <c r="C80" s="587" t="s">
        <v>810</v>
      </c>
      <c r="D80" s="588">
        <v>20.59</v>
      </c>
    </row>
    <row r="81" spans="1:4" ht="42.75">
      <c r="A81" s="585" t="s">
        <v>6102</v>
      </c>
      <c r="B81" s="586" t="s">
        <v>6103</v>
      </c>
      <c r="C81" s="587" t="s">
        <v>810</v>
      </c>
      <c r="D81" s="588">
        <v>3.14</v>
      </c>
    </row>
    <row r="82" spans="1:4" ht="42.75">
      <c r="A82" s="585" t="s">
        <v>6104</v>
      </c>
      <c r="B82" s="586" t="s">
        <v>6105</v>
      </c>
      <c r="C82" s="587" t="s">
        <v>810</v>
      </c>
      <c r="D82" s="588">
        <v>3.55</v>
      </c>
    </row>
    <row r="83" spans="1:4" ht="42.75">
      <c r="A83" s="585" t="s">
        <v>6106</v>
      </c>
      <c r="B83" s="586" t="s">
        <v>6107</v>
      </c>
      <c r="C83" s="587" t="s">
        <v>810</v>
      </c>
      <c r="D83" s="588">
        <v>3.94</v>
      </c>
    </row>
    <row r="84" spans="1:4" ht="42.75">
      <c r="A84" s="585" t="s">
        <v>6108</v>
      </c>
      <c r="B84" s="586" t="s">
        <v>6109</v>
      </c>
      <c r="C84" s="587" t="s">
        <v>810</v>
      </c>
      <c r="D84" s="588">
        <v>4.32</v>
      </c>
    </row>
    <row r="85" spans="1:4" ht="42.75">
      <c r="A85" s="585" t="s">
        <v>6110</v>
      </c>
      <c r="B85" s="586" t="s">
        <v>6111</v>
      </c>
      <c r="C85" s="587" t="s">
        <v>810</v>
      </c>
      <c r="D85" s="588">
        <v>4.7300000000000004</v>
      </c>
    </row>
    <row r="86" spans="1:4" ht="42.75">
      <c r="A86" s="585" t="s">
        <v>6112</v>
      </c>
      <c r="B86" s="586" t="s">
        <v>6113</v>
      </c>
      <c r="C86" s="587" t="s">
        <v>810</v>
      </c>
      <c r="D86" s="588">
        <v>5.1100000000000003</v>
      </c>
    </row>
    <row r="87" spans="1:4" ht="42.75">
      <c r="A87" s="585" t="s">
        <v>6114</v>
      </c>
      <c r="B87" s="586" t="s">
        <v>6115</v>
      </c>
      <c r="C87" s="587" t="s">
        <v>810</v>
      </c>
      <c r="D87" s="588">
        <v>12.37</v>
      </c>
    </row>
    <row r="88" spans="1:4" ht="42.75">
      <c r="A88" s="585" t="s">
        <v>6116</v>
      </c>
      <c r="B88" s="586" t="s">
        <v>6117</v>
      </c>
      <c r="C88" s="587" t="s">
        <v>810</v>
      </c>
      <c r="D88" s="588">
        <v>5.32</v>
      </c>
    </row>
    <row r="89" spans="1:4" ht="42.75">
      <c r="A89" s="585" t="s">
        <v>6118</v>
      </c>
      <c r="B89" s="586" t="s">
        <v>6119</v>
      </c>
      <c r="C89" s="587" t="s">
        <v>810</v>
      </c>
      <c r="D89" s="588">
        <v>5.7</v>
      </c>
    </row>
    <row r="90" spans="1:4" ht="42.75">
      <c r="A90" s="585" t="s">
        <v>6120</v>
      </c>
      <c r="B90" s="586" t="s">
        <v>6121</v>
      </c>
      <c r="C90" s="587" t="s">
        <v>810</v>
      </c>
      <c r="D90" s="588">
        <v>6.11</v>
      </c>
    </row>
    <row r="91" spans="1:4" ht="42.75">
      <c r="A91" s="585" t="s">
        <v>6122</v>
      </c>
      <c r="B91" s="586" t="s">
        <v>6123</v>
      </c>
      <c r="C91" s="587" t="s">
        <v>810</v>
      </c>
      <c r="D91" s="588">
        <v>6.49</v>
      </c>
    </row>
    <row r="92" spans="1:4" ht="42.75">
      <c r="A92" s="585" t="s">
        <v>6124</v>
      </c>
      <c r="B92" s="586" t="s">
        <v>6125</v>
      </c>
      <c r="C92" s="587" t="s">
        <v>810</v>
      </c>
      <c r="D92" s="588">
        <v>6.88</v>
      </c>
    </row>
    <row r="93" spans="1:4" ht="42.75">
      <c r="A93" s="585" t="s">
        <v>6126</v>
      </c>
      <c r="B93" s="586" t="s">
        <v>6127</v>
      </c>
      <c r="C93" s="587" t="s">
        <v>810</v>
      </c>
      <c r="D93" s="588">
        <v>16.329999999999998</v>
      </c>
    </row>
    <row r="94" spans="1:4" ht="57">
      <c r="A94" s="585" t="s">
        <v>6128</v>
      </c>
      <c r="B94" s="586" t="s">
        <v>6129</v>
      </c>
      <c r="C94" s="587" t="s">
        <v>810</v>
      </c>
      <c r="D94" s="588">
        <v>21.29</v>
      </c>
    </row>
    <row r="95" spans="1:4" ht="57">
      <c r="A95" s="585" t="s">
        <v>6130</v>
      </c>
      <c r="B95" s="586" t="s">
        <v>6131</v>
      </c>
      <c r="C95" s="587" t="s">
        <v>810</v>
      </c>
      <c r="D95" s="588">
        <v>24.51</v>
      </c>
    </row>
    <row r="96" spans="1:4" ht="14.25">
      <c r="A96" s="585" t="s">
        <v>6132</v>
      </c>
      <c r="B96" s="586" t="s">
        <v>6133</v>
      </c>
      <c r="C96" s="587"/>
      <c r="D96" s="588"/>
    </row>
    <row r="97" spans="1:4" ht="42.75">
      <c r="A97" s="585" t="s">
        <v>6134</v>
      </c>
      <c r="B97" s="586" t="s">
        <v>6135</v>
      </c>
      <c r="C97" s="587" t="s">
        <v>810</v>
      </c>
      <c r="D97" s="588">
        <v>5.48</v>
      </c>
    </row>
    <row r="98" spans="1:4" ht="42.75">
      <c r="A98" s="585" t="s">
        <v>6136</v>
      </c>
      <c r="B98" s="586" t="s">
        <v>6137</v>
      </c>
      <c r="C98" s="587" t="s">
        <v>810</v>
      </c>
      <c r="D98" s="588">
        <v>116.26</v>
      </c>
    </row>
    <row r="99" spans="1:4" ht="42.75">
      <c r="A99" s="585" t="s">
        <v>6138</v>
      </c>
      <c r="B99" s="586" t="s">
        <v>6139</v>
      </c>
      <c r="C99" s="587" t="s">
        <v>810</v>
      </c>
      <c r="D99" s="588">
        <v>7.01</v>
      </c>
    </row>
    <row r="100" spans="1:4" ht="42.75">
      <c r="A100" s="585" t="s">
        <v>6140</v>
      </c>
      <c r="B100" s="586" t="s">
        <v>6141</v>
      </c>
      <c r="C100" s="587" t="s">
        <v>810</v>
      </c>
      <c r="D100" s="588">
        <v>8.4</v>
      </c>
    </row>
    <row r="101" spans="1:4" ht="42.75">
      <c r="A101" s="585" t="s">
        <v>6142</v>
      </c>
      <c r="B101" s="586" t="s">
        <v>6143</v>
      </c>
      <c r="C101" s="587" t="s">
        <v>810</v>
      </c>
      <c r="D101" s="588">
        <v>9.9600000000000009</v>
      </c>
    </row>
    <row r="102" spans="1:4" ht="42.75">
      <c r="A102" s="585" t="s">
        <v>6144</v>
      </c>
      <c r="B102" s="586" t="s">
        <v>6145</v>
      </c>
      <c r="C102" s="587" t="s">
        <v>810</v>
      </c>
      <c r="D102" s="588">
        <v>11.37</v>
      </c>
    </row>
    <row r="103" spans="1:4" ht="42.75">
      <c r="A103" s="585" t="s">
        <v>6146</v>
      </c>
      <c r="B103" s="586" t="s">
        <v>6147</v>
      </c>
      <c r="C103" s="587" t="s">
        <v>810</v>
      </c>
      <c r="D103" s="588">
        <v>12.92</v>
      </c>
    </row>
    <row r="104" spans="1:4" ht="42.75">
      <c r="A104" s="585" t="s">
        <v>6148</v>
      </c>
      <c r="B104" s="586" t="s">
        <v>6149</v>
      </c>
      <c r="C104" s="587" t="s">
        <v>810</v>
      </c>
      <c r="D104" s="588">
        <v>14.32</v>
      </c>
    </row>
    <row r="105" spans="1:4" ht="42.75">
      <c r="A105" s="585" t="s">
        <v>6150</v>
      </c>
      <c r="B105" s="586" t="s">
        <v>6151</v>
      </c>
      <c r="C105" s="587" t="s">
        <v>810</v>
      </c>
      <c r="D105" s="588">
        <v>15.89</v>
      </c>
    </row>
    <row r="106" spans="1:4" ht="42.75">
      <c r="A106" s="585" t="s">
        <v>6152</v>
      </c>
      <c r="B106" s="586" t="s">
        <v>6153</v>
      </c>
      <c r="C106" s="587" t="s">
        <v>810</v>
      </c>
      <c r="D106" s="588">
        <v>10.37</v>
      </c>
    </row>
    <row r="107" spans="1:4" ht="42.75">
      <c r="A107" s="585" t="s">
        <v>6154</v>
      </c>
      <c r="B107" s="586" t="s">
        <v>6155</v>
      </c>
      <c r="C107" s="587" t="s">
        <v>810</v>
      </c>
      <c r="D107" s="588">
        <v>122.34</v>
      </c>
    </row>
    <row r="108" spans="1:4" ht="42.75">
      <c r="A108" s="585" t="s">
        <v>6156</v>
      </c>
      <c r="B108" s="586" t="s">
        <v>6157</v>
      </c>
      <c r="C108" s="587" t="s">
        <v>810</v>
      </c>
      <c r="D108" s="588">
        <v>13.09</v>
      </c>
    </row>
    <row r="109" spans="1:4" ht="42.75">
      <c r="A109" s="585" t="s">
        <v>6158</v>
      </c>
      <c r="B109" s="586" t="s">
        <v>6159</v>
      </c>
      <c r="C109" s="587" t="s">
        <v>810</v>
      </c>
      <c r="D109" s="588">
        <v>15.94</v>
      </c>
    </row>
    <row r="110" spans="1:4" ht="42.75">
      <c r="A110" s="585" t="s">
        <v>6160</v>
      </c>
      <c r="B110" s="586" t="s">
        <v>6161</v>
      </c>
      <c r="C110" s="587" t="s">
        <v>810</v>
      </c>
      <c r="D110" s="588">
        <v>18.79</v>
      </c>
    </row>
    <row r="111" spans="1:4" ht="42.75">
      <c r="A111" s="585" t="s">
        <v>6162</v>
      </c>
      <c r="B111" s="586" t="s">
        <v>6163</v>
      </c>
      <c r="C111" s="587" t="s">
        <v>810</v>
      </c>
      <c r="D111" s="588">
        <v>21.5</v>
      </c>
    </row>
    <row r="112" spans="1:4" ht="42.75">
      <c r="A112" s="585" t="s">
        <v>6164</v>
      </c>
      <c r="B112" s="586" t="s">
        <v>6165</v>
      </c>
      <c r="C112" s="587" t="s">
        <v>810</v>
      </c>
      <c r="D112" s="588">
        <v>24.41</v>
      </c>
    </row>
    <row r="113" spans="1:4" ht="42.75">
      <c r="A113" s="585" t="s">
        <v>6166</v>
      </c>
      <c r="B113" s="586" t="s">
        <v>6167</v>
      </c>
      <c r="C113" s="587" t="s">
        <v>810</v>
      </c>
      <c r="D113" s="588">
        <v>27.24</v>
      </c>
    </row>
    <row r="114" spans="1:4" ht="42.75">
      <c r="A114" s="585" t="s">
        <v>6168</v>
      </c>
      <c r="B114" s="586" t="s">
        <v>6169</v>
      </c>
      <c r="C114" s="587" t="s">
        <v>810</v>
      </c>
      <c r="D114" s="588">
        <v>30.1</v>
      </c>
    </row>
    <row r="115" spans="1:4" ht="28.5">
      <c r="A115" s="585" t="s">
        <v>6170</v>
      </c>
      <c r="B115" s="586" t="s">
        <v>6171</v>
      </c>
      <c r="C115" s="587"/>
      <c r="D115" s="588"/>
    </row>
    <row r="116" spans="1:4" ht="42.75">
      <c r="A116" s="585" t="s">
        <v>6172</v>
      </c>
      <c r="B116" s="586" t="s">
        <v>6173</v>
      </c>
      <c r="C116" s="587" t="s">
        <v>810</v>
      </c>
      <c r="D116" s="588">
        <v>24.72</v>
      </c>
    </row>
    <row r="117" spans="1:4" ht="42.75">
      <c r="A117" s="585" t="s">
        <v>6174</v>
      </c>
      <c r="B117" s="586" t="s">
        <v>6175</v>
      </c>
      <c r="C117" s="587" t="s">
        <v>810</v>
      </c>
      <c r="D117" s="588">
        <v>81.73</v>
      </c>
    </row>
    <row r="118" spans="1:4" ht="42.75">
      <c r="A118" s="585" t="s">
        <v>6176</v>
      </c>
      <c r="B118" s="586" t="s">
        <v>6177</v>
      </c>
      <c r="C118" s="587" t="s">
        <v>810</v>
      </c>
      <c r="D118" s="588">
        <v>104.65</v>
      </c>
    </row>
    <row r="119" spans="1:4" ht="42.75">
      <c r="A119" s="585" t="s">
        <v>6178</v>
      </c>
      <c r="B119" s="586" t="s">
        <v>6179</v>
      </c>
      <c r="C119" s="587" t="s">
        <v>810</v>
      </c>
      <c r="D119" s="588">
        <v>133.38</v>
      </c>
    </row>
    <row r="120" spans="1:4" ht="42.75">
      <c r="A120" s="585" t="s">
        <v>6180</v>
      </c>
      <c r="B120" s="586" t="s">
        <v>6181</v>
      </c>
      <c r="C120" s="587" t="s">
        <v>810</v>
      </c>
      <c r="D120" s="588">
        <v>183.72</v>
      </c>
    </row>
    <row r="121" spans="1:4" ht="42.75">
      <c r="A121" s="585" t="s">
        <v>6182</v>
      </c>
      <c r="B121" s="586" t="s">
        <v>6183</v>
      </c>
      <c r="C121" s="587" t="s">
        <v>810</v>
      </c>
      <c r="D121" s="588">
        <v>201.02</v>
      </c>
    </row>
    <row r="122" spans="1:4" ht="42.75">
      <c r="A122" s="585" t="s">
        <v>6184</v>
      </c>
      <c r="B122" s="586" t="s">
        <v>6185</v>
      </c>
      <c r="C122" s="587" t="s">
        <v>810</v>
      </c>
      <c r="D122" s="588">
        <v>242.72</v>
      </c>
    </row>
    <row r="123" spans="1:4" ht="42.75">
      <c r="A123" s="585" t="s">
        <v>6186</v>
      </c>
      <c r="B123" s="586" t="s">
        <v>6187</v>
      </c>
      <c r="C123" s="587" t="s">
        <v>810</v>
      </c>
      <c r="D123" s="588">
        <v>272.44</v>
      </c>
    </row>
    <row r="124" spans="1:4" ht="42.75">
      <c r="A124" s="585" t="s">
        <v>6188</v>
      </c>
      <c r="B124" s="586" t="s">
        <v>6189</v>
      </c>
      <c r="C124" s="587" t="s">
        <v>810</v>
      </c>
      <c r="D124" s="588">
        <v>29.47</v>
      </c>
    </row>
    <row r="125" spans="1:4" ht="42.75">
      <c r="A125" s="585" t="s">
        <v>6190</v>
      </c>
      <c r="B125" s="586" t="s">
        <v>6191</v>
      </c>
      <c r="C125" s="587" t="s">
        <v>810</v>
      </c>
      <c r="D125" s="588">
        <v>87.81</v>
      </c>
    </row>
    <row r="126" spans="1:4" ht="42.75">
      <c r="A126" s="585" t="s">
        <v>6192</v>
      </c>
      <c r="B126" s="586" t="s">
        <v>6193</v>
      </c>
      <c r="C126" s="587" t="s">
        <v>810</v>
      </c>
      <c r="D126" s="588">
        <v>112.18</v>
      </c>
    </row>
    <row r="127" spans="1:4" ht="42.75">
      <c r="A127" s="585" t="s">
        <v>6194</v>
      </c>
      <c r="B127" s="586" t="s">
        <v>6195</v>
      </c>
      <c r="C127" s="587" t="s">
        <v>810</v>
      </c>
      <c r="D127" s="588">
        <v>142.22</v>
      </c>
    </row>
    <row r="128" spans="1:4" ht="42.75">
      <c r="A128" s="585" t="s">
        <v>6196</v>
      </c>
      <c r="B128" s="586" t="s">
        <v>6197</v>
      </c>
      <c r="C128" s="587" t="s">
        <v>810</v>
      </c>
      <c r="D128" s="588">
        <v>193.99</v>
      </c>
    </row>
    <row r="129" spans="1:4" ht="42.75">
      <c r="A129" s="585" t="s">
        <v>6198</v>
      </c>
      <c r="B129" s="586" t="s">
        <v>6199</v>
      </c>
      <c r="C129" s="587" t="s">
        <v>810</v>
      </c>
      <c r="D129" s="588">
        <v>212.51</v>
      </c>
    </row>
    <row r="130" spans="1:4" ht="42.75">
      <c r="A130" s="585" t="s">
        <v>6200</v>
      </c>
      <c r="B130" s="586" t="s">
        <v>6201</v>
      </c>
      <c r="C130" s="587" t="s">
        <v>810</v>
      </c>
      <c r="D130" s="588">
        <v>255.46</v>
      </c>
    </row>
    <row r="131" spans="1:4" ht="42.75">
      <c r="A131" s="585" t="s">
        <v>6202</v>
      </c>
      <c r="B131" s="586" t="s">
        <v>6203</v>
      </c>
      <c r="C131" s="587" t="s">
        <v>810</v>
      </c>
      <c r="D131" s="588">
        <v>286.70999999999998</v>
      </c>
    </row>
    <row r="132" spans="1:4" ht="42.75">
      <c r="A132" s="585" t="s">
        <v>6204</v>
      </c>
      <c r="B132" s="586" t="s">
        <v>6205</v>
      </c>
      <c r="C132" s="587" t="s">
        <v>810</v>
      </c>
      <c r="D132" s="588">
        <v>24.72</v>
      </c>
    </row>
    <row r="133" spans="1:4" ht="42.75">
      <c r="A133" s="585" t="s">
        <v>6206</v>
      </c>
      <c r="B133" s="586" t="s">
        <v>6207</v>
      </c>
      <c r="C133" s="587" t="s">
        <v>810</v>
      </c>
      <c r="D133" s="588">
        <v>31.73</v>
      </c>
    </row>
    <row r="134" spans="1:4" ht="42.75">
      <c r="A134" s="585" t="s">
        <v>6208</v>
      </c>
      <c r="B134" s="586" t="s">
        <v>6209</v>
      </c>
      <c r="C134" s="587" t="s">
        <v>810</v>
      </c>
      <c r="D134" s="588">
        <v>38.630000000000003</v>
      </c>
    </row>
    <row r="135" spans="1:4" ht="42.75">
      <c r="A135" s="585" t="s">
        <v>6210</v>
      </c>
      <c r="B135" s="586" t="s">
        <v>6211</v>
      </c>
      <c r="C135" s="587" t="s">
        <v>810</v>
      </c>
      <c r="D135" s="588">
        <v>46.05</v>
      </c>
    </row>
    <row r="136" spans="1:4" ht="42.75">
      <c r="A136" s="585" t="s">
        <v>6212</v>
      </c>
      <c r="B136" s="586" t="s">
        <v>6213</v>
      </c>
      <c r="C136" s="587" t="s">
        <v>810</v>
      </c>
      <c r="D136" s="588">
        <v>53.35</v>
      </c>
    </row>
    <row r="137" spans="1:4" ht="42.75">
      <c r="A137" s="585" t="s">
        <v>6214</v>
      </c>
      <c r="B137" s="586" t="s">
        <v>6215</v>
      </c>
      <c r="C137" s="587" t="s">
        <v>810</v>
      </c>
      <c r="D137" s="588">
        <v>62.01</v>
      </c>
    </row>
    <row r="138" spans="1:4" ht="42.75">
      <c r="A138" s="585" t="s">
        <v>6216</v>
      </c>
      <c r="B138" s="586" t="s">
        <v>6217</v>
      </c>
      <c r="C138" s="587" t="s">
        <v>810</v>
      </c>
      <c r="D138" s="588">
        <v>71.09</v>
      </c>
    </row>
    <row r="139" spans="1:4" ht="42.75">
      <c r="A139" s="585" t="s">
        <v>6218</v>
      </c>
      <c r="B139" s="586" t="s">
        <v>6219</v>
      </c>
      <c r="C139" s="587" t="s">
        <v>810</v>
      </c>
      <c r="D139" s="588">
        <v>81.63</v>
      </c>
    </row>
    <row r="140" spans="1:4" ht="42.75">
      <c r="A140" s="585" t="s">
        <v>6220</v>
      </c>
      <c r="B140" s="586" t="s">
        <v>6221</v>
      </c>
      <c r="C140" s="587" t="s">
        <v>810</v>
      </c>
      <c r="D140" s="588">
        <v>372.55</v>
      </c>
    </row>
    <row r="141" spans="1:4" ht="42.75">
      <c r="A141" s="585" t="s">
        <v>6222</v>
      </c>
      <c r="B141" s="586" t="s">
        <v>6223</v>
      </c>
      <c r="C141" s="587" t="s">
        <v>810</v>
      </c>
      <c r="D141" s="588">
        <v>102.14</v>
      </c>
    </row>
    <row r="142" spans="1:4" ht="42.75">
      <c r="A142" s="585" t="s">
        <v>6224</v>
      </c>
      <c r="B142" s="586" t="s">
        <v>6225</v>
      </c>
      <c r="C142" s="587" t="s">
        <v>810</v>
      </c>
      <c r="D142" s="588">
        <v>539.70000000000005</v>
      </c>
    </row>
    <row r="143" spans="1:4" ht="42.75">
      <c r="A143" s="585" t="s">
        <v>6226</v>
      </c>
      <c r="B143" s="586" t="s">
        <v>6227</v>
      </c>
      <c r="C143" s="587" t="s">
        <v>810</v>
      </c>
      <c r="D143" s="588">
        <v>137.47999999999999</v>
      </c>
    </row>
    <row r="144" spans="1:4" ht="42.75">
      <c r="A144" s="585" t="s">
        <v>6228</v>
      </c>
      <c r="B144" s="586" t="s">
        <v>6229</v>
      </c>
      <c r="C144" s="587" t="s">
        <v>810</v>
      </c>
      <c r="D144" s="588">
        <v>29.47</v>
      </c>
    </row>
    <row r="145" spans="1:4" ht="42.75">
      <c r="A145" s="585" t="s">
        <v>6230</v>
      </c>
      <c r="B145" s="586" t="s">
        <v>6231</v>
      </c>
      <c r="C145" s="587" t="s">
        <v>810</v>
      </c>
      <c r="D145" s="588">
        <v>37.81</v>
      </c>
    </row>
    <row r="146" spans="1:4" ht="42.75">
      <c r="A146" s="585" t="s">
        <v>6232</v>
      </c>
      <c r="B146" s="586" t="s">
        <v>6233</v>
      </c>
      <c r="C146" s="587" t="s">
        <v>810</v>
      </c>
      <c r="D146" s="588">
        <v>46.16</v>
      </c>
    </row>
    <row r="147" spans="1:4" ht="42.75">
      <c r="A147" s="585" t="s">
        <v>6234</v>
      </c>
      <c r="B147" s="586" t="s">
        <v>6235</v>
      </c>
      <c r="C147" s="587" t="s">
        <v>810</v>
      </c>
      <c r="D147" s="588">
        <v>54.88</v>
      </c>
    </row>
    <row r="148" spans="1:4" ht="42.75">
      <c r="A148" s="585" t="s">
        <v>6236</v>
      </c>
      <c r="B148" s="586" t="s">
        <v>6237</v>
      </c>
      <c r="C148" s="587" t="s">
        <v>810</v>
      </c>
      <c r="D148" s="588">
        <v>63.63</v>
      </c>
    </row>
    <row r="149" spans="1:4" ht="42.75">
      <c r="A149" s="585" t="s">
        <v>6238</v>
      </c>
      <c r="B149" s="586" t="s">
        <v>6239</v>
      </c>
      <c r="C149" s="587" t="s">
        <v>810</v>
      </c>
      <c r="D149" s="588">
        <v>73.489999999999995</v>
      </c>
    </row>
    <row r="150" spans="1:4" ht="42.75">
      <c r="A150" s="585" t="s">
        <v>6240</v>
      </c>
      <c r="B150" s="586" t="s">
        <v>6241</v>
      </c>
      <c r="C150" s="587" t="s">
        <v>810</v>
      </c>
      <c r="D150" s="588">
        <v>83.84</v>
      </c>
    </row>
    <row r="151" spans="1:4" ht="42.75">
      <c r="A151" s="585" t="s">
        <v>6242</v>
      </c>
      <c r="B151" s="586" t="s">
        <v>6243</v>
      </c>
      <c r="C151" s="587" t="s">
        <v>810</v>
      </c>
      <c r="D151" s="588">
        <v>95.9</v>
      </c>
    </row>
    <row r="152" spans="1:4" ht="42.75">
      <c r="A152" s="585" t="s">
        <v>6244</v>
      </c>
      <c r="B152" s="586" t="s">
        <v>6245</v>
      </c>
      <c r="C152" s="587" t="s">
        <v>810</v>
      </c>
      <c r="D152" s="588">
        <v>389.37</v>
      </c>
    </row>
    <row r="153" spans="1:4" ht="42.75">
      <c r="A153" s="585" t="s">
        <v>6246</v>
      </c>
      <c r="B153" s="586" t="s">
        <v>6247</v>
      </c>
      <c r="C153" s="587" t="s">
        <v>810</v>
      </c>
      <c r="D153" s="588">
        <v>118.96</v>
      </c>
    </row>
    <row r="154" spans="1:4" ht="42.75">
      <c r="A154" s="585" t="s">
        <v>6248</v>
      </c>
      <c r="B154" s="586" t="s">
        <v>6249</v>
      </c>
      <c r="C154" s="587" t="s">
        <v>810</v>
      </c>
      <c r="D154" s="588">
        <v>560.35</v>
      </c>
    </row>
    <row r="155" spans="1:4" ht="42.75">
      <c r="A155" s="585" t="s">
        <v>6250</v>
      </c>
      <c r="B155" s="586" t="s">
        <v>6251</v>
      </c>
      <c r="C155" s="587" t="s">
        <v>810</v>
      </c>
      <c r="D155" s="588">
        <v>158.13</v>
      </c>
    </row>
    <row r="156" spans="1:4" ht="28.5">
      <c r="A156" s="585" t="s">
        <v>6252</v>
      </c>
      <c r="B156" s="586" t="s">
        <v>6253</v>
      </c>
      <c r="C156" s="587"/>
      <c r="D156" s="588"/>
    </row>
    <row r="157" spans="1:4" ht="14.25">
      <c r="A157" s="585" t="s">
        <v>6254</v>
      </c>
      <c r="B157" s="586" t="s">
        <v>6255</v>
      </c>
      <c r="C157" s="587" t="s">
        <v>492</v>
      </c>
      <c r="D157" s="588">
        <v>91.06</v>
      </c>
    </row>
    <row r="158" spans="1:4" ht="14.25">
      <c r="A158" s="585" t="s">
        <v>6256</v>
      </c>
      <c r="B158" s="586" t="s">
        <v>6257</v>
      </c>
      <c r="C158" s="587" t="s">
        <v>492</v>
      </c>
      <c r="D158" s="588">
        <v>60.71</v>
      </c>
    </row>
    <row r="159" spans="1:4" ht="28.5">
      <c r="A159" s="585" t="s">
        <v>6258</v>
      </c>
      <c r="B159" s="586" t="s">
        <v>6259</v>
      </c>
      <c r="C159" s="587" t="s">
        <v>810</v>
      </c>
      <c r="D159" s="588">
        <v>209.8</v>
      </c>
    </row>
    <row r="160" spans="1:4" ht="28.5">
      <c r="A160" s="585" t="s">
        <v>6260</v>
      </c>
      <c r="B160" s="586" t="s">
        <v>6261</v>
      </c>
      <c r="C160" s="587" t="s">
        <v>810</v>
      </c>
      <c r="D160" s="588">
        <v>147.62</v>
      </c>
    </row>
    <row r="161" spans="1:4" ht="28.5">
      <c r="A161" s="585" t="s">
        <v>6262</v>
      </c>
      <c r="B161" s="586" t="s">
        <v>6263</v>
      </c>
      <c r="C161" s="587" t="s">
        <v>810</v>
      </c>
      <c r="D161" s="588">
        <v>116.53</v>
      </c>
    </row>
    <row r="162" spans="1:4" ht="42.75">
      <c r="A162" s="585" t="s">
        <v>6264</v>
      </c>
      <c r="B162" s="586" t="s">
        <v>6265</v>
      </c>
      <c r="C162" s="587" t="s">
        <v>492</v>
      </c>
      <c r="D162" s="588">
        <v>391.48</v>
      </c>
    </row>
    <row r="163" spans="1:4" ht="42.75">
      <c r="A163" s="585" t="s">
        <v>6266</v>
      </c>
      <c r="B163" s="586" t="s">
        <v>6267</v>
      </c>
      <c r="C163" s="587" t="s">
        <v>486</v>
      </c>
      <c r="D163" s="588">
        <v>1.2</v>
      </c>
    </row>
    <row r="164" spans="1:4" ht="42.75">
      <c r="A164" s="585" t="s">
        <v>6268</v>
      </c>
      <c r="B164" s="586" t="s">
        <v>6269</v>
      </c>
      <c r="C164" s="587" t="s">
        <v>486</v>
      </c>
      <c r="D164" s="588">
        <v>0.82</v>
      </c>
    </row>
    <row r="165" spans="1:4" ht="42.75">
      <c r="A165" s="585" t="s">
        <v>6270</v>
      </c>
      <c r="B165" s="586" t="s">
        <v>6271</v>
      </c>
      <c r="C165" s="587" t="s">
        <v>486</v>
      </c>
      <c r="D165" s="588">
        <v>0.59</v>
      </c>
    </row>
    <row r="166" spans="1:4" ht="28.5">
      <c r="A166" s="585" t="s">
        <v>6272</v>
      </c>
      <c r="B166" s="586" t="s">
        <v>6273</v>
      </c>
      <c r="C166" s="587"/>
      <c r="D166" s="588"/>
    </row>
    <row r="167" spans="1:4" ht="99.75">
      <c r="A167" s="585" t="s">
        <v>6274</v>
      </c>
      <c r="B167" s="586" t="s">
        <v>6275</v>
      </c>
      <c r="C167" s="587"/>
      <c r="D167" s="588"/>
    </row>
    <row r="168" spans="1:4" ht="57">
      <c r="A168" s="585" t="s">
        <v>6276</v>
      </c>
      <c r="B168" s="586" t="s">
        <v>6277</v>
      </c>
      <c r="C168" s="587" t="s">
        <v>810</v>
      </c>
      <c r="D168" s="588">
        <v>138.46</v>
      </c>
    </row>
    <row r="169" spans="1:4" ht="57">
      <c r="A169" s="585" t="s">
        <v>6278</v>
      </c>
      <c r="B169" s="586" t="s">
        <v>6279</v>
      </c>
      <c r="C169" s="587" t="s">
        <v>810</v>
      </c>
      <c r="D169" s="588">
        <v>80.760000000000005</v>
      </c>
    </row>
    <row r="170" spans="1:4" ht="57">
      <c r="A170" s="585" t="s">
        <v>6280</v>
      </c>
      <c r="B170" s="586" t="s">
        <v>6281</v>
      </c>
      <c r="C170" s="587" t="s">
        <v>810</v>
      </c>
      <c r="D170" s="588">
        <v>46.14</v>
      </c>
    </row>
    <row r="171" spans="1:4" ht="14.25">
      <c r="A171" s="585" t="s">
        <v>6282</v>
      </c>
      <c r="B171" s="586" t="s">
        <v>6283</v>
      </c>
      <c r="C171" s="587"/>
      <c r="D171" s="588"/>
    </row>
    <row r="172" spans="1:4" ht="14.25">
      <c r="A172" s="585" t="s">
        <v>6284</v>
      </c>
      <c r="B172" s="586" t="s">
        <v>6285</v>
      </c>
      <c r="C172" s="587" t="s">
        <v>492</v>
      </c>
      <c r="D172" s="588">
        <v>203.41</v>
      </c>
    </row>
    <row r="173" spans="1:4" ht="28.5">
      <c r="A173" s="585" t="s">
        <v>6286</v>
      </c>
      <c r="B173" s="586" t="s">
        <v>6287</v>
      </c>
      <c r="C173" s="587" t="s">
        <v>492</v>
      </c>
      <c r="D173" s="588">
        <v>272.52999999999997</v>
      </c>
    </row>
    <row r="174" spans="1:4" ht="28.5">
      <c r="A174" s="585" t="s">
        <v>6288</v>
      </c>
      <c r="B174" s="586" t="s">
        <v>6289</v>
      </c>
      <c r="C174" s="587" t="s">
        <v>492</v>
      </c>
      <c r="D174" s="588">
        <v>225.01</v>
      </c>
    </row>
    <row r="175" spans="1:4" ht="14.25">
      <c r="A175" s="585" t="s">
        <v>6290</v>
      </c>
      <c r="B175" s="586" t="s">
        <v>6291</v>
      </c>
      <c r="C175" s="587"/>
      <c r="D175" s="588"/>
    </row>
    <row r="176" spans="1:4" ht="14.25">
      <c r="A176" s="585" t="s">
        <v>6292</v>
      </c>
      <c r="B176" s="586" t="s">
        <v>6293</v>
      </c>
      <c r="C176" s="587"/>
      <c r="D176" s="588"/>
    </row>
    <row r="177" spans="1:4" ht="14.25">
      <c r="A177" s="585" t="s">
        <v>6294</v>
      </c>
      <c r="B177" s="586" t="s">
        <v>6295</v>
      </c>
      <c r="C177" s="587" t="s">
        <v>492</v>
      </c>
      <c r="D177" s="588">
        <v>42.68</v>
      </c>
    </row>
    <row r="178" spans="1:4" ht="14.25">
      <c r="A178" s="585" t="s">
        <v>6296</v>
      </c>
      <c r="B178" s="586" t="s">
        <v>6297</v>
      </c>
      <c r="C178" s="587" t="s">
        <v>492</v>
      </c>
      <c r="D178" s="588">
        <v>65.12</v>
      </c>
    </row>
    <row r="179" spans="1:4" ht="14.25">
      <c r="A179" s="585" t="s">
        <v>6298</v>
      </c>
      <c r="B179" s="586" t="s">
        <v>6299</v>
      </c>
      <c r="C179" s="587" t="s">
        <v>492</v>
      </c>
      <c r="D179" s="588">
        <v>81.400000000000006</v>
      </c>
    </row>
    <row r="180" spans="1:4" ht="14.25">
      <c r="A180" s="585" t="s">
        <v>6300</v>
      </c>
      <c r="B180" s="586" t="s">
        <v>6301</v>
      </c>
      <c r="C180" s="587" t="s">
        <v>492</v>
      </c>
      <c r="D180" s="588">
        <v>354.07</v>
      </c>
    </row>
    <row r="181" spans="1:4" ht="14.25">
      <c r="A181" s="585" t="s">
        <v>6302</v>
      </c>
      <c r="B181" s="586" t="s">
        <v>6303</v>
      </c>
      <c r="C181" s="587" t="s">
        <v>492</v>
      </c>
      <c r="D181" s="588">
        <v>413.08</v>
      </c>
    </row>
    <row r="182" spans="1:4" ht="14.25">
      <c r="A182" s="585" t="s">
        <v>6304</v>
      </c>
      <c r="B182" s="586" t="s">
        <v>6305</v>
      </c>
      <c r="C182" s="587" t="s">
        <v>492</v>
      </c>
      <c r="D182" s="588">
        <v>501.6</v>
      </c>
    </row>
    <row r="183" spans="1:4" ht="14.25">
      <c r="A183" s="585" t="s">
        <v>6306</v>
      </c>
      <c r="B183" s="586" t="s">
        <v>6307</v>
      </c>
      <c r="C183" s="587" t="s">
        <v>492</v>
      </c>
      <c r="D183" s="588">
        <v>560.61</v>
      </c>
    </row>
    <row r="184" spans="1:4" ht="14.25">
      <c r="A184" s="585" t="s">
        <v>6308</v>
      </c>
      <c r="B184" s="586" t="s">
        <v>6309</v>
      </c>
      <c r="C184" s="587" t="s">
        <v>492</v>
      </c>
      <c r="D184" s="588">
        <v>590.12</v>
      </c>
    </row>
    <row r="185" spans="1:4" ht="14.25">
      <c r="A185" s="585" t="s">
        <v>6310</v>
      </c>
      <c r="B185" s="586" t="s">
        <v>6311</v>
      </c>
      <c r="C185" s="587" t="s">
        <v>492</v>
      </c>
      <c r="D185" s="588">
        <v>649.13</v>
      </c>
    </row>
    <row r="186" spans="1:4" ht="14.25">
      <c r="A186" s="585" t="s">
        <v>6312</v>
      </c>
      <c r="B186" s="586" t="s">
        <v>6313</v>
      </c>
      <c r="C186" s="587" t="s">
        <v>492</v>
      </c>
      <c r="D186" s="588">
        <v>678.64</v>
      </c>
    </row>
    <row r="187" spans="1:4" ht="14.25">
      <c r="A187" s="585" t="s">
        <v>6314</v>
      </c>
      <c r="B187" s="586" t="s">
        <v>6315</v>
      </c>
      <c r="C187" s="587" t="s">
        <v>492</v>
      </c>
      <c r="D187" s="588">
        <v>737.65</v>
      </c>
    </row>
    <row r="188" spans="1:4" ht="14.25">
      <c r="A188" s="585" t="s">
        <v>6316</v>
      </c>
      <c r="B188" s="586" t="s">
        <v>6317</v>
      </c>
      <c r="C188" s="587" t="s">
        <v>492</v>
      </c>
      <c r="D188" s="588">
        <v>796.67</v>
      </c>
    </row>
    <row r="189" spans="1:4" ht="14.25">
      <c r="A189" s="585" t="s">
        <v>6318</v>
      </c>
      <c r="B189" s="586" t="s">
        <v>6319</v>
      </c>
      <c r="C189" s="587" t="s">
        <v>492</v>
      </c>
      <c r="D189" s="588">
        <v>887.23</v>
      </c>
    </row>
    <row r="190" spans="1:4" ht="14.25">
      <c r="A190" s="585" t="s">
        <v>6320</v>
      </c>
      <c r="B190" s="586" t="s">
        <v>6321</v>
      </c>
      <c r="C190" s="587" t="s">
        <v>492</v>
      </c>
      <c r="D190" s="588">
        <v>887.23</v>
      </c>
    </row>
    <row r="191" spans="1:4" ht="14.25">
      <c r="A191" s="585" t="s">
        <v>6322</v>
      </c>
      <c r="B191" s="586" t="s">
        <v>6323</v>
      </c>
      <c r="C191" s="587" t="s">
        <v>492</v>
      </c>
      <c r="D191" s="588">
        <v>897.47</v>
      </c>
    </row>
    <row r="192" spans="1:4" ht="14.25">
      <c r="A192" s="585" t="s">
        <v>6324</v>
      </c>
      <c r="B192" s="586" t="s">
        <v>6325</v>
      </c>
      <c r="C192" s="587" t="s">
        <v>492</v>
      </c>
      <c r="D192" s="588">
        <v>1013.98</v>
      </c>
    </row>
    <row r="193" spans="1:4" ht="14.25">
      <c r="A193" s="585" t="s">
        <v>6326</v>
      </c>
      <c r="B193" s="586" t="s">
        <v>6327</v>
      </c>
      <c r="C193" s="587"/>
      <c r="D193" s="588"/>
    </row>
    <row r="194" spans="1:4" ht="14.25">
      <c r="A194" s="585" t="s">
        <v>6328</v>
      </c>
      <c r="B194" s="586" t="s">
        <v>6329</v>
      </c>
      <c r="C194" s="587" t="s">
        <v>492</v>
      </c>
      <c r="D194" s="588">
        <v>20.149999999999999</v>
      </c>
    </row>
    <row r="195" spans="1:4" ht="14.25">
      <c r="A195" s="585" t="s">
        <v>6330</v>
      </c>
      <c r="B195" s="586" t="s">
        <v>6331</v>
      </c>
      <c r="C195" s="587" t="s">
        <v>492</v>
      </c>
      <c r="D195" s="588">
        <v>24.42</v>
      </c>
    </row>
    <row r="196" spans="1:4" ht="14.25">
      <c r="A196" s="585" t="s">
        <v>6332</v>
      </c>
      <c r="B196" s="586" t="s">
        <v>6333</v>
      </c>
      <c r="C196" s="587" t="s">
        <v>492</v>
      </c>
      <c r="D196" s="588">
        <v>27.67</v>
      </c>
    </row>
    <row r="197" spans="1:4" ht="14.25">
      <c r="A197" s="585" t="s">
        <v>6334</v>
      </c>
      <c r="B197" s="586" t="s">
        <v>6335</v>
      </c>
      <c r="C197" s="587" t="s">
        <v>492</v>
      </c>
      <c r="D197" s="588">
        <v>129.82</v>
      </c>
    </row>
    <row r="198" spans="1:4" ht="14.25">
      <c r="A198" s="585" t="s">
        <v>6336</v>
      </c>
      <c r="B198" s="586" t="s">
        <v>6337</v>
      </c>
      <c r="C198" s="587" t="s">
        <v>492</v>
      </c>
      <c r="D198" s="588">
        <v>168.18</v>
      </c>
    </row>
    <row r="199" spans="1:4" ht="14.25">
      <c r="A199" s="585" t="s">
        <v>6338</v>
      </c>
      <c r="B199" s="586" t="s">
        <v>6339</v>
      </c>
      <c r="C199" s="587" t="s">
        <v>492</v>
      </c>
      <c r="D199" s="588">
        <v>197.69</v>
      </c>
    </row>
    <row r="200" spans="1:4" ht="14.25">
      <c r="A200" s="585" t="s">
        <v>6340</v>
      </c>
      <c r="B200" s="586" t="s">
        <v>6341</v>
      </c>
      <c r="C200" s="587" t="s">
        <v>492</v>
      </c>
      <c r="D200" s="588">
        <v>215.39</v>
      </c>
    </row>
    <row r="201" spans="1:4" ht="14.25">
      <c r="A201" s="585" t="s">
        <v>6342</v>
      </c>
      <c r="B201" s="586" t="s">
        <v>6343</v>
      </c>
      <c r="C201" s="587" t="s">
        <v>492</v>
      </c>
      <c r="D201" s="588">
        <v>236.05</v>
      </c>
    </row>
    <row r="202" spans="1:4" ht="14.25">
      <c r="A202" s="585" t="s">
        <v>6344</v>
      </c>
      <c r="B202" s="586" t="s">
        <v>6345</v>
      </c>
      <c r="C202" s="587" t="s">
        <v>492</v>
      </c>
      <c r="D202" s="588">
        <v>259.64999999999998</v>
      </c>
    </row>
    <row r="203" spans="1:4" ht="14.25">
      <c r="A203" s="585" t="s">
        <v>6346</v>
      </c>
      <c r="B203" s="586" t="s">
        <v>6347</v>
      </c>
      <c r="C203" s="587" t="s">
        <v>492</v>
      </c>
      <c r="D203" s="588">
        <v>280.3</v>
      </c>
    </row>
    <row r="204" spans="1:4" ht="14.25">
      <c r="A204" s="585" t="s">
        <v>6348</v>
      </c>
      <c r="B204" s="586" t="s">
        <v>6349</v>
      </c>
      <c r="C204" s="587" t="s">
        <v>492</v>
      </c>
      <c r="D204" s="588">
        <v>295.06</v>
      </c>
    </row>
    <row r="205" spans="1:4" ht="14.25">
      <c r="A205" s="585" t="s">
        <v>6350</v>
      </c>
      <c r="B205" s="586" t="s">
        <v>6351</v>
      </c>
      <c r="C205" s="587" t="s">
        <v>492</v>
      </c>
      <c r="D205" s="588">
        <v>336.37</v>
      </c>
    </row>
    <row r="206" spans="1:4" ht="14.25">
      <c r="A206" s="585" t="s">
        <v>6352</v>
      </c>
      <c r="B206" s="586" t="s">
        <v>6353</v>
      </c>
      <c r="C206" s="587"/>
      <c r="D206" s="588"/>
    </row>
    <row r="207" spans="1:4" ht="28.5">
      <c r="A207" s="585" t="s">
        <v>6354</v>
      </c>
      <c r="B207" s="586" t="s">
        <v>6355</v>
      </c>
      <c r="C207" s="587"/>
      <c r="D207" s="588"/>
    </row>
    <row r="208" spans="1:4" ht="28.5">
      <c r="A208" s="585" t="s">
        <v>6356</v>
      </c>
      <c r="B208" s="586" t="s">
        <v>6357</v>
      </c>
      <c r="C208" s="587" t="s">
        <v>810</v>
      </c>
      <c r="D208" s="588">
        <v>5.52</v>
      </c>
    </row>
    <row r="209" spans="1:4" ht="28.5">
      <c r="A209" s="585" t="s">
        <v>6358</v>
      </c>
      <c r="B209" s="586" t="s">
        <v>6359</v>
      </c>
      <c r="C209" s="587" t="s">
        <v>810</v>
      </c>
      <c r="D209" s="588">
        <v>7.06</v>
      </c>
    </row>
    <row r="210" spans="1:4" ht="28.5">
      <c r="A210" s="585" t="s">
        <v>6360</v>
      </c>
      <c r="B210" s="586" t="s">
        <v>6361</v>
      </c>
      <c r="C210" s="587" t="s">
        <v>810</v>
      </c>
      <c r="D210" s="588">
        <v>8.52</v>
      </c>
    </row>
    <row r="211" spans="1:4" ht="28.5">
      <c r="A211" s="585" t="s">
        <v>6362</v>
      </c>
      <c r="B211" s="586" t="s">
        <v>6363</v>
      </c>
      <c r="C211" s="587" t="s">
        <v>810</v>
      </c>
      <c r="D211" s="588">
        <v>9.6199999999999992</v>
      </c>
    </row>
    <row r="212" spans="1:4" ht="28.5">
      <c r="A212" s="585" t="s">
        <v>6364</v>
      </c>
      <c r="B212" s="586" t="s">
        <v>6365</v>
      </c>
      <c r="C212" s="587" t="s">
        <v>810</v>
      </c>
      <c r="D212" s="588">
        <v>11.23</v>
      </c>
    </row>
    <row r="213" spans="1:4" ht="28.5">
      <c r="A213" s="585" t="s">
        <v>6366</v>
      </c>
      <c r="B213" s="586" t="s">
        <v>6367</v>
      </c>
      <c r="C213" s="587" t="s">
        <v>810</v>
      </c>
      <c r="D213" s="588">
        <v>12.84</v>
      </c>
    </row>
    <row r="214" spans="1:4" ht="28.5">
      <c r="A214" s="585" t="s">
        <v>6368</v>
      </c>
      <c r="B214" s="586" t="s">
        <v>6369</v>
      </c>
      <c r="C214" s="587" t="s">
        <v>810</v>
      </c>
      <c r="D214" s="588">
        <v>14.44</v>
      </c>
    </row>
    <row r="215" spans="1:4" ht="28.5">
      <c r="A215" s="585" t="s">
        <v>6370</v>
      </c>
      <c r="B215" s="586" t="s">
        <v>6371</v>
      </c>
      <c r="C215" s="587" t="s">
        <v>810</v>
      </c>
      <c r="D215" s="588">
        <v>15.99</v>
      </c>
    </row>
    <row r="216" spans="1:4" ht="28.5">
      <c r="A216" s="585" t="s">
        <v>6372</v>
      </c>
      <c r="B216" s="586" t="s">
        <v>6373</v>
      </c>
      <c r="C216" s="587" t="s">
        <v>810</v>
      </c>
      <c r="D216" s="588">
        <v>19.27</v>
      </c>
    </row>
    <row r="217" spans="1:4" ht="28.5">
      <c r="A217" s="585" t="s">
        <v>6374</v>
      </c>
      <c r="B217" s="586" t="s">
        <v>6375</v>
      </c>
      <c r="C217" s="587" t="s">
        <v>810</v>
      </c>
      <c r="D217" s="588">
        <v>24.21</v>
      </c>
    </row>
    <row r="218" spans="1:4" ht="28.5">
      <c r="A218" s="585" t="s">
        <v>6376</v>
      </c>
      <c r="B218" s="586" t="s">
        <v>6377</v>
      </c>
      <c r="C218" s="587" t="s">
        <v>810</v>
      </c>
      <c r="D218" s="588">
        <v>27.85</v>
      </c>
    </row>
    <row r="219" spans="1:4" ht="28.5">
      <c r="A219" s="585" t="s">
        <v>6378</v>
      </c>
      <c r="B219" s="586" t="s">
        <v>6379</v>
      </c>
      <c r="C219" s="587" t="s">
        <v>810</v>
      </c>
      <c r="D219" s="588">
        <v>34.869999999999997</v>
      </c>
    </row>
    <row r="220" spans="1:4" ht="28.5">
      <c r="A220" s="585" t="s">
        <v>6380</v>
      </c>
      <c r="B220" s="586" t="s">
        <v>6381</v>
      </c>
      <c r="C220" s="587" t="s">
        <v>810</v>
      </c>
      <c r="D220" s="588">
        <v>41.35</v>
      </c>
    </row>
    <row r="221" spans="1:4" ht="28.5">
      <c r="A221" s="585" t="s">
        <v>6382</v>
      </c>
      <c r="B221" s="586" t="s">
        <v>6383</v>
      </c>
      <c r="C221" s="587" t="s">
        <v>810</v>
      </c>
      <c r="D221" s="588">
        <v>48.82</v>
      </c>
    </row>
    <row r="222" spans="1:4" ht="28.5">
      <c r="A222" s="585" t="s">
        <v>6384</v>
      </c>
      <c r="B222" s="586" t="s">
        <v>6385</v>
      </c>
      <c r="C222" s="587" t="s">
        <v>810</v>
      </c>
      <c r="D222" s="588">
        <v>32.51</v>
      </c>
    </row>
    <row r="223" spans="1:4" ht="14.25">
      <c r="A223" s="585" t="s">
        <v>289</v>
      </c>
      <c r="B223" s="586" t="s">
        <v>6386</v>
      </c>
      <c r="C223" s="587"/>
      <c r="D223" s="588"/>
    </row>
    <row r="224" spans="1:4" ht="14.25">
      <c r="A224" s="585" t="s">
        <v>6387</v>
      </c>
      <c r="B224" s="586" t="s">
        <v>6388</v>
      </c>
      <c r="C224" s="587"/>
      <c r="D224" s="588"/>
    </row>
    <row r="225" spans="1:4" ht="28.5">
      <c r="A225" s="585" t="s">
        <v>6389</v>
      </c>
      <c r="B225" s="586" t="s">
        <v>6390</v>
      </c>
      <c r="C225" s="587" t="s">
        <v>891</v>
      </c>
      <c r="D225" s="588">
        <v>51.04</v>
      </c>
    </row>
    <row r="226" spans="1:4" ht="28.5">
      <c r="A226" s="585" t="s">
        <v>6391</v>
      </c>
      <c r="B226" s="586" t="s">
        <v>6392</v>
      </c>
      <c r="C226" s="587" t="s">
        <v>891</v>
      </c>
      <c r="D226" s="588">
        <v>51.79</v>
      </c>
    </row>
    <row r="227" spans="1:4" ht="14.25">
      <c r="A227" s="585" t="s">
        <v>6393</v>
      </c>
      <c r="B227" s="586" t="s">
        <v>6394</v>
      </c>
      <c r="C227" s="587" t="s">
        <v>891</v>
      </c>
      <c r="D227" s="588">
        <v>701.47</v>
      </c>
    </row>
    <row r="228" spans="1:4" ht="28.5">
      <c r="A228" s="585" t="s">
        <v>6395</v>
      </c>
      <c r="B228" s="586" t="s">
        <v>6396</v>
      </c>
      <c r="C228" s="587" t="s">
        <v>891</v>
      </c>
      <c r="D228" s="588">
        <v>548.15</v>
      </c>
    </row>
    <row r="229" spans="1:4" ht="28.5">
      <c r="A229" s="585" t="s">
        <v>6397</v>
      </c>
      <c r="B229" s="586" t="s">
        <v>6398</v>
      </c>
      <c r="C229" s="587" t="s">
        <v>891</v>
      </c>
      <c r="D229" s="588">
        <v>416.68</v>
      </c>
    </row>
    <row r="230" spans="1:4" ht="14.25">
      <c r="A230" s="585" t="s">
        <v>6399</v>
      </c>
      <c r="B230" s="586" t="s">
        <v>6400</v>
      </c>
      <c r="C230" s="587" t="s">
        <v>891</v>
      </c>
      <c r="D230" s="588">
        <v>562.22</v>
      </c>
    </row>
    <row r="231" spans="1:4" ht="28.5">
      <c r="A231" s="585" t="s">
        <v>6401</v>
      </c>
      <c r="B231" s="586" t="s">
        <v>6402</v>
      </c>
      <c r="C231" s="587" t="s">
        <v>891</v>
      </c>
      <c r="D231" s="588">
        <v>324.11</v>
      </c>
    </row>
    <row r="232" spans="1:4" ht="14.25">
      <c r="A232" s="585" t="s">
        <v>6403</v>
      </c>
      <c r="B232" s="586" t="s">
        <v>6404</v>
      </c>
      <c r="C232" s="587" t="s">
        <v>891</v>
      </c>
      <c r="D232" s="588">
        <v>349.73</v>
      </c>
    </row>
    <row r="233" spans="1:4" ht="28.5">
      <c r="A233" s="585" t="s">
        <v>6405</v>
      </c>
      <c r="B233" s="586" t="s">
        <v>6406</v>
      </c>
      <c r="C233" s="587" t="s">
        <v>891</v>
      </c>
      <c r="D233" s="588">
        <v>495.14</v>
      </c>
    </row>
    <row r="234" spans="1:4" ht="28.5">
      <c r="A234" s="585" t="s">
        <v>6407</v>
      </c>
      <c r="B234" s="586" t="s">
        <v>6408</v>
      </c>
      <c r="C234" s="587" t="s">
        <v>891</v>
      </c>
      <c r="D234" s="588">
        <v>618.28</v>
      </c>
    </row>
    <row r="235" spans="1:4" ht="28.5">
      <c r="A235" s="585" t="s">
        <v>6409</v>
      </c>
      <c r="B235" s="586" t="s">
        <v>6410</v>
      </c>
      <c r="C235" s="587" t="s">
        <v>492</v>
      </c>
      <c r="D235" s="588">
        <v>1003.07</v>
      </c>
    </row>
    <row r="236" spans="1:4" ht="28.5">
      <c r="A236" s="585" t="s">
        <v>6411</v>
      </c>
      <c r="B236" s="586" t="s">
        <v>6412</v>
      </c>
      <c r="C236" s="587" t="s">
        <v>492</v>
      </c>
      <c r="D236" s="588">
        <v>2038.12</v>
      </c>
    </row>
    <row r="237" spans="1:4" ht="28.5">
      <c r="A237" s="585" t="s">
        <v>6413</v>
      </c>
      <c r="B237" s="586" t="s">
        <v>6414</v>
      </c>
      <c r="C237" s="587" t="s">
        <v>891</v>
      </c>
      <c r="D237" s="588">
        <v>155.26</v>
      </c>
    </row>
    <row r="238" spans="1:4" ht="28.5">
      <c r="A238" s="585" t="s">
        <v>6415</v>
      </c>
      <c r="B238" s="586" t="s">
        <v>6416</v>
      </c>
      <c r="C238" s="587" t="s">
        <v>891</v>
      </c>
      <c r="D238" s="588">
        <v>290.12</v>
      </c>
    </row>
    <row r="239" spans="1:4" ht="28.5">
      <c r="A239" s="585" t="s">
        <v>6417</v>
      </c>
      <c r="B239" s="586" t="s">
        <v>6418</v>
      </c>
      <c r="C239" s="587" t="s">
        <v>891</v>
      </c>
      <c r="D239" s="588">
        <v>447.57</v>
      </c>
    </row>
    <row r="240" spans="1:4" ht="28.5">
      <c r="A240" s="585" t="s">
        <v>6419</v>
      </c>
      <c r="B240" s="586" t="s">
        <v>6420</v>
      </c>
      <c r="C240" s="587" t="s">
        <v>891</v>
      </c>
      <c r="D240" s="588">
        <v>528.17999999999995</v>
      </c>
    </row>
    <row r="241" spans="1:4" ht="14.25">
      <c r="A241" s="585" t="s">
        <v>6421</v>
      </c>
      <c r="B241" s="586" t="s">
        <v>6422</v>
      </c>
      <c r="C241" s="587"/>
      <c r="D241" s="588"/>
    </row>
    <row r="242" spans="1:4" ht="14.25">
      <c r="A242" s="585" t="s">
        <v>6423</v>
      </c>
      <c r="B242" s="586" t="s">
        <v>6424</v>
      </c>
      <c r="C242" s="587"/>
      <c r="D242" s="588"/>
    </row>
    <row r="243" spans="1:4" ht="14.25">
      <c r="A243" s="585" t="s">
        <v>6425</v>
      </c>
      <c r="B243" s="586" t="s">
        <v>6426</v>
      </c>
      <c r="C243" s="587" t="s">
        <v>891</v>
      </c>
      <c r="D243" s="588">
        <v>401.76</v>
      </c>
    </row>
    <row r="244" spans="1:4" ht="14.25">
      <c r="A244" s="585" t="s">
        <v>6427</v>
      </c>
      <c r="B244" s="586" t="s">
        <v>6428</v>
      </c>
      <c r="C244" s="587"/>
      <c r="D244" s="588"/>
    </row>
    <row r="245" spans="1:4" ht="14.25">
      <c r="A245" s="585" t="s">
        <v>6429</v>
      </c>
      <c r="B245" s="586" t="s">
        <v>6430</v>
      </c>
      <c r="C245" s="587"/>
      <c r="D245" s="588"/>
    </row>
    <row r="246" spans="1:4" ht="28.5">
      <c r="A246" s="585" t="s">
        <v>6431</v>
      </c>
      <c r="B246" s="586" t="s">
        <v>6432</v>
      </c>
      <c r="C246" s="587" t="s">
        <v>492</v>
      </c>
      <c r="D246" s="588">
        <v>23841.95</v>
      </c>
    </row>
    <row r="247" spans="1:4" ht="14.25">
      <c r="A247" s="585" t="s">
        <v>6433</v>
      </c>
      <c r="B247" s="586" t="s">
        <v>6434</v>
      </c>
      <c r="C247" s="587"/>
      <c r="D247" s="588"/>
    </row>
    <row r="248" spans="1:4" ht="57">
      <c r="A248" s="585" t="s">
        <v>6435</v>
      </c>
      <c r="B248" s="586" t="s">
        <v>6436</v>
      </c>
      <c r="C248" s="587" t="s">
        <v>688</v>
      </c>
      <c r="D248" s="588">
        <v>312.5</v>
      </c>
    </row>
    <row r="249" spans="1:4" ht="71.25">
      <c r="A249" s="585" t="s">
        <v>6437</v>
      </c>
      <c r="B249" s="586" t="s">
        <v>6438</v>
      </c>
      <c r="C249" s="587" t="s">
        <v>688</v>
      </c>
      <c r="D249" s="588">
        <v>440.87</v>
      </c>
    </row>
    <row r="250" spans="1:4" ht="71.25">
      <c r="A250" s="585" t="s">
        <v>6439</v>
      </c>
      <c r="B250" s="586" t="s">
        <v>6440</v>
      </c>
      <c r="C250" s="587" t="s">
        <v>688</v>
      </c>
      <c r="D250" s="588">
        <v>505.04</v>
      </c>
    </row>
    <row r="251" spans="1:4" ht="71.25">
      <c r="A251" s="585" t="s">
        <v>6441</v>
      </c>
      <c r="B251" s="586" t="s">
        <v>6442</v>
      </c>
      <c r="C251" s="587" t="s">
        <v>688</v>
      </c>
      <c r="D251" s="588">
        <v>570.87</v>
      </c>
    </row>
    <row r="252" spans="1:4" ht="71.25">
      <c r="A252" s="585" t="s">
        <v>6443</v>
      </c>
      <c r="B252" s="586" t="s">
        <v>6444</v>
      </c>
      <c r="C252" s="587" t="s">
        <v>688</v>
      </c>
      <c r="D252" s="588">
        <v>599.26</v>
      </c>
    </row>
    <row r="253" spans="1:4" ht="14.25">
      <c r="A253" s="585" t="s">
        <v>290</v>
      </c>
      <c r="B253" s="586" t="s">
        <v>6445</v>
      </c>
      <c r="C253" s="587"/>
      <c r="D253" s="588"/>
    </row>
    <row r="254" spans="1:4" ht="14.25">
      <c r="A254" s="585" t="s">
        <v>6446</v>
      </c>
      <c r="B254" s="586" t="s">
        <v>6447</v>
      </c>
      <c r="C254" s="587"/>
      <c r="D254" s="588"/>
    </row>
    <row r="255" spans="1:4" ht="28.5">
      <c r="A255" s="585" t="s">
        <v>6448</v>
      </c>
      <c r="B255" s="586" t="s">
        <v>6449</v>
      </c>
      <c r="C255" s="587" t="s">
        <v>6450</v>
      </c>
      <c r="D255" s="588">
        <v>132.44</v>
      </c>
    </row>
    <row r="256" spans="1:4" ht="57">
      <c r="A256" s="585" t="s">
        <v>6451</v>
      </c>
      <c r="B256" s="586" t="s">
        <v>6452</v>
      </c>
      <c r="C256" s="587" t="s">
        <v>6450</v>
      </c>
      <c r="D256" s="588">
        <v>92.64</v>
      </c>
    </row>
    <row r="257" spans="1:4" ht="57">
      <c r="A257" s="585" t="s">
        <v>6453</v>
      </c>
      <c r="B257" s="586" t="s">
        <v>6454</v>
      </c>
      <c r="C257" s="587" t="s">
        <v>6450</v>
      </c>
      <c r="D257" s="588">
        <v>85.52</v>
      </c>
    </row>
    <row r="258" spans="1:4" ht="42.75">
      <c r="A258" s="585" t="s">
        <v>6455</v>
      </c>
      <c r="B258" s="586" t="s">
        <v>6456</v>
      </c>
      <c r="C258" s="587" t="s">
        <v>6450</v>
      </c>
      <c r="D258" s="588">
        <v>84.78</v>
      </c>
    </row>
    <row r="259" spans="1:4" ht="28.5">
      <c r="A259" s="585" t="s">
        <v>6457</v>
      </c>
      <c r="B259" s="586" t="s">
        <v>6458</v>
      </c>
      <c r="C259" s="587" t="s">
        <v>6450</v>
      </c>
      <c r="D259" s="588">
        <v>60.07</v>
      </c>
    </row>
    <row r="260" spans="1:4" ht="28.5">
      <c r="A260" s="585" t="s">
        <v>6459</v>
      </c>
      <c r="B260" s="586" t="s">
        <v>6460</v>
      </c>
      <c r="C260" s="587" t="s">
        <v>6450</v>
      </c>
      <c r="D260" s="588">
        <v>5.17</v>
      </c>
    </row>
    <row r="261" spans="1:4" ht="28.5">
      <c r="A261" s="585" t="s">
        <v>6461</v>
      </c>
      <c r="B261" s="586" t="s">
        <v>6462</v>
      </c>
      <c r="C261" s="587" t="s">
        <v>6450</v>
      </c>
      <c r="D261" s="588">
        <v>12.28</v>
      </c>
    </row>
    <row r="262" spans="1:4" ht="14.25">
      <c r="A262" s="585" t="s">
        <v>6463</v>
      </c>
      <c r="B262" s="586" t="s">
        <v>6464</v>
      </c>
      <c r="C262" s="587" t="s">
        <v>6450</v>
      </c>
      <c r="D262" s="588">
        <v>498.81</v>
      </c>
    </row>
    <row r="263" spans="1:4" ht="42.75">
      <c r="A263" s="585" t="s">
        <v>6465</v>
      </c>
      <c r="B263" s="586" t="s">
        <v>6466</v>
      </c>
      <c r="C263" s="587" t="s">
        <v>6450</v>
      </c>
      <c r="D263" s="588">
        <v>129.49</v>
      </c>
    </row>
    <row r="264" spans="1:4" ht="14.25">
      <c r="A264" s="585" t="s">
        <v>6467</v>
      </c>
      <c r="B264" s="586" t="s">
        <v>6468</v>
      </c>
      <c r="C264" s="587" t="s">
        <v>6450</v>
      </c>
      <c r="D264" s="588">
        <v>171.71</v>
      </c>
    </row>
    <row r="265" spans="1:4" ht="57">
      <c r="A265" s="585" t="s">
        <v>6469</v>
      </c>
      <c r="B265" s="586" t="s">
        <v>6470</v>
      </c>
      <c r="C265" s="587" t="s">
        <v>6450</v>
      </c>
      <c r="D265" s="588">
        <v>100.83</v>
      </c>
    </row>
    <row r="266" spans="1:4" ht="42.75">
      <c r="A266" s="585" t="s">
        <v>6471</v>
      </c>
      <c r="B266" s="586" t="s">
        <v>6472</v>
      </c>
      <c r="C266" s="587" t="s">
        <v>6450</v>
      </c>
      <c r="D266" s="588">
        <v>177.79</v>
      </c>
    </row>
    <row r="267" spans="1:4" ht="28.5">
      <c r="A267" s="585" t="s">
        <v>6473</v>
      </c>
      <c r="B267" s="586" t="s">
        <v>6474</v>
      </c>
      <c r="C267" s="587" t="s">
        <v>6450</v>
      </c>
      <c r="D267" s="588">
        <v>5.35</v>
      </c>
    </row>
    <row r="268" spans="1:4" ht="28.5">
      <c r="A268" s="585" t="s">
        <v>6475</v>
      </c>
      <c r="B268" s="586" t="s">
        <v>6476</v>
      </c>
      <c r="C268" s="587" t="s">
        <v>6450</v>
      </c>
      <c r="D268" s="588">
        <v>84.88</v>
      </c>
    </row>
    <row r="269" spans="1:4" ht="28.5">
      <c r="A269" s="585" t="s">
        <v>6477</v>
      </c>
      <c r="B269" s="586" t="s">
        <v>6478</v>
      </c>
      <c r="C269" s="587" t="s">
        <v>6450</v>
      </c>
      <c r="D269" s="588">
        <v>214.5</v>
      </c>
    </row>
    <row r="270" spans="1:4" ht="28.5">
      <c r="A270" s="585" t="s">
        <v>6479</v>
      </c>
      <c r="B270" s="586" t="s">
        <v>6480</v>
      </c>
      <c r="C270" s="587" t="s">
        <v>6450</v>
      </c>
      <c r="D270" s="588">
        <v>204.2</v>
      </c>
    </row>
    <row r="271" spans="1:4" ht="28.5">
      <c r="A271" s="585" t="s">
        <v>6481</v>
      </c>
      <c r="B271" s="586" t="s">
        <v>6482</v>
      </c>
      <c r="C271" s="587" t="s">
        <v>6450</v>
      </c>
      <c r="D271" s="588">
        <v>557.23</v>
      </c>
    </row>
    <row r="272" spans="1:4" ht="28.5">
      <c r="A272" s="585" t="s">
        <v>6483</v>
      </c>
      <c r="B272" s="586" t="s">
        <v>6484</v>
      </c>
      <c r="C272" s="587" t="s">
        <v>6450</v>
      </c>
      <c r="D272" s="588">
        <v>10.67</v>
      </c>
    </row>
    <row r="273" spans="1:4" ht="42.75">
      <c r="A273" s="585" t="s">
        <v>6485</v>
      </c>
      <c r="B273" s="586" t="s">
        <v>6486</v>
      </c>
      <c r="C273" s="587" t="s">
        <v>6450</v>
      </c>
      <c r="D273" s="588">
        <v>82.77</v>
      </c>
    </row>
    <row r="274" spans="1:4" ht="28.5">
      <c r="A274" s="585" t="s">
        <v>6487</v>
      </c>
      <c r="B274" s="586" t="s">
        <v>6488</v>
      </c>
      <c r="C274" s="587" t="s">
        <v>6450</v>
      </c>
      <c r="D274" s="588">
        <v>101.82</v>
      </c>
    </row>
    <row r="275" spans="1:4" ht="57">
      <c r="A275" s="585" t="s">
        <v>6489</v>
      </c>
      <c r="B275" s="586" t="s">
        <v>6490</v>
      </c>
      <c r="C275" s="587" t="s">
        <v>6450</v>
      </c>
      <c r="D275" s="588">
        <v>85</v>
      </c>
    </row>
    <row r="276" spans="1:4" ht="28.5">
      <c r="A276" s="585" t="s">
        <v>6491</v>
      </c>
      <c r="B276" s="586" t="s">
        <v>6492</v>
      </c>
      <c r="C276" s="587" t="s">
        <v>6450</v>
      </c>
      <c r="D276" s="588">
        <v>68.84</v>
      </c>
    </row>
    <row r="277" spans="1:4" ht="42.75">
      <c r="A277" s="585" t="s">
        <v>6493</v>
      </c>
      <c r="B277" s="586" t="s">
        <v>6494</v>
      </c>
      <c r="C277" s="587" t="s">
        <v>6450</v>
      </c>
      <c r="D277" s="588">
        <v>66.64</v>
      </c>
    </row>
    <row r="278" spans="1:4" ht="42.75">
      <c r="A278" s="585" t="s">
        <v>6495</v>
      </c>
      <c r="B278" s="586" t="s">
        <v>6496</v>
      </c>
      <c r="C278" s="587" t="s">
        <v>6450</v>
      </c>
      <c r="D278" s="588">
        <v>90.8</v>
      </c>
    </row>
    <row r="279" spans="1:4" ht="42.75">
      <c r="A279" s="585" t="s">
        <v>6497</v>
      </c>
      <c r="B279" s="586" t="s">
        <v>6498</v>
      </c>
      <c r="C279" s="587" t="s">
        <v>6450</v>
      </c>
      <c r="D279" s="588">
        <v>98.2</v>
      </c>
    </row>
    <row r="280" spans="1:4" ht="42.75">
      <c r="A280" s="585" t="s">
        <v>6499</v>
      </c>
      <c r="B280" s="586" t="s">
        <v>6500</v>
      </c>
      <c r="C280" s="587" t="s">
        <v>6450</v>
      </c>
      <c r="D280" s="588">
        <v>127.34</v>
      </c>
    </row>
    <row r="281" spans="1:4" ht="28.5">
      <c r="A281" s="585" t="s">
        <v>6501</v>
      </c>
      <c r="B281" s="586" t="s">
        <v>6502</v>
      </c>
      <c r="C281" s="587" t="s">
        <v>6450</v>
      </c>
      <c r="D281" s="588">
        <v>11.1</v>
      </c>
    </row>
    <row r="282" spans="1:4" ht="28.5">
      <c r="A282" s="585" t="s">
        <v>6503</v>
      </c>
      <c r="B282" s="586" t="s">
        <v>6504</v>
      </c>
      <c r="C282" s="587" t="s">
        <v>6450</v>
      </c>
      <c r="D282" s="588">
        <v>22.18</v>
      </c>
    </row>
    <row r="283" spans="1:4" ht="28.5">
      <c r="A283" s="585" t="s">
        <v>6505</v>
      </c>
      <c r="B283" s="586" t="s">
        <v>6506</v>
      </c>
      <c r="C283" s="587" t="s">
        <v>6450</v>
      </c>
      <c r="D283" s="588">
        <v>4.0599999999999996</v>
      </c>
    </row>
    <row r="284" spans="1:4" ht="42.75">
      <c r="A284" s="585" t="s">
        <v>6507</v>
      </c>
      <c r="B284" s="586" t="s">
        <v>6508</v>
      </c>
      <c r="C284" s="587" t="s">
        <v>6450</v>
      </c>
      <c r="D284" s="588">
        <v>407.96</v>
      </c>
    </row>
    <row r="285" spans="1:4" ht="57">
      <c r="A285" s="585" t="s">
        <v>6509</v>
      </c>
      <c r="B285" s="586" t="s">
        <v>6510</v>
      </c>
      <c r="C285" s="587" t="s">
        <v>6450</v>
      </c>
      <c r="D285" s="588">
        <v>107.22</v>
      </c>
    </row>
    <row r="286" spans="1:4" ht="28.5">
      <c r="A286" s="585" t="s">
        <v>6511</v>
      </c>
      <c r="B286" s="586" t="s">
        <v>6512</v>
      </c>
      <c r="C286" s="587" t="s">
        <v>6450</v>
      </c>
      <c r="D286" s="588">
        <v>159.72</v>
      </c>
    </row>
    <row r="287" spans="1:4" ht="42.75">
      <c r="A287" s="585" t="s">
        <v>6513</v>
      </c>
      <c r="B287" s="586" t="s">
        <v>6514</v>
      </c>
      <c r="C287" s="587" t="s">
        <v>6450</v>
      </c>
      <c r="D287" s="588">
        <v>124.89</v>
      </c>
    </row>
    <row r="288" spans="1:4" ht="28.5">
      <c r="A288" s="585" t="s">
        <v>6515</v>
      </c>
      <c r="B288" s="586" t="s">
        <v>6516</v>
      </c>
      <c r="C288" s="587" t="s">
        <v>6450</v>
      </c>
      <c r="D288" s="588">
        <v>185.61</v>
      </c>
    </row>
    <row r="289" spans="1:4" ht="42.75">
      <c r="A289" s="585" t="s">
        <v>6517</v>
      </c>
      <c r="B289" s="586" t="s">
        <v>6518</v>
      </c>
      <c r="C289" s="587" t="s">
        <v>6450</v>
      </c>
      <c r="D289" s="588">
        <v>86.26</v>
      </c>
    </row>
    <row r="290" spans="1:4" ht="28.5">
      <c r="A290" s="585" t="s">
        <v>6519</v>
      </c>
      <c r="B290" s="586" t="s">
        <v>6520</v>
      </c>
      <c r="C290" s="587" t="s">
        <v>6450</v>
      </c>
      <c r="D290" s="588">
        <v>36.01</v>
      </c>
    </row>
    <row r="291" spans="1:4" ht="14.25">
      <c r="A291" s="585" t="s">
        <v>6521</v>
      </c>
      <c r="B291" s="586" t="s">
        <v>6522</v>
      </c>
      <c r="C291" s="587" t="s">
        <v>6450</v>
      </c>
      <c r="D291" s="588">
        <v>190.67</v>
      </c>
    </row>
    <row r="292" spans="1:4" ht="42.75">
      <c r="A292" s="585" t="s">
        <v>6523</v>
      </c>
      <c r="B292" s="586" t="s">
        <v>6524</v>
      </c>
      <c r="C292" s="587" t="s">
        <v>6450</v>
      </c>
      <c r="D292" s="588">
        <v>105.28</v>
      </c>
    </row>
    <row r="293" spans="1:4" ht="42.75">
      <c r="A293" s="585" t="s">
        <v>6525</v>
      </c>
      <c r="B293" s="586" t="s">
        <v>6526</v>
      </c>
      <c r="C293" s="587" t="s">
        <v>6450</v>
      </c>
      <c r="D293" s="588">
        <v>108.78</v>
      </c>
    </row>
    <row r="294" spans="1:4" ht="14.25">
      <c r="A294" s="585" t="s">
        <v>6527</v>
      </c>
      <c r="B294" s="586" t="s">
        <v>6528</v>
      </c>
      <c r="C294" s="587" t="s">
        <v>6450</v>
      </c>
      <c r="D294" s="588">
        <v>19.68</v>
      </c>
    </row>
    <row r="295" spans="1:4" ht="14.25">
      <c r="A295" s="585" t="s">
        <v>6529</v>
      </c>
      <c r="B295" s="586" t="s">
        <v>6530</v>
      </c>
      <c r="C295" s="587" t="s">
        <v>6450</v>
      </c>
      <c r="D295" s="588">
        <v>78.48</v>
      </c>
    </row>
    <row r="296" spans="1:4" ht="28.5">
      <c r="A296" s="585" t="s">
        <v>6531</v>
      </c>
      <c r="B296" s="586" t="s">
        <v>6532</v>
      </c>
      <c r="C296" s="587" t="s">
        <v>6450</v>
      </c>
      <c r="D296" s="588">
        <v>184.98</v>
      </c>
    </row>
    <row r="297" spans="1:4" ht="28.5">
      <c r="A297" s="585" t="s">
        <v>6533</v>
      </c>
      <c r="B297" s="586" t="s">
        <v>6534</v>
      </c>
      <c r="C297" s="587" t="s">
        <v>6450</v>
      </c>
      <c r="D297" s="588">
        <v>135.41999999999999</v>
      </c>
    </row>
    <row r="298" spans="1:4" ht="42.75">
      <c r="A298" s="585" t="s">
        <v>6535</v>
      </c>
      <c r="B298" s="586" t="s">
        <v>6536</v>
      </c>
      <c r="C298" s="587" t="s">
        <v>6450</v>
      </c>
      <c r="D298" s="588">
        <v>6.01</v>
      </c>
    </row>
    <row r="299" spans="1:4" ht="42.75">
      <c r="A299" s="585" t="s">
        <v>6537</v>
      </c>
      <c r="B299" s="586" t="s">
        <v>6538</v>
      </c>
      <c r="C299" s="587" t="s">
        <v>6450</v>
      </c>
      <c r="D299" s="588">
        <v>118.96</v>
      </c>
    </row>
    <row r="300" spans="1:4" ht="42.75">
      <c r="A300" s="585" t="s">
        <v>6539</v>
      </c>
      <c r="B300" s="586" t="s">
        <v>6540</v>
      </c>
      <c r="C300" s="587" t="s">
        <v>6450</v>
      </c>
      <c r="D300" s="588">
        <v>112.59</v>
      </c>
    </row>
    <row r="301" spans="1:4" ht="28.5">
      <c r="A301" s="585" t="s">
        <v>6541</v>
      </c>
      <c r="B301" s="586" t="s">
        <v>6542</v>
      </c>
      <c r="C301" s="587" t="s">
        <v>6450</v>
      </c>
      <c r="D301" s="588">
        <v>114.68</v>
      </c>
    </row>
    <row r="302" spans="1:4" ht="14.25">
      <c r="A302" s="585" t="s">
        <v>6543</v>
      </c>
      <c r="B302" s="586" t="s">
        <v>6544</v>
      </c>
      <c r="C302" s="587" t="s">
        <v>6450</v>
      </c>
      <c r="D302" s="588">
        <v>112.16</v>
      </c>
    </row>
    <row r="303" spans="1:4" ht="28.5">
      <c r="A303" s="585" t="s">
        <v>6545</v>
      </c>
      <c r="B303" s="586" t="s">
        <v>6546</v>
      </c>
      <c r="C303" s="587" t="s">
        <v>6450</v>
      </c>
      <c r="D303" s="588">
        <v>111.97</v>
      </c>
    </row>
    <row r="304" spans="1:4" ht="57">
      <c r="A304" s="585" t="s">
        <v>6547</v>
      </c>
      <c r="B304" s="586" t="s">
        <v>6548</v>
      </c>
      <c r="C304" s="587" t="s">
        <v>6450</v>
      </c>
      <c r="D304" s="588">
        <v>106.66</v>
      </c>
    </row>
    <row r="305" spans="1:4" ht="42.75">
      <c r="A305" s="585" t="s">
        <v>6549</v>
      </c>
      <c r="B305" s="586" t="s">
        <v>6550</v>
      </c>
      <c r="C305" s="587" t="s">
        <v>6450</v>
      </c>
      <c r="D305" s="588">
        <v>5.07</v>
      </c>
    </row>
    <row r="306" spans="1:4" ht="14.25">
      <c r="A306" s="585" t="s">
        <v>6551</v>
      </c>
      <c r="B306" s="586" t="s">
        <v>6552</v>
      </c>
      <c r="C306" s="587" t="s">
        <v>6450</v>
      </c>
      <c r="D306" s="588">
        <v>153.30000000000001</v>
      </c>
    </row>
    <row r="307" spans="1:4" ht="28.5">
      <c r="A307" s="585" t="s">
        <v>6553</v>
      </c>
      <c r="B307" s="586" t="s">
        <v>6554</v>
      </c>
      <c r="C307" s="587" t="s">
        <v>6450</v>
      </c>
      <c r="D307" s="588">
        <v>185.66</v>
      </c>
    </row>
    <row r="308" spans="1:4" ht="57">
      <c r="A308" s="585" t="s">
        <v>6555</v>
      </c>
      <c r="B308" s="586" t="s">
        <v>6556</v>
      </c>
      <c r="C308" s="587" t="s">
        <v>6450</v>
      </c>
      <c r="D308" s="588">
        <v>149.76</v>
      </c>
    </row>
    <row r="309" spans="1:4" ht="14.25">
      <c r="A309" s="585" t="s">
        <v>6557</v>
      </c>
      <c r="B309" s="586" t="s">
        <v>6558</v>
      </c>
      <c r="C309" s="587" t="s">
        <v>6450</v>
      </c>
      <c r="D309" s="588">
        <v>56.43</v>
      </c>
    </row>
    <row r="310" spans="1:4" ht="28.5">
      <c r="A310" s="585" t="s">
        <v>6559</v>
      </c>
      <c r="B310" s="586" t="s">
        <v>6560</v>
      </c>
      <c r="C310" s="587" t="s">
        <v>6450</v>
      </c>
      <c r="D310" s="588">
        <v>2.95</v>
      </c>
    </row>
    <row r="311" spans="1:4" ht="28.5">
      <c r="A311" s="585" t="s">
        <v>6561</v>
      </c>
      <c r="B311" s="586" t="s">
        <v>6562</v>
      </c>
      <c r="C311" s="587" t="s">
        <v>6450</v>
      </c>
      <c r="D311" s="588">
        <v>3.11</v>
      </c>
    </row>
    <row r="312" spans="1:4" ht="28.5">
      <c r="A312" s="585" t="s">
        <v>6563</v>
      </c>
      <c r="B312" s="586" t="s">
        <v>6564</v>
      </c>
      <c r="C312" s="587" t="s">
        <v>6450</v>
      </c>
      <c r="D312" s="588">
        <v>4.2699999999999996</v>
      </c>
    </row>
    <row r="313" spans="1:4" ht="28.5">
      <c r="A313" s="585" t="s">
        <v>6565</v>
      </c>
      <c r="B313" s="586" t="s">
        <v>6566</v>
      </c>
      <c r="C313" s="587" t="s">
        <v>6450</v>
      </c>
      <c r="D313" s="588">
        <v>2.31</v>
      </c>
    </row>
    <row r="314" spans="1:4" ht="28.5">
      <c r="A314" s="585" t="s">
        <v>6567</v>
      </c>
      <c r="B314" s="586" t="s">
        <v>6568</v>
      </c>
      <c r="C314" s="587" t="s">
        <v>6450</v>
      </c>
      <c r="D314" s="588">
        <v>10.67</v>
      </c>
    </row>
    <row r="315" spans="1:4" ht="28.5">
      <c r="A315" s="585" t="s">
        <v>6569</v>
      </c>
      <c r="B315" s="586" t="s">
        <v>6570</v>
      </c>
      <c r="C315" s="587" t="s">
        <v>6450</v>
      </c>
      <c r="D315" s="588">
        <v>13.24</v>
      </c>
    </row>
    <row r="316" spans="1:4" ht="42.75">
      <c r="A316" s="585" t="s">
        <v>6571</v>
      </c>
      <c r="B316" s="586" t="s">
        <v>6572</v>
      </c>
      <c r="C316" s="587" t="s">
        <v>6450</v>
      </c>
      <c r="D316" s="588">
        <v>1.22</v>
      </c>
    </row>
    <row r="317" spans="1:4" ht="28.5">
      <c r="A317" s="585" t="s">
        <v>6573</v>
      </c>
      <c r="B317" s="586" t="s">
        <v>6574</v>
      </c>
      <c r="C317" s="587" t="s">
        <v>6450</v>
      </c>
      <c r="D317" s="588">
        <v>169.74</v>
      </c>
    </row>
    <row r="318" spans="1:4" ht="28.5">
      <c r="A318" s="585" t="s">
        <v>6575</v>
      </c>
      <c r="B318" s="586" t="s">
        <v>6576</v>
      </c>
      <c r="C318" s="587" t="s">
        <v>6450</v>
      </c>
      <c r="D318" s="588">
        <v>160.03</v>
      </c>
    </row>
    <row r="319" spans="1:4" ht="42.75">
      <c r="A319" s="585" t="s">
        <v>6577</v>
      </c>
      <c r="B319" s="586" t="s">
        <v>6578</v>
      </c>
      <c r="C319" s="587" t="s">
        <v>6450</v>
      </c>
      <c r="D319" s="588">
        <v>1.7</v>
      </c>
    </row>
    <row r="320" spans="1:4" ht="28.5">
      <c r="A320" s="585" t="s">
        <v>6579</v>
      </c>
      <c r="B320" s="586" t="s">
        <v>6580</v>
      </c>
      <c r="C320" s="587" t="s">
        <v>6450</v>
      </c>
      <c r="D320" s="588">
        <v>125.68</v>
      </c>
    </row>
    <row r="321" spans="1:4" ht="28.5">
      <c r="A321" s="585" t="s">
        <v>6581</v>
      </c>
      <c r="B321" s="586" t="s">
        <v>6582</v>
      </c>
      <c r="C321" s="587" t="s">
        <v>6450</v>
      </c>
      <c r="D321" s="588">
        <v>152.16</v>
      </c>
    </row>
    <row r="322" spans="1:4" ht="28.5">
      <c r="A322" s="585" t="s">
        <v>6583</v>
      </c>
      <c r="B322" s="586" t="s">
        <v>6584</v>
      </c>
      <c r="C322" s="587" t="s">
        <v>6450</v>
      </c>
      <c r="D322" s="588">
        <v>64.03</v>
      </c>
    </row>
    <row r="323" spans="1:4" ht="42.75">
      <c r="A323" s="585" t="s">
        <v>6585</v>
      </c>
      <c r="B323" s="586" t="s">
        <v>6586</v>
      </c>
      <c r="C323" s="587" t="s">
        <v>6450</v>
      </c>
      <c r="D323" s="588">
        <v>3.43</v>
      </c>
    </row>
    <row r="324" spans="1:4" ht="28.5">
      <c r="A324" s="585" t="s">
        <v>6587</v>
      </c>
      <c r="B324" s="586" t="s">
        <v>6588</v>
      </c>
      <c r="C324" s="587" t="s">
        <v>6450</v>
      </c>
      <c r="D324" s="588">
        <v>297.06</v>
      </c>
    </row>
    <row r="325" spans="1:4" ht="28.5">
      <c r="A325" s="585" t="s">
        <v>6589</v>
      </c>
      <c r="B325" s="586" t="s">
        <v>6590</v>
      </c>
      <c r="C325" s="587" t="s">
        <v>6450</v>
      </c>
      <c r="D325" s="588">
        <v>704.03</v>
      </c>
    </row>
    <row r="326" spans="1:4" ht="28.5">
      <c r="A326" s="585" t="s">
        <v>6591</v>
      </c>
      <c r="B326" s="586" t="s">
        <v>6592</v>
      </c>
      <c r="C326" s="587" t="s">
        <v>6450</v>
      </c>
      <c r="D326" s="588">
        <v>588.04</v>
      </c>
    </row>
    <row r="327" spans="1:4" ht="42.75">
      <c r="A327" s="585" t="s">
        <v>6593</v>
      </c>
      <c r="B327" s="586" t="s">
        <v>6594</v>
      </c>
      <c r="C327" s="587" t="s">
        <v>6450</v>
      </c>
      <c r="D327" s="588">
        <v>154.43</v>
      </c>
    </row>
    <row r="328" spans="1:4" ht="42.75">
      <c r="A328" s="585" t="s">
        <v>6595</v>
      </c>
      <c r="B328" s="586" t="s">
        <v>6596</v>
      </c>
      <c r="C328" s="587" t="s">
        <v>6450</v>
      </c>
      <c r="D328" s="588">
        <v>134.16</v>
      </c>
    </row>
    <row r="329" spans="1:4" ht="28.5">
      <c r="A329" s="585" t="s">
        <v>6597</v>
      </c>
      <c r="B329" s="586" t="s">
        <v>6598</v>
      </c>
      <c r="C329" s="587" t="s">
        <v>6450</v>
      </c>
      <c r="D329" s="588">
        <v>6.95</v>
      </c>
    </row>
    <row r="330" spans="1:4" ht="28.5">
      <c r="A330" s="585" t="s">
        <v>6599</v>
      </c>
      <c r="B330" s="586" t="s">
        <v>6600</v>
      </c>
      <c r="C330" s="587" t="s">
        <v>6450</v>
      </c>
      <c r="D330" s="588">
        <v>131.88999999999999</v>
      </c>
    </row>
    <row r="331" spans="1:4" ht="42.75">
      <c r="A331" s="585" t="s">
        <v>6601</v>
      </c>
      <c r="B331" s="586" t="s">
        <v>6602</v>
      </c>
      <c r="C331" s="587" t="s">
        <v>6450</v>
      </c>
      <c r="D331" s="588">
        <v>173.03</v>
      </c>
    </row>
    <row r="332" spans="1:4" ht="42.75">
      <c r="A332" s="585" t="s">
        <v>6603</v>
      </c>
      <c r="B332" s="586" t="s">
        <v>6604</v>
      </c>
      <c r="C332" s="587" t="s">
        <v>6450</v>
      </c>
      <c r="D332" s="588">
        <v>192.34</v>
      </c>
    </row>
    <row r="333" spans="1:4" ht="28.5">
      <c r="A333" s="585" t="s">
        <v>6605</v>
      </c>
      <c r="B333" s="586" t="s">
        <v>6606</v>
      </c>
      <c r="C333" s="587" t="s">
        <v>6450</v>
      </c>
      <c r="D333" s="588">
        <v>2.17</v>
      </c>
    </row>
    <row r="334" spans="1:4" ht="28.5">
      <c r="A334" s="585" t="s">
        <v>6607</v>
      </c>
      <c r="B334" s="586" t="s">
        <v>6608</v>
      </c>
      <c r="C334" s="587" t="s">
        <v>6450</v>
      </c>
      <c r="D334" s="588">
        <v>5.37</v>
      </c>
    </row>
    <row r="335" spans="1:4" ht="28.5">
      <c r="A335" s="585" t="s">
        <v>6609</v>
      </c>
      <c r="B335" s="586" t="s">
        <v>6610</v>
      </c>
      <c r="C335" s="587" t="s">
        <v>6450</v>
      </c>
      <c r="D335" s="588">
        <v>90.2</v>
      </c>
    </row>
    <row r="336" spans="1:4" ht="42.75">
      <c r="A336" s="585" t="s">
        <v>6611</v>
      </c>
      <c r="B336" s="586" t="s">
        <v>6612</v>
      </c>
      <c r="C336" s="587" t="s">
        <v>6450</v>
      </c>
      <c r="D336" s="588">
        <v>9.73</v>
      </c>
    </row>
    <row r="337" spans="1:4" ht="28.5">
      <c r="A337" s="585" t="s">
        <v>6613</v>
      </c>
      <c r="B337" s="586" t="s">
        <v>6614</v>
      </c>
      <c r="C337" s="587" t="s">
        <v>6450</v>
      </c>
      <c r="D337" s="588">
        <v>14.39</v>
      </c>
    </row>
    <row r="338" spans="1:4" ht="42.75">
      <c r="A338" s="585" t="s">
        <v>6615</v>
      </c>
      <c r="B338" s="586" t="s">
        <v>6616</v>
      </c>
      <c r="C338" s="587" t="s">
        <v>6450</v>
      </c>
      <c r="D338" s="588">
        <v>8.0399999999999991</v>
      </c>
    </row>
    <row r="339" spans="1:4" ht="28.5">
      <c r="A339" s="585" t="s">
        <v>6617</v>
      </c>
      <c r="B339" s="586" t="s">
        <v>6618</v>
      </c>
      <c r="C339" s="587" t="s">
        <v>6450</v>
      </c>
      <c r="D339" s="588">
        <v>10.65</v>
      </c>
    </row>
    <row r="340" spans="1:4" ht="28.5">
      <c r="A340" s="585" t="s">
        <v>6619</v>
      </c>
      <c r="B340" s="586" t="s">
        <v>6620</v>
      </c>
      <c r="C340" s="587" t="s">
        <v>6450</v>
      </c>
      <c r="D340" s="588">
        <v>11.09</v>
      </c>
    </row>
    <row r="341" spans="1:4" ht="42.75">
      <c r="A341" s="585" t="s">
        <v>6621</v>
      </c>
      <c r="B341" s="586" t="s">
        <v>6622</v>
      </c>
      <c r="C341" s="587" t="s">
        <v>6450</v>
      </c>
      <c r="D341" s="588">
        <v>44.92</v>
      </c>
    </row>
    <row r="342" spans="1:4" ht="57">
      <c r="A342" s="585" t="s">
        <v>6623</v>
      </c>
      <c r="B342" s="586" t="s">
        <v>6624</v>
      </c>
      <c r="C342" s="587" t="s">
        <v>6450</v>
      </c>
      <c r="D342" s="588">
        <v>454.71</v>
      </c>
    </row>
    <row r="343" spans="1:4" ht="57">
      <c r="A343" s="585" t="s">
        <v>6625</v>
      </c>
      <c r="B343" s="586" t="s">
        <v>6626</v>
      </c>
      <c r="C343" s="587" t="s">
        <v>6450</v>
      </c>
      <c r="D343" s="588">
        <v>237.49</v>
      </c>
    </row>
    <row r="344" spans="1:4" ht="28.5">
      <c r="A344" s="585" t="s">
        <v>6627</v>
      </c>
      <c r="B344" s="586" t="s">
        <v>6628</v>
      </c>
      <c r="C344" s="587" t="s">
        <v>6450</v>
      </c>
      <c r="D344" s="588">
        <v>88.79</v>
      </c>
    </row>
    <row r="345" spans="1:4" ht="28.5">
      <c r="A345" s="585" t="s">
        <v>6629</v>
      </c>
      <c r="B345" s="586" t="s">
        <v>6630</v>
      </c>
      <c r="C345" s="587" t="s">
        <v>6450</v>
      </c>
      <c r="D345" s="588">
        <v>56.73</v>
      </c>
    </row>
    <row r="346" spans="1:4" ht="28.5">
      <c r="A346" s="585" t="s">
        <v>6631</v>
      </c>
      <c r="B346" s="586" t="s">
        <v>6632</v>
      </c>
      <c r="C346" s="587" t="s">
        <v>6450</v>
      </c>
      <c r="D346" s="588">
        <v>16.25</v>
      </c>
    </row>
    <row r="347" spans="1:4" ht="28.5">
      <c r="A347" s="585" t="s">
        <v>6633</v>
      </c>
      <c r="B347" s="586" t="s">
        <v>6634</v>
      </c>
      <c r="C347" s="587" t="s">
        <v>6450</v>
      </c>
      <c r="D347" s="588">
        <v>46.5</v>
      </c>
    </row>
    <row r="348" spans="1:4" ht="28.5">
      <c r="A348" s="585" t="s">
        <v>6635</v>
      </c>
      <c r="B348" s="586" t="s">
        <v>6636</v>
      </c>
      <c r="C348" s="587" t="s">
        <v>6450</v>
      </c>
      <c r="D348" s="588">
        <v>120.18</v>
      </c>
    </row>
    <row r="349" spans="1:4" ht="28.5">
      <c r="A349" s="585" t="s">
        <v>6637</v>
      </c>
      <c r="B349" s="586" t="s">
        <v>6638</v>
      </c>
      <c r="C349" s="587" t="s">
        <v>6450</v>
      </c>
      <c r="D349" s="588">
        <v>128.93</v>
      </c>
    </row>
    <row r="350" spans="1:4" ht="28.5">
      <c r="A350" s="585" t="s">
        <v>6639</v>
      </c>
      <c r="B350" s="586" t="s">
        <v>6640</v>
      </c>
      <c r="C350" s="587" t="s">
        <v>6450</v>
      </c>
      <c r="D350" s="588">
        <v>62.03</v>
      </c>
    </row>
    <row r="351" spans="1:4" ht="42.75">
      <c r="A351" s="585" t="s">
        <v>6641</v>
      </c>
      <c r="B351" s="586" t="s">
        <v>6642</v>
      </c>
      <c r="C351" s="587" t="s">
        <v>6450</v>
      </c>
      <c r="D351" s="588">
        <v>124.73</v>
      </c>
    </row>
    <row r="352" spans="1:4" ht="28.5">
      <c r="A352" s="585" t="s">
        <v>6643</v>
      </c>
      <c r="B352" s="586" t="s">
        <v>6644</v>
      </c>
      <c r="C352" s="587" t="s">
        <v>6450</v>
      </c>
      <c r="D352" s="588">
        <v>5.72</v>
      </c>
    </row>
    <row r="353" spans="1:4" ht="42.75">
      <c r="A353" s="585" t="s">
        <v>6645</v>
      </c>
      <c r="B353" s="586" t="s">
        <v>6646</v>
      </c>
      <c r="C353" s="587" t="s">
        <v>6450</v>
      </c>
      <c r="D353" s="588">
        <v>12.58</v>
      </c>
    </row>
    <row r="354" spans="1:4" ht="42.75">
      <c r="A354" s="585" t="s">
        <v>6647</v>
      </c>
      <c r="B354" s="586" t="s">
        <v>6648</v>
      </c>
      <c r="C354" s="587" t="s">
        <v>6450</v>
      </c>
      <c r="D354" s="588">
        <v>134.97</v>
      </c>
    </row>
    <row r="355" spans="1:4" ht="28.5">
      <c r="A355" s="585" t="s">
        <v>6649</v>
      </c>
      <c r="B355" s="586" t="s">
        <v>6650</v>
      </c>
      <c r="C355" s="587" t="s">
        <v>6450</v>
      </c>
      <c r="D355" s="588">
        <v>5.37</v>
      </c>
    </row>
    <row r="356" spans="1:4" ht="57">
      <c r="A356" s="585" t="s">
        <v>6651</v>
      </c>
      <c r="B356" s="586" t="s">
        <v>6652</v>
      </c>
      <c r="C356" s="587" t="s">
        <v>6450</v>
      </c>
      <c r="D356" s="588">
        <v>95.1</v>
      </c>
    </row>
    <row r="357" spans="1:4" ht="57">
      <c r="A357" s="585" t="s">
        <v>6653</v>
      </c>
      <c r="B357" s="586" t="s">
        <v>6654</v>
      </c>
      <c r="C357" s="587" t="s">
        <v>6450</v>
      </c>
      <c r="D357" s="588">
        <v>201.31</v>
      </c>
    </row>
    <row r="358" spans="1:4" ht="28.5">
      <c r="A358" s="585" t="s">
        <v>6655</v>
      </c>
      <c r="B358" s="586" t="s">
        <v>6656</v>
      </c>
      <c r="C358" s="587" t="s">
        <v>6450</v>
      </c>
      <c r="D358" s="588">
        <v>1.92</v>
      </c>
    </row>
    <row r="359" spans="1:4" ht="28.5">
      <c r="A359" s="585" t="s">
        <v>6657</v>
      </c>
      <c r="B359" s="586" t="s">
        <v>6658</v>
      </c>
      <c r="C359" s="587" t="s">
        <v>6450</v>
      </c>
      <c r="D359" s="588">
        <v>5.61</v>
      </c>
    </row>
    <row r="360" spans="1:4" ht="57">
      <c r="A360" s="585" t="s">
        <v>6659</v>
      </c>
      <c r="B360" s="586" t="s">
        <v>6660</v>
      </c>
      <c r="C360" s="587" t="s">
        <v>6450</v>
      </c>
      <c r="D360" s="588">
        <v>135.84</v>
      </c>
    </row>
    <row r="361" spans="1:4" ht="28.5">
      <c r="A361" s="585" t="s">
        <v>6661</v>
      </c>
      <c r="B361" s="586" t="s">
        <v>6662</v>
      </c>
      <c r="C361" s="587" t="s">
        <v>6450</v>
      </c>
      <c r="D361" s="588">
        <v>2.73</v>
      </c>
    </row>
    <row r="362" spans="1:4" ht="14.25">
      <c r="A362" s="585" t="s">
        <v>6663</v>
      </c>
      <c r="B362" s="586" t="s">
        <v>6664</v>
      </c>
      <c r="C362" s="587" t="s">
        <v>6450</v>
      </c>
      <c r="D362" s="588">
        <v>1.48</v>
      </c>
    </row>
    <row r="363" spans="1:4" ht="28.5">
      <c r="A363" s="585" t="s">
        <v>6665</v>
      </c>
      <c r="B363" s="586" t="s">
        <v>6666</v>
      </c>
      <c r="C363" s="587" t="s">
        <v>6450</v>
      </c>
      <c r="D363" s="588">
        <v>90.16</v>
      </c>
    </row>
    <row r="364" spans="1:4" ht="28.5">
      <c r="A364" s="585" t="s">
        <v>6667</v>
      </c>
      <c r="B364" s="586" t="s">
        <v>6668</v>
      </c>
      <c r="C364" s="587" t="s">
        <v>6450</v>
      </c>
      <c r="D364" s="588">
        <v>76.59</v>
      </c>
    </row>
    <row r="365" spans="1:4" ht="57">
      <c r="A365" s="585" t="s">
        <v>6669</v>
      </c>
      <c r="B365" s="586" t="s">
        <v>6670</v>
      </c>
      <c r="C365" s="587" t="s">
        <v>6450</v>
      </c>
      <c r="D365" s="588">
        <v>173.09</v>
      </c>
    </row>
    <row r="366" spans="1:4" ht="28.5">
      <c r="A366" s="585" t="s">
        <v>6671</v>
      </c>
      <c r="B366" s="586" t="s">
        <v>6672</v>
      </c>
      <c r="C366" s="587" t="s">
        <v>6450</v>
      </c>
      <c r="D366" s="588">
        <v>16.18</v>
      </c>
    </row>
    <row r="367" spans="1:4" ht="28.5">
      <c r="A367" s="585" t="s">
        <v>6673</v>
      </c>
      <c r="B367" s="586" t="s">
        <v>6674</v>
      </c>
      <c r="C367" s="587" t="s">
        <v>6450</v>
      </c>
      <c r="D367" s="588">
        <v>15.71</v>
      </c>
    </row>
    <row r="368" spans="1:4" ht="28.5">
      <c r="A368" s="585" t="s">
        <v>6675</v>
      </c>
      <c r="B368" s="586" t="s">
        <v>6676</v>
      </c>
      <c r="C368" s="587" t="s">
        <v>6450</v>
      </c>
      <c r="D368" s="588">
        <v>10.06</v>
      </c>
    </row>
    <row r="369" spans="1:4" ht="57">
      <c r="A369" s="585" t="s">
        <v>6677</v>
      </c>
      <c r="B369" s="586" t="s">
        <v>6678</v>
      </c>
      <c r="C369" s="587" t="s">
        <v>6450</v>
      </c>
      <c r="D369" s="588">
        <v>669.22</v>
      </c>
    </row>
    <row r="370" spans="1:4" ht="28.5">
      <c r="A370" s="585" t="s">
        <v>6679</v>
      </c>
      <c r="B370" s="586" t="s">
        <v>6680</v>
      </c>
      <c r="C370" s="587" t="s">
        <v>6450</v>
      </c>
      <c r="D370" s="588">
        <v>5.41</v>
      </c>
    </row>
    <row r="371" spans="1:4" ht="28.5">
      <c r="A371" s="585" t="s">
        <v>6681</v>
      </c>
      <c r="B371" s="586" t="s">
        <v>6682</v>
      </c>
      <c r="C371" s="587" t="s">
        <v>6450</v>
      </c>
      <c r="D371" s="588">
        <v>63.31</v>
      </c>
    </row>
    <row r="372" spans="1:4" ht="28.5">
      <c r="A372" s="585" t="s">
        <v>6683</v>
      </c>
      <c r="B372" s="586" t="s">
        <v>6684</v>
      </c>
      <c r="C372" s="587" t="s">
        <v>6450</v>
      </c>
      <c r="D372" s="588">
        <v>10</v>
      </c>
    </row>
    <row r="373" spans="1:4" ht="28.5">
      <c r="A373" s="585" t="s">
        <v>6685</v>
      </c>
      <c r="B373" s="586" t="s">
        <v>6686</v>
      </c>
      <c r="C373" s="587" t="s">
        <v>6450</v>
      </c>
      <c r="D373" s="588">
        <v>285.97000000000003</v>
      </c>
    </row>
    <row r="374" spans="1:4" ht="28.5">
      <c r="A374" s="585" t="s">
        <v>6687</v>
      </c>
      <c r="B374" s="586" t="s">
        <v>6688</v>
      </c>
      <c r="C374" s="587" t="s">
        <v>6450</v>
      </c>
      <c r="D374" s="588">
        <v>11.59</v>
      </c>
    </row>
    <row r="375" spans="1:4" ht="28.5">
      <c r="A375" s="585" t="s">
        <v>6689</v>
      </c>
      <c r="B375" s="586" t="s">
        <v>6690</v>
      </c>
      <c r="C375" s="587" t="s">
        <v>6450</v>
      </c>
      <c r="D375" s="588">
        <v>44.6</v>
      </c>
    </row>
    <row r="376" spans="1:4" ht="28.5">
      <c r="A376" s="585" t="s">
        <v>6691</v>
      </c>
      <c r="B376" s="586" t="s">
        <v>6692</v>
      </c>
      <c r="C376" s="587" t="s">
        <v>6450</v>
      </c>
      <c r="D376" s="588">
        <v>101.84</v>
      </c>
    </row>
    <row r="377" spans="1:4" ht="28.5">
      <c r="A377" s="585" t="s">
        <v>6693</v>
      </c>
      <c r="B377" s="586" t="s">
        <v>6694</v>
      </c>
      <c r="C377" s="587" t="s">
        <v>6450</v>
      </c>
      <c r="D377" s="588">
        <v>1767.64</v>
      </c>
    </row>
    <row r="378" spans="1:4" ht="28.5">
      <c r="A378" s="585" t="s">
        <v>6695</v>
      </c>
      <c r="B378" s="586" t="s">
        <v>6696</v>
      </c>
      <c r="C378" s="587" t="s">
        <v>6450</v>
      </c>
      <c r="D378" s="588">
        <v>84.99</v>
      </c>
    </row>
    <row r="379" spans="1:4" ht="14.25">
      <c r="A379" s="585" t="s">
        <v>6697</v>
      </c>
      <c r="B379" s="586" t="s">
        <v>6698</v>
      </c>
      <c r="C379" s="587"/>
      <c r="D379" s="588"/>
    </row>
    <row r="380" spans="1:4" ht="28.5">
      <c r="A380" s="585" t="s">
        <v>6699</v>
      </c>
      <c r="B380" s="586" t="s">
        <v>6700</v>
      </c>
      <c r="C380" s="587" t="s">
        <v>6450</v>
      </c>
      <c r="D380" s="588">
        <v>15.41</v>
      </c>
    </row>
    <row r="381" spans="1:4" ht="14.25">
      <c r="A381" s="585" t="s">
        <v>6701</v>
      </c>
      <c r="B381" s="586" t="s">
        <v>6702</v>
      </c>
      <c r="C381" s="587"/>
      <c r="D381" s="588"/>
    </row>
    <row r="382" spans="1:4" ht="28.5">
      <c r="A382" s="585" t="s">
        <v>6703</v>
      </c>
      <c r="B382" s="586" t="s">
        <v>6704</v>
      </c>
      <c r="C382" s="587" t="s">
        <v>6705</v>
      </c>
      <c r="D382" s="588">
        <v>46.22</v>
      </c>
    </row>
    <row r="383" spans="1:4" ht="57">
      <c r="A383" s="585" t="s">
        <v>6706</v>
      </c>
      <c r="B383" s="586" t="s">
        <v>6707</v>
      </c>
      <c r="C383" s="587" t="s">
        <v>6705</v>
      </c>
      <c r="D383" s="588">
        <v>33.94</v>
      </c>
    </row>
    <row r="384" spans="1:4" ht="57">
      <c r="A384" s="585" t="s">
        <v>6708</v>
      </c>
      <c r="B384" s="586" t="s">
        <v>6709</v>
      </c>
      <c r="C384" s="587" t="s">
        <v>6705</v>
      </c>
      <c r="D384" s="588">
        <v>31.87</v>
      </c>
    </row>
    <row r="385" spans="1:4" ht="42.75">
      <c r="A385" s="585" t="s">
        <v>6710</v>
      </c>
      <c r="B385" s="586" t="s">
        <v>6711</v>
      </c>
      <c r="C385" s="587" t="s">
        <v>6705</v>
      </c>
      <c r="D385" s="588">
        <v>31.49</v>
      </c>
    </row>
    <row r="386" spans="1:4" ht="28.5">
      <c r="A386" s="585" t="s">
        <v>6712</v>
      </c>
      <c r="B386" s="586" t="s">
        <v>6713</v>
      </c>
      <c r="C386" s="587" t="s">
        <v>6705</v>
      </c>
      <c r="D386" s="588">
        <v>3.26</v>
      </c>
    </row>
    <row r="387" spans="1:4" ht="42.75">
      <c r="A387" s="585" t="s">
        <v>6714</v>
      </c>
      <c r="B387" s="586" t="s">
        <v>6715</v>
      </c>
      <c r="C387" s="587" t="s">
        <v>6705</v>
      </c>
      <c r="D387" s="588">
        <v>0.22</v>
      </c>
    </row>
    <row r="388" spans="1:4" ht="57">
      <c r="A388" s="585" t="s">
        <v>6716</v>
      </c>
      <c r="B388" s="586" t="s">
        <v>6717</v>
      </c>
      <c r="C388" s="587" t="s">
        <v>6705</v>
      </c>
      <c r="D388" s="588">
        <v>25</v>
      </c>
    </row>
    <row r="389" spans="1:4" ht="14.25">
      <c r="A389" s="585" t="s">
        <v>6718</v>
      </c>
      <c r="B389" s="586" t="s">
        <v>6719</v>
      </c>
      <c r="C389" s="587" t="s">
        <v>6705</v>
      </c>
      <c r="D389" s="588">
        <v>96.06</v>
      </c>
    </row>
    <row r="390" spans="1:4" ht="42.75">
      <c r="A390" s="585" t="s">
        <v>6720</v>
      </c>
      <c r="B390" s="586" t="s">
        <v>6721</v>
      </c>
      <c r="C390" s="587" t="s">
        <v>6705</v>
      </c>
      <c r="D390" s="588">
        <v>73.2</v>
      </c>
    </row>
    <row r="391" spans="1:4" ht="28.5">
      <c r="A391" s="585" t="s">
        <v>6722</v>
      </c>
      <c r="B391" s="586" t="s">
        <v>6723</v>
      </c>
      <c r="C391" s="587" t="s">
        <v>6705</v>
      </c>
      <c r="D391" s="588">
        <v>3.32</v>
      </c>
    </row>
    <row r="392" spans="1:4" ht="28.5">
      <c r="A392" s="585" t="s">
        <v>6724</v>
      </c>
      <c r="B392" s="586" t="s">
        <v>6725</v>
      </c>
      <c r="C392" s="587" t="s">
        <v>6705</v>
      </c>
      <c r="D392" s="588">
        <v>22.89</v>
      </c>
    </row>
    <row r="393" spans="1:4" ht="28.5">
      <c r="A393" s="585" t="s">
        <v>6726</v>
      </c>
      <c r="B393" s="586" t="s">
        <v>6727</v>
      </c>
      <c r="C393" s="587" t="s">
        <v>6705</v>
      </c>
      <c r="D393" s="588">
        <v>67.28</v>
      </c>
    </row>
    <row r="394" spans="1:4" ht="28.5">
      <c r="A394" s="585" t="s">
        <v>6728</v>
      </c>
      <c r="B394" s="586" t="s">
        <v>6729</v>
      </c>
      <c r="C394" s="587" t="s">
        <v>6705</v>
      </c>
      <c r="D394" s="588">
        <v>67.61</v>
      </c>
    </row>
    <row r="395" spans="1:4" ht="28.5">
      <c r="A395" s="585" t="s">
        <v>6730</v>
      </c>
      <c r="B395" s="586" t="s">
        <v>6731</v>
      </c>
      <c r="C395" s="587" t="s">
        <v>6705</v>
      </c>
      <c r="D395" s="588">
        <v>188.92</v>
      </c>
    </row>
    <row r="396" spans="1:4" ht="28.5">
      <c r="A396" s="585" t="s">
        <v>6732</v>
      </c>
      <c r="B396" s="586" t="s">
        <v>6733</v>
      </c>
      <c r="C396" s="587" t="s">
        <v>6705</v>
      </c>
      <c r="D396" s="588">
        <v>5.61</v>
      </c>
    </row>
    <row r="397" spans="1:4" ht="42.75">
      <c r="A397" s="585" t="s">
        <v>6734</v>
      </c>
      <c r="B397" s="586" t="s">
        <v>6735</v>
      </c>
      <c r="C397" s="587" t="s">
        <v>6705</v>
      </c>
      <c r="D397" s="588">
        <v>35.729999999999997</v>
      </c>
    </row>
    <row r="398" spans="1:4" ht="28.5">
      <c r="A398" s="585" t="s">
        <v>6736</v>
      </c>
      <c r="B398" s="586" t="s">
        <v>6737</v>
      </c>
      <c r="C398" s="587" t="s">
        <v>6705</v>
      </c>
      <c r="D398" s="588">
        <v>37.08</v>
      </c>
    </row>
    <row r="399" spans="1:4" ht="57">
      <c r="A399" s="585" t="s">
        <v>6738</v>
      </c>
      <c r="B399" s="586" t="s">
        <v>6739</v>
      </c>
      <c r="C399" s="587" t="s">
        <v>6705</v>
      </c>
      <c r="D399" s="588">
        <v>33.28</v>
      </c>
    </row>
    <row r="400" spans="1:4" ht="28.5">
      <c r="A400" s="585" t="s">
        <v>6740</v>
      </c>
      <c r="B400" s="586" t="s">
        <v>6741</v>
      </c>
      <c r="C400" s="587" t="s">
        <v>6705</v>
      </c>
      <c r="D400" s="588">
        <v>38.299999999999997</v>
      </c>
    </row>
    <row r="401" spans="1:4" ht="42.75">
      <c r="A401" s="585" t="s">
        <v>6742</v>
      </c>
      <c r="B401" s="586" t="s">
        <v>6743</v>
      </c>
      <c r="C401" s="587" t="s">
        <v>6705</v>
      </c>
      <c r="D401" s="588">
        <v>34.270000000000003</v>
      </c>
    </row>
    <row r="402" spans="1:4" ht="42.75">
      <c r="A402" s="585" t="s">
        <v>6744</v>
      </c>
      <c r="B402" s="586" t="s">
        <v>6745</v>
      </c>
      <c r="C402" s="587" t="s">
        <v>6705</v>
      </c>
      <c r="D402" s="588">
        <v>25.73</v>
      </c>
    </row>
    <row r="403" spans="1:4" ht="42.75">
      <c r="A403" s="585" t="s">
        <v>6746</v>
      </c>
      <c r="B403" s="586" t="s">
        <v>6747</v>
      </c>
      <c r="C403" s="587" t="s">
        <v>6705</v>
      </c>
      <c r="D403" s="588">
        <v>23.65</v>
      </c>
    </row>
    <row r="404" spans="1:4" ht="42.75">
      <c r="A404" s="585" t="s">
        <v>6748</v>
      </c>
      <c r="B404" s="586" t="s">
        <v>6749</v>
      </c>
      <c r="C404" s="587" t="s">
        <v>6705</v>
      </c>
      <c r="D404" s="588">
        <v>31.48</v>
      </c>
    </row>
    <row r="405" spans="1:4" ht="28.5">
      <c r="A405" s="585" t="s">
        <v>6750</v>
      </c>
      <c r="B405" s="586" t="s">
        <v>6751</v>
      </c>
      <c r="C405" s="587" t="s">
        <v>6705</v>
      </c>
      <c r="D405" s="588">
        <v>8.14</v>
      </c>
    </row>
    <row r="406" spans="1:4" ht="28.5">
      <c r="A406" s="585" t="s">
        <v>6752</v>
      </c>
      <c r="B406" s="586" t="s">
        <v>6753</v>
      </c>
      <c r="C406" s="587" t="s">
        <v>6705</v>
      </c>
      <c r="D406" s="588">
        <v>15.31</v>
      </c>
    </row>
    <row r="407" spans="1:4" ht="28.5">
      <c r="A407" s="585" t="s">
        <v>6754</v>
      </c>
      <c r="B407" s="586" t="s">
        <v>6755</v>
      </c>
      <c r="C407" s="587" t="s">
        <v>6705</v>
      </c>
      <c r="D407" s="588">
        <v>2.56</v>
      </c>
    </row>
    <row r="408" spans="1:4" ht="42.75">
      <c r="A408" s="585" t="s">
        <v>6756</v>
      </c>
      <c r="B408" s="586" t="s">
        <v>6757</v>
      </c>
      <c r="C408" s="587" t="s">
        <v>6705</v>
      </c>
      <c r="D408" s="588">
        <v>229.23</v>
      </c>
    </row>
    <row r="409" spans="1:4" ht="57">
      <c r="A409" s="585" t="s">
        <v>6758</v>
      </c>
      <c r="B409" s="586" t="s">
        <v>6759</v>
      </c>
      <c r="C409" s="587" t="s">
        <v>6705</v>
      </c>
      <c r="D409" s="588">
        <v>28.77</v>
      </c>
    </row>
    <row r="410" spans="1:4" ht="28.5">
      <c r="A410" s="585" t="s">
        <v>6760</v>
      </c>
      <c r="B410" s="586" t="s">
        <v>6761</v>
      </c>
      <c r="C410" s="587" t="s">
        <v>6705</v>
      </c>
      <c r="D410" s="588">
        <v>54.04</v>
      </c>
    </row>
    <row r="411" spans="1:4" ht="28.5">
      <c r="A411" s="585" t="s">
        <v>6762</v>
      </c>
      <c r="B411" s="586" t="s">
        <v>6763</v>
      </c>
      <c r="C411" s="587" t="s">
        <v>6705</v>
      </c>
      <c r="D411" s="588">
        <v>41.94</v>
      </c>
    </row>
    <row r="412" spans="1:4" ht="28.5">
      <c r="A412" s="585" t="s">
        <v>6764</v>
      </c>
      <c r="B412" s="586" t="s">
        <v>6765</v>
      </c>
      <c r="C412" s="587" t="s">
        <v>6705</v>
      </c>
      <c r="D412" s="588">
        <v>52.55</v>
      </c>
    </row>
    <row r="413" spans="1:4" ht="28.5">
      <c r="A413" s="585" t="s">
        <v>6766</v>
      </c>
      <c r="B413" s="586" t="s">
        <v>6767</v>
      </c>
      <c r="C413" s="587" t="s">
        <v>6705</v>
      </c>
      <c r="D413" s="588">
        <v>10.48</v>
      </c>
    </row>
    <row r="414" spans="1:4" ht="28.5">
      <c r="A414" s="585" t="s">
        <v>6768</v>
      </c>
      <c r="B414" s="586" t="s">
        <v>6769</v>
      </c>
      <c r="C414" s="587" t="s">
        <v>6705</v>
      </c>
      <c r="D414" s="588">
        <v>2.5299999999999998</v>
      </c>
    </row>
    <row r="415" spans="1:4" ht="28.5">
      <c r="A415" s="585" t="s">
        <v>6770</v>
      </c>
      <c r="B415" s="586" t="s">
        <v>6771</v>
      </c>
      <c r="C415" s="587" t="s">
        <v>6705</v>
      </c>
      <c r="D415" s="588">
        <v>12.55</v>
      </c>
    </row>
    <row r="416" spans="1:4" ht="42.75">
      <c r="A416" s="585" t="s">
        <v>6772</v>
      </c>
      <c r="B416" s="586" t="s">
        <v>6773</v>
      </c>
      <c r="C416" s="587" t="s">
        <v>6705</v>
      </c>
      <c r="D416" s="588">
        <v>31.25</v>
      </c>
    </row>
    <row r="417" spans="1:4" ht="42.75">
      <c r="A417" s="585" t="s">
        <v>6774</v>
      </c>
      <c r="B417" s="586" t="s">
        <v>6775</v>
      </c>
      <c r="C417" s="587" t="s">
        <v>6705</v>
      </c>
      <c r="D417" s="588">
        <v>27.28</v>
      </c>
    </row>
    <row r="418" spans="1:4" ht="42.75">
      <c r="A418" s="585" t="s">
        <v>6776</v>
      </c>
      <c r="B418" s="586" t="s">
        <v>6777</v>
      </c>
      <c r="C418" s="587" t="s">
        <v>6705</v>
      </c>
      <c r="D418" s="588">
        <v>37.9</v>
      </c>
    </row>
    <row r="419" spans="1:4" ht="28.5">
      <c r="A419" s="585" t="s">
        <v>6778</v>
      </c>
      <c r="B419" s="586" t="s">
        <v>6779</v>
      </c>
      <c r="C419" s="587" t="s">
        <v>6705</v>
      </c>
      <c r="D419" s="588">
        <v>23.27</v>
      </c>
    </row>
    <row r="420" spans="1:4" ht="28.5">
      <c r="A420" s="585" t="s">
        <v>6780</v>
      </c>
      <c r="B420" s="586" t="s">
        <v>6781</v>
      </c>
      <c r="C420" s="587" t="s">
        <v>6705</v>
      </c>
      <c r="D420" s="588">
        <v>2.78</v>
      </c>
    </row>
    <row r="421" spans="1:4" ht="42.75">
      <c r="A421" s="585" t="s">
        <v>6782</v>
      </c>
      <c r="B421" s="586" t="s">
        <v>6783</v>
      </c>
      <c r="C421" s="587" t="s">
        <v>6705</v>
      </c>
      <c r="D421" s="588">
        <v>0.28000000000000003</v>
      </c>
    </row>
    <row r="422" spans="1:4" ht="42.75">
      <c r="A422" s="585" t="s">
        <v>6784</v>
      </c>
      <c r="B422" s="586" t="s">
        <v>6785</v>
      </c>
      <c r="C422" s="587" t="s">
        <v>6705</v>
      </c>
      <c r="D422" s="588">
        <v>38.67</v>
      </c>
    </row>
    <row r="423" spans="1:4" ht="42.75">
      <c r="A423" s="585" t="s">
        <v>6786</v>
      </c>
      <c r="B423" s="586" t="s">
        <v>6787</v>
      </c>
      <c r="C423" s="587" t="s">
        <v>6705</v>
      </c>
      <c r="D423" s="588">
        <v>30.45</v>
      </c>
    </row>
    <row r="424" spans="1:4" ht="14.25">
      <c r="A424" s="585" t="s">
        <v>6788</v>
      </c>
      <c r="B424" s="586" t="s">
        <v>6789</v>
      </c>
      <c r="C424" s="587" t="s">
        <v>6705</v>
      </c>
      <c r="D424" s="588">
        <v>4.9400000000000004</v>
      </c>
    </row>
    <row r="425" spans="1:4" ht="14.25">
      <c r="A425" s="585" t="s">
        <v>6790</v>
      </c>
      <c r="B425" s="586" t="s">
        <v>6791</v>
      </c>
      <c r="C425" s="587" t="s">
        <v>6705</v>
      </c>
      <c r="D425" s="588">
        <v>22.91</v>
      </c>
    </row>
    <row r="426" spans="1:4" ht="28.5">
      <c r="A426" s="585" t="s">
        <v>6792</v>
      </c>
      <c r="B426" s="586" t="s">
        <v>6793</v>
      </c>
      <c r="C426" s="587" t="s">
        <v>6705</v>
      </c>
      <c r="D426" s="588">
        <v>44.8</v>
      </c>
    </row>
    <row r="427" spans="1:4" ht="28.5">
      <c r="A427" s="585" t="s">
        <v>6794</v>
      </c>
      <c r="B427" s="586" t="s">
        <v>6795</v>
      </c>
      <c r="C427" s="587" t="s">
        <v>6705</v>
      </c>
      <c r="D427" s="588">
        <v>0.39</v>
      </c>
    </row>
    <row r="428" spans="1:4" ht="28.5">
      <c r="A428" s="585" t="s">
        <v>6796</v>
      </c>
      <c r="B428" s="586" t="s">
        <v>6797</v>
      </c>
      <c r="C428" s="587" t="s">
        <v>6705</v>
      </c>
      <c r="D428" s="588">
        <v>0.76</v>
      </c>
    </row>
    <row r="429" spans="1:4" ht="28.5">
      <c r="A429" s="585" t="s">
        <v>6798</v>
      </c>
      <c r="B429" s="586" t="s">
        <v>6799</v>
      </c>
      <c r="C429" s="587" t="s">
        <v>6705</v>
      </c>
      <c r="D429" s="588">
        <v>0.91</v>
      </c>
    </row>
    <row r="430" spans="1:4" ht="28.5">
      <c r="A430" s="585" t="s">
        <v>6800</v>
      </c>
      <c r="B430" s="586" t="s">
        <v>6801</v>
      </c>
      <c r="C430" s="587" t="s">
        <v>6705</v>
      </c>
      <c r="D430" s="588">
        <v>0.72</v>
      </c>
    </row>
    <row r="431" spans="1:4" ht="28.5">
      <c r="A431" s="585" t="s">
        <v>6802</v>
      </c>
      <c r="B431" s="586" t="s">
        <v>6803</v>
      </c>
      <c r="C431" s="587" t="s">
        <v>6705</v>
      </c>
      <c r="D431" s="588">
        <v>4.71</v>
      </c>
    </row>
    <row r="432" spans="1:4" ht="28.5">
      <c r="A432" s="585" t="s">
        <v>6804</v>
      </c>
      <c r="B432" s="586" t="s">
        <v>6805</v>
      </c>
      <c r="C432" s="587" t="s">
        <v>6705</v>
      </c>
      <c r="D432" s="588">
        <v>6.24</v>
      </c>
    </row>
    <row r="433" spans="1:4" ht="42.75">
      <c r="A433" s="585" t="s">
        <v>6806</v>
      </c>
      <c r="B433" s="586" t="s">
        <v>6807</v>
      </c>
      <c r="C433" s="587" t="s">
        <v>6705</v>
      </c>
      <c r="D433" s="588">
        <v>0.28000000000000003</v>
      </c>
    </row>
    <row r="434" spans="1:4" ht="28.5">
      <c r="A434" s="585" t="s">
        <v>6808</v>
      </c>
      <c r="B434" s="586" t="s">
        <v>6809</v>
      </c>
      <c r="C434" s="587" t="s">
        <v>6705</v>
      </c>
      <c r="D434" s="588">
        <v>57.34</v>
      </c>
    </row>
    <row r="435" spans="1:4" ht="28.5">
      <c r="A435" s="585" t="s">
        <v>6810</v>
      </c>
      <c r="B435" s="586" t="s">
        <v>6811</v>
      </c>
      <c r="C435" s="587" t="s">
        <v>6705</v>
      </c>
      <c r="D435" s="588">
        <v>49.7</v>
      </c>
    </row>
    <row r="436" spans="1:4" ht="42.75">
      <c r="A436" s="585" t="s">
        <v>6812</v>
      </c>
      <c r="B436" s="586" t="s">
        <v>6813</v>
      </c>
      <c r="C436" s="587" t="s">
        <v>6705</v>
      </c>
      <c r="D436" s="588">
        <v>0.23</v>
      </c>
    </row>
    <row r="437" spans="1:4" ht="28.5">
      <c r="A437" s="585" t="s">
        <v>6814</v>
      </c>
      <c r="B437" s="586" t="s">
        <v>6815</v>
      </c>
      <c r="C437" s="587" t="s">
        <v>6705</v>
      </c>
      <c r="D437" s="588">
        <v>2.2599999999999998</v>
      </c>
    </row>
    <row r="438" spans="1:4" ht="28.5">
      <c r="A438" s="585" t="s">
        <v>6816</v>
      </c>
      <c r="B438" s="586" t="s">
        <v>6817</v>
      </c>
      <c r="C438" s="587" t="s">
        <v>6705</v>
      </c>
      <c r="D438" s="588">
        <v>55.42</v>
      </c>
    </row>
    <row r="439" spans="1:4" ht="28.5">
      <c r="A439" s="585" t="s">
        <v>6818</v>
      </c>
      <c r="B439" s="586" t="s">
        <v>6819</v>
      </c>
      <c r="C439" s="587" t="s">
        <v>6705</v>
      </c>
      <c r="D439" s="588">
        <v>20.59</v>
      </c>
    </row>
    <row r="440" spans="1:4" ht="28.5">
      <c r="A440" s="585" t="s">
        <v>6820</v>
      </c>
      <c r="B440" s="586" t="s">
        <v>6821</v>
      </c>
      <c r="C440" s="587" t="s">
        <v>6705</v>
      </c>
      <c r="D440" s="588">
        <v>37.770000000000003</v>
      </c>
    </row>
    <row r="441" spans="1:4" ht="42.75">
      <c r="A441" s="585" t="s">
        <v>6822</v>
      </c>
      <c r="B441" s="586" t="s">
        <v>6823</v>
      </c>
      <c r="C441" s="587" t="s">
        <v>6705</v>
      </c>
      <c r="D441" s="588">
        <v>1.17</v>
      </c>
    </row>
    <row r="442" spans="1:4" ht="42.75">
      <c r="A442" s="585" t="s">
        <v>6824</v>
      </c>
      <c r="B442" s="586" t="s">
        <v>6825</v>
      </c>
      <c r="C442" s="587" t="s">
        <v>6705</v>
      </c>
      <c r="D442" s="588">
        <v>32.31</v>
      </c>
    </row>
    <row r="443" spans="1:4" ht="28.5">
      <c r="A443" s="585" t="s">
        <v>6826</v>
      </c>
      <c r="B443" s="586" t="s">
        <v>6827</v>
      </c>
      <c r="C443" s="587" t="s">
        <v>6705</v>
      </c>
      <c r="D443" s="588">
        <v>96.87</v>
      </c>
    </row>
    <row r="444" spans="1:4" ht="28.5">
      <c r="A444" s="585" t="s">
        <v>6828</v>
      </c>
      <c r="B444" s="586" t="s">
        <v>6829</v>
      </c>
      <c r="C444" s="587" t="s">
        <v>6705</v>
      </c>
      <c r="D444" s="588">
        <v>207.1</v>
      </c>
    </row>
    <row r="445" spans="1:4" ht="28.5">
      <c r="A445" s="585" t="s">
        <v>6830</v>
      </c>
      <c r="B445" s="586" t="s">
        <v>6831</v>
      </c>
      <c r="C445" s="587" t="s">
        <v>6705</v>
      </c>
      <c r="D445" s="588">
        <v>181.84</v>
      </c>
    </row>
    <row r="446" spans="1:4" ht="42.75">
      <c r="A446" s="585" t="s">
        <v>6832</v>
      </c>
      <c r="B446" s="586" t="s">
        <v>6833</v>
      </c>
      <c r="C446" s="587" t="s">
        <v>6705</v>
      </c>
      <c r="D446" s="588">
        <v>62.58</v>
      </c>
    </row>
    <row r="447" spans="1:4" ht="42.75">
      <c r="A447" s="585" t="s">
        <v>6834</v>
      </c>
      <c r="B447" s="586" t="s">
        <v>6835</v>
      </c>
      <c r="C447" s="587" t="s">
        <v>6705</v>
      </c>
      <c r="D447" s="588">
        <v>54.2</v>
      </c>
    </row>
    <row r="448" spans="1:4" ht="28.5">
      <c r="A448" s="585" t="s">
        <v>6836</v>
      </c>
      <c r="B448" s="586" t="s">
        <v>6837</v>
      </c>
      <c r="C448" s="587" t="s">
        <v>6705</v>
      </c>
      <c r="D448" s="588">
        <v>1.42</v>
      </c>
    </row>
    <row r="449" spans="1:4" ht="42.75">
      <c r="A449" s="585" t="s">
        <v>6838</v>
      </c>
      <c r="B449" s="586" t="s">
        <v>6839</v>
      </c>
      <c r="C449" s="587" t="s">
        <v>6705</v>
      </c>
      <c r="D449" s="588">
        <v>43.02</v>
      </c>
    </row>
    <row r="450" spans="1:4" ht="42.75">
      <c r="A450" s="585" t="s">
        <v>6840</v>
      </c>
      <c r="B450" s="586" t="s">
        <v>6841</v>
      </c>
      <c r="C450" s="587" t="s">
        <v>6705</v>
      </c>
      <c r="D450" s="588">
        <v>45.13</v>
      </c>
    </row>
    <row r="451" spans="1:4" ht="28.5">
      <c r="A451" s="585" t="s">
        <v>6842</v>
      </c>
      <c r="B451" s="586" t="s">
        <v>6843</v>
      </c>
      <c r="C451" s="587" t="s">
        <v>6705</v>
      </c>
      <c r="D451" s="588">
        <v>1.32</v>
      </c>
    </row>
    <row r="452" spans="1:4" ht="28.5">
      <c r="A452" s="585" t="s">
        <v>6844</v>
      </c>
      <c r="B452" s="586" t="s">
        <v>6845</v>
      </c>
      <c r="C452" s="587" t="s">
        <v>6705</v>
      </c>
      <c r="D452" s="588">
        <v>1.9</v>
      </c>
    </row>
    <row r="453" spans="1:4" ht="28.5">
      <c r="A453" s="585" t="s">
        <v>6846</v>
      </c>
      <c r="B453" s="586" t="s">
        <v>6847</v>
      </c>
      <c r="C453" s="587" t="s">
        <v>6705</v>
      </c>
      <c r="D453" s="588">
        <v>50.59</v>
      </c>
    </row>
    <row r="454" spans="1:4" ht="42.75">
      <c r="A454" s="585" t="s">
        <v>6848</v>
      </c>
      <c r="B454" s="586" t="s">
        <v>6849</v>
      </c>
      <c r="C454" s="587" t="s">
        <v>6705</v>
      </c>
      <c r="D454" s="588">
        <v>3.62</v>
      </c>
    </row>
    <row r="455" spans="1:4" ht="28.5">
      <c r="A455" s="585" t="s">
        <v>6850</v>
      </c>
      <c r="B455" s="586" t="s">
        <v>6851</v>
      </c>
      <c r="C455" s="587" t="s">
        <v>6705</v>
      </c>
      <c r="D455" s="588">
        <v>6.24</v>
      </c>
    </row>
    <row r="456" spans="1:4" ht="42.75">
      <c r="A456" s="585" t="s">
        <v>6852</v>
      </c>
      <c r="B456" s="586" t="s">
        <v>6853</v>
      </c>
      <c r="C456" s="587" t="s">
        <v>6705</v>
      </c>
      <c r="D456" s="588">
        <v>0.79</v>
      </c>
    </row>
    <row r="457" spans="1:4" ht="28.5">
      <c r="A457" s="585" t="s">
        <v>6854</v>
      </c>
      <c r="B457" s="586" t="s">
        <v>6855</v>
      </c>
      <c r="C457" s="587" t="s">
        <v>6705</v>
      </c>
      <c r="D457" s="588">
        <v>4.0599999999999996</v>
      </c>
    </row>
    <row r="458" spans="1:4" ht="28.5">
      <c r="A458" s="585" t="s">
        <v>6856</v>
      </c>
      <c r="B458" s="586" t="s">
        <v>6857</v>
      </c>
      <c r="C458" s="587" t="s">
        <v>6705</v>
      </c>
      <c r="D458" s="588">
        <v>4.3499999999999996</v>
      </c>
    </row>
    <row r="459" spans="1:4" ht="42.75">
      <c r="A459" s="585" t="s">
        <v>6858</v>
      </c>
      <c r="B459" s="586" t="s">
        <v>6859</v>
      </c>
      <c r="C459" s="587" t="s">
        <v>6705</v>
      </c>
      <c r="D459" s="588">
        <v>3.96</v>
      </c>
    </row>
    <row r="460" spans="1:4" ht="57">
      <c r="A460" s="585" t="s">
        <v>6860</v>
      </c>
      <c r="B460" s="586" t="s">
        <v>6861</v>
      </c>
      <c r="C460" s="587" t="s">
        <v>6705</v>
      </c>
      <c r="D460" s="588">
        <v>184.62</v>
      </c>
    </row>
    <row r="461" spans="1:4" ht="57">
      <c r="A461" s="585" t="s">
        <v>6862</v>
      </c>
      <c r="B461" s="586" t="s">
        <v>6863</v>
      </c>
      <c r="C461" s="587" t="s">
        <v>6705</v>
      </c>
      <c r="D461" s="588">
        <v>101.56</v>
      </c>
    </row>
    <row r="462" spans="1:4" ht="28.5">
      <c r="A462" s="585" t="s">
        <v>6864</v>
      </c>
      <c r="B462" s="586" t="s">
        <v>6865</v>
      </c>
      <c r="C462" s="587" t="s">
        <v>6705</v>
      </c>
      <c r="D462" s="588">
        <v>33.25</v>
      </c>
    </row>
    <row r="463" spans="1:4" ht="28.5">
      <c r="A463" s="585" t="s">
        <v>6866</v>
      </c>
      <c r="B463" s="586" t="s">
        <v>6867</v>
      </c>
      <c r="C463" s="587" t="s">
        <v>6705</v>
      </c>
      <c r="D463" s="588">
        <v>25.48</v>
      </c>
    </row>
    <row r="464" spans="1:4" ht="28.5">
      <c r="A464" s="585" t="s">
        <v>6868</v>
      </c>
      <c r="B464" s="586" t="s">
        <v>6869</v>
      </c>
      <c r="C464" s="587" t="s">
        <v>6705</v>
      </c>
      <c r="D464" s="588">
        <v>3.3</v>
      </c>
    </row>
    <row r="465" spans="1:4" ht="28.5">
      <c r="A465" s="585" t="s">
        <v>6870</v>
      </c>
      <c r="B465" s="586" t="s">
        <v>6871</v>
      </c>
      <c r="C465" s="587" t="s">
        <v>6705</v>
      </c>
      <c r="D465" s="588">
        <v>3.31</v>
      </c>
    </row>
    <row r="466" spans="1:4" ht="28.5">
      <c r="A466" s="585" t="s">
        <v>6872</v>
      </c>
      <c r="B466" s="586" t="s">
        <v>6873</v>
      </c>
      <c r="C466" s="587" t="s">
        <v>6705</v>
      </c>
      <c r="D466" s="588">
        <v>8.42</v>
      </c>
    </row>
    <row r="467" spans="1:4" ht="28.5">
      <c r="A467" s="585" t="s">
        <v>6874</v>
      </c>
      <c r="B467" s="586" t="s">
        <v>6875</v>
      </c>
      <c r="C467" s="587" t="s">
        <v>6705</v>
      </c>
      <c r="D467" s="588">
        <v>3.93</v>
      </c>
    </row>
    <row r="468" spans="1:4" ht="42.75">
      <c r="A468" s="585" t="s">
        <v>6876</v>
      </c>
      <c r="B468" s="586" t="s">
        <v>6877</v>
      </c>
      <c r="C468" s="587" t="s">
        <v>6705</v>
      </c>
      <c r="D468" s="588">
        <v>29.97</v>
      </c>
    </row>
    <row r="469" spans="1:4" ht="28.5">
      <c r="A469" s="585" t="s">
        <v>6878</v>
      </c>
      <c r="B469" s="586" t="s">
        <v>6879</v>
      </c>
      <c r="C469" s="587" t="s">
        <v>6705</v>
      </c>
      <c r="D469" s="588">
        <v>0.67</v>
      </c>
    </row>
    <row r="470" spans="1:4" ht="42.75">
      <c r="A470" s="585" t="s">
        <v>6880</v>
      </c>
      <c r="B470" s="586" t="s">
        <v>6881</v>
      </c>
      <c r="C470" s="587" t="s">
        <v>6705</v>
      </c>
      <c r="D470" s="588">
        <v>0.69</v>
      </c>
    </row>
    <row r="471" spans="1:4" ht="42.75">
      <c r="A471" s="585" t="s">
        <v>6882</v>
      </c>
      <c r="B471" s="586" t="s">
        <v>6883</v>
      </c>
      <c r="C471" s="587" t="s">
        <v>6705</v>
      </c>
      <c r="D471" s="588">
        <v>33.869999999999997</v>
      </c>
    </row>
    <row r="472" spans="1:4" ht="57">
      <c r="A472" s="585" t="s">
        <v>6884</v>
      </c>
      <c r="B472" s="586" t="s">
        <v>6548</v>
      </c>
      <c r="C472" s="587" t="s">
        <v>6705</v>
      </c>
      <c r="D472" s="588">
        <v>30.06</v>
      </c>
    </row>
    <row r="473" spans="1:4" ht="57">
      <c r="A473" s="585" t="s">
        <v>6885</v>
      </c>
      <c r="B473" s="586" t="s">
        <v>6886</v>
      </c>
      <c r="C473" s="587" t="s">
        <v>6705</v>
      </c>
      <c r="D473" s="588">
        <v>35.06</v>
      </c>
    </row>
    <row r="474" spans="1:4" ht="28.5">
      <c r="A474" s="585" t="s">
        <v>6887</v>
      </c>
      <c r="B474" s="586" t="s">
        <v>6888</v>
      </c>
      <c r="C474" s="587" t="s">
        <v>6705</v>
      </c>
      <c r="D474" s="588">
        <v>1.07</v>
      </c>
    </row>
    <row r="475" spans="1:4" ht="57">
      <c r="A475" s="585" t="s">
        <v>6889</v>
      </c>
      <c r="B475" s="586" t="s">
        <v>6890</v>
      </c>
      <c r="C475" s="587" t="s">
        <v>6705</v>
      </c>
      <c r="D475" s="588">
        <v>27.58</v>
      </c>
    </row>
    <row r="476" spans="1:4" ht="57">
      <c r="A476" s="585" t="s">
        <v>6891</v>
      </c>
      <c r="B476" s="586" t="s">
        <v>6892</v>
      </c>
      <c r="C476" s="587" t="s">
        <v>6705</v>
      </c>
      <c r="D476" s="588">
        <v>48.14</v>
      </c>
    </row>
    <row r="477" spans="1:4" ht="28.5">
      <c r="A477" s="585" t="s">
        <v>6893</v>
      </c>
      <c r="B477" s="586" t="s">
        <v>6894</v>
      </c>
      <c r="C477" s="587" t="s">
        <v>6705</v>
      </c>
      <c r="D477" s="588">
        <v>0.04</v>
      </c>
    </row>
    <row r="478" spans="1:4" ht="28.5">
      <c r="A478" s="585" t="s">
        <v>6895</v>
      </c>
      <c r="B478" s="586" t="s">
        <v>6896</v>
      </c>
      <c r="C478" s="587" t="s">
        <v>6705</v>
      </c>
      <c r="D478" s="588">
        <v>3.72</v>
      </c>
    </row>
    <row r="479" spans="1:4" ht="57">
      <c r="A479" s="585" t="s">
        <v>6897</v>
      </c>
      <c r="B479" s="586" t="s">
        <v>6898</v>
      </c>
      <c r="C479" s="587" t="s">
        <v>6705</v>
      </c>
      <c r="D479" s="588">
        <v>36.700000000000003</v>
      </c>
    </row>
    <row r="480" spans="1:4" ht="28.5">
      <c r="A480" s="585" t="s">
        <v>6899</v>
      </c>
      <c r="B480" s="586" t="s">
        <v>6900</v>
      </c>
      <c r="C480" s="587" t="s">
        <v>6705</v>
      </c>
      <c r="D480" s="588">
        <v>1.1100000000000001</v>
      </c>
    </row>
    <row r="481" spans="1:4" ht="14.25">
      <c r="A481" s="585" t="s">
        <v>6901</v>
      </c>
      <c r="B481" s="586" t="s">
        <v>6902</v>
      </c>
      <c r="C481" s="587" t="s">
        <v>6705</v>
      </c>
      <c r="D481" s="588">
        <v>0.91</v>
      </c>
    </row>
    <row r="482" spans="1:4" ht="28.5">
      <c r="A482" s="585" t="s">
        <v>6903</v>
      </c>
      <c r="B482" s="586" t="s">
        <v>6904</v>
      </c>
      <c r="C482" s="587" t="s">
        <v>6705</v>
      </c>
      <c r="D482" s="588">
        <v>20.37</v>
      </c>
    </row>
    <row r="483" spans="1:4" ht="28.5">
      <c r="A483" s="585" t="s">
        <v>6905</v>
      </c>
      <c r="B483" s="586" t="s">
        <v>6906</v>
      </c>
      <c r="C483" s="587" t="s">
        <v>6705</v>
      </c>
      <c r="D483" s="588">
        <v>15.01</v>
      </c>
    </row>
    <row r="484" spans="1:4" ht="57">
      <c r="A484" s="585" t="s">
        <v>6907</v>
      </c>
      <c r="B484" s="586" t="s">
        <v>6908</v>
      </c>
      <c r="C484" s="587" t="s">
        <v>6705</v>
      </c>
      <c r="D484" s="588">
        <v>38.54</v>
      </c>
    </row>
    <row r="485" spans="1:4" ht="28.5">
      <c r="A485" s="585" t="s">
        <v>6909</v>
      </c>
      <c r="B485" s="586" t="s">
        <v>6910</v>
      </c>
      <c r="C485" s="587" t="s">
        <v>6705</v>
      </c>
      <c r="D485" s="588">
        <v>0.16</v>
      </c>
    </row>
    <row r="486" spans="1:4" ht="28.5">
      <c r="A486" s="585" t="s">
        <v>6911</v>
      </c>
      <c r="B486" s="586" t="s">
        <v>6912</v>
      </c>
      <c r="C486" s="587" t="s">
        <v>6705</v>
      </c>
      <c r="D486" s="588">
        <v>5.38</v>
      </c>
    </row>
    <row r="487" spans="1:4" ht="28.5">
      <c r="A487" s="585" t="s">
        <v>6913</v>
      </c>
      <c r="B487" s="586" t="s">
        <v>6914</v>
      </c>
      <c r="C487" s="587" t="s">
        <v>6705</v>
      </c>
      <c r="D487" s="588">
        <v>9.74</v>
      </c>
    </row>
    <row r="488" spans="1:4" ht="57">
      <c r="A488" s="585" t="s">
        <v>6915</v>
      </c>
      <c r="B488" s="586" t="s">
        <v>6916</v>
      </c>
      <c r="C488" s="587" t="s">
        <v>6705</v>
      </c>
      <c r="D488" s="588">
        <v>279.73</v>
      </c>
    </row>
    <row r="489" spans="1:4" ht="28.5">
      <c r="A489" s="585" t="s">
        <v>6917</v>
      </c>
      <c r="B489" s="586" t="s">
        <v>6918</v>
      </c>
      <c r="C489" s="587" t="s">
        <v>6705</v>
      </c>
      <c r="D489" s="588">
        <v>0.36</v>
      </c>
    </row>
    <row r="490" spans="1:4" ht="42.75">
      <c r="A490" s="585" t="s">
        <v>6919</v>
      </c>
      <c r="B490" s="586" t="s">
        <v>6920</v>
      </c>
      <c r="C490" s="587" t="s">
        <v>6705</v>
      </c>
      <c r="D490" s="588">
        <v>27.05</v>
      </c>
    </row>
    <row r="491" spans="1:4" ht="42.75">
      <c r="A491" s="585" t="s">
        <v>6921</v>
      </c>
      <c r="B491" s="586" t="s">
        <v>6922</v>
      </c>
      <c r="C491" s="587" t="s">
        <v>6705</v>
      </c>
      <c r="D491" s="588">
        <v>32.229999999999997</v>
      </c>
    </row>
    <row r="492" spans="1:4" ht="28.5">
      <c r="A492" s="585" t="s">
        <v>6923</v>
      </c>
      <c r="B492" s="586" t="s">
        <v>6924</v>
      </c>
      <c r="C492" s="587" t="s">
        <v>6705</v>
      </c>
      <c r="D492" s="588">
        <v>37.57</v>
      </c>
    </row>
    <row r="493" spans="1:4" ht="28.5">
      <c r="A493" s="585" t="s">
        <v>6925</v>
      </c>
      <c r="B493" s="586" t="s">
        <v>6926</v>
      </c>
      <c r="C493" s="587" t="s">
        <v>6705</v>
      </c>
      <c r="D493" s="588">
        <v>9.4</v>
      </c>
    </row>
    <row r="494" spans="1:4" ht="28.5">
      <c r="A494" s="585" t="s">
        <v>6927</v>
      </c>
      <c r="B494" s="586" t="s">
        <v>6928</v>
      </c>
      <c r="C494" s="587" t="s">
        <v>6705</v>
      </c>
      <c r="D494" s="588">
        <v>88.53</v>
      </c>
    </row>
    <row r="495" spans="1:4" ht="28.5">
      <c r="A495" s="585" t="s">
        <v>6929</v>
      </c>
      <c r="B495" s="586" t="s">
        <v>6930</v>
      </c>
      <c r="C495" s="587" t="s">
        <v>6705</v>
      </c>
      <c r="D495" s="588">
        <v>0.23</v>
      </c>
    </row>
    <row r="496" spans="1:4" ht="28.5">
      <c r="A496" s="585" t="s">
        <v>6931</v>
      </c>
      <c r="B496" s="586" t="s">
        <v>6932</v>
      </c>
      <c r="C496" s="587" t="s">
        <v>6705</v>
      </c>
      <c r="D496" s="588">
        <v>3.1</v>
      </c>
    </row>
    <row r="497" spans="1:4" ht="28.5">
      <c r="A497" s="585" t="s">
        <v>6933</v>
      </c>
      <c r="B497" s="586" t="s">
        <v>6934</v>
      </c>
      <c r="C497" s="587" t="s">
        <v>6705</v>
      </c>
      <c r="D497" s="588">
        <v>4.4000000000000004</v>
      </c>
    </row>
    <row r="498" spans="1:4" ht="28.5">
      <c r="A498" s="585" t="s">
        <v>6935</v>
      </c>
      <c r="B498" s="586" t="s">
        <v>6936</v>
      </c>
      <c r="C498" s="587" t="s">
        <v>6705</v>
      </c>
      <c r="D498" s="588">
        <v>180.21</v>
      </c>
    </row>
    <row r="499" spans="1:4" ht="28.5">
      <c r="A499" s="585" t="s">
        <v>6937</v>
      </c>
      <c r="B499" s="586" t="s">
        <v>6938</v>
      </c>
      <c r="C499" s="587" t="s">
        <v>6705</v>
      </c>
      <c r="D499" s="588">
        <v>64.75</v>
      </c>
    </row>
    <row r="500" spans="1:4" ht="14.25">
      <c r="A500" s="585" t="s">
        <v>6939</v>
      </c>
      <c r="B500" s="586" t="s">
        <v>6940</v>
      </c>
      <c r="C500" s="587"/>
      <c r="D500" s="588"/>
    </row>
    <row r="501" spans="1:4" ht="28.5">
      <c r="A501" s="585" t="s">
        <v>6941</v>
      </c>
      <c r="B501" s="586" t="s">
        <v>6942</v>
      </c>
      <c r="C501" s="587" t="s">
        <v>6943</v>
      </c>
      <c r="D501" s="588">
        <v>222.73</v>
      </c>
    </row>
    <row r="502" spans="1:4" ht="14.25">
      <c r="A502" s="585" t="s">
        <v>6944</v>
      </c>
      <c r="B502" s="586" t="s">
        <v>6945</v>
      </c>
      <c r="C502" s="587"/>
      <c r="D502" s="588"/>
    </row>
    <row r="503" spans="1:4" ht="28.5">
      <c r="A503" s="585" t="s">
        <v>6946</v>
      </c>
      <c r="B503" s="586" t="s">
        <v>6947</v>
      </c>
      <c r="C503" s="587" t="s">
        <v>686</v>
      </c>
      <c r="D503" s="588">
        <v>17.41</v>
      </c>
    </row>
    <row r="504" spans="1:4" ht="28.5">
      <c r="A504" s="585" t="s">
        <v>6948</v>
      </c>
      <c r="B504" s="586" t="s">
        <v>6949</v>
      </c>
      <c r="C504" s="587" t="s">
        <v>686</v>
      </c>
      <c r="D504" s="588">
        <v>25.28</v>
      </c>
    </row>
    <row r="505" spans="1:4" ht="28.5">
      <c r="A505" s="585" t="s">
        <v>6950</v>
      </c>
      <c r="B505" s="586" t="s">
        <v>6951</v>
      </c>
      <c r="C505" s="587" t="s">
        <v>686</v>
      </c>
      <c r="D505" s="588">
        <v>5.68</v>
      </c>
    </row>
    <row r="506" spans="1:4" ht="28.5">
      <c r="A506" s="585" t="s">
        <v>6952</v>
      </c>
      <c r="B506" s="586" t="s">
        <v>6953</v>
      </c>
      <c r="C506" s="587" t="s">
        <v>686</v>
      </c>
      <c r="D506" s="588">
        <v>35.549999999999997</v>
      </c>
    </row>
    <row r="507" spans="1:4" ht="42.75">
      <c r="A507" s="585" t="s">
        <v>6954</v>
      </c>
      <c r="B507" s="586" t="s">
        <v>6955</v>
      </c>
      <c r="C507" s="587" t="s">
        <v>686</v>
      </c>
      <c r="D507" s="588">
        <v>50.67</v>
      </c>
    </row>
    <row r="508" spans="1:4" ht="28.5">
      <c r="A508" s="585" t="s">
        <v>6956</v>
      </c>
      <c r="B508" s="586" t="s">
        <v>6957</v>
      </c>
      <c r="C508" s="587" t="s">
        <v>686</v>
      </c>
      <c r="D508" s="588">
        <v>1.91</v>
      </c>
    </row>
    <row r="509" spans="1:4" ht="57">
      <c r="A509" s="585" t="s">
        <v>6958</v>
      </c>
      <c r="B509" s="586" t="s">
        <v>6959</v>
      </c>
      <c r="C509" s="587" t="s">
        <v>686</v>
      </c>
      <c r="D509" s="588">
        <v>16.68</v>
      </c>
    </row>
    <row r="510" spans="1:4" ht="57">
      <c r="A510" s="585" t="s">
        <v>6960</v>
      </c>
      <c r="B510" s="586" t="s">
        <v>6961</v>
      </c>
      <c r="C510" s="587" t="s">
        <v>686</v>
      </c>
      <c r="D510" s="588">
        <v>14.84</v>
      </c>
    </row>
    <row r="511" spans="1:4" ht="57">
      <c r="A511" s="585" t="s">
        <v>6962</v>
      </c>
      <c r="B511" s="586" t="s">
        <v>6963</v>
      </c>
      <c r="C511" s="587" t="s">
        <v>686</v>
      </c>
      <c r="D511" s="588">
        <v>38.799999999999997</v>
      </c>
    </row>
    <row r="512" spans="1:4" ht="42.75">
      <c r="A512" s="585" t="s">
        <v>6964</v>
      </c>
      <c r="B512" s="586" t="s">
        <v>6965</v>
      </c>
      <c r="C512" s="587" t="s">
        <v>686</v>
      </c>
      <c r="D512" s="588">
        <v>16.75</v>
      </c>
    </row>
    <row r="513" spans="1:4" ht="28.5">
      <c r="A513" s="585" t="s">
        <v>6966</v>
      </c>
      <c r="B513" s="586" t="s">
        <v>6967</v>
      </c>
      <c r="C513" s="587" t="s">
        <v>686</v>
      </c>
      <c r="D513" s="588">
        <v>11.24</v>
      </c>
    </row>
    <row r="514" spans="1:4" ht="28.5">
      <c r="A514" s="585" t="s">
        <v>6968</v>
      </c>
      <c r="B514" s="586" t="s">
        <v>6969</v>
      </c>
      <c r="C514" s="587" t="s">
        <v>686</v>
      </c>
      <c r="D514" s="588">
        <v>12.48</v>
      </c>
    </row>
    <row r="515" spans="1:4" ht="42.75">
      <c r="A515" s="585" t="s">
        <v>6970</v>
      </c>
      <c r="B515" s="586" t="s">
        <v>6971</v>
      </c>
      <c r="C515" s="587" t="s">
        <v>686</v>
      </c>
      <c r="D515" s="588">
        <v>20.53</v>
      </c>
    </row>
    <row r="516" spans="1:4" ht="42.75">
      <c r="A516" s="585" t="s">
        <v>6972</v>
      </c>
      <c r="B516" s="586" t="s">
        <v>6973</v>
      </c>
      <c r="C516" s="587" t="s">
        <v>686</v>
      </c>
      <c r="D516" s="588">
        <v>0.11</v>
      </c>
    </row>
    <row r="517" spans="1:4" ht="42.75">
      <c r="A517" s="585" t="s">
        <v>6974</v>
      </c>
      <c r="B517" s="586" t="s">
        <v>6975</v>
      </c>
      <c r="C517" s="587" t="s">
        <v>686</v>
      </c>
      <c r="D517" s="588">
        <v>4.7300000000000004</v>
      </c>
    </row>
    <row r="518" spans="1:4" ht="42.75">
      <c r="A518" s="585" t="s">
        <v>6976</v>
      </c>
      <c r="B518" s="586" t="s">
        <v>6977</v>
      </c>
      <c r="C518" s="587" t="s">
        <v>686</v>
      </c>
      <c r="D518" s="588">
        <v>20.54</v>
      </c>
    </row>
    <row r="519" spans="1:4" ht="14.25">
      <c r="A519" s="585" t="s">
        <v>6978</v>
      </c>
      <c r="B519" s="586" t="s">
        <v>6979</v>
      </c>
      <c r="C519" s="587" t="s">
        <v>686</v>
      </c>
      <c r="D519" s="588">
        <v>254.24</v>
      </c>
    </row>
    <row r="520" spans="1:4" ht="14.25">
      <c r="A520" s="585" t="s">
        <v>6980</v>
      </c>
      <c r="B520" s="586" t="s">
        <v>6981</v>
      </c>
      <c r="C520" s="587" t="s">
        <v>686</v>
      </c>
      <c r="D520" s="588">
        <v>166.05</v>
      </c>
    </row>
    <row r="521" spans="1:4" ht="14.25">
      <c r="A521" s="585" t="s">
        <v>6982</v>
      </c>
      <c r="B521" s="586" t="s">
        <v>6983</v>
      </c>
      <c r="C521" s="587" t="s">
        <v>686</v>
      </c>
      <c r="D521" s="588">
        <v>13.1</v>
      </c>
    </row>
    <row r="522" spans="1:4" ht="28.5">
      <c r="A522" s="585" t="s">
        <v>6984</v>
      </c>
      <c r="B522" s="586" t="s">
        <v>6985</v>
      </c>
      <c r="C522" s="587" t="s">
        <v>686</v>
      </c>
      <c r="D522" s="588">
        <v>65.42</v>
      </c>
    </row>
    <row r="523" spans="1:4" ht="14.25">
      <c r="A523" s="585" t="s">
        <v>6986</v>
      </c>
      <c r="B523" s="586" t="s">
        <v>6987</v>
      </c>
      <c r="C523" s="587" t="s">
        <v>686</v>
      </c>
      <c r="D523" s="588">
        <v>10.06</v>
      </c>
    </row>
    <row r="524" spans="1:4" ht="14.25">
      <c r="A524" s="585" t="s">
        <v>6988</v>
      </c>
      <c r="B524" s="586" t="s">
        <v>6989</v>
      </c>
      <c r="C524" s="587" t="s">
        <v>686</v>
      </c>
      <c r="D524" s="588">
        <v>52.45</v>
      </c>
    </row>
    <row r="525" spans="1:4" ht="28.5">
      <c r="A525" s="585" t="s">
        <v>6990</v>
      </c>
      <c r="B525" s="586" t="s">
        <v>6991</v>
      </c>
      <c r="C525" s="587" t="s">
        <v>686</v>
      </c>
      <c r="D525" s="588">
        <v>36.65</v>
      </c>
    </row>
    <row r="526" spans="1:4" ht="28.5">
      <c r="A526" s="585" t="s">
        <v>6992</v>
      </c>
      <c r="B526" s="586" t="s">
        <v>6993</v>
      </c>
      <c r="C526" s="587" t="s">
        <v>686</v>
      </c>
      <c r="D526" s="588">
        <v>43.61</v>
      </c>
    </row>
    <row r="527" spans="1:4" ht="57">
      <c r="A527" s="585" t="s">
        <v>6994</v>
      </c>
      <c r="B527" s="586" t="s">
        <v>6995</v>
      </c>
      <c r="C527" s="587" t="s">
        <v>686</v>
      </c>
      <c r="D527" s="588">
        <v>11.96</v>
      </c>
    </row>
    <row r="528" spans="1:4" ht="28.5">
      <c r="A528" s="585" t="s">
        <v>6996</v>
      </c>
      <c r="B528" s="586" t="s">
        <v>6997</v>
      </c>
      <c r="C528" s="587" t="s">
        <v>686</v>
      </c>
      <c r="D528" s="588">
        <v>131.13999999999999</v>
      </c>
    </row>
    <row r="529" spans="1:4" ht="28.5">
      <c r="A529" s="585" t="s">
        <v>6998</v>
      </c>
      <c r="B529" s="586" t="s">
        <v>6999</v>
      </c>
      <c r="C529" s="587" t="s">
        <v>686</v>
      </c>
      <c r="D529" s="588">
        <v>85.56</v>
      </c>
    </row>
    <row r="530" spans="1:4" ht="28.5">
      <c r="A530" s="585" t="s">
        <v>7000</v>
      </c>
      <c r="B530" s="586" t="s">
        <v>7001</v>
      </c>
      <c r="C530" s="587" t="s">
        <v>686</v>
      </c>
      <c r="D530" s="588">
        <v>91.58</v>
      </c>
    </row>
    <row r="531" spans="1:4" ht="42.75">
      <c r="A531" s="585" t="s">
        <v>7002</v>
      </c>
      <c r="B531" s="586" t="s">
        <v>7003</v>
      </c>
      <c r="C531" s="587" t="s">
        <v>686</v>
      </c>
      <c r="D531" s="588">
        <v>56.63</v>
      </c>
    </row>
    <row r="532" spans="1:4" ht="42.75">
      <c r="A532" s="585" t="s">
        <v>7004</v>
      </c>
      <c r="B532" s="586" t="s">
        <v>7005</v>
      </c>
      <c r="C532" s="587" t="s">
        <v>686</v>
      </c>
      <c r="D532" s="588">
        <v>47.95</v>
      </c>
    </row>
    <row r="533" spans="1:4" ht="28.5">
      <c r="A533" s="585" t="s">
        <v>7006</v>
      </c>
      <c r="B533" s="586" t="s">
        <v>7007</v>
      </c>
      <c r="C533" s="587" t="s">
        <v>686</v>
      </c>
      <c r="D533" s="588">
        <v>5.15</v>
      </c>
    </row>
    <row r="534" spans="1:4" ht="28.5">
      <c r="A534" s="585" t="s">
        <v>7008</v>
      </c>
      <c r="B534" s="586" t="s">
        <v>7009</v>
      </c>
      <c r="C534" s="587" t="s">
        <v>686</v>
      </c>
      <c r="D534" s="588">
        <v>38.28</v>
      </c>
    </row>
    <row r="535" spans="1:4" ht="28.5">
      <c r="A535" s="585" t="s">
        <v>7010</v>
      </c>
      <c r="B535" s="586" t="s">
        <v>7011</v>
      </c>
      <c r="C535" s="587" t="s">
        <v>686</v>
      </c>
      <c r="D535" s="588">
        <v>14.3</v>
      </c>
    </row>
    <row r="536" spans="1:4" ht="28.5">
      <c r="A536" s="585" t="s">
        <v>7012</v>
      </c>
      <c r="B536" s="586" t="s">
        <v>7013</v>
      </c>
      <c r="C536" s="587" t="s">
        <v>686</v>
      </c>
      <c r="D536" s="588">
        <v>93.14</v>
      </c>
    </row>
    <row r="537" spans="1:4" ht="28.5">
      <c r="A537" s="585" t="s">
        <v>7014</v>
      </c>
      <c r="B537" s="586" t="s">
        <v>7015</v>
      </c>
      <c r="C537" s="587" t="s">
        <v>686</v>
      </c>
      <c r="D537" s="588">
        <v>82.19</v>
      </c>
    </row>
    <row r="538" spans="1:4" ht="28.5">
      <c r="A538" s="585" t="s">
        <v>7016</v>
      </c>
      <c r="B538" s="586" t="s">
        <v>7017</v>
      </c>
      <c r="C538" s="587" t="s">
        <v>686</v>
      </c>
      <c r="D538" s="588">
        <v>190.11</v>
      </c>
    </row>
    <row r="539" spans="1:4" ht="28.5">
      <c r="A539" s="585" t="s">
        <v>7018</v>
      </c>
      <c r="B539" s="586" t="s">
        <v>7019</v>
      </c>
      <c r="C539" s="587" t="s">
        <v>686</v>
      </c>
      <c r="D539" s="588">
        <v>41.96</v>
      </c>
    </row>
    <row r="540" spans="1:4" ht="28.5">
      <c r="A540" s="585" t="s">
        <v>7020</v>
      </c>
      <c r="B540" s="586" t="s">
        <v>7021</v>
      </c>
      <c r="C540" s="587" t="s">
        <v>686</v>
      </c>
      <c r="D540" s="588">
        <v>14.3</v>
      </c>
    </row>
    <row r="541" spans="1:4" ht="28.5">
      <c r="A541" s="585" t="s">
        <v>7022</v>
      </c>
      <c r="B541" s="586" t="s">
        <v>7023</v>
      </c>
      <c r="C541" s="587" t="s">
        <v>686</v>
      </c>
      <c r="D541" s="588">
        <v>5.05</v>
      </c>
    </row>
    <row r="542" spans="1:4" ht="42.75">
      <c r="A542" s="585" t="s">
        <v>7024</v>
      </c>
      <c r="B542" s="586" t="s">
        <v>7025</v>
      </c>
      <c r="C542" s="587" t="s">
        <v>686</v>
      </c>
      <c r="D542" s="588">
        <v>20.57</v>
      </c>
    </row>
    <row r="543" spans="1:4" ht="42.75">
      <c r="A543" s="585" t="s">
        <v>7026</v>
      </c>
      <c r="B543" s="586" t="s">
        <v>7027</v>
      </c>
      <c r="C543" s="587" t="s">
        <v>686</v>
      </c>
      <c r="D543" s="588">
        <v>26.46</v>
      </c>
    </row>
    <row r="544" spans="1:4" ht="28.5">
      <c r="A544" s="585" t="s">
        <v>7028</v>
      </c>
      <c r="B544" s="586" t="s">
        <v>7029</v>
      </c>
      <c r="C544" s="587" t="s">
        <v>686</v>
      </c>
      <c r="D544" s="588">
        <v>19.53</v>
      </c>
    </row>
    <row r="545" spans="1:4" ht="42.75">
      <c r="A545" s="585" t="s">
        <v>7030</v>
      </c>
      <c r="B545" s="586" t="s">
        <v>7031</v>
      </c>
      <c r="C545" s="587" t="s">
        <v>686</v>
      </c>
      <c r="D545" s="588">
        <v>45.19</v>
      </c>
    </row>
    <row r="546" spans="1:4" ht="57">
      <c r="A546" s="585" t="s">
        <v>7032</v>
      </c>
      <c r="B546" s="586" t="s">
        <v>7033</v>
      </c>
      <c r="C546" s="587" t="s">
        <v>686</v>
      </c>
      <c r="D546" s="588">
        <v>16.100000000000001</v>
      </c>
    </row>
    <row r="547" spans="1:4" ht="57">
      <c r="A547" s="585" t="s">
        <v>7034</v>
      </c>
      <c r="B547" s="586" t="s">
        <v>7035</v>
      </c>
      <c r="C547" s="587" t="s">
        <v>686</v>
      </c>
      <c r="D547" s="588">
        <v>35.61</v>
      </c>
    </row>
    <row r="548" spans="1:4" ht="28.5">
      <c r="A548" s="585" t="s">
        <v>7036</v>
      </c>
      <c r="B548" s="586" t="s">
        <v>7037</v>
      </c>
      <c r="C548" s="587" t="s">
        <v>686</v>
      </c>
      <c r="D548" s="588">
        <v>15.25</v>
      </c>
    </row>
    <row r="549" spans="1:4" ht="28.5">
      <c r="A549" s="585" t="s">
        <v>7038</v>
      </c>
      <c r="B549" s="586" t="s">
        <v>7039</v>
      </c>
      <c r="C549" s="587" t="s">
        <v>686</v>
      </c>
      <c r="D549" s="588">
        <v>20.6</v>
      </c>
    </row>
    <row r="550" spans="1:4" ht="28.5">
      <c r="A550" s="585" t="s">
        <v>7040</v>
      </c>
      <c r="B550" s="586" t="s">
        <v>7041</v>
      </c>
      <c r="C550" s="587" t="s">
        <v>686</v>
      </c>
      <c r="D550" s="588">
        <v>22.89</v>
      </c>
    </row>
    <row r="551" spans="1:4" ht="42.75">
      <c r="A551" s="585" t="s">
        <v>7042</v>
      </c>
      <c r="B551" s="586" t="s">
        <v>7043</v>
      </c>
      <c r="C551" s="587" t="s">
        <v>686</v>
      </c>
      <c r="D551" s="588">
        <v>17.489999999999998</v>
      </c>
    </row>
    <row r="552" spans="1:4" ht="57">
      <c r="A552" s="585" t="s">
        <v>7044</v>
      </c>
      <c r="B552" s="586" t="s">
        <v>7045</v>
      </c>
      <c r="C552" s="587" t="s">
        <v>686</v>
      </c>
      <c r="D552" s="588">
        <v>14.87</v>
      </c>
    </row>
    <row r="553" spans="1:4" ht="42.75">
      <c r="A553" s="585" t="s">
        <v>7046</v>
      </c>
      <c r="B553" s="586" t="s">
        <v>7047</v>
      </c>
      <c r="C553" s="587" t="s">
        <v>686</v>
      </c>
      <c r="D553" s="588">
        <v>63.86</v>
      </c>
    </row>
    <row r="554" spans="1:4" ht="42.75">
      <c r="A554" s="585" t="s">
        <v>7048</v>
      </c>
      <c r="B554" s="586" t="s">
        <v>7049</v>
      </c>
      <c r="C554" s="587" t="s">
        <v>686</v>
      </c>
      <c r="D554" s="588">
        <v>2.59</v>
      </c>
    </row>
    <row r="555" spans="1:4" ht="42.75">
      <c r="A555" s="585" t="s">
        <v>7050</v>
      </c>
      <c r="B555" s="586" t="s">
        <v>7051</v>
      </c>
      <c r="C555" s="587" t="s">
        <v>686</v>
      </c>
      <c r="D555" s="588">
        <v>10.68</v>
      </c>
    </row>
    <row r="556" spans="1:4" ht="42.75">
      <c r="A556" s="585" t="s">
        <v>7052</v>
      </c>
      <c r="B556" s="586" t="s">
        <v>7053</v>
      </c>
      <c r="C556" s="587" t="s">
        <v>686</v>
      </c>
      <c r="D556" s="588">
        <v>18.16</v>
      </c>
    </row>
    <row r="557" spans="1:4" ht="28.5">
      <c r="A557" s="585" t="s">
        <v>7054</v>
      </c>
      <c r="B557" s="586" t="s">
        <v>7055</v>
      </c>
      <c r="C557" s="587" t="s">
        <v>686</v>
      </c>
      <c r="D557" s="588">
        <v>3.9</v>
      </c>
    </row>
    <row r="558" spans="1:4" ht="42.75">
      <c r="A558" s="585" t="s">
        <v>7056</v>
      </c>
      <c r="B558" s="586" t="s">
        <v>7057</v>
      </c>
      <c r="C558" s="587" t="s">
        <v>686</v>
      </c>
      <c r="D558" s="588">
        <v>2.97</v>
      </c>
    </row>
    <row r="559" spans="1:4" ht="42.75">
      <c r="A559" s="585" t="s">
        <v>7058</v>
      </c>
      <c r="B559" s="586" t="s">
        <v>7059</v>
      </c>
      <c r="C559" s="587" t="s">
        <v>686</v>
      </c>
      <c r="D559" s="588">
        <v>24.95</v>
      </c>
    </row>
    <row r="560" spans="1:4" ht="42.75">
      <c r="A560" s="585" t="s">
        <v>7060</v>
      </c>
      <c r="B560" s="586" t="s">
        <v>7061</v>
      </c>
      <c r="C560" s="587" t="s">
        <v>686</v>
      </c>
      <c r="D560" s="588">
        <v>106.03</v>
      </c>
    </row>
    <row r="561" spans="1:4" ht="42.75">
      <c r="A561" s="585" t="s">
        <v>7062</v>
      </c>
      <c r="B561" s="586" t="s">
        <v>7063</v>
      </c>
      <c r="C561" s="587" t="s">
        <v>686</v>
      </c>
      <c r="D561" s="588">
        <v>72.7</v>
      </c>
    </row>
    <row r="562" spans="1:4" ht="28.5">
      <c r="A562" s="585" t="s">
        <v>7064</v>
      </c>
      <c r="B562" s="586" t="s">
        <v>7065</v>
      </c>
      <c r="C562" s="587" t="s">
        <v>686</v>
      </c>
      <c r="D562" s="588">
        <v>37.200000000000003</v>
      </c>
    </row>
    <row r="563" spans="1:4" ht="14.25">
      <c r="A563" s="585" t="s">
        <v>7066</v>
      </c>
      <c r="B563" s="586" t="s">
        <v>7067</v>
      </c>
      <c r="C563" s="587" t="s">
        <v>686</v>
      </c>
      <c r="D563" s="588">
        <v>148.71</v>
      </c>
    </row>
    <row r="564" spans="1:4" ht="14.25">
      <c r="A564" s="585" t="s">
        <v>7068</v>
      </c>
      <c r="B564" s="586" t="s">
        <v>7069</v>
      </c>
      <c r="C564" s="587" t="s">
        <v>686</v>
      </c>
      <c r="D564" s="588">
        <v>19.13</v>
      </c>
    </row>
    <row r="565" spans="1:4" ht="42.75">
      <c r="A565" s="585" t="s">
        <v>7070</v>
      </c>
      <c r="B565" s="586" t="s">
        <v>7071</v>
      </c>
      <c r="C565" s="587" t="s">
        <v>686</v>
      </c>
      <c r="D565" s="588">
        <v>99.08</v>
      </c>
    </row>
    <row r="566" spans="1:4" ht="42.75">
      <c r="A566" s="585" t="s">
        <v>7072</v>
      </c>
      <c r="B566" s="586" t="s">
        <v>7073</v>
      </c>
      <c r="C566" s="587" t="s">
        <v>686</v>
      </c>
      <c r="D566" s="588">
        <v>17.41</v>
      </c>
    </row>
    <row r="567" spans="1:4" ht="42.75">
      <c r="A567" s="585" t="s">
        <v>7074</v>
      </c>
      <c r="B567" s="586" t="s">
        <v>7075</v>
      </c>
      <c r="C567" s="587" t="s">
        <v>686</v>
      </c>
      <c r="D567" s="588">
        <v>36.53</v>
      </c>
    </row>
    <row r="568" spans="1:4" ht="28.5">
      <c r="A568" s="585" t="s">
        <v>7076</v>
      </c>
      <c r="B568" s="586" t="s">
        <v>7077</v>
      </c>
      <c r="C568" s="587" t="s">
        <v>686</v>
      </c>
      <c r="D568" s="588">
        <v>1.35</v>
      </c>
    </row>
    <row r="569" spans="1:4" ht="28.5">
      <c r="A569" s="585" t="s">
        <v>7078</v>
      </c>
      <c r="B569" s="586" t="s">
        <v>7079</v>
      </c>
      <c r="C569" s="587" t="s">
        <v>686</v>
      </c>
      <c r="D569" s="588">
        <v>9.1199999999999992</v>
      </c>
    </row>
    <row r="570" spans="1:4" ht="28.5">
      <c r="A570" s="585" t="s">
        <v>7080</v>
      </c>
      <c r="B570" s="586" t="s">
        <v>7081</v>
      </c>
      <c r="C570" s="587" t="s">
        <v>686</v>
      </c>
      <c r="D570" s="588">
        <v>2.27</v>
      </c>
    </row>
    <row r="571" spans="1:4" ht="42.75">
      <c r="A571" s="585" t="s">
        <v>7082</v>
      </c>
      <c r="B571" s="586" t="s">
        <v>7083</v>
      </c>
      <c r="C571" s="587" t="s">
        <v>686</v>
      </c>
      <c r="D571" s="588">
        <v>0.11</v>
      </c>
    </row>
    <row r="572" spans="1:4" ht="28.5">
      <c r="A572" s="585" t="s">
        <v>7084</v>
      </c>
      <c r="B572" s="586" t="s">
        <v>7085</v>
      </c>
      <c r="C572" s="587" t="s">
        <v>686</v>
      </c>
      <c r="D572" s="588">
        <v>1.65</v>
      </c>
    </row>
    <row r="573" spans="1:4" ht="28.5">
      <c r="A573" s="585" t="s">
        <v>7086</v>
      </c>
      <c r="B573" s="586" t="s">
        <v>7087</v>
      </c>
      <c r="C573" s="587" t="s">
        <v>686</v>
      </c>
      <c r="D573" s="588">
        <v>0.65</v>
      </c>
    </row>
    <row r="574" spans="1:4" ht="28.5">
      <c r="A574" s="585" t="s">
        <v>7088</v>
      </c>
      <c r="B574" s="586" t="s">
        <v>7089</v>
      </c>
      <c r="C574" s="587" t="s">
        <v>686</v>
      </c>
      <c r="D574" s="588">
        <v>10.9</v>
      </c>
    </row>
    <row r="575" spans="1:4" ht="28.5">
      <c r="A575" s="585" t="s">
        <v>7090</v>
      </c>
      <c r="B575" s="586" t="s">
        <v>7091</v>
      </c>
      <c r="C575" s="587" t="s">
        <v>686</v>
      </c>
      <c r="D575" s="588">
        <v>73.25</v>
      </c>
    </row>
    <row r="576" spans="1:4" ht="28.5">
      <c r="A576" s="585" t="s">
        <v>7092</v>
      </c>
      <c r="B576" s="586" t="s">
        <v>7093</v>
      </c>
      <c r="C576" s="587" t="s">
        <v>686</v>
      </c>
      <c r="D576" s="588">
        <v>197.12</v>
      </c>
    </row>
    <row r="577" spans="1:4" ht="28.5">
      <c r="A577" s="585" t="s">
        <v>7094</v>
      </c>
      <c r="B577" s="586" t="s">
        <v>7095</v>
      </c>
      <c r="C577" s="587" t="s">
        <v>686</v>
      </c>
      <c r="D577" s="588">
        <v>111.36</v>
      </c>
    </row>
    <row r="578" spans="1:4" ht="28.5">
      <c r="A578" s="585" t="s">
        <v>7096</v>
      </c>
      <c r="B578" s="586" t="s">
        <v>7097</v>
      </c>
      <c r="C578" s="587" t="s">
        <v>686</v>
      </c>
      <c r="D578" s="588">
        <v>60.18</v>
      </c>
    </row>
    <row r="579" spans="1:4" ht="14.25">
      <c r="A579" s="585" t="s">
        <v>7098</v>
      </c>
      <c r="B579" s="586" t="s">
        <v>7099</v>
      </c>
      <c r="C579" s="587" t="s">
        <v>686</v>
      </c>
      <c r="D579" s="588">
        <v>34</v>
      </c>
    </row>
    <row r="580" spans="1:4" ht="14.25">
      <c r="A580" s="585" t="s">
        <v>7100</v>
      </c>
      <c r="B580" s="586" t="s">
        <v>7101</v>
      </c>
      <c r="C580" s="587" t="s">
        <v>686</v>
      </c>
      <c r="D580" s="588">
        <v>68</v>
      </c>
    </row>
    <row r="581" spans="1:4" ht="14.25">
      <c r="A581" s="585" t="s">
        <v>7102</v>
      </c>
      <c r="B581" s="586" t="s">
        <v>7103</v>
      </c>
      <c r="C581" s="587" t="s">
        <v>686</v>
      </c>
      <c r="D581" s="588">
        <v>21.69</v>
      </c>
    </row>
    <row r="582" spans="1:4" ht="14.25">
      <c r="A582" s="585" t="s">
        <v>7104</v>
      </c>
      <c r="B582" s="586" t="s">
        <v>7105</v>
      </c>
      <c r="C582" s="587" t="s">
        <v>686</v>
      </c>
      <c r="D582" s="588">
        <v>68</v>
      </c>
    </row>
    <row r="583" spans="1:4" ht="14.25">
      <c r="A583" s="585" t="s">
        <v>7106</v>
      </c>
      <c r="B583" s="586" t="s">
        <v>7107</v>
      </c>
      <c r="C583" s="587" t="s">
        <v>686</v>
      </c>
      <c r="D583" s="588">
        <v>13.25</v>
      </c>
    </row>
    <row r="584" spans="1:4" ht="14.25">
      <c r="A584" s="585" t="s">
        <v>7108</v>
      </c>
      <c r="B584" s="586" t="s">
        <v>7109</v>
      </c>
      <c r="C584" s="587" t="s">
        <v>686</v>
      </c>
      <c r="D584" s="588">
        <v>7.19</v>
      </c>
    </row>
    <row r="585" spans="1:4" ht="14.25">
      <c r="A585" s="585" t="s">
        <v>7110</v>
      </c>
      <c r="B585" s="586" t="s">
        <v>7111</v>
      </c>
      <c r="C585" s="587" t="s">
        <v>686</v>
      </c>
      <c r="D585" s="588">
        <v>2.71</v>
      </c>
    </row>
    <row r="586" spans="1:4" ht="14.25">
      <c r="A586" s="585" t="s">
        <v>7112</v>
      </c>
      <c r="B586" s="586" t="s">
        <v>7113</v>
      </c>
      <c r="C586" s="587" t="s">
        <v>686</v>
      </c>
      <c r="D586" s="588">
        <v>3.59</v>
      </c>
    </row>
    <row r="587" spans="1:4" ht="14.25">
      <c r="A587" s="585" t="s">
        <v>7114</v>
      </c>
      <c r="B587" s="586" t="s">
        <v>7115</v>
      </c>
      <c r="C587" s="587" t="s">
        <v>686</v>
      </c>
      <c r="D587" s="588">
        <v>5.51</v>
      </c>
    </row>
    <row r="588" spans="1:4" ht="14.25">
      <c r="A588" s="585" t="s">
        <v>7116</v>
      </c>
      <c r="B588" s="586" t="s">
        <v>7117</v>
      </c>
      <c r="C588" s="587" t="s">
        <v>686</v>
      </c>
      <c r="D588" s="588">
        <v>2.3199999999999998</v>
      </c>
    </row>
    <row r="589" spans="1:4" ht="14.25">
      <c r="A589" s="585" t="s">
        <v>7118</v>
      </c>
      <c r="B589" s="586" t="s">
        <v>7119</v>
      </c>
      <c r="C589" s="587" t="s">
        <v>686</v>
      </c>
      <c r="D589" s="588">
        <v>4.54</v>
      </c>
    </row>
    <row r="590" spans="1:4" ht="28.5">
      <c r="A590" s="585" t="s">
        <v>7120</v>
      </c>
      <c r="B590" s="586" t="s">
        <v>7121</v>
      </c>
      <c r="C590" s="587" t="s">
        <v>686</v>
      </c>
      <c r="D590" s="588">
        <v>54.41</v>
      </c>
    </row>
    <row r="591" spans="1:4" ht="14.25">
      <c r="A591" s="585" t="s">
        <v>7122</v>
      </c>
      <c r="B591" s="586" t="s">
        <v>7123</v>
      </c>
      <c r="C591" s="587" t="s">
        <v>686</v>
      </c>
      <c r="D591" s="588">
        <v>11.68</v>
      </c>
    </row>
    <row r="592" spans="1:4" ht="28.5">
      <c r="A592" s="585" t="s">
        <v>7124</v>
      </c>
      <c r="B592" s="586" t="s">
        <v>7125</v>
      </c>
      <c r="C592" s="587" t="s">
        <v>686</v>
      </c>
      <c r="D592" s="588">
        <v>15.51</v>
      </c>
    </row>
    <row r="593" spans="1:4" ht="28.5">
      <c r="A593" s="585" t="s">
        <v>7126</v>
      </c>
      <c r="B593" s="586" t="s">
        <v>7127</v>
      </c>
      <c r="C593" s="587" t="s">
        <v>686</v>
      </c>
      <c r="D593" s="588">
        <v>7.75</v>
      </c>
    </row>
    <row r="594" spans="1:4" ht="28.5">
      <c r="A594" s="585" t="s">
        <v>7128</v>
      </c>
      <c r="B594" s="586" t="s">
        <v>7129</v>
      </c>
      <c r="C594" s="587" t="s">
        <v>686</v>
      </c>
      <c r="D594" s="588">
        <v>13.96</v>
      </c>
    </row>
    <row r="595" spans="1:4" ht="28.5">
      <c r="A595" s="585" t="s">
        <v>7130</v>
      </c>
      <c r="B595" s="586" t="s">
        <v>7131</v>
      </c>
      <c r="C595" s="587" t="s">
        <v>686</v>
      </c>
      <c r="D595" s="588">
        <v>147.72999999999999</v>
      </c>
    </row>
    <row r="596" spans="1:4" ht="28.5">
      <c r="A596" s="585" t="s">
        <v>7132</v>
      </c>
      <c r="B596" s="586" t="s">
        <v>7133</v>
      </c>
      <c r="C596" s="587" t="s">
        <v>686</v>
      </c>
      <c r="D596" s="588">
        <v>2.14</v>
      </c>
    </row>
    <row r="597" spans="1:4" ht="28.5">
      <c r="A597" s="585" t="s">
        <v>7134</v>
      </c>
      <c r="B597" s="586" t="s">
        <v>7135</v>
      </c>
      <c r="C597" s="587" t="s">
        <v>686</v>
      </c>
      <c r="D597" s="588">
        <v>0.64</v>
      </c>
    </row>
    <row r="598" spans="1:4" ht="28.5">
      <c r="A598" s="585" t="s">
        <v>7136</v>
      </c>
      <c r="B598" s="586" t="s">
        <v>7137</v>
      </c>
      <c r="C598" s="587" t="s">
        <v>686</v>
      </c>
      <c r="D598" s="588">
        <v>1.48</v>
      </c>
    </row>
    <row r="599" spans="1:4" ht="28.5">
      <c r="A599" s="585" t="s">
        <v>7138</v>
      </c>
      <c r="B599" s="586" t="s">
        <v>7139</v>
      </c>
      <c r="C599" s="587" t="s">
        <v>686</v>
      </c>
      <c r="D599" s="588">
        <v>131.15</v>
      </c>
    </row>
    <row r="600" spans="1:4" ht="42.75">
      <c r="A600" s="585" t="s">
        <v>7140</v>
      </c>
      <c r="B600" s="586" t="s">
        <v>7141</v>
      </c>
      <c r="C600" s="587" t="s">
        <v>686</v>
      </c>
      <c r="D600" s="588">
        <v>19.61</v>
      </c>
    </row>
    <row r="601" spans="1:4" ht="42.75">
      <c r="A601" s="585" t="s">
        <v>7142</v>
      </c>
      <c r="B601" s="586" t="s">
        <v>7143</v>
      </c>
      <c r="C601" s="587" t="s">
        <v>686</v>
      </c>
      <c r="D601" s="588">
        <v>5.39</v>
      </c>
    </row>
    <row r="602" spans="1:4" ht="42.75">
      <c r="A602" s="585" t="s">
        <v>7144</v>
      </c>
      <c r="B602" s="586" t="s">
        <v>7145</v>
      </c>
      <c r="C602" s="587" t="s">
        <v>686</v>
      </c>
      <c r="D602" s="588">
        <v>20.2</v>
      </c>
    </row>
    <row r="603" spans="1:4" ht="42.75">
      <c r="A603" s="585" t="s">
        <v>7146</v>
      </c>
      <c r="B603" s="586" t="s">
        <v>7147</v>
      </c>
      <c r="C603" s="587" t="s">
        <v>686</v>
      </c>
      <c r="D603" s="588">
        <v>0.21</v>
      </c>
    </row>
    <row r="604" spans="1:4" ht="42.75">
      <c r="A604" s="585" t="s">
        <v>7148</v>
      </c>
      <c r="B604" s="586" t="s">
        <v>7149</v>
      </c>
      <c r="C604" s="587" t="s">
        <v>686</v>
      </c>
      <c r="D604" s="588">
        <v>0.06</v>
      </c>
    </row>
    <row r="605" spans="1:4" ht="42.75">
      <c r="A605" s="585" t="s">
        <v>7150</v>
      </c>
      <c r="B605" s="586" t="s">
        <v>7151</v>
      </c>
      <c r="C605" s="587" t="s">
        <v>686</v>
      </c>
      <c r="D605" s="588">
        <v>0.14000000000000001</v>
      </c>
    </row>
    <row r="606" spans="1:4" ht="42.75">
      <c r="A606" s="585" t="s">
        <v>7152</v>
      </c>
      <c r="B606" s="586" t="s">
        <v>7153</v>
      </c>
      <c r="C606" s="587" t="s">
        <v>686</v>
      </c>
      <c r="D606" s="588">
        <v>5.59</v>
      </c>
    </row>
    <row r="607" spans="1:4" ht="42.75">
      <c r="A607" s="585" t="s">
        <v>7154</v>
      </c>
      <c r="B607" s="586" t="s">
        <v>7155</v>
      </c>
      <c r="C607" s="587" t="s">
        <v>686</v>
      </c>
      <c r="D607" s="588">
        <v>20.9</v>
      </c>
    </row>
    <row r="608" spans="1:4" ht="42.75">
      <c r="A608" s="585" t="s">
        <v>7156</v>
      </c>
      <c r="B608" s="586" t="s">
        <v>7157</v>
      </c>
      <c r="C608" s="587" t="s">
        <v>686</v>
      </c>
      <c r="D608" s="588">
        <v>4.87</v>
      </c>
    </row>
    <row r="609" spans="1:4" ht="42.75">
      <c r="A609" s="585" t="s">
        <v>7158</v>
      </c>
      <c r="B609" s="586" t="s">
        <v>7159</v>
      </c>
      <c r="C609" s="587" t="s">
        <v>686</v>
      </c>
      <c r="D609" s="588">
        <v>23.22</v>
      </c>
    </row>
    <row r="610" spans="1:4" ht="42.75">
      <c r="A610" s="585" t="s">
        <v>7160</v>
      </c>
      <c r="B610" s="586" t="s">
        <v>7161</v>
      </c>
      <c r="C610" s="587" t="s">
        <v>686</v>
      </c>
      <c r="D610" s="588">
        <v>57.06</v>
      </c>
    </row>
    <row r="611" spans="1:4" ht="42.75">
      <c r="A611" s="585" t="s">
        <v>7162</v>
      </c>
      <c r="B611" s="586" t="s">
        <v>7163</v>
      </c>
      <c r="C611" s="587" t="s">
        <v>686</v>
      </c>
      <c r="D611" s="588">
        <v>13.98</v>
      </c>
    </row>
    <row r="612" spans="1:4" ht="42.75">
      <c r="A612" s="585" t="s">
        <v>7164</v>
      </c>
      <c r="B612" s="586" t="s">
        <v>7165</v>
      </c>
      <c r="C612" s="587" t="s">
        <v>686</v>
      </c>
      <c r="D612" s="588">
        <v>3.31</v>
      </c>
    </row>
    <row r="613" spans="1:4" ht="42.75">
      <c r="A613" s="585" t="s">
        <v>7166</v>
      </c>
      <c r="B613" s="586" t="s">
        <v>7167</v>
      </c>
      <c r="C613" s="587" t="s">
        <v>686</v>
      </c>
      <c r="D613" s="588">
        <v>19.66</v>
      </c>
    </row>
    <row r="614" spans="1:4" ht="42.75">
      <c r="A614" s="585" t="s">
        <v>7168</v>
      </c>
      <c r="B614" s="586" t="s">
        <v>7169</v>
      </c>
      <c r="C614" s="587" t="s">
        <v>686</v>
      </c>
      <c r="D614" s="588">
        <v>62.48</v>
      </c>
    </row>
    <row r="615" spans="1:4" ht="28.5">
      <c r="A615" s="585" t="s">
        <v>7170</v>
      </c>
      <c r="B615" s="586" t="s">
        <v>7171</v>
      </c>
      <c r="C615" s="587" t="s">
        <v>686</v>
      </c>
      <c r="D615" s="588">
        <v>6.42</v>
      </c>
    </row>
    <row r="616" spans="1:4" ht="28.5">
      <c r="A616" s="585" t="s">
        <v>7172</v>
      </c>
      <c r="B616" s="586" t="s">
        <v>7173</v>
      </c>
      <c r="C616" s="587" t="s">
        <v>686</v>
      </c>
      <c r="D616" s="588">
        <v>2.16</v>
      </c>
    </row>
    <row r="617" spans="1:4" ht="28.5">
      <c r="A617" s="585" t="s">
        <v>7174</v>
      </c>
      <c r="B617" s="586" t="s">
        <v>7175</v>
      </c>
      <c r="C617" s="587" t="s">
        <v>686</v>
      </c>
      <c r="D617" s="588">
        <v>7.03</v>
      </c>
    </row>
    <row r="618" spans="1:4" ht="28.5">
      <c r="A618" s="585" t="s">
        <v>7176</v>
      </c>
      <c r="B618" s="586" t="s">
        <v>7177</v>
      </c>
      <c r="C618" s="587" t="s">
        <v>686</v>
      </c>
      <c r="D618" s="588">
        <v>54.95</v>
      </c>
    </row>
    <row r="619" spans="1:4" ht="28.5">
      <c r="A619" s="585" t="s">
        <v>7178</v>
      </c>
      <c r="B619" s="586" t="s">
        <v>7179</v>
      </c>
      <c r="C619" s="587" t="s">
        <v>686</v>
      </c>
      <c r="D619" s="588">
        <v>12.47</v>
      </c>
    </row>
    <row r="620" spans="1:4" ht="57">
      <c r="A620" s="585" t="s">
        <v>7180</v>
      </c>
      <c r="B620" s="586" t="s">
        <v>7181</v>
      </c>
      <c r="C620" s="587" t="s">
        <v>686</v>
      </c>
      <c r="D620" s="588">
        <v>42.01</v>
      </c>
    </row>
    <row r="621" spans="1:4" ht="42.75">
      <c r="A621" s="585" t="s">
        <v>7182</v>
      </c>
      <c r="B621" s="586" t="s">
        <v>7183</v>
      </c>
      <c r="C621" s="587" t="s">
        <v>686</v>
      </c>
      <c r="D621" s="588">
        <v>36.53</v>
      </c>
    </row>
    <row r="622" spans="1:4" ht="42.75">
      <c r="A622" s="585" t="s">
        <v>7184</v>
      </c>
      <c r="B622" s="586" t="s">
        <v>7185</v>
      </c>
      <c r="C622" s="587" t="s">
        <v>686</v>
      </c>
      <c r="D622" s="588">
        <v>77.69</v>
      </c>
    </row>
    <row r="623" spans="1:4" ht="14.25">
      <c r="A623" s="585" t="s">
        <v>7186</v>
      </c>
      <c r="B623" s="586" t="s">
        <v>7187</v>
      </c>
      <c r="C623" s="587" t="s">
        <v>686</v>
      </c>
      <c r="D623" s="588">
        <v>39</v>
      </c>
    </row>
    <row r="624" spans="1:4" ht="57">
      <c r="A624" s="585" t="s">
        <v>7188</v>
      </c>
      <c r="B624" s="586" t="s">
        <v>7189</v>
      </c>
      <c r="C624" s="587" t="s">
        <v>686</v>
      </c>
      <c r="D624" s="588">
        <v>63.86</v>
      </c>
    </row>
    <row r="625" spans="1:4" ht="28.5">
      <c r="A625" s="585" t="s">
        <v>7190</v>
      </c>
      <c r="B625" s="586" t="s">
        <v>7191</v>
      </c>
      <c r="C625" s="587" t="s">
        <v>686</v>
      </c>
      <c r="D625" s="588">
        <v>43.64</v>
      </c>
    </row>
    <row r="626" spans="1:4" ht="28.5">
      <c r="A626" s="585" t="s">
        <v>7192</v>
      </c>
      <c r="B626" s="586" t="s">
        <v>7193</v>
      </c>
      <c r="C626" s="587" t="s">
        <v>686</v>
      </c>
      <c r="D626" s="588">
        <v>76.319999999999993</v>
      </c>
    </row>
    <row r="627" spans="1:4" ht="28.5">
      <c r="A627" s="585" t="s">
        <v>7194</v>
      </c>
      <c r="B627" s="586" t="s">
        <v>7195</v>
      </c>
      <c r="C627" s="587" t="s">
        <v>686</v>
      </c>
      <c r="D627" s="588">
        <v>2.02</v>
      </c>
    </row>
    <row r="628" spans="1:4" ht="28.5">
      <c r="A628" s="585" t="s">
        <v>7196</v>
      </c>
      <c r="B628" s="586" t="s">
        <v>7197</v>
      </c>
      <c r="C628" s="587" t="s">
        <v>686</v>
      </c>
      <c r="D628" s="588">
        <v>17.16</v>
      </c>
    </row>
    <row r="629" spans="1:4" ht="28.5">
      <c r="A629" s="585" t="s">
        <v>7198</v>
      </c>
      <c r="B629" s="586" t="s">
        <v>7199</v>
      </c>
      <c r="C629" s="587" t="s">
        <v>686</v>
      </c>
      <c r="D629" s="588">
        <v>54.06</v>
      </c>
    </row>
    <row r="630" spans="1:4" ht="28.5">
      <c r="A630" s="585" t="s">
        <v>7200</v>
      </c>
      <c r="B630" s="586" t="s">
        <v>7201</v>
      </c>
      <c r="C630" s="587" t="s">
        <v>686</v>
      </c>
      <c r="D630" s="588">
        <v>17.16</v>
      </c>
    </row>
    <row r="631" spans="1:4" ht="28.5">
      <c r="A631" s="585" t="s">
        <v>7202</v>
      </c>
      <c r="B631" s="586" t="s">
        <v>7203</v>
      </c>
      <c r="C631" s="587" t="s">
        <v>686</v>
      </c>
      <c r="D631" s="588">
        <v>54.4</v>
      </c>
    </row>
    <row r="632" spans="1:4" ht="28.5">
      <c r="A632" s="585" t="s">
        <v>7204</v>
      </c>
      <c r="B632" s="586" t="s">
        <v>7205</v>
      </c>
      <c r="C632" s="587" t="s">
        <v>686</v>
      </c>
      <c r="D632" s="588">
        <v>178.19</v>
      </c>
    </row>
    <row r="633" spans="1:4" ht="28.5">
      <c r="A633" s="585" t="s">
        <v>7206</v>
      </c>
      <c r="B633" s="586" t="s">
        <v>7207</v>
      </c>
      <c r="C633" s="587" t="s">
        <v>686</v>
      </c>
      <c r="D633" s="588">
        <v>14.3</v>
      </c>
    </row>
    <row r="634" spans="1:4" ht="14.25">
      <c r="A634" s="585" t="s">
        <v>7208</v>
      </c>
      <c r="B634" s="586" t="s">
        <v>7209</v>
      </c>
      <c r="C634" s="587" t="s">
        <v>686</v>
      </c>
      <c r="D634" s="588">
        <v>17.16</v>
      </c>
    </row>
    <row r="635" spans="1:4" ht="28.5">
      <c r="A635" s="585" t="s">
        <v>7210</v>
      </c>
      <c r="B635" s="586" t="s">
        <v>7211</v>
      </c>
      <c r="C635" s="587" t="s">
        <v>686</v>
      </c>
      <c r="D635" s="588">
        <v>54.77</v>
      </c>
    </row>
    <row r="636" spans="1:4" ht="28.5">
      <c r="A636" s="585" t="s">
        <v>7212</v>
      </c>
      <c r="B636" s="586" t="s">
        <v>7213</v>
      </c>
      <c r="C636" s="587" t="s">
        <v>686</v>
      </c>
      <c r="D636" s="588">
        <v>4.55</v>
      </c>
    </row>
    <row r="637" spans="1:4" ht="42.75">
      <c r="A637" s="585" t="s">
        <v>7214</v>
      </c>
      <c r="B637" s="586" t="s">
        <v>7215</v>
      </c>
      <c r="C637" s="587" t="s">
        <v>686</v>
      </c>
      <c r="D637" s="588">
        <v>18.97</v>
      </c>
    </row>
    <row r="638" spans="1:4" ht="42.75">
      <c r="A638" s="585" t="s">
        <v>7216</v>
      </c>
      <c r="B638" s="586" t="s">
        <v>7217</v>
      </c>
      <c r="C638" s="587" t="s">
        <v>686</v>
      </c>
      <c r="D638" s="588">
        <v>62.48</v>
      </c>
    </row>
    <row r="639" spans="1:4" ht="42.75">
      <c r="A639" s="585" t="s">
        <v>7218</v>
      </c>
      <c r="B639" s="586" t="s">
        <v>7219</v>
      </c>
      <c r="C639" s="587" t="s">
        <v>686</v>
      </c>
      <c r="D639" s="588">
        <v>63.86</v>
      </c>
    </row>
    <row r="640" spans="1:4" ht="57">
      <c r="A640" s="585" t="s">
        <v>7220</v>
      </c>
      <c r="B640" s="586" t="s">
        <v>7221</v>
      </c>
      <c r="C640" s="587" t="s">
        <v>686</v>
      </c>
      <c r="D640" s="588">
        <v>77.69</v>
      </c>
    </row>
    <row r="641" spans="1:4" ht="28.5">
      <c r="A641" s="585" t="s">
        <v>7222</v>
      </c>
      <c r="B641" s="586" t="s">
        <v>7223</v>
      </c>
      <c r="C641" s="587" t="s">
        <v>686</v>
      </c>
      <c r="D641" s="588">
        <v>8.14</v>
      </c>
    </row>
    <row r="642" spans="1:4" ht="28.5">
      <c r="A642" s="585" t="s">
        <v>7224</v>
      </c>
      <c r="B642" s="586" t="s">
        <v>7225</v>
      </c>
      <c r="C642" s="587" t="s">
        <v>686</v>
      </c>
      <c r="D642" s="588">
        <v>2.95</v>
      </c>
    </row>
    <row r="643" spans="1:4" ht="28.5">
      <c r="A643" s="585" t="s">
        <v>7226</v>
      </c>
      <c r="B643" s="586" t="s">
        <v>7227</v>
      </c>
      <c r="C643" s="587" t="s">
        <v>686</v>
      </c>
      <c r="D643" s="588">
        <v>1.9</v>
      </c>
    </row>
    <row r="644" spans="1:4" ht="28.5">
      <c r="A644" s="585" t="s">
        <v>7228</v>
      </c>
      <c r="B644" s="586" t="s">
        <v>7229</v>
      </c>
      <c r="C644" s="587" t="s">
        <v>686</v>
      </c>
      <c r="D644" s="588">
        <v>1.5</v>
      </c>
    </row>
    <row r="645" spans="1:4" ht="42.75">
      <c r="A645" s="585" t="s">
        <v>7230</v>
      </c>
      <c r="B645" s="586" t="s">
        <v>7231</v>
      </c>
      <c r="C645" s="587" t="s">
        <v>686</v>
      </c>
      <c r="D645" s="588">
        <v>216.75</v>
      </c>
    </row>
    <row r="646" spans="1:4" ht="42.75">
      <c r="A646" s="585" t="s">
        <v>7232</v>
      </c>
      <c r="B646" s="586" t="s">
        <v>7233</v>
      </c>
      <c r="C646" s="587" t="s">
        <v>686</v>
      </c>
      <c r="D646" s="588">
        <v>12.47</v>
      </c>
    </row>
    <row r="647" spans="1:4" ht="42.75">
      <c r="A647" s="585" t="s">
        <v>7234</v>
      </c>
      <c r="B647" s="586" t="s">
        <v>7235</v>
      </c>
      <c r="C647" s="587" t="s">
        <v>686</v>
      </c>
      <c r="D647" s="588">
        <v>68.48</v>
      </c>
    </row>
    <row r="648" spans="1:4" ht="14.25">
      <c r="A648" s="585" t="s">
        <v>7236</v>
      </c>
      <c r="B648" s="586" t="s">
        <v>7237</v>
      </c>
      <c r="C648" s="587" t="s">
        <v>686</v>
      </c>
      <c r="D648" s="588">
        <v>22.96</v>
      </c>
    </row>
    <row r="649" spans="1:4" ht="42.75">
      <c r="A649" s="585" t="s">
        <v>7238</v>
      </c>
      <c r="B649" s="586" t="s">
        <v>7239</v>
      </c>
      <c r="C649" s="587" t="s">
        <v>686</v>
      </c>
      <c r="D649" s="588">
        <v>24.5</v>
      </c>
    </row>
    <row r="650" spans="1:4" ht="42.75">
      <c r="A650" s="585" t="s">
        <v>7240</v>
      </c>
      <c r="B650" s="586" t="s">
        <v>7241</v>
      </c>
      <c r="C650" s="587" t="s">
        <v>686</v>
      </c>
      <c r="D650" s="588">
        <v>58.44</v>
      </c>
    </row>
    <row r="651" spans="1:4" ht="28.5">
      <c r="A651" s="585" t="s">
        <v>7242</v>
      </c>
      <c r="B651" s="586" t="s">
        <v>7243</v>
      </c>
      <c r="C651" s="587" t="s">
        <v>686</v>
      </c>
      <c r="D651" s="588">
        <v>33.97</v>
      </c>
    </row>
    <row r="652" spans="1:4" ht="28.5">
      <c r="A652" s="585" t="s">
        <v>7244</v>
      </c>
      <c r="B652" s="586" t="s">
        <v>7245</v>
      </c>
      <c r="C652" s="587" t="s">
        <v>686</v>
      </c>
      <c r="D652" s="588">
        <v>1.79</v>
      </c>
    </row>
    <row r="653" spans="1:4" ht="28.5">
      <c r="A653" s="585" t="s">
        <v>7246</v>
      </c>
      <c r="B653" s="586" t="s">
        <v>7247</v>
      </c>
      <c r="C653" s="587" t="s">
        <v>686</v>
      </c>
      <c r="D653" s="588">
        <v>31.21</v>
      </c>
    </row>
    <row r="654" spans="1:4" ht="42.75">
      <c r="A654" s="585" t="s">
        <v>7248</v>
      </c>
      <c r="B654" s="586" t="s">
        <v>7249</v>
      </c>
      <c r="C654" s="587" t="s">
        <v>686</v>
      </c>
      <c r="D654" s="588">
        <v>1.35</v>
      </c>
    </row>
    <row r="655" spans="1:4" ht="42.75">
      <c r="A655" s="585" t="s">
        <v>7250</v>
      </c>
      <c r="B655" s="586" t="s">
        <v>7251</v>
      </c>
      <c r="C655" s="587" t="s">
        <v>686</v>
      </c>
      <c r="D655" s="588">
        <v>14.14</v>
      </c>
    </row>
    <row r="656" spans="1:4" ht="28.5">
      <c r="A656" s="585" t="s">
        <v>7252</v>
      </c>
      <c r="B656" s="586" t="s">
        <v>7253</v>
      </c>
      <c r="C656" s="587" t="s">
        <v>686</v>
      </c>
      <c r="D656" s="588">
        <v>6.18</v>
      </c>
    </row>
    <row r="657" spans="1:4" ht="42.75">
      <c r="A657" s="585" t="s">
        <v>7254</v>
      </c>
      <c r="B657" s="586" t="s">
        <v>7255</v>
      </c>
      <c r="C657" s="587" t="s">
        <v>686</v>
      </c>
      <c r="D657" s="588">
        <v>50.67</v>
      </c>
    </row>
    <row r="658" spans="1:4" ht="14.25">
      <c r="A658" s="585" t="s">
        <v>7256</v>
      </c>
      <c r="B658" s="586" t="s">
        <v>7257</v>
      </c>
      <c r="C658" s="587" t="s">
        <v>686</v>
      </c>
      <c r="D658" s="588">
        <v>9.1199999999999992</v>
      </c>
    </row>
    <row r="659" spans="1:4" ht="28.5">
      <c r="A659" s="585" t="s">
        <v>7258</v>
      </c>
      <c r="B659" s="586" t="s">
        <v>7259</v>
      </c>
      <c r="C659" s="587" t="s">
        <v>686</v>
      </c>
      <c r="D659" s="588">
        <v>2.75</v>
      </c>
    </row>
    <row r="660" spans="1:4" ht="28.5">
      <c r="A660" s="585" t="s">
        <v>7260</v>
      </c>
      <c r="B660" s="586" t="s">
        <v>7261</v>
      </c>
      <c r="C660" s="587" t="s">
        <v>686</v>
      </c>
      <c r="D660" s="588">
        <v>2.17</v>
      </c>
    </row>
    <row r="661" spans="1:4" ht="14.25">
      <c r="A661" s="585" t="s">
        <v>7262</v>
      </c>
      <c r="B661" s="586" t="s">
        <v>7263</v>
      </c>
      <c r="C661" s="587" t="s">
        <v>686</v>
      </c>
      <c r="D661" s="588">
        <v>3.85</v>
      </c>
    </row>
    <row r="662" spans="1:4" ht="14.25">
      <c r="A662" s="585" t="s">
        <v>7264</v>
      </c>
      <c r="B662" s="586" t="s">
        <v>7265</v>
      </c>
      <c r="C662" s="587" t="s">
        <v>686</v>
      </c>
      <c r="D662" s="588">
        <v>53.91</v>
      </c>
    </row>
    <row r="663" spans="1:4" ht="28.5">
      <c r="A663" s="585" t="s">
        <v>7266</v>
      </c>
      <c r="B663" s="586" t="s">
        <v>7267</v>
      </c>
      <c r="C663" s="587" t="s">
        <v>686</v>
      </c>
      <c r="D663" s="588">
        <v>9.7100000000000009</v>
      </c>
    </row>
    <row r="664" spans="1:4" ht="14.25">
      <c r="A664" s="585" t="s">
        <v>7268</v>
      </c>
      <c r="B664" s="586" t="s">
        <v>7269</v>
      </c>
      <c r="C664" s="587" t="s">
        <v>686</v>
      </c>
      <c r="D664" s="588">
        <v>2.83</v>
      </c>
    </row>
    <row r="665" spans="1:4" ht="28.5">
      <c r="A665" s="585" t="s">
        <v>7270</v>
      </c>
      <c r="B665" s="586" t="s">
        <v>7271</v>
      </c>
      <c r="C665" s="587" t="s">
        <v>686</v>
      </c>
      <c r="D665" s="588">
        <v>25.71</v>
      </c>
    </row>
    <row r="666" spans="1:4" ht="28.5">
      <c r="A666" s="585" t="s">
        <v>7272</v>
      </c>
      <c r="B666" s="586" t="s">
        <v>7273</v>
      </c>
      <c r="C666" s="587" t="s">
        <v>686</v>
      </c>
      <c r="D666" s="588">
        <v>15.68</v>
      </c>
    </row>
    <row r="667" spans="1:4" ht="28.5">
      <c r="A667" s="585" t="s">
        <v>7274</v>
      </c>
      <c r="B667" s="586" t="s">
        <v>7275</v>
      </c>
      <c r="C667" s="587" t="s">
        <v>686</v>
      </c>
      <c r="D667" s="588">
        <v>26.4</v>
      </c>
    </row>
    <row r="668" spans="1:4" ht="14.25">
      <c r="A668" s="585" t="s">
        <v>7276</v>
      </c>
      <c r="B668" s="586" t="s">
        <v>7277</v>
      </c>
      <c r="C668" s="587" t="s">
        <v>686</v>
      </c>
      <c r="D668" s="588">
        <v>105.47</v>
      </c>
    </row>
    <row r="669" spans="1:4" ht="28.5">
      <c r="A669" s="585" t="s">
        <v>7278</v>
      </c>
      <c r="B669" s="586" t="s">
        <v>7279</v>
      </c>
      <c r="C669" s="587" t="s">
        <v>686</v>
      </c>
      <c r="D669" s="588">
        <v>12.85</v>
      </c>
    </row>
    <row r="670" spans="1:4" ht="28.5">
      <c r="A670" s="585" t="s">
        <v>7280</v>
      </c>
      <c r="B670" s="586" t="s">
        <v>7281</v>
      </c>
      <c r="C670" s="587" t="s">
        <v>686</v>
      </c>
      <c r="D670" s="588">
        <v>3.65</v>
      </c>
    </row>
    <row r="671" spans="1:4" ht="28.5">
      <c r="A671" s="585" t="s">
        <v>7282</v>
      </c>
      <c r="B671" s="586" t="s">
        <v>7283</v>
      </c>
      <c r="C671" s="587" t="s">
        <v>686</v>
      </c>
      <c r="D671" s="588">
        <v>14.5</v>
      </c>
    </row>
    <row r="672" spans="1:4" ht="28.5">
      <c r="A672" s="585" t="s">
        <v>7284</v>
      </c>
      <c r="B672" s="586" t="s">
        <v>7285</v>
      </c>
      <c r="C672" s="587" t="s">
        <v>686</v>
      </c>
      <c r="D672" s="588">
        <v>36.53</v>
      </c>
    </row>
    <row r="673" spans="1:4" ht="28.5">
      <c r="A673" s="585" t="s">
        <v>7286</v>
      </c>
      <c r="B673" s="586" t="s">
        <v>7287</v>
      </c>
      <c r="C673" s="587" t="s">
        <v>686</v>
      </c>
      <c r="D673" s="588">
        <v>15.34</v>
      </c>
    </row>
    <row r="674" spans="1:4" ht="28.5">
      <c r="A674" s="585" t="s">
        <v>7288</v>
      </c>
      <c r="B674" s="586" t="s">
        <v>7289</v>
      </c>
      <c r="C674" s="587" t="s">
        <v>686</v>
      </c>
      <c r="D674" s="588">
        <v>46.26</v>
      </c>
    </row>
    <row r="675" spans="1:4" ht="28.5">
      <c r="A675" s="585" t="s">
        <v>7290</v>
      </c>
      <c r="B675" s="586" t="s">
        <v>7291</v>
      </c>
      <c r="C675" s="587" t="s">
        <v>686</v>
      </c>
      <c r="D675" s="588">
        <v>9.1199999999999992</v>
      </c>
    </row>
    <row r="676" spans="1:4" ht="28.5">
      <c r="A676" s="585" t="s">
        <v>7292</v>
      </c>
      <c r="B676" s="586" t="s">
        <v>7293</v>
      </c>
      <c r="C676" s="587" t="s">
        <v>686</v>
      </c>
      <c r="D676" s="588">
        <v>2.95</v>
      </c>
    </row>
    <row r="677" spans="1:4" ht="28.5">
      <c r="A677" s="585" t="s">
        <v>7294</v>
      </c>
      <c r="B677" s="586" t="s">
        <v>7295</v>
      </c>
      <c r="C677" s="587" t="s">
        <v>686</v>
      </c>
      <c r="D677" s="588">
        <v>1.79</v>
      </c>
    </row>
    <row r="678" spans="1:4" ht="57">
      <c r="A678" s="585" t="s">
        <v>7296</v>
      </c>
      <c r="B678" s="586" t="s">
        <v>7297</v>
      </c>
      <c r="C678" s="587" t="s">
        <v>686</v>
      </c>
      <c r="D678" s="588">
        <v>14.11</v>
      </c>
    </row>
    <row r="679" spans="1:4" ht="14.25">
      <c r="A679" s="585" t="s">
        <v>7298</v>
      </c>
      <c r="B679" s="586" t="s">
        <v>7299</v>
      </c>
      <c r="C679" s="587" t="s">
        <v>686</v>
      </c>
      <c r="D679" s="588">
        <v>311.19</v>
      </c>
    </row>
    <row r="680" spans="1:4" ht="28.5">
      <c r="A680" s="585" t="s">
        <v>7300</v>
      </c>
      <c r="B680" s="586" t="s">
        <v>7301</v>
      </c>
      <c r="C680" s="587" t="s">
        <v>686</v>
      </c>
      <c r="D680" s="588">
        <v>1.35</v>
      </c>
    </row>
    <row r="681" spans="1:4" ht="14.25">
      <c r="A681" s="585" t="s">
        <v>7302</v>
      </c>
      <c r="B681" s="586" t="s">
        <v>7303</v>
      </c>
      <c r="C681" s="587" t="s">
        <v>686</v>
      </c>
      <c r="D681" s="588">
        <v>22.15</v>
      </c>
    </row>
    <row r="682" spans="1:4" ht="57">
      <c r="A682" s="585" t="s">
        <v>7304</v>
      </c>
      <c r="B682" s="586" t="s">
        <v>7305</v>
      </c>
      <c r="C682" s="587" t="s">
        <v>686</v>
      </c>
      <c r="D682" s="588">
        <v>62.48</v>
      </c>
    </row>
    <row r="683" spans="1:4" ht="28.5">
      <c r="A683" s="585" t="s">
        <v>7306</v>
      </c>
      <c r="B683" s="586" t="s">
        <v>7307</v>
      </c>
      <c r="C683" s="587" t="s">
        <v>686</v>
      </c>
      <c r="D683" s="588">
        <v>0.42</v>
      </c>
    </row>
    <row r="684" spans="1:4" ht="28.5">
      <c r="A684" s="585" t="s">
        <v>7308</v>
      </c>
      <c r="B684" s="586" t="s">
        <v>7309</v>
      </c>
      <c r="C684" s="587" t="s">
        <v>686</v>
      </c>
      <c r="D684" s="588">
        <v>48.57</v>
      </c>
    </row>
    <row r="685" spans="1:4" ht="14.25">
      <c r="A685" s="585" t="s">
        <v>7310</v>
      </c>
      <c r="B685" s="586" t="s">
        <v>7311</v>
      </c>
      <c r="C685" s="587" t="s">
        <v>686</v>
      </c>
      <c r="D685" s="588">
        <v>14.38</v>
      </c>
    </row>
    <row r="686" spans="1:4" ht="28.5">
      <c r="A686" s="585" t="s">
        <v>7312</v>
      </c>
      <c r="B686" s="586" t="s">
        <v>7313</v>
      </c>
      <c r="C686" s="587" t="s">
        <v>686</v>
      </c>
      <c r="D686" s="588">
        <v>1.43</v>
      </c>
    </row>
    <row r="687" spans="1:4" ht="28.5">
      <c r="A687" s="585" t="s">
        <v>7314</v>
      </c>
      <c r="B687" s="586" t="s">
        <v>7315</v>
      </c>
      <c r="C687" s="587" t="s">
        <v>686</v>
      </c>
      <c r="D687" s="588">
        <v>24.78</v>
      </c>
    </row>
    <row r="688" spans="1:4" ht="28.5">
      <c r="A688" s="585" t="s">
        <v>7316</v>
      </c>
      <c r="B688" s="586" t="s">
        <v>7317</v>
      </c>
      <c r="C688" s="587" t="s">
        <v>686</v>
      </c>
      <c r="D688" s="588">
        <v>184.41</v>
      </c>
    </row>
    <row r="689" spans="1:4" ht="28.5">
      <c r="A689" s="585" t="s">
        <v>7318</v>
      </c>
      <c r="B689" s="586" t="s">
        <v>7319</v>
      </c>
      <c r="C689" s="587" t="s">
        <v>686</v>
      </c>
      <c r="D689" s="588">
        <v>1.98</v>
      </c>
    </row>
    <row r="690" spans="1:4" ht="28.5">
      <c r="A690" s="585" t="s">
        <v>7320</v>
      </c>
      <c r="B690" s="586" t="s">
        <v>7321</v>
      </c>
      <c r="C690" s="587" t="s">
        <v>686</v>
      </c>
      <c r="D690" s="588">
        <v>100.28</v>
      </c>
    </row>
    <row r="691" spans="1:4" ht="14.25">
      <c r="A691" s="585" t="s">
        <v>7322</v>
      </c>
      <c r="B691" s="586" t="s">
        <v>7323</v>
      </c>
      <c r="C691" s="587" t="s">
        <v>686</v>
      </c>
      <c r="D691" s="588">
        <v>73.290000000000006</v>
      </c>
    </row>
    <row r="692" spans="1:4" ht="28.5">
      <c r="A692" s="585" t="s">
        <v>7324</v>
      </c>
      <c r="B692" s="586" t="s">
        <v>7325</v>
      </c>
      <c r="C692" s="587" t="s">
        <v>686</v>
      </c>
      <c r="D692" s="588">
        <v>278.74</v>
      </c>
    </row>
    <row r="693" spans="1:4" ht="28.5">
      <c r="A693" s="585" t="s">
        <v>7326</v>
      </c>
      <c r="B693" s="586" t="s">
        <v>7327</v>
      </c>
      <c r="C693" s="587" t="s">
        <v>6450</v>
      </c>
      <c r="D693" s="588">
        <v>102.51</v>
      </c>
    </row>
    <row r="694" spans="1:4" ht="28.5">
      <c r="A694" s="585" t="s">
        <v>7328</v>
      </c>
      <c r="B694" s="586" t="s">
        <v>7329</v>
      </c>
      <c r="C694" s="587" t="s">
        <v>686</v>
      </c>
      <c r="D694" s="588">
        <v>60.24</v>
      </c>
    </row>
    <row r="695" spans="1:4" ht="28.5">
      <c r="A695" s="585" t="s">
        <v>7330</v>
      </c>
      <c r="B695" s="586" t="s">
        <v>7331</v>
      </c>
      <c r="C695" s="587" t="s">
        <v>6450</v>
      </c>
      <c r="D695" s="588">
        <v>12.28</v>
      </c>
    </row>
    <row r="696" spans="1:4" ht="14.25">
      <c r="A696" s="585" t="s">
        <v>7332</v>
      </c>
      <c r="B696" s="586" t="s">
        <v>7333</v>
      </c>
      <c r="C696" s="587" t="s">
        <v>686</v>
      </c>
      <c r="D696" s="588">
        <v>14.5</v>
      </c>
    </row>
    <row r="697" spans="1:4" ht="28.5">
      <c r="A697" s="585" t="s">
        <v>7334</v>
      </c>
      <c r="B697" s="586" t="s">
        <v>7335</v>
      </c>
      <c r="C697" s="587" t="s">
        <v>686</v>
      </c>
      <c r="D697" s="588">
        <v>34</v>
      </c>
    </row>
    <row r="698" spans="1:4" ht="14.25">
      <c r="A698" s="585" t="s">
        <v>7336</v>
      </c>
      <c r="B698" s="586" t="s">
        <v>7337</v>
      </c>
      <c r="C698" s="587" t="s">
        <v>686</v>
      </c>
      <c r="D698" s="588">
        <v>50.23</v>
      </c>
    </row>
    <row r="699" spans="1:4" ht="14.25">
      <c r="A699" s="585" t="s">
        <v>7338</v>
      </c>
      <c r="B699" s="586" t="s">
        <v>7339</v>
      </c>
      <c r="C699" s="587" t="s">
        <v>686</v>
      </c>
      <c r="D699" s="588">
        <v>15.75</v>
      </c>
    </row>
    <row r="700" spans="1:4" ht="28.5">
      <c r="A700" s="585" t="s">
        <v>7340</v>
      </c>
      <c r="B700" s="586" t="s">
        <v>7341</v>
      </c>
      <c r="C700" s="587" t="s">
        <v>686</v>
      </c>
      <c r="D700" s="588">
        <v>177.75</v>
      </c>
    </row>
    <row r="701" spans="1:4" ht="28.5">
      <c r="A701" s="585" t="s">
        <v>7342</v>
      </c>
      <c r="B701" s="586" t="s">
        <v>7343</v>
      </c>
      <c r="C701" s="587" t="s">
        <v>686</v>
      </c>
      <c r="D701" s="588">
        <v>235.81</v>
      </c>
    </row>
    <row r="702" spans="1:4" ht="28.5">
      <c r="A702" s="585" t="s">
        <v>7344</v>
      </c>
      <c r="B702" s="586" t="s">
        <v>7345</v>
      </c>
      <c r="C702" s="587" t="s">
        <v>891</v>
      </c>
      <c r="D702" s="588">
        <v>6.47</v>
      </c>
    </row>
    <row r="703" spans="1:4" ht="14.25">
      <c r="A703" s="585" t="s">
        <v>7346</v>
      </c>
      <c r="B703" s="586" t="s">
        <v>7347</v>
      </c>
      <c r="C703" s="587" t="s">
        <v>780</v>
      </c>
      <c r="D703" s="588">
        <v>37.61</v>
      </c>
    </row>
    <row r="704" spans="1:4" ht="28.5">
      <c r="A704" s="585" t="s">
        <v>7348</v>
      </c>
      <c r="B704" s="586" t="s">
        <v>7349</v>
      </c>
      <c r="C704" s="587" t="s">
        <v>6705</v>
      </c>
      <c r="D704" s="588">
        <v>10.48</v>
      </c>
    </row>
    <row r="705" spans="1:4" ht="28.5">
      <c r="A705" s="585" t="s">
        <v>7350</v>
      </c>
      <c r="B705" s="586" t="s">
        <v>7351</v>
      </c>
      <c r="C705" s="587" t="s">
        <v>686</v>
      </c>
      <c r="D705" s="588">
        <v>77.11</v>
      </c>
    </row>
    <row r="706" spans="1:4" ht="14.25">
      <c r="A706" s="585" t="s">
        <v>7352</v>
      </c>
      <c r="B706" s="586" t="s">
        <v>7353</v>
      </c>
      <c r="C706" s="587" t="s">
        <v>686</v>
      </c>
      <c r="D706" s="588">
        <v>16.52</v>
      </c>
    </row>
    <row r="707" spans="1:4" ht="14.25">
      <c r="A707" s="585" t="s">
        <v>7354</v>
      </c>
      <c r="B707" s="586" t="s">
        <v>7355</v>
      </c>
      <c r="C707" s="587" t="s">
        <v>686</v>
      </c>
      <c r="D707" s="588">
        <v>94.59</v>
      </c>
    </row>
    <row r="708" spans="1:4" ht="14.25">
      <c r="A708" s="585" t="s">
        <v>7356</v>
      </c>
      <c r="B708" s="586" t="s">
        <v>7357</v>
      </c>
      <c r="C708" s="587" t="s">
        <v>780</v>
      </c>
      <c r="D708" s="588">
        <v>27.8</v>
      </c>
    </row>
    <row r="709" spans="1:4" ht="14.25">
      <c r="A709" s="585" t="s">
        <v>7358</v>
      </c>
      <c r="B709" s="586" t="s">
        <v>7359</v>
      </c>
      <c r="C709" s="587" t="s">
        <v>686</v>
      </c>
      <c r="D709" s="588">
        <v>12.83</v>
      </c>
    </row>
    <row r="710" spans="1:4" ht="14.25">
      <c r="A710" s="585" t="s">
        <v>7360</v>
      </c>
      <c r="B710" s="586" t="s">
        <v>7361</v>
      </c>
      <c r="C710" s="587" t="s">
        <v>686</v>
      </c>
      <c r="D710" s="588">
        <v>4.13</v>
      </c>
    </row>
    <row r="711" spans="1:4" ht="14.25">
      <c r="A711" s="585" t="s">
        <v>7362</v>
      </c>
      <c r="B711" s="586" t="s">
        <v>7363</v>
      </c>
      <c r="C711" s="587" t="s">
        <v>686</v>
      </c>
      <c r="D711" s="588">
        <v>651.52</v>
      </c>
    </row>
    <row r="712" spans="1:4" ht="14.25">
      <c r="A712" s="585" t="s">
        <v>7364</v>
      </c>
      <c r="B712" s="586" t="s">
        <v>7365</v>
      </c>
      <c r="C712" s="587" t="s">
        <v>686</v>
      </c>
      <c r="D712" s="588">
        <v>2.2799999999999998</v>
      </c>
    </row>
    <row r="713" spans="1:4" ht="28.5">
      <c r="A713" s="585" t="s">
        <v>7366</v>
      </c>
      <c r="B713" s="586" t="s">
        <v>7367</v>
      </c>
      <c r="C713" s="587" t="s">
        <v>686</v>
      </c>
      <c r="D713" s="588">
        <v>82.92</v>
      </c>
    </row>
    <row r="714" spans="1:4" ht="14.25">
      <c r="A714" s="585" t="s">
        <v>7368</v>
      </c>
      <c r="B714" s="586" t="s">
        <v>7369</v>
      </c>
      <c r="C714" s="587" t="s">
        <v>6450</v>
      </c>
      <c r="D714" s="588">
        <v>0.39</v>
      </c>
    </row>
    <row r="715" spans="1:4" ht="28.5">
      <c r="A715" s="585" t="s">
        <v>7370</v>
      </c>
      <c r="B715" s="586" t="s">
        <v>7371</v>
      </c>
      <c r="C715" s="587" t="s">
        <v>6705</v>
      </c>
      <c r="D715" s="588">
        <v>40.909999999999997</v>
      </c>
    </row>
    <row r="716" spans="1:4" ht="14.25">
      <c r="A716" s="585" t="s">
        <v>7372</v>
      </c>
      <c r="B716" s="586" t="s">
        <v>7373</v>
      </c>
      <c r="C716" s="587" t="s">
        <v>686</v>
      </c>
      <c r="D716" s="588">
        <v>210.14</v>
      </c>
    </row>
    <row r="717" spans="1:4" ht="14.25">
      <c r="A717" s="585" t="s">
        <v>7374</v>
      </c>
      <c r="B717" s="586" t="s">
        <v>7375</v>
      </c>
      <c r="C717" s="587" t="s">
        <v>686</v>
      </c>
      <c r="D717" s="588">
        <v>1.44</v>
      </c>
    </row>
    <row r="718" spans="1:4" ht="28.5">
      <c r="A718" s="585" t="s">
        <v>7376</v>
      </c>
      <c r="B718" s="586" t="s">
        <v>7377</v>
      </c>
      <c r="C718" s="587" t="s">
        <v>686</v>
      </c>
      <c r="D718" s="588">
        <v>5.68</v>
      </c>
    </row>
    <row r="719" spans="1:4" ht="28.5">
      <c r="A719" s="585" t="s">
        <v>7378</v>
      </c>
      <c r="B719" s="586" t="s">
        <v>7379</v>
      </c>
      <c r="C719" s="587" t="s">
        <v>686</v>
      </c>
      <c r="D719" s="588">
        <v>173.93</v>
      </c>
    </row>
    <row r="720" spans="1:4" ht="14.25">
      <c r="A720" s="585" t="s">
        <v>7380</v>
      </c>
      <c r="B720" s="586" t="s">
        <v>7381</v>
      </c>
      <c r="C720" s="587" t="s">
        <v>686</v>
      </c>
      <c r="D720" s="588">
        <v>1.76</v>
      </c>
    </row>
    <row r="721" spans="1:4" ht="14.25">
      <c r="A721" s="585" t="s">
        <v>7382</v>
      </c>
      <c r="B721" s="586" t="s">
        <v>7383</v>
      </c>
      <c r="C721" s="587" t="s">
        <v>686</v>
      </c>
      <c r="D721" s="588">
        <v>271.62</v>
      </c>
    </row>
    <row r="722" spans="1:4" ht="14.25">
      <c r="A722" s="585" t="s">
        <v>7384</v>
      </c>
      <c r="B722" s="586" t="s">
        <v>7385</v>
      </c>
      <c r="C722" s="587"/>
      <c r="D722" s="588"/>
    </row>
    <row r="723" spans="1:4" ht="28.5">
      <c r="A723" s="585" t="s">
        <v>7386</v>
      </c>
      <c r="B723" s="586" t="s">
        <v>7387</v>
      </c>
      <c r="C723" s="587" t="s">
        <v>686</v>
      </c>
      <c r="D723" s="588">
        <v>130.58000000000001</v>
      </c>
    </row>
    <row r="724" spans="1:4" ht="14.25">
      <c r="A724" s="585" t="s">
        <v>7388</v>
      </c>
      <c r="B724" s="586" t="s">
        <v>7389</v>
      </c>
      <c r="C724" s="587"/>
      <c r="D724" s="588"/>
    </row>
    <row r="725" spans="1:4" ht="14.25">
      <c r="A725" s="585" t="s">
        <v>7390</v>
      </c>
      <c r="B725" s="586" t="s">
        <v>7391</v>
      </c>
      <c r="C725" s="587" t="s">
        <v>686</v>
      </c>
      <c r="D725" s="588">
        <v>92.13</v>
      </c>
    </row>
    <row r="726" spans="1:4" ht="14.25">
      <c r="A726" s="585" t="s">
        <v>7392</v>
      </c>
      <c r="B726" s="586" t="s">
        <v>7393</v>
      </c>
      <c r="C726" s="587" t="s">
        <v>686</v>
      </c>
      <c r="D726" s="588">
        <v>228.29</v>
      </c>
    </row>
    <row r="727" spans="1:4" ht="14.25">
      <c r="A727" s="585" t="s">
        <v>7394</v>
      </c>
      <c r="B727" s="586" t="s">
        <v>7395</v>
      </c>
      <c r="C727" s="587"/>
      <c r="D727" s="588"/>
    </row>
    <row r="728" spans="1:4" ht="14.25">
      <c r="A728" s="585" t="s">
        <v>7396</v>
      </c>
      <c r="B728" s="586" t="s">
        <v>7397</v>
      </c>
      <c r="C728" s="587" t="s">
        <v>686</v>
      </c>
      <c r="D728" s="588">
        <v>2.02</v>
      </c>
    </row>
    <row r="729" spans="1:4" ht="57">
      <c r="A729" s="585" t="s">
        <v>7398</v>
      </c>
      <c r="B729" s="586" t="s">
        <v>7399</v>
      </c>
      <c r="C729" s="587" t="s">
        <v>686</v>
      </c>
      <c r="D729" s="588">
        <v>21.61</v>
      </c>
    </row>
    <row r="730" spans="1:4" ht="14.25">
      <c r="A730" s="585" t="s">
        <v>7400</v>
      </c>
      <c r="B730" s="586" t="s">
        <v>7401</v>
      </c>
      <c r="C730" s="587" t="s">
        <v>686</v>
      </c>
      <c r="D730" s="588">
        <v>49.48</v>
      </c>
    </row>
    <row r="731" spans="1:4" ht="14.25">
      <c r="A731" s="585" t="s">
        <v>7402</v>
      </c>
      <c r="B731" s="586" t="s">
        <v>7403</v>
      </c>
      <c r="C731" s="587" t="s">
        <v>686</v>
      </c>
      <c r="D731" s="588">
        <v>5.73</v>
      </c>
    </row>
    <row r="732" spans="1:4" ht="14.25">
      <c r="A732" s="585" t="s">
        <v>7404</v>
      </c>
      <c r="B732" s="586" t="s">
        <v>7405</v>
      </c>
      <c r="C732" s="587" t="s">
        <v>686</v>
      </c>
      <c r="D732" s="588">
        <v>3.77</v>
      </c>
    </row>
    <row r="733" spans="1:4" ht="14.25">
      <c r="A733" s="585" t="s">
        <v>7406</v>
      </c>
      <c r="B733" s="586" t="s">
        <v>7407</v>
      </c>
      <c r="C733" s="587" t="s">
        <v>686</v>
      </c>
      <c r="D733" s="588">
        <v>29.74</v>
      </c>
    </row>
    <row r="734" spans="1:4" ht="14.25">
      <c r="A734" s="585" t="s">
        <v>7408</v>
      </c>
      <c r="B734" s="586" t="s">
        <v>7409</v>
      </c>
      <c r="C734" s="587" t="s">
        <v>686</v>
      </c>
      <c r="D734" s="588">
        <v>1.44</v>
      </c>
    </row>
    <row r="735" spans="1:4" ht="14.25">
      <c r="A735" s="585" t="s">
        <v>7410</v>
      </c>
      <c r="B735" s="586" t="s">
        <v>7411</v>
      </c>
      <c r="C735" s="587" t="s">
        <v>686</v>
      </c>
      <c r="D735" s="588">
        <v>6.56</v>
      </c>
    </row>
    <row r="736" spans="1:4" ht="28.5">
      <c r="A736" s="585" t="s">
        <v>7412</v>
      </c>
      <c r="B736" s="586" t="s">
        <v>7413</v>
      </c>
      <c r="C736" s="587" t="s">
        <v>686</v>
      </c>
      <c r="D736" s="588">
        <v>33.39</v>
      </c>
    </row>
    <row r="737" spans="1:4" ht="28.5">
      <c r="A737" s="585" t="s">
        <v>7414</v>
      </c>
      <c r="B737" s="586" t="s">
        <v>7415</v>
      </c>
      <c r="C737" s="587" t="s">
        <v>686</v>
      </c>
      <c r="D737" s="588">
        <v>1.79</v>
      </c>
    </row>
    <row r="738" spans="1:4" ht="28.5">
      <c r="A738" s="585" t="s">
        <v>7416</v>
      </c>
      <c r="B738" s="586" t="s">
        <v>7417</v>
      </c>
      <c r="C738" s="587" t="s">
        <v>686</v>
      </c>
      <c r="D738" s="588">
        <v>7.77</v>
      </c>
    </row>
    <row r="739" spans="1:4" ht="28.5">
      <c r="A739" s="585" t="s">
        <v>7418</v>
      </c>
      <c r="B739" s="586" t="s">
        <v>7419</v>
      </c>
      <c r="C739" s="587" t="s">
        <v>686</v>
      </c>
      <c r="D739" s="588">
        <v>0.55000000000000004</v>
      </c>
    </row>
    <row r="740" spans="1:4" ht="28.5">
      <c r="A740" s="585" t="s">
        <v>7420</v>
      </c>
      <c r="B740" s="586" t="s">
        <v>7421</v>
      </c>
      <c r="C740" s="587" t="s">
        <v>686</v>
      </c>
      <c r="D740" s="588">
        <v>1.32</v>
      </c>
    </row>
    <row r="741" spans="1:4" ht="28.5">
      <c r="A741" s="585" t="s">
        <v>7422</v>
      </c>
      <c r="B741" s="586" t="s">
        <v>7423</v>
      </c>
      <c r="C741" s="587" t="s">
        <v>686</v>
      </c>
      <c r="D741" s="588">
        <v>0.66</v>
      </c>
    </row>
    <row r="742" spans="1:4" ht="28.5">
      <c r="A742" s="585" t="s">
        <v>7424</v>
      </c>
      <c r="B742" s="586" t="s">
        <v>7425</v>
      </c>
      <c r="C742" s="587" t="s">
        <v>686</v>
      </c>
      <c r="D742" s="588">
        <v>0.31</v>
      </c>
    </row>
    <row r="743" spans="1:4" ht="28.5">
      <c r="A743" s="585" t="s">
        <v>7426</v>
      </c>
      <c r="B743" s="586" t="s">
        <v>7427</v>
      </c>
      <c r="C743" s="587" t="s">
        <v>686</v>
      </c>
      <c r="D743" s="588">
        <v>7.0000000000000007E-2</v>
      </c>
    </row>
    <row r="744" spans="1:4" ht="28.5">
      <c r="A744" s="585" t="s">
        <v>7428</v>
      </c>
      <c r="B744" s="586" t="s">
        <v>7429</v>
      </c>
      <c r="C744" s="587" t="s">
        <v>686</v>
      </c>
      <c r="D744" s="588">
        <v>0.26</v>
      </c>
    </row>
    <row r="745" spans="1:4" ht="42.75">
      <c r="A745" s="585" t="s">
        <v>7430</v>
      </c>
      <c r="B745" s="586" t="s">
        <v>7431</v>
      </c>
      <c r="C745" s="587" t="s">
        <v>686</v>
      </c>
      <c r="D745" s="588">
        <v>2.29</v>
      </c>
    </row>
    <row r="746" spans="1:4" ht="28.5">
      <c r="A746" s="585" t="s">
        <v>7432</v>
      </c>
      <c r="B746" s="586" t="s">
        <v>7433</v>
      </c>
      <c r="C746" s="587" t="s">
        <v>686</v>
      </c>
      <c r="D746" s="588">
        <v>0.62</v>
      </c>
    </row>
    <row r="747" spans="1:4" ht="28.5">
      <c r="A747" s="585" t="s">
        <v>7434</v>
      </c>
      <c r="B747" s="586" t="s">
        <v>7435</v>
      </c>
      <c r="C747" s="587" t="s">
        <v>686</v>
      </c>
      <c r="D747" s="588">
        <v>0.14000000000000001</v>
      </c>
    </row>
    <row r="748" spans="1:4" ht="28.5">
      <c r="A748" s="585" t="s">
        <v>7436</v>
      </c>
      <c r="B748" s="586" t="s">
        <v>7437</v>
      </c>
      <c r="C748" s="587" t="s">
        <v>686</v>
      </c>
      <c r="D748" s="588">
        <v>0.51</v>
      </c>
    </row>
    <row r="749" spans="1:4" ht="28.5">
      <c r="A749" s="585" t="s">
        <v>7438</v>
      </c>
      <c r="B749" s="586" t="s">
        <v>7439</v>
      </c>
      <c r="C749" s="587" t="s">
        <v>686</v>
      </c>
      <c r="D749" s="588">
        <v>1.83</v>
      </c>
    </row>
    <row r="750" spans="1:4" ht="28.5">
      <c r="A750" s="585" t="s">
        <v>7440</v>
      </c>
      <c r="B750" s="586" t="s">
        <v>7441</v>
      </c>
      <c r="C750" s="587" t="s">
        <v>686</v>
      </c>
      <c r="D750" s="588">
        <v>0.73</v>
      </c>
    </row>
    <row r="751" spans="1:4" ht="28.5">
      <c r="A751" s="585" t="s">
        <v>7442</v>
      </c>
      <c r="B751" s="586" t="s">
        <v>7443</v>
      </c>
      <c r="C751" s="587" t="s">
        <v>686</v>
      </c>
      <c r="D751" s="588">
        <v>0.17</v>
      </c>
    </row>
    <row r="752" spans="1:4" ht="28.5">
      <c r="A752" s="585" t="s">
        <v>7444</v>
      </c>
      <c r="B752" s="586" t="s">
        <v>7445</v>
      </c>
      <c r="C752" s="587" t="s">
        <v>686</v>
      </c>
      <c r="D752" s="588">
        <v>0.61</v>
      </c>
    </row>
    <row r="753" spans="1:4" ht="28.5">
      <c r="A753" s="585" t="s">
        <v>7446</v>
      </c>
      <c r="B753" s="586" t="s">
        <v>7447</v>
      </c>
      <c r="C753" s="587" t="s">
        <v>686</v>
      </c>
      <c r="D753" s="588">
        <v>2.74</v>
      </c>
    </row>
    <row r="754" spans="1:4" ht="28.5">
      <c r="A754" s="585" t="s">
        <v>7448</v>
      </c>
      <c r="B754" s="586" t="s">
        <v>7449</v>
      </c>
      <c r="C754" s="587" t="s">
        <v>686</v>
      </c>
      <c r="D754" s="588">
        <v>0.57999999999999996</v>
      </c>
    </row>
    <row r="755" spans="1:4" ht="28.5">
      <c r="A755" s="585" t="s">
        <v>7450</v>
      </c>
      <c r="B755" s="586" t="s">
        <v>7451</v>
      </c>
      <c r="C755" s="587" t="s">
        <v>686</v>
      </c>
      <c r="D755" s="588">
        <v>0.13</v>
      </c>
    </row>
    <row r="756" spans="1:4" ht="28.5">
      <c r="A756" s="585" t="s">
        <v>7452</v>
      </c>
      <c r="B756" s="586" t="s">
        <v>7453</v>
      </c>
      <c r="C756" s="587" t="s">
        <v>686</v>
      </c>
      <c r="D756" s="588">
        <v>0.48</v>
      </c>
    </row>
    <row r="757" spans="1:4" ht="28.5">
      <c r="A757" s="585" t="s">
        <v>7454</v>
      </c>
      <c r="B757" s="586" t="s">
        <v>7455</v>
      </c>
      <c r="C757" s="587" t="s">
        <v>686</v>
      </c>
      <c r="D757" s="588">
        <v>1.0900000000000001</v>
      </c>
    </row>
    <row r="758" spans="1:4" ht="28.5">
      <c r="A758" s="585" t="s">
        <v>7456</v>
      </c>
      <c r="B758" s="586" t="s">
        <v>7457</v>
      </c>
      <c r="C758" s="587" t="s">
        <v>686</v>
      </c>
      <c r="D758" s="588">
        <v>3.82</v>
      </c>
    </row>
    <row r="759" spans="1:4" ht="28.5">
      <c r="A759" s="585" t="s">
        <v>7458</v>
      </c>
      <c r="B759" s="586" t="s">
        <v>7459</v>
      </c>
      <c r="C759" s="587" t="s">
        <v>686</v>
      </c>
      <c r="D759" s="588">
        <v>0.89</v>
      </c>
    </row>
    <row r="760" spans="1:4" ht="28.5">
      <c r="A760" s="585" t="s">
        <v>7460</v>
      </c>
      <c r="B760" s="586" t="s">
        <v>7461</v>
      </c>
      <c r="C760" s="587" t="s">
        <v>686</v>
      </c>
      <c r="D760" s="588">
        <v>3.18</v>
      </c>
    </row>
    <row r="761" spans="1:4" ht="42.75">
      <c r="A761" s="585" t="s">
        <v>7462</v>
      </c>
      <c r="B761" s="586" t="s">
        <v>7463</v>
      </c>
      <c r="C761" s="587" t="s">
        <v>686</v>
      </c>
      <c r="D761" s="588">
        <v>2.78</v>
      </c>
    </row>
    <row r="762" spans="1:4" ht="28.5">
      <c r="A762" s="585" t="s">
        <v>7464</v>
      </c>
      <c r="B762" s="586" t="s">
        <v>7465</v>
      </c>
      <c r="C762" s="587" t="s">
        <v>686</v>
      </c>
      <c r="D762" s="588">
        <v>5.0599999999999996</v>
      </c>
    </row>
    <row r="763" spans="1:4" ht="28.5">
      <c r="A763" s="585" t="s">
        <v>7466</v>
      </c>
      <c r="B763" s="586" t="s">
        <v>7467</v>
      </c>
      <c r="C763" s="587" t="s">
        <v>686</v>
      </c>
      <c r="D763" s="588">
        <v>1.18</v>
      </c>
    </row>
    <row r="764" spans="1:4" ht="28.5">
      <c r="A764" s="585" t="s">
        <v>7468</v>
      </c>
      <c r="B764" s="586" t="s">
        <v>7469</v>
      </c>
      <c r="C764" s="587" t="s">
        <v>686</v>
      </c>
      <c r="D764" s="588">
        <v>4.21</v>
      </c>
    </row>
    <row r="765" spans="1:4" ht="28.5">
      <c r="A765" s="585" t="s">
        <v>7470</v>
      </c>
      <c r="B765" s="586" t="s">
        <v>7471</v>
      </c>
      <c r="C765" s="587" t="s">
        <v>686</v>
      </c>
      <c r="D765" s="588">
        <v>2.78</v>
      </c>
    </row>
    <row r="766" spans="1:4" ht="28.5">
      <c r="A766" s="585" t="s">
        <v>7472</v>
      </c>
      <c r="B766" s="586" t="s">
        <v>7473</v>
      </c>
      <c r="C766" s="587" t="s">
        <v>686</v>
      </c>
      <c r="D766" s="588">
        <v>3.12</v>
      </c>
    </row>
    <row r="767" spans="1:4" ht="28.5">
      <c r="A767" s="585" t="s">
        <v>7474</v>
      </c>
      <c r="B767" s="586" t="s">
        <v>7475</v>
      </c>
      <c r="C767" s="587" t="s">
        <v>686</v>
      </c>
      <c r="D767" s="588">
        <v>1.28</v>
      </c>
    </row>
    <row r="768" spans="1:4" ht="42.75">
      <c r="A768" s="585" t="s">
        <v>7476</v>
      </c>
      <c r="B768" s="586" t="s">
        <v>7477</v>
      </c>
      <c r="C768" s="587" t="s">
        <v>686</v>
      </c>
      <c r="D768" s="588">
        <v>0.23</v>
      </c>
    </row>
    <row r="769" spans="1:4" ht="42.75">
      <c r="A769" s="585" t="s">
        <v>7478</v>
      </c>
      <c r="B769" s="586" t="s">
        <v>7479</v>
      </c>
      <c r="C769" s="587" t="s">
        <v>686</v>
      </c>
      <c r="D769" s="588">
        <v>0.05</v>
      </c>
    </row>
    <row r="770" spans="1:4" ht="42.75">
      <c r="A770" s="585" t="s">
        <v>7480</v>
      </c>
      <c r="B770" s="586" t="s">
        <v>7481</v>
      </c>
      <c r="C770" s="587" t="s">
        <v>686</v>
      </c>
      <c r="D770" s="588">
        <v>0.19</v>
      </c>
    </row>
    <row r="771" spans="1:4" ht="42.75">
      <c r="A771" s="585" t="s">
        <v>7482</v>
      </c>
      <c r="B771" s="586" t="s">
        <v>7483</v>
      </c>
      <c r="C771" s="587" t="s">
        <v>686</v>
      </c>
      <c r="D771" s="588">
        <v>0.74</v>
      </c>
    </row>
    <row r="772" spans="1:4" ht="28.5">
      <c r="A772" s="585" t="s">
        <v>7484</v>
      </c>
      <c r="B772" s="586" t="s">
        <v>7485</v>
      </c>
      <c r="C772" s="587" t="s">
        <v>686</v>
      </c>
      <c r="D772" s="588">
        <v>24.12</v>
      </c>
    </row>
    <row r="773" spans="1:4" ht="28.5">
      <c r="A773" s="585" t="s">
        <v>7486</v>
      </c>
      <c r="B773" s="586" t="s">
        <v>7487</v>
      </c>
      <c r="C773" s="587" t="s">
        <v>686</v>
      </c>
      <c r="D773" s="588">
        <v>5.42</v>
      </c>
    </row>
    <row r="774" spans="1:4" ht="28.5">
      <c r="A774" s="585" t="s">
        <v>7488</v>
      </c>
      <c r="B774" s="586" t="s">
        <v>7489</v>
      </c>
      <c r="C774" s="587" t="s">
        <v>686</v>
      </c>
      <c r="D774" s="588">
        <v>33.909999999999997</v>
      </c>
    </row>
    <row r="775" spans="1:4" ht="42.75">
      <c r="A775" s="585" t="s">
        <v>7490</v>
      </c>
      <c r="B775" s="586" t="s">
        <v>7491</v>
      </c>
      <c r="C775" s="587" t="s">
        <v>686</v>
      </c>
      <c r="D775" s="588">
        <v>50.21</v>
      </c>
    </row>
    <row r="776" spans="1:4" ht="28.5">
      <c r="A776" s="585" t="s">
        <v>7492</v>
      </c>
      <c r="B776" s="586" t="s">
        <v>7493</v>
      </c>
      <c r="C776" s="587" t="s">
        <v>686</v>
      </c>
      <c r="D776" s="588">
        <v>35.130000000000003</v>
      </c>
    </row>
    <row r="777" spans="1:4" ht="28.5">
      <c r="A777" s="585" t="s">
        <v>7494</v>
      </c>
      <c r="B777" s="586" t="s">
        <v>7495</v>
      </c>
      <c r="C777" s="587" t="s">
        <v>686</v>
      </c>
      <c r="D777" s="588">
        <v>7.9</v>
      </c>
    </row>
    <row r="778" spans="1:4" ht="28.5">
      <c r="A778" s="585" t="s">
        <v>7496</v>
      </c>
      <c r="B778" s="586" t="s">
        <v>7497</v>
      </c>
      <c r="C778" s="587" t="s">
        <v>686</v>
      </c>
      <c r="D778" s="588">
        <v>43.91</v>
      </c>
    </row>
    <row r="779" spans="1:4" ht="28.5">
      <c r="A779" s="585" t="s">
        <v>7498</v>
      </c>
      <c r="B779" s="586" t="s">
        <v>7499</v>
      </c>
      <c r="C779" s="587" t="s">
        <v>686</v>
      </c>
      <c r="D779" s="588">
        <v>68.48</v>
      </c>
    </row>
    <row r="780" spans="1:4" ht="42.75">
      <c r="A780" s="585" t="s">
        <v>7500</v>
      </c>
      <c r="B780" s="586" t="s">
        <v>7501</v>
      </c>
      <c r="C780" s="587" t="s">
        <v>686</v>
      </c>
      <c r="D780" s="588">
        <v>17.98</v>
      </c>
    </row>
    <row r="781" spans="1:4" ht="42.75">
      <c r="A781" s="585" t="s">
        <v>7502</v>
      </c>
      <c r="B781" s="586" t="s">
        <v>7503</v>
      </c>
      <c r="C781" s="587" t="s">
        <v>686</v>
      </c>
      <c r="D781" s="588">
        <v>5.38</v>
      </c>
    </row>
    <row r="782" spans="1:4" ht="42.75">
      <c r="A782" s="585" t="s">
        <v>7504</v>
      </c>
      <c r="B782" s="586" t="s">
        <v>7505</v>
      </c>
      <c r="C782" s="587" t="s">
        <v>686</v>
      </c>
      <c r="D782" s="588">
        <v>0.17</v>
      </c>
    </row>
    <row r="783" spans="1:4" ht="42.75">
      <c r="A783" s="585" t="s">
        <v>7506</v>
      </c>
      <c r="B783" s="586" t="s">
        <v>7507</v>
      </c>
      <c r="C783" s="587" t="s">
        <v>686</v>
      </c>
      <c r="D783" s="588">
        <v>0.05</v>
      </c>
    </row>
    <row r="784" spans="1:4" ht="28.5">
      <c r="A784" s="585" t="s">
        <v>7508</v>
      </c>
      <c r="B784" s="586" t="s">
        <v>7509</v>
      </c>
      <c r="C784" s="587" t="s">
        <v>686</v>
      </c>
      <c r="D784" s="588">
        <v>2.42</v>
      </c>
    </row>
    <row r="785" spans="1:4" ht="28.5">
      <c r="A785" s="585" t="s">
        <v>7510</v>
      </c>
      <c r="B785" s="586" t="s">
        <v>7511</v>
      </c>
      <c r="C785" s="587" t="s">
        <v>686</v>
      </c>
      <c r="D785" s="588">
        <v>0.84</v>
      </c>
    </row>
    <row r="786" spans="1:4" ht="57">
      <c r="A786" s="585" t="s">
        <v>7512</v>
      </c>
      <c r="B786" s="586" t="s">
        <v>7513</v>
      </c>
      <c r="C786" s="587" t="s">
        <v>686</v>
      </c>
      <c r="D786" s="588">
        <v>15.25</v>
      </c>
    </row>
    <row r="787" spans="1:4" ht="57">
      <c r="A787" s="585" t="s">
        <v>7514</v>
      </c>
      <c r="B787" s="586" t="s">
        <v>7515</v>
      </c>
      <c r="C787" s="587" t="s">
        <v>686</v>
      </c>
      <c r="D787" s="588">
        <v>3.43</v>
      </c>
    </row>
    <row r="788" spans="1:4" ht="57">
      <c r="A788" s="585" t="s">
        <v>7516</v>
      </c>
      <c r="B788" s="586" t="s">
        <v>7517</v>
      </c>
      <c r="C788" s="587" t="s">
        <v>686</v>
      </c>
      <c r="D788" s="588">
        <v>13.57</v>
      </c>
    </row>
    <row r="789" spans="1:4" ht="57">
      <c r="A789" s="585" t="s">
        <v>7518</v>
      </c>
      <c r="B789" s="586" t="s">
        <v>7519</v>
      </c>
      <c r="C789" s="587" t="s">
        <v>686</v>
      </c>
      <c r="D789" s="588">
        <v>3.05</v>
      </c>
    </row>
    <row r="790" spans="1:4" ht="28.5">
      <c r="A790" s="585" t="s">
        <v>7520</v>
      </c>
      <c r="B790" s="586" t="s">
        <v>7521</v>
      </c>
      <c r="C790" s="587" t="s">
        <v>686</v>
      </c>
      <c r="D790" s="588">
        <v>28.12</v>
      </c>
    </row>
    <row r="791" spans="1:4" ht="28.5">
      <c r="A791" s="585" t="s">
        <v>7522</v>
      </c>
      <c r="B791" s="586" t="s">
        <v>7523</v>
      </c>
      <c r="C791" s="587" t="s">
        <v>686</v>
      </c>
      <c r="D791" s="588">
        <v>6.32</v>
      </c>
    </row>
    <row r="792" spans="1:4" ht="28.5">
      <c r="A792" s="585" t="s">
        <v>7524</v>
      </c>
      <c r="B792" s="586" t="s">
        <v>7525</v>
      </c>
      <c r="C792" s="587" t="s">
        <v>686</v>
      </c>
      <c r="D792" s="588">
        <v>39.54</v>
      </c>
    </row>
    <row r="793" spans="1:4" ht="42.75">
      <c r="A793" s="585" t="s">
        <v>7526</v>
      </c>
      <c r="B793" s="586" t="s">
        <v>7527</v>
      </c>
      <c r="C793" s="587" t="s">
        <v>686</v>
      </c>
      <c r="D793" s="588">
        <v>70.77</v>
      </c>
    </row>
    <row r="794" spans="1:4" ht="28.5">
      <c r="A794" s="585" t="s">
        <v>7528</v>
      </c>
      <c r="B794" s="586" t="s">
        <v>7529</v>
      </c>
      <c r="C794" s="587" t="s">
        <v>686</v>
      </c>
      <c r="D794" s="588">
        <v>43.52</v>
      </c>
    </row>
    <row r="795" spans="1:4" ht="28.5">
      <c r="A795" s="585" t="s">
        <v>7530</v>
      </c>
      <c r="B795" s="586" t="s">
        <v>7531</v>
      </c>
      <c r="C795" s="587" t="s">
        <v>686</v>
      </c>
      <c r="D795" s="588">
        <v>9.7899999999999991</v>
      </c>
    </row>
    <row r="796" spans="1:4" ht="57">
      <c r="A796" s="585" t="s">
        <v>7532</v>
      </c>
      <c r="B796" s="586" t="s">
        <v>7533</v>
      </c>
      <c r="C796" s="587" t="s">
        <v>686</v>
      </c>
      <c r="D796" s="588">
        <v>14.72</v>
      </c>
    </row>
    <row r="797" spans="1:4" ht="57">
      <c r="A797" s="585" t="s">
        <v>7534</v>
      </c>
      <c r="B797" s="586" t="s">
        <v>7535</v>
      </c>
      <c r="C797" s="587" t="s">
        <v>686</v>
      </c>
      <c r="D797" s="588">
        <v>3.31</v>
      </c>
    </row>
    <row r="798" spans="1:4" ht="28.5">
      <c r="A798" s="585" t="s">
        <v>7536</v>
      </c>
      <c r="B798" s="586" t="s">
        <v>7537</v>
      </c>
      <c r="C798" s="587" t="s">
        <v>686</v>
      </c>
      <c r="D798" s="588">
        <v>142.55000000000001</v>
      </c>
    </row>
    <row r="799" spans="1:4" ht="28.5">
      <c r="A799" s="585" t="s">
        <v>7538</v>
      </c>
      <c r="B799" s="586" t="s">
        <v>7539</v>
      </c>
      <c r="C799" s="587" t="s">
        <v>686</v>
      </c>
      <c r="D799" s="588">
        <v>32.07</v>
      </c>
    </row>
    <row r="800" spans="1:4" ht="28.5">
      <c r="A800" s="585" t="s">
        <v>7540</v>
      </c>
      <c r="B800" s="586" t="s">
        <v>7541</v>
      </c>
      <c r="C800" s="587" t="s">
        <v>686</v>
      </c>
      <c r="D800" s="588">
        <v>2.4300000000000002</v>
      </c>
    </row>
    <row r="801" spans="1:4" ht="28.5">
      <c r="A801" s="585" t="s">
        <v>7542</v>
      </c>
      <c r="B801" s="586" t="s">
        <v>7543</v>
      </c>
      <c r="C801" s="587" t="s">
        <v>686</v>
      </c>
      <c r="D801" s="588">
        <v>0.89</v>
      </c>
    </row>
    <row r="802" spans="1:4" ht="28.5">
      <c r="A802" s="585" t="s">
        <v>7544</v>
      </c>
      <c r="B802" s="586" t="s">
        <v>7545</v>
      </c>
      <c r="C802" s="587" t="s">
        <v>686</v>
      </c>
      <c r="D802" s="588">
        <v>43.25</v>
      </c>
    </row>
    <row r="803" spans="1:4" ht="28.5">
      <c r="A803" s="585" t="s">
        <v>7546</v>
      </c>
      <c r="B803" s="586" t="s">
        <v>7547</v>
      </c>
      <c r="C803" s="587" t="s">
        <v>686</v>
      </c>
      <c r="D803" s="588">
        <v>9.73</v>
      </c>
    </row>
    <row r="804" spans="1:4" ht="42.75">
      <c r="A804" s="585" t="s">
        <v>7548</v>
      </c>
      <c r="B804" s="586" t="s">
        <v>7549</v>
      </c>
      <c r="C804" s="587" t="s">
        <v>686</v>
      </c>
      <c r="D804" s="588">
        <v>0.18</v>
      </c>
    </row>
    <row r="805" spans="1:4" ht="42.75">
      <c r="A805" s="585" t="s">
        <v>7550</v>
      </c>
      <c r="B805" s="586" t="s">
        <v>7551</v>
      </c>
      <c r="C805" s="587" t="s">
        <v>686</v>
      </c>
      <c r="D805" s="588">
        <v>0.05</v>
      </c>
    </row>
    <row r="806" spans="1:4" ht="28.5">
      <c r="A806" s="585" t="s">
        <v>7552</v>
      </c>
      <c r="B806" s="586" t="s">
        <v>7553</v>
      </c>
      <c r="C806" s="587" t="s">
        <v>686</v>
      </c>
      <c r="D806" s="588">
        <v>1.74</v>
      </c>
    </row>
    <row r="807" spans="1:4" ht="28.5">
      <c r="A807" s="585" t="s">
        <v>7554</v>
      </c>
      <c r="B807" s="586" t="s">
        <v>7555</v>
      </c>
      <c r="C807" s="587" t="s">
        <v>686</v>
      </c>
      <c r="D807" s="588">
        <v>0.52</v>
      </c>
    </row>
    <row r="808" spans="1:4" ht="28.5">
      <c r="A808" s="585" t="s">
        <v>7556</v>
      </c>
      <c r="B808" s="586" t="s">
        <v>7557</v>
      </c>
      <c r="C808" s="587" t="s">
        <v>686</v>
      </c>
      <c r="D808" s="588">
        <v>1.2</v>
      </c>
    </row>
    <row r="809" spans="1:4" ht="28.5">
      <c r="A809" s="585" t="s">
        <v>7558</v>
      </c>
      <c r="B809" s="586" t="s">
        <v>7559</v>
      </c>
      <c r="C809" s="587" t="s">
        <v>686</v>
      </c>
      <c r="D809" s="588">
        <v>122.21</v>
      </c>
    </row>
    <row r="810" spans="1:4" ht="28.5">
      <c r="A810" s="585" t="s">
        <v>7560</v>
      </c>
      <c r="B810" s="586" t="s">
        <v>7561</v>
      </c>
      <c r="C810" s="587" t="s">
        <v>686</v>
      </c>
      <c r="D810" s="588">
        <v>33.57</v>
      </c>
    </row>
    <row r="811" spans="1:4" ht="28.5">
      <c r="A811" s="585" t="s">
        <v>7562</v>
      </c>
      <c r="B811" s="586" t="s">
        <v>7563</v>
      </c>
      <c r="C811" s="587" t="s">
        <v>686</v>
      </c>
      <c r="D811" s="588">
        <v>7.55</v>
      </c>
    </row>
    <row r="812" spans="1:4" ht="28.5">
      <c r="A812" s="585" t="s">
        <v>7564</v>
      </c>
      <c r="B812" s="586" t="s">
        <v>7565</v>
      </c>
      <c r="C812" s="587" t="s">
        <v>686</v>
      </c>
      <c r="D812" s="588">
        <v>4.7</v>
      </c>
    </row>
    <row r="813" spans="1:4" ht="28.5">
      <c r="A813" s="585" t="s">
        <v>7566</v>
      </c>
      <c r="B813" s="586" t="s">
        <v>7567</v>
      </c>
      <c r="C813" s="587" t="s">
        <v>686</v>
      </c>
      <c r="D813" s="588">
        <v>1.58</v>
      </c>
    </row>
    <row r="814" spans="1:4" ht="42.75">
      <c r="A814" s="585" t="s">
        <v>7568</v>
      </c>
      <c r="B814" s="586" t="s">
        <v>7569</v>
      </c>
      <c r="C814" s="587" t="s">
        <v>686</v>
      </c>
      <c r="D814" s="588">
        <v>22.4</v>
      </c>
    </row>
    <row r="815" spans="1:4" ht="28.5">
      <c r="A815" s="585" t="s">
        <v>7570</v>
      </c>
      <c r="B815" s="586" t="s">
        <v>7571</v>
      </c>
      <c r="C815" s="587" t="s">
        <v>686</v>
      </c>
      <c r="D815" s="588">
        <v>5.04</v>
      </c>
    </row>
    <row r="816" spans="1:4" ht="28.5">
      <c r="A816" s="585" t="s">
        <v>7572</v>
      </c>
      <c r="B816" s="586" t="s">
        <v>7573</v>
      </c>
      <c r="C816" s="587" t="s">
        <v>686</v>
      </c>
      <c r="D816" s="588">
        <v>31.06</v>
      </c>
    </row>
    <row r="817" spans="1:4" ht="28.5">
      <c r="A817" s="585" t="s">
        <v>7574</v>
      </c>
      <c r="B817" s="586" t="s">
        <v>7575</v>
      </c>
      <c r="C817" s="587" t="s">
        <v>686</v>
      </c>
      <c r="D817" s="588">
        <v>6.98</v>
      </c>
    </row>
    <row r="818" spans="1:4" ht="42.75">
      <c r="A818" s="585" t="s">
        <v>7576</v>
      </c>
      <c r="B818" s="586" t="s">
        <v>7577</v>
      </c>
      <c r="C818" s="587" t="s">
        <v>686</v>
      </c>
      <c r="D818" s="588">
        <v>15.08</v>
      </c>
    </row>
    <row r="819" spans="1:4" ht="42.75">
      <c r="A819" s="585" t="s">
        <v>7578</v>
      </c>
      <c r="B819" s="586" t="s">
        <v>7579</v>
      </c>
      <c r="C819" s="587" t="s">
        <v>686</v>
      </c>
      <c r="D819" s="588">
        <v>3.51</v>
      </c>
    </row>
    <row r="820" spans="1:4" ht="28.5">
      <c r="A820" s="585" t="s">
        <v>7580</v>
      </c>
      <c r="B820" s="586" t="s">
        <v>7581</v>
      </c>
      <c r="C820" s="587" t="s">
        <v>686</v>
      </c>
      <c r="D820" s="588">
        <v>11.7</v>
      </c>
    </row>
    <row r="821" spans="1:4" ht="28.5">
      <c r="A821" s="585" t="s">
        <v>7582</v>
      </c>
      <c r="B821" s="586" t="s">
        <v>7583</v>
      </c>
      <c r="C821" s="587" t="s">
        <v>686</v>
      </c>
      <c r="D821" s="588">
        <v>4.54</v>
      </c>
    </row>
    <row r="822" spans="1:4" ht="28.5">
      <c r="A822" s="585" t="s">
        <v>7584</v>
      </c>
      <c r="B822" s="586" t="s">
        <v>7585</v>
      </c>
      <c r="C822" s="587" t="s">
        <v>686</v>
      </c>
      <c r="D822" s="588">
        <v>13.76</v>
      </c>
    </row>
    <row r="823" spans="1:4" ht="28.5">
      <c r="A823" s="585" t="s">
        <v>7586</v>
      </c>
      <c r="B823" s="586" t="s">
        <v>7587</v>
      </c>
      <c r="C823" s="587" t="s">
        <v>686</v>
      </c>
      <c r="D823" s="588">
        <v>80.349999999999994</v>
      </c>
    </row>
    <row r="824" spans="1:4" ht="42.75">
      <c r="A824" s="585" t="s">
        <v>7588</v>
      </c>
      <c r="B824" s="586" t="s">
        <v>7589</v>
      </c>
      <c r="C824" s="587" t="s">
        <v>686</v>
      </c>
      <c r="D824" s="588">
        <v>15.74</v>
      </c>
    </row>
    <row r="825" spans="1:4" ht="42.75">
      <c r="A825" s="585" t="s">
        <v>7590</v>
      </c>
      <c r="B825" s="586" t="s">
        <v>7591</v>
      </c>
      <c r="C825" s="587" t="s">
        <v>686</v>
      </c>
      <c r="D825" s="588">
        <v>3.67</v>
      </c>
    </row>
    <row r="826" spans="1:4" ht="42.75">
      <c r="A826" s="585" t="s">
        <v>7592</v>
      </c>
      <c r="B826" s="586" t="s">
        <v>7593</v>
      </c>
      <c r="C826" s="587" t="s">
        <v>686</v>
      </c>
      <c r="D826" s="588">
        <v>0.95</v>
      </c>
    </row>
    <row r="827" spans="1:4" ht="42.75">
      <c r="A827" s="585" t="s">
        <v>7594</v>
      </c>
      <c r="B827" s="586" t="s">
        <v>7595</v>
      </c>
      <c r="C827" s="587" t="s">
        <v>686</v>
      </c>
      <c r="D827" s="588">
        <v>0.22</v>
      </c>
    </row>
    <row r="828" spans="1:4" ht="42.75">
      <c r="A828" s="585" t="s">
        <v>7596</v>
      </c>
      <c r="B828" s="586" t="s">
        <v>7597</v>
      </c>
      <c r="C828" s="587" t="s">
        <v>686</v>
      </c>
      <c r="D828" s="588">
        <v>0.79</v>
      </c>
    </row>
    <row r="829" spans="1:4" ht="42.75">
      <c r="A829" s="585" t="s">
        <v>7598</v>
      </c>
      <c r="B829" s="586" t="s">
        <v>7599</v>
      </c>
      <c r="C829" s="587" t="s">
        <v>686</v>
      </c>
      <c r="D829" s="588">
        <v>1.46</v>
      </c>
    </row>
    <row r="830" spans="1:4" ht="28.5">
      <c r="A830" s="585" t="s">
        <v>7600</v>
      </c>
      <c r="B830" s="586" t="s">
        <v>7601</v>
      </c>
      <c r="C830" s="587" t="s">
        <v>686</v>
      </c>
      <c r="D830" s="588">
        <v>26.47</v>
      </c>
    </row>
    <row r="831" spans="1:4" ht="28.5">
      <c r="A831" s="585" t="s">
        <v>7602</v>
      </c>
      <c r="B831" s="586" t="s">
        <v>7603</v>
      </c>
      <c r="C831" s="587" t="s">
        <v>686</v>
      </c>
      <c r="D831" s="588">
        <v>8.43</v>
      </c>
    </row>
    <row r="832" spans="1:4" ht="28.5">
      <c r="A832" s="585" t="s">
        <v>7604</v>
      </c>
      <c r="B832" s="586" t="s">
        <v>7605</v>
      </c>
      <c r="C832" s="587" t="s">
        <v>686</v>
      </c>
      <c r="D832" s="588">
        <v>67.349999999999994</v>
      </c>
    </row>
    <row r="833" spans="1:4" ht="28.5">
      <c r="A833" s="585" t="s">
        <v>7606</v>
      </c>
      <c r="B833" s="586" t="s">
        <v>7607</v>
      </c>
      <c r="C833" s="587" t="s">
        <v>686</v>
      </c>
      <c r="D833" s="588">
        <v>15.15</v>
      </c>
    </row>
    <row r="834" spans="1:4" ht="28.5">
      <c r="A834" s="585" t="s">
        <v>7608</v>
      </c>
      <c r="B834" s="586" t="s">
        <v>7609</v>
      </c>
      <c r="C834" s="587" t="s">
        <v>686</v>
      </c>
      <c r="D834" s="588">
        <v>105.23</v>
      </c>
    </row>
    <row r="835" spans="1:4" ht="28.5">
      <c r="A835" s="585" t="s">
        <v>7610</v>
      </c>
      <c r="B835" s="586" t="s">
        <v>7611</v>
      </c>
      <c r="C835" s="587" t="s">
        <v>686</v>
      </c>
      <c r="D835" s="588">
        <v>94.95</v>
      </c>
    </row>
    <row r="836" spans="1:4" ht="28.5">
      <c r="A836" s="585" t="s">
        <v>7612</v>
      </c>
      <c r="B836" s="586" t="s">
        <v>7613</v>
      </c>
      <c r="C836" s="587" t="s">
        <v>686</v>
      </c>
      <c r="D836" s="588">
        <v>157.33000000000001</v>
      </c>
    </row>
    <row r="837" spans="1:4" ht="28.5">
      <c r="A837" s="585" t="s">
        <v>7614</v>
      </c>
      <c r="B837" s="586" t="s">
        <v>7615</v>
      </c>
      <c r="C837" s="587" t="s">
        <v>686</v>
      </c>
      <c r="D837" s="588">
        <v>35.39</v>
      </c>
    </row>
    <row r="838" spans="1:4" ht="28.5">
      <c r="A838" s="585" t="s">
        <v>7616</v>
      </c>
      <c r="B838" s="586" t="s">
        <v>7617</v>
      </c>
      <c r="C838" s="587" t="s">
        <v>686</v>
      </c>
      <c r="D838" s="588">
        <v>245.82</v>
      </c>
    </row>
    <row r="839" spans="1:4" ht="28.5">
      <c r="A839" s="585" t="s">
        <v>7618</v>
      </c>
      <c r="B839" s="586" t="s">
        <v>7619</v>
      </c>
      <c r="C839" s="587" t="s">
        <v>686</v>
      </c>
      <c r="D839" s="588">
        <v>251.1</v>
      </c>
    </row>
    <row r="840" spans="1:4" ht="42.75">
      <c r="A840" s="585" t="s">
        <v>7620</v>
      </c>
      <c r="B840" s="586" t="s">
        <v>7621</v>
      </c>
      <c r="C840" s="587" t="s">
        <v>686</v>
      </c>
      <c r="D840" s="588">
        <v>45.27</v>
      </c>
    </row>
    <row r="841" spans="1:4" ht="28.5">
      <c r="A841" s="585" t="s">
        <v>7622</v>
      </c>
      <c r="B841" s="586" t="s">
        <v>7623</v>
      </c>
      <c r="C841" s="587" t="s">
        <v>686</v>
      </c>
      <c r="D841" s="588">
        <v>13.56</v>
      </c>
    </row>
    <row r="842" spans="1:4" ht="28.5">
      <c r="A842" s="585" t="s">
        <v>7624</v>
      </c>
      <c r="B842" s="586" t="s">
        <v>7625</v>
      </c>
      <c r="C842" s="587" t="s">
        <v>686</v>
      </c>
      <c r="D842" s="588">
        <v>136.71</v>
      </c>
    </row>
    <row r="843" spans="1:4" ht="28.5">
      <c r="A843" s="585" t="s">
        <v>7626</v>
      </c>
      <c r="B843" s="586" t="s">
        <v>7627</v>
      </c>
      <c r="C843" s="587" t="s">
        <v>686</v>
      </c>
      <c r="D843" s="588">
        <v>30.75</v>
      </c>
    </row>
    <row r="844" spans="1:4" ht="28.5">
      <c r="A844" s="585" t="s">
        <v>7628</v>
      </c>
      <c r="B844" s="586" t="s">
        <v>7629</v>
      </c>
      <c r="C844" s="587" t="s">
        <v>686</v>
      </c>
      <c r="D844" s="588">
        <v>213.6</v>
      </c>
    </row>
    <row r="845" spans="1:4" ht="28.5">
      <c r="A845" s="585" t="s">
        <v>7630</v>
      </c>
      <c r="B845" s="586" t="s">
        <v>7631</v>
      </c>
      <c r="C845" s="587" t="s">
        <v>686</v>
      </c>
      <c r="D845" s="588">
        <v>192.59</v>
      </c>
    </row>
    <row r="846" spans="1:4" ht="42.75">
      <c r="A846" s="585" t="s">
        <v>7632</v>
      </c>
      <c r="B846" s="586" t="s">
        <v>7633</v>
      </c>
      <c r="C846" s="587" t="s">
        <v>686</v>
      </c>
      <c r="D846" s="588">
        <v>37.1</v>
      </c>
    </row>
    <row r="847" spans="1:4" ht="28.5">
      <c r="A847" s="585" t="s">
        <v>7634</v>
      </c>
      <c r="B847" s="586" t="s">
        <v>7635</v>
      </c>
      <c r="C847" s="587" t="s">
        <v>686</v>
      </c>
      <c r="D847" s="588">
        <v>11.11</v>
      </c>
    </row>
    <row r="848" spans="1:4" ht="42.75">
      <c r="A848" s="585" t="s">
        <v>7636</v>
      </c>
      <c r="B848" s="586" t="s">
        <v>7637</v>
      </c>
      <c r="C848" s="587" t="s">
        <v>686</v>
      </c>
      <c r="D848" s="588">
        <v>46.19</v>
      </c>
    </row>
    <row r="849" spans="1:4" ht="42.75">
      <c r="A849" s="585" t="s">
        <v>7638</v>
      </c>
      <c r="B849" s="586" t="s">
        <v>7639</v>
      </c>
      <c r="C849" s="587" t="s">
        <v>686</v>
      </c>
      <c r="D849" s="588">
        <v>45.65</v>
      </c>
    </row>
    <row r="850" spans="1:4" ht="57">
      <c r="A850" s="585" t="s">
        <v>7640</v>
      </c>
      <c r="B850" s="586" t="s">
        <v>7641</v>
      </c>
      <c r="C850" s="587" t="s">
        <v>686</v>
      </c>
      <c r="D850" s="588">
        <v>11.69</v>
      </c>
    </row>
    <row r="851" spans="1:4" ht="57">
      <c r="A851" s="585" t="s">
        <v>7642</v>
      </c>
      <c r="B851" s="586" t="s">
        <v>7643</v>
      </c>
      <c r="C851" s="587" t="s">
        <v>686</v>
      </c>
      <c r="D851" s="588">
        <v>2.98</v>
      </c>
    </row>
    <row r="852" spans="1:4" ht="57">
      <c r="A852" s="585" t="s">
        <v>7644</v>
      </c>
      <c r="B852" s="586" t="s">
        <v>7645</v>
      </c>
      <c r="C852" s="587" t="s">
        <v>686</v>
      </c>
      <c r="D852" s="588">
        <v>14.61</v>
      </c>
    </row>
    <row r="853" spans="1:4" ht="57">
      <c r="A853" s="585" t="s">
        <v>7646</v>
      </c>
      <c r="B853" s="586" t="s">
        <v>7647</v>
      </c>
      <c r="C853" s="587" t="s">
        <v>686</v>
      </c>
      <c r="D853" s="588">
        <v>9.57</v>
      </c>
    </row>
    <row r="854" spans="1:4" ht="57">
      <c r="A854" s="585" t="s">
        <v>7648</v>
      </c>
      <c r="B854" s="586" t="s">
        <v>7649</v>
      </c>
      <c r="C854" s="587" t="s">
        <v>686</v>
      </c>
      <c r="D854" s="588">
        <v>2.44</v>
      </c>
    </row>
    <row r="855" spans="1:4" ht="57">
      <c r="A855" s="585" t="s">
        <v>7650</v>
      </c>
      <c r="B855" s="586" t="s">
        <v>7651</v>
      </c>
      <c r="C855" s="587" t="s">
        <v>686</v>
      </c>
      <c r="D855" s="588">
        <v>0.5</v>
      </c>
    </row>
    <row r="856" spans="1:4" ht="42.75">
      <c r="A856" s="585" t="s">
        <v>7652</v>
      </c>
      <c r="B856" s="586" t="s">
        <v>7653</v>
      </c>
      <c r="C856" s="587" t="s">
        <v>686</v>
      </c>
      <c r="D856" s="588">
        <v>28.24</v>
      </c>
    </row>
    <row r="857" spans="1:4" ht="28.5">
      <c r="A857" s="585" t="s">
        <v>7654</v>
      </c>
      <c r="B857" s="586" t="s">
        <v>7655</v>
      </c>
      <c r="C857" s="587" t="s">
        <v>686</v>
      </c>
      <c r="D857" s="588">
        <v>7.24</v>
      </c>
    </row>
    <row r="858" spans="1:4" ht="42.75">
      <c r="A858" s="585" t="s">
        <v>7656</v>
      </c>
      <c r="B858" s="586" t="s">
        <v>7657</v>
      </c>
      <c r="C858" s="587" t="s">
        <v>686</v>
      </c>
      <c r="D858" s="588">
        <v>1.48</v>
      </c>
    </row>
    <row r="859" spans="1:4" ht="42.75">
      <c r="A859" s="585" t="s">
        <v>7658</v>
      </c>
      <c r="B859" s="586" t="s">
        <v>7659</v>
      </c>
      <c r="C859" s="587" t="s">
        <v>686</v>
      </c>
      <c r="D859" s="588">
        <v>35.44</v>
      </c>
    </row>
    <row r="860" spans="1:4" ht="42.75">
      <c r="A860" s="585" t="s">
        <v>7660</v>
      </c>
      <c r="B860" s="586" t="s">
        <v>7661</v>
      </c>
      <c r="C860" s="587" t="s">
        <v>686</v>
      </c>
      <c r="D860" s="588">
        <v>44.52</v>
      </c>
    </row>
    <row r="861" spans="1:4" ht="28.5">
      <c r="A861" s="585" t="s">
        <v>7662</v>
      </c>
      <c r="B861" s="586" t="s">
        <v>7663</v>
      </c>
      <c r="C861" s="587" t="s">
        <v>686</v>
      </c>
      <c r="D861" s="588">
        <v>1.1499999999999999</v>
      </c>
    </row>
    <row r="862" spans="1:4" ht="28.5">
      <c r="A862" s="585" t="s">
        <v>7664</v>
      </c>
      <c r="B862" s="586" t="s">
        <v>7665</v>
      </c>
      <c r="C862" s="587" t="s">
        <v>686</v>
      </c>
      <c r="D862" s="588">
        <v>0.27</v>
      </c>
    </row>
    <row r="863" spans="1:4" ht="28.5">
      <c r="A863" s="585" t="s">
        <v>7666</v>
      </c>
      <c r="B863" s="586" t="s">
        <v>7667</v>
      </c>
      <c r="C863" s="587" t="s">
        <v>686</v>
      </c>
      <c r="D863" s="588">
        <v>0.96</v>
      </c>
    </row>
    <row r="864" spans="1:4" ht="42.75">
      <c r="A864" s="585" t="s">
        <v>7668</v>
      </c>
      <c r="B864" s="586" t="s">
        <v>7669</v>
      </c>
      <c r="C864" s="587" t="s">
        <v>686</v>
      </c>
      <c r="D864" s="588">
        <v>4.55</v>
      </c>
    </row>
    <row r="865" spans="1:4" ht="42.75">
      <c r="A865" s="585" t="s">
        <v>7670</v>
      </c>
      <c r="B865" s="586" t="s">
        <v>7671</v>
      </c>
      <c r="C865" s="587" t="s">
        <v>686</v>
      </c>
      <c r="D865" s="588">
        <v>18.510000000000002</v>
      </c>
    </row>
    <row r="866" spans="1:4" ht="28.5">
      <c r="A866" s="585" t="s">
        <v>7672</v>
      </c>
      <c r="B866" s="586" t="s">
        <v>7673</v>
      </c>
      <c r="C866" s="587" t="s">
        <v>686</v>
      </c>
      <c r="D866" s="588">
        <v>4.3099999999999996</v>
      </c>
    </row>
    <row r="867" spans="1:4" ht="42.75">
      <c r="A867" s="585" t="s">
        <v>7674</v>
      </c>
      <c r="B867" s="586" t="s">
        <v>7675</v>
      </c>
      <c r="C867" s="587" t="s">
        <v>686</v>
      </c>
      <c r="D867" s="588">
        <v>23.77</v>
      </c>
    </row>
    <row r="868" spans="1:4" ht="42.75">
      <c r="A868" s="585" t="s">
        <v>7676</v>
      </c>
      <c r="B868" s="586" t="s">
        <v>7677</v>
      </c>
      <c r="C868" s="587" t="s">
        <v>686</v>
      </c>
      <c r="D868" s="588">
        <v>5.62</v>
      </c>
    </row>
    <row r="869" spans="1:4" ht="42.75">
      <c r="A869" s="585" t="s">
        <v>7678</v>
      </c>
      <c r="B869" s="586" t="s">
        <v>7679</v>
      </c>
      <c r="C869" s="587" t="s">
        <v>686</v>
      </c>
      <c r="D869" s="588">
        <v>1.1399999999999999</v>
      </c>
    </row>
    <row r="870" spans="1:4" ht="42.75">
      <c r="A870" s="585" t="s">
        <v>7680</v>
      </c>
      <c r="B870" s="586" t="s">
        <v>7681</v>
      </c>
      <c r="C870" s="587" t="s">
        <v>686</v>
      </c>
      <c r="D870" s="588">
        <v>33.409999999999997</v>
      </c>
    </row>
    <row r="871" spans="1:4" ht="57">
      <c r="A871" s="585" t="s">
        <v>7682</v>
      </c>
      <c r="B871" s="586" t="s">
        <v>7683</v>
      </c>
      <c r="C871" s="587" t="s">
        <v>686</v>
      </c>
      <c r="D871" s="588">
        <v>96.6</v>
      </c>
    </row>
    <row r="872" spans="1:4" ht="42.75">
      <c r="A872" s="585" t="s">
        <v>7684</v>
      </c>
      <c r="B872" s="586" t="s">
        <v>7685</v>
      </c>
      <c r="C872" s="587" t="s">
        <v>686</v>
      </c>
      <c r="D872" s="588">
        <v>25.41</v>
      </c>
    </row>
    <row r="873" spans="1:4" ht="42.75">
      <c r="A873" s="585" t="s">
        <v>7686</v>
      </c>
      <c r="B873" s="586" t="s">
        <v>7687</v>
      </c>
      <c r="C873" s="587" t="s">
        <v>686</v>
      </c>
      <c r="D873" s="588">
        <v>6.01</v>
      </c>
    </row>
    <row r="874" spans="1:4" ht="42.75">
      <c r="A874" s="585" t="s">
        <v>7688</v>
      </c>
      <c r="B874" s="586" t="s">
        <v>7689</v>
      </c>
      <c r="C874" s="587" t="s">
        <v>686</v>
      </c>
      <c r="D874" s="588">
        <v>1.22</v>
      </c>
    </row>
    <row r="875" spans="1:4" ht="42.75">
      <c r="A875" s="585" t="s">
        <v>7690</v>
      </c>
      <c r="B875" s="586" t="s">
        <v>7691</v>
      </c>
      <c r="C875" s="587" t="s">
        <v>686</v>
      </c>
      <c r="D875" s="588">
        <v>35.72</v>
      </c>
    </row>
    <row r="876" spans="1:4" ht="57">
      <c r="A876" s="585" t="s">
        <v>7692</v>
      </c>
      <c r="B876" s="586" t="s">
        <v>7693</v>
      </c>
      <c r="C876" s="587" t="s">
        <v>686</v>
      </c>
      <c r="D876" s="588">
        <v>111.47</v>
      </c>
    </row>
    <row r="877" spans="1:4" ht="28.5">
      <c r="A877" s="585" t="s">
        <v>7694</v>
      </c>
      <c r="B877" s="586" t="s">
        <v>7695</v>
      </c>
      <c r="C877" s="587" t="s">
        <v>686</v>
      </c>
      <c r="D877" s="588">
        <v>1.27</v>
      </c>
    </row>
    <row r="878" spans="1:4" ht="28.5">
      <c r="A878" s="585" t="s">
        <v>7696</v>
      </c>
      <c r="B878" s="586" t="s">
        <v>7697</v>
      </c>
      <c r="C878" s="587" t="s">
        <v>686</v>
      </c>
      <c r="D878" s="588">
        <v>0.04</v>
      </c>
    </row>
    <row r="879" spans="1:4" ht="28.5">
      <c r="A879" s="585" t="s">
        <v>7698</v>
      </c>
      <c r="B879" s="586" t="s">
        <v>7699</v>
      </c>
      <c r="C879" s="587" t="s">
        <v>686</v>
      </c>
      <c r="D879" s="588">
        <v>0.12</v>
      </c>
    </row>
    <row r="880" spans="1:4" ht="28.5">
      <c r="A880" s="585" t="s">
        <v>7700</v>
      </c>
      <c r="B880" s="586" t="s">
        <v>7701</v>
      </c>
      <c r="C880" s="587" t="s">
        <v>686</v>
      </c>
      <c r="D880" s="588">
        <v>0.73</v>
      </c>
    </row>
    <row r="881" spans="1:4" ht="28.5">
      <c r="A881" s="585" t="s">
        <v>7702</v>
      </c>
      <c r="B881" s="586" t="s">
        <v>7703</v>
      </c>
      <c r="C881" s="587" t="s">
        <v>686</v>
      </c>
      <c r="D881" s="588">
        <v>1.55</v>
      </c>
    </row>
    <row r="882" spans="1:4" ht="28.5">
      <c r="A882" s="585" t="s">
        <v>7704</v>
      </c>
      <c r="B882" s="586" t="s">
        <v>7705</v>
      </c>
      <c r="C882" s="587" t="s">
        <v>686</v>
      </c>
      <c r="D882" s="588">
        <v>0.34</v>
      </c>
    </row>
    <row r="883" spans="1:4" ht="28.5">
      <c r="A883" s="585" t="s">
        <v>7706</v>
      </c>
      <c r="B883" s="586" t="s">
        <v>7707</v>
      </c>
      <c r="C883" s="587" t="s">
        <v>686</v>
      </c>
      <c r="D883" s="588">
        <v>1.64</v>
      </c>
    </row>
    <row r="884" spans="1:4" ht="28.5">
      <c r="A884" s="585" t="s">
        <v>7708</v>
      </c>
      <c r="B884" s="586" t="s">
        <v>7709</v>
      </c>
      <c r="C884" s="587" t="s">
        <v>686</v>
      </c>
      <c r="D884" s="588">
        <v>1.83</v>
      </c>
    </row>
    <row r="885" spans="1:4" ht="28.5">
      <c r="A885" s="585" t="s">
        <v>7710</v>
      </c>
      <c r="B885" s="586" t="s">
        <v>7711</v>
      </c>
      <c r="C885" s="587" t="s">
        <v>686</v>
      </c>
      <c r="D885" s="588">
        <v>30.58</v>
      </c>
    </row>
    <row r="886" spans="1:4" ht="28.5">
      <c r="A886" s="585" t="s">
        <v>7712</v>
      </c>
      <c r="B886" s="586" t="s">
        <v>7713</v>
      </c>
      <c r="C886" s="587" t="s">
        <v>686</v>
      </c>
      <c r="D886" s="588">
        <v>6.75</v>
      </c>
    </row>
    <row r="887" spans="1:4" ht="28.5">
      <c r="A887" s="585" t="s">
        <v>7714</v>
      </c>
      <c r="B887" s="586" t="s">
        <v>7715</v>
      </c>
      <c r="C887" s="587" t="s">
        <v>686</v>
      </c>
      <c r="D887" s="588">
        <v>32.18</v>
      </c>
    </row>
    <row r="888" spans="1:4" ht="42.75">
      <c r="A888" s="585" t="s">
        <v>7716</v>
      </c>
      <c r="B888" s="586" t="s">
        <v>7717</v>
      </c>
      <c r="C888" s="587" t="s">
        <v>686</v>
      </c>
      <c r="D888" s="588">
        <v>7.41</v>
      </c>
    </row>
    <row r="889" spans="1:4" ht="42.75">
      <c r="A889" s="585" t="s">
        <v>7718</v>
      </c>
      <c r="B889" s="586" t="s">
        <v>7719</v>
      </c>
      <c r="C889" s="587" t="s">
        <v>686</v>
      </c>
      <c r="D889" s="588">
        <v>2.93</v>
      </c>
    </row>
    <row r="890" spans="1:4" ht="42.75">
      <c r="A890" s="585" t="s">
        <v>7720</v>
      </c>
      <c r="B890" s="586" t="s">
        <v>7721</v>
      </c>
      <c r="C890" s="587" t="s">
        <v>686</v>
      </c>
      <c r="D890" s="588">
        <v>0.68</v>
      </c>
    </row>
    <row r="891" spans="1:4" ht="42.75">
      <c r="A891" s="585" t="s">
        <v>7722</v>
      </c>
      <c r="B891" s="586" t="s">
        <v>7723</v>
      </c>
      <c r="C891" s="587" t="s">
        <v>686</v>
      </c>
      <c r="D891" s="588">
        <v>2.44</v>
      </c>
    </row>
    <row r="892" spans="1:4" ht="42.75">
      <c r="A892" s="585" t="s">
        <v>7724</v>
      </c>
      <c r="B892" s="586" t="s">
        <v>7725</v>
      </c>
      <c r="C892" s="587" t="s">
        <v>686</v>
      </c>
      <c r="D892" s="588">
        <v>3.66</v>
      </c>
    </row>
    <row r="893" spans="1:4" ht="28.5">
      <c r="A893" s="585" t="s">
        <v>7726</v>
      </c>
      <c r="B893" s="586" t="s">
        <v>7727</v>
      </c>
      <c r="C893" s="587" t="s">
        <v>686</v>
      </c>
      <c r="D893" s="588">
        <v>4.8600000000000003</v>
      </c>
    </row>
    <row r="894" spans="1:4" ht="28.5">
      <c r="A894" s="585" t="s">
        <v>7728</v>
      </c>
      <c r="B894" s="586" t="s">
        <v>7729</v>
      </c>
      <c r="C894" s="587" t="s">
        <v>686</v>
      </c>
      <c r="D894" s="588">
        <v>1.38</v>
      </c>
    </row>
    <row r="895" spans="1:4" ht="28.5">
      <c r="A895" s="585" t="s">
        <v>7730</v>
      </c>
      <c r="B895" s="586" t="s">
        <v>7731</v>
      </c>
      <c r="C895" s="587" t="s">
        <v>686</v>
      </c>
      <c r="D895" s="588">
        <v>3.19</v>
      </c>
    </row>
    <row r="896" spans="1:4" ht="42.75">
      <c r="A896" s="585" t="s">
        <v>7732</v>
      </c>
      <c r="B896" s="586" t="s">
        <v>7733</v>
      </c>
      <c r="C896" s="587" t="s">
        <v>686</v>
      </c>
      <c r="D896" s="588">
        <v>4.95</v>
      </c>
    </row>
    <row r="897" spans="1:4" ht="42.75">
      <c r="A897" s="585" t="s">
        <v>7734</v>
      </c>
      <c r="B897" s="586" t="s">
        <v>7735</v>
      </c>
      <c r="C897" s="587" t="s">
        <v>686</v>
      </c>
      <c r="D897" s="588">
        <v>0.61</v>
      </c>
    </row>
    <row r="898" spans="1:4" ht="42.75">
      <c r="A898" s="585" t="s">
        <v>7736</v>
      </c>
      <c r="B898" s="586" t="s">
        <v>7737</v>
      </c>
      <c r="C898" s="587" t="s">
        <v>686</v>
      </c>
      <c r="D898" s="588">
        <v>0.17</v>
      </c>
    </row>
    <row r="899" spans="1:4" ht="42.75">
      <c r="A899" s="585" t="s">
        <v>7738</v>
      </c>
      <c r="B899" s="586" t="s">
        <v>7739</v>
      </c>
      <c r="C899" s="587" t="s">
        <v>686</v>
      </c>
      <c r="D899" s="588">
        <v>0.4</v>
      </c>
    </row>
    <row r="900" spans="1:4" ht="42.75">
      <c r="A900" s="585" t="s">
        <v>7740</v>
      </c>
      <c r="B900" s="586" t="s">
        <v>7741</v>
      </c>
      <c r="C900" s="587" t="s">
        <v>686</v>
      </c>
      <c r="D900" s="588">
        <v>6.84</v>
      </c>
    </row>
    <row r="901" spans="1:4" ht="28.5">
      <c r="A901" s="585" t="s">
        <v>7742</v>
      </c>
      <c r="B901" s="586" t="s">
        <v>7743</v>
      </c>
      <c r="C901" s="587" t="s">
        <v>686</v>
      </c>
      <c r="D901" s="588">
        <v>3.16</v>
      </c>
    </row>
    <row r="902" spans="1:4" ht="28.5">
      <c r="A902" s="585" t="s">
        <v>7744</v>
      </c>
      <c r="B902" s="586" t="s">
        <v>7745</v>
      </c>
      <c r="C902" s="587" t="s">
        <v>686</v>
      </c>
      <c r="D902" s="588">
        <v>0.89</v>
      </c>
    </row>
    <row r="903" spans="1:4" ht="28.5">
      <c r="A903" s="585" t="s">
        <v>7746</v>
      </c>
      <c r="B903" s="586" t="s">
        <v>7747</v>
      </c>
      <c r="C903" s="587" t="s">
        <v>686</v>
      </c>
      <c r="D903" s="588">
        <v>2.08</v>
      </c>
    </row>
    <row r="904" spans="1:4" ht="28.5">
      <c r="A904" s="585" t="s">
        <v>7748</v>
      </c>
      <c r="B904" s="586" t="s">
        <v>7749</v>
      </c>
      <c r="C904" s="587" t="s">
        <v>686</v>
      </c>
      <c r="D904" s="588">
        <v>4.5</v>
      </c>
    </row>
    <row r="905" spans="1:4" ht="28.5">
      <c r="A905" s="585" t="s">
        <v>7750</v>
      </c>
      <c r="B905" s="586" t="s">
        <v>7751</v>
      </c>
      <c r="C905" s="587" t="s">
        <v>686</v>
      </c>
      <c r="D905" s="588">
        <v>3.39</v>
      </c>
    </row>
    <row r="906" spans="1:4" ht="28.5">
      <c r="A906" s="585" t="s">
        <v>7752</v>
      </c>
      <c r="B906" s="586" t="s">
        <v>7753</v>
      </c>
      <c r="C906" s="587" t="s">
        <v>686</v>
      </c>
      <c r="D906" s="588">
        <v>0.96</v>
      </c>
    </row>
    <row r="907" spans="1:4" ht="28.5">
      <c r="A907" s="585" t="s">
        <v>7754</v>
      </c>
      <c r="B907" s="586" t="s">
        <v>7755</v>
      </c>
      <c r="C907" s="587" t="s">
        <v>686</v>
      </c>
      <c r="D907" s="588">
        <v>2.23</v>
      </c>
    </row>
    <row r="908" spans="1:4" ht="28.5">
      <c r="A908" s="585" t="s">
        <v>7756</v>
      </c>
      <c r="B908" s="586" t="s">
        <v>7757</v>
      </c>
      <c r="C908" s="587" t="s">
        <v>686</v>
      </c>
      <c r="D908" s="588">
        <v>4.5</v>
      </c>
    </row>
    <row r="909" spans="1:4" ht="42.75">
      <c r="A909" s="585" t="s">
        <v>7758</v>
      </c>
      <c r="B909" s="586" t="s">
        <v>7759</v>
      </c>
      <c r="C909" s="587" t="s">
        <v>686</v>
      </c>
      <c r="D909" s="588">
        <v>3.21</v>
      </c>
    </row>
    <row r="910" spans="1:4" ht="42.75">
      <c r="A910" s="585" t="s">
        <v>7760</v>
      </c>
      <c r="B910" s="586" t="s">
        <v>7761</v>
      </c>
      <c r="C910" s="587" t="s">
        <v>686</v>
      </c>
      <c r="D910" s="588">
        <v>0.75</v>
      </c>
    </row>
    <row r="911" spans="1:4" ht="42.75">
      <c r="A911" s="585" t="s">
        <v>7762</v>
      </c>
      <c r="B911" s="586" t="s">
        <v>7763</v>
      </c>
      <c r="C911" s="587" t="s">
        <v>686</v>
      </c>
      <c r="D911" s="588">
        <v>2.67</v>
      </c>
    </row>
    <row r="912" spans="1:4" ht="57">
      <c r="A912" s="585" t="s">
        <v>7764</v>
      </c>
      <c r="B912" s="586" t="s">
        <v>7765</v>
      </c>
      <c r="C912" s="587" t="s">
        <v>686</v>
      </c>
      <c r="D912" s="588">
        <v>38.28</v>
      </c>
    </row>
    <row r="913" spans="1:4" ht="57">
      <c r="A913" s="585" t="s">
        <v>7766</v>
      </c>
      <c r="B913" s="586" t="s">
        <v>7767</v>
      </c>
      <c r="C913" s="587" t="s">
        <v>686</v>
      </c>
      <c r="D913" s="588">
        <v>140.35</v>
      </c>
    </row>
    <row r="914" spans="1:4" ht="57">
      <c r="A914" s="585" t="s">
        <v>7768</v>
      </c>
      <c r="B914" s="586" t="s">
        <v>7769</v>
      </c>
      <c r="C914" s="587" t="s">
        <v>686</v>
      </c>
      <c r="D914" s="588">
        <v>31.01</v>
      </c>
    </row>
    <row r="915" spans="1:4" ht="57">
      <c r="A915" s="585" t="s">
        <v>7770</v>
      </c>
      <c r="B915" s="586" t="s">
        <v>7771</v>
      </c>
      <c r="C915" s="587" t="s">
        <v>686</v>
      </c>
      <c r="D915" s="588">
        <v>147.72</v>
      </c>
    </row>
    <row r="916" spans="1:4" ht="57">
      <c r="A916" s="585" t="s">
        <v>7772</v>
      </c>
      <c r="B916" s="586" t="s">
        <v>7773</v>
      </c>
      <c r="C916" s="587" t="s">
        <v>686</v>
      </c>
      <c r="D916" s="588">
        <v>122.36</v>
      </c>
    </row>
    <row r="917" spans="1:4" ht="57">
      <c r="A917" s="585" t="s">
        <v>7774</v>
      </c>
      <c r="B917" s="586" t="s">
        <v>7775</v>
      </c>
      <c r="C917" s="587" t="s">
        <v>686</v>
      </c>
      <c r="D917" s="588">
        <v>69.72</v>
      </c>
    </row>
    <row r="918" spans="1:4" ht="57">
      <c r="A918" s="585" t="s">
        <v>7776</v>
      </c>
      <c r="B918" s="586" t="s">
        <v>7777</v>
      </c>
      <c r="C918" s="587" t="s">
        <v>686</v>
      </c>
      <c r="D918" s="588">
        <v>15.4</v>
      </c>
    </row>
    <row r="919" spans="1:4" ht="57">
      <c r="A919" s="585" t="s">
        <v>7778</v>
      </c>
      <c r="B919" s="586" t="s">
        <v>7779</v>
      </c>
      <c r="C919" s="587" t="s">
        <v>686</v>
      </c>
      <c r="D919" s="588">
        <v>73.38</v>
      </c>
    </row>
    <row r="920" spans="1:4" ht="57">
      <c r="A920" s="585" t="s">
        <v>7780</v>
      </c>
      <c r="B920" s="586" t="s">
        <v>7781</v>
      </c>
      <c r="C920" s="587" t="s">
        <v>686</v>
      </c>
      <c r="D920" s="588">
        <v>62.54</v>
      </c>
    </row>
    <row r="921" spans="1:4" ht="28.5">
      <c r="A921" s="585" t="s">
        <v>7782</v>
      </c>
      <c r="B921" s="586" t="s">
        <v>7783</v>
      </c>
      <c r="C921" s="587" t="s">
        <v>686</v>
      </c>
      <c r="D921" s="588">
        <v>15.3</v>
      </c>
    </row>
    <row r="922" spans="1:4" ht="28.5">
      <c r="A922" s="585" t="s">
        <v>7784</v>
      </c>
      <c r="B922" s="586" t="s">
        <v>7785</v>
      </c>
      <c r="C922" s="587" t="s">
        <v>686</v>
      </c>
      <c r="D922" s="588">
        <v>3.44</v>
      </c>
    </row>
    <row r="923" spans="1:4" ht="28.5">
      <c r="A923" s="585" t="s">
        <v>7786</v>
      </c>
      <c r="B923" s="586" t="s">
        <v>7787</v>
      </c>
      <c r="C923" s="587" t="s">
        <v>686</v>
      </c>
      <c r="D923" s="588">
        <v>16.73</v>
      </c>
    </row>
    <row r="924" spans="1:4" ht="42.75">
      <c r="A924" s="585" t="s">
        <v>7788</v>
      </c>
      <c r="B924" s="586" t="s">
        <v>7789</v>
      </c>
      <c r="C924" s="587" t="s">
        <v>686</v>
      </c>
      <c r="D924" s="588">
        <v>38.799999999999997</v>
      </c>
    </row>
    <row r="925" spans="1:4" ht="28.5">
      <c r="A925" s="585" t="s">
        <v>7790</v>
      </c>
      <c r="B925" s="586" t="s">
        <v>7791</v>
      </c>
      <c r="C925" s="587" t="s">
        <v>686</v>
      </c>
      <c r="D925" s="588">
        <v>8.9600000000000009</v>
      </c>
    </row>
    <row r="926" spans="1:4" ht="28.5">
      <c r="A926" s="585" t="s">
        <v>7792</v>
      </c>
      <c r="B926" s="586" t="s">
        <v>7793</v>
      </c>
      <c r="C926" s="587" t="s">
        <v>686</v>
      </c>
      <c r="D926" s="588">
        <v>2.0099999999999998</v>
      </c>
    </row>
    <row r="927" spans="1:4" ht="28.5">
      <c r="A927" s="585" t="s">
        <v>7794</v>
      </c>
      <c r="B927" s="586" t="s">
        <v>7795</v>
      </c>
      <c r="C927" s="587" t="s">
        <v>686</v>
      </c>
      <c r="D927" s="588">
        <v>9.8000000000000007</v>
      </c>
    </row>
    <row r="928" spans="1:4" ht="28.5">
      <c r="A928" s="585" t="s">
        <v>7796</v>
      </c>
      <c r="B928" s="586" t="s">
        <v>7797</v>
      </c>
      <c r="C928" s="587" t="s">
        <v>686</v>
      </c>
      <c r="D928" s="588">
        <v>21.45</v>
      </c>
    </row>
    <row r="929" spans="1:4" ht="28.5">
      <c r="A929" s="585" t="s">
        <v>7798</v>
      </c>
      <c r="B929" s="586" t="s">
        <v>7799</v>
      </c>
      <c r="C929" s="587" t="s">
        <v>686</v>
      </c>
      <c r="D929" s="588">
        <v>1.98</v>
      </c>
    </row>
    <row r="930" spans="1:4" ht="28.5">
      <c r="A930" s="585" t="s">
        <v>7800</v>
      </c>
      <c r="B930" s="586" t="s">
        <v>7801</v>
      </c>
      <c r="C930" s="587" t="s">
        <v>686</v>
      </c>
      <c r="D930" s="588">
        <v>0.54</v>
      </c>
    </row>
    <row r="931" spans="1:4" ht="28.5">
      <c r="A931" s="585" t="s">
        <v>7802</v>
      </c>
      <c r="B931" s="586" t="s">
        <v>7803</v>
      </c>
      <c r="C931" s="587" t="s">
        <v>686</v>
      </c>
      <c r="D931" s="588">
        <v>2.57</v>
      </c>
    </row>
    <row r="932" spans="1:4" ht="28.5">
      <c r="A932" s="585" t="s">
        <v>7804</v>
      </c>
      <c r="B932" s="586" t="s">
        <v>7805</v>
      </c>
      <c r="C932" s="587" t="s">
        <v>686</v>
      </c>
      <c r="D932" s="588">
        <v>0.72</v>
      </c>
    </row>
    <row r="933" spans="1:4" ht="28.5">
      <c r="A933" s="585" t="s">
        <v>7806</v>
      </c>
      <c r="B933" s="586" t="s">
        <v>7807</v>
      </c>
      <c r="C933" s="587" t="s">
        <v>686</v>
      </c>
      <c r="D933" s="588">
        <v>3.03</v>
      </c>
    </row>
    <row r="934" spans="1:4" ht="28.5">
      <c r="A934" s="585" t="s">
        <v>7808</v>
      </c>
      <c r="B934" s="586" t="s">
        <v>7809</v>
      </c>
      <c r="C934" s="587" t="s">
        <v>686</v>
      </c>
      <c r="D934" s="588">
        <v>9.91</v>
      </c>
    </row>
    <row r="935" spans="1:4" ht="28.5">
      <c r="A935" s="585" t="s">
        <v>7810</v>
      </c>
      <c r="B935" s="586" t="s">
        <v>7811</v>
      </c>
      <c r="C935" s="587" t="s">
        <v>686</v>
      </c>
      <c r="D935" s="588">
        <v>2.58</v>
      </c>
    </row>
    <row r="936" spans="1:4" ht="28.5">
      <c r="A936" s="585" t="s">
        <v>7812</v>
      </c>
      <c r="B936" s="586" t="s">
        <v>7813</v>
      </c>
      <c r="C936" s="587" t="s">
        <v>686</v>
      </c>
      <c r="D936" s="588">
        <v>0.73</v>
      </c>
    </row>
    <row r="937" spans="1:4" ht="28.5">
      <c r="A937" s="585" t="s">
        <v>7814</v>
      </c>
      <c r="B937" s="586" t="s">
        <v>7815</v>
      </c>
      <c r="C937" s="587" t="s">
        <v>686</v>
      </c>
      <c r="D937" s="588">
        <v>3.04</v>
      </c>
    </row>
    <row r="938" spans="1:4" ht="28.5">
      <c r="A938" s="585" t="s">
        <v>7816</v>
      </c>
      <c r="B938" s="586" t="s">
        <v>7817</v>
      </c>
      <c r="C938" s="587" t="s">
        <v>686</v>
      </c>
      <c r="D938" s="588">
        <v>40.14</v>
      </c>
    </row>
    <row r="939" spans="1:4" ht="28.5">
      <c r="A939" s="585" t="s">
        <v>7818</v>
      </c>
      <c r="B939" s="586" t="s">
        <v>7819</v>
      </c>
      <c r="C939" s="587" t="s">
        <v>686</v>
      </c>
      <c r="D939" s="588">
        <v>6.56</v>
      </c>
    </row>
    <row r="940" spans="1:4" ht="28.5">
      <c r="A940" s="585" t="s">
        <v>7820</v>
      </c>
      <c r="B940" s="586" t="s">
        <v>7821</v>
      </c>
      <c r="C940" s="587" t="s">
        <v>686</v>
      </c>
      <c r="D940" s="588">
        <v>1.85</v>
      </c>
    </row>
    <row r="941" spans="1:4" ht="28.5">
      <c r="A941" s="585" t="s">
        <v>7822</v>
      </c>
      <c r="B941" s="586" t="s">
        <v>7823</v>
      </c>
      <c r="C941" s="587" t="s">
        <v>686</v>
      </c>
      <c r="D941" s="588">
        <v>7.72</v>
      </c>
    </row>
    <row r="942" spans="1:4" ht="42.75">
      <c r="A942" s="585" t="s">
        <v>7824</v>
      </c>
      <c r="B942" s="586" t="s">
        <v>7825</v>
      </c>
      <c r="C942" s="587" t="s">
        <v>686</v>
      </c>
      <c r="D942" s="588">
        <v>104.04</v>
      </c>
    </row>
    <row r="943" spans="1:4" ht="28.5">
      <c r="A943" s="585" t="s">
        <v>7826</v>
      </c>
      <c r="B943" s="586" t="s">
        <v>7827</v>
      </c>
      <c r="C943" s="587" t="s">
        <v>686</v>
      </c>
      <c r="D943" s="588">
        <v>3.06</v>
      </c>
    </row>
    <row r="944" spans="1:4" ht="28.5">
      <c r="A944" s="585" t="s">
        <v>7828</v>
      </c>
      <c r="B944" s="586" t="s">
        <v>7829</v>
      </c>
      <c r="C944" s="587" t="s">
        <v>686</v>
      </c>
      <c r="D944" s="588">
        <v>0.86</v>
      </c>
    </row>
    <row r="945" spans="1:4" ht="28.5">
      <c r="A945" s="585" t="s">
        <v>7830</v>
      </c>
      <c r="B945" s="586" t="s">
        <v>7831</v>
      </c>
      <c r="C945" s="587" t="s">
        <v>686</v>
      </c>
      <c r="D945" s="588">
        <v>3.6</v>
      </c>
    </row>
    <row r="946" spans="1:4" ht="28.5">
      <c r="A946" s="585" t="s">
        <v>7832</v>
      </c>
      <c r="B946" s="586" t="s">
        <v>7833</v>
      </c>
      <c r="C946" s="587" t="s">
        <v>686</v>
      </c>
      <c r="D946" s="588">
        <v>54.49</v>
      </c>
    </row>
    <row r="947" spans="1:4" ht="57">
      <c r="A947" s="585" t="s">
        <v>7834</v>
      </c>
      <c r="B947" s="586" t="s">
        <v>7835</v>
      </c>
      <c r="C947" s="587" t="s">
        <v>686</v>
      </c>
      <c r="D947" s="588">
        <v>3.17</v>
      </c>
    </row>
    <row r="948" spans="1:4" ht="42.75">
      <c r="A948" s="585" t="s">
        <v>7836</v>
      </c>
      <c r="B948" s="586" t="s">
        <v>7837</v>
      </c>
      <c r="C948" s="587" t="s">
        <v>686</v>
      </c>
      <c r="D948" s="588">
        <v>13.38</v>
      </c>
    </row>
    <row r="949" spans="1:4" ht="42.75">
      <c r="A949" s="585" t="s">
        <v>7838</v>
      </c>
      <c r="B949" s="586" t="s">
        <v>7839</v>
      </c>
      <c r="C949" s="587" t="s">
        <v>686</v>
      </c>
      <c r="D949" s="588">
        <v>3.41</v>
      </c>
    </row>
    <row r="950" spans="1:4" ht="42.75">
      <c r="A950" s="585" t="s">
        <v>7840</v>
      </c>
      <c r="B950" s="586" t="s">
        <v>7841</v>
      </c>
      <c r="C950" s="587" t="s">
        <v>686</v>
      </c>
      <c r="D950" s="588">
        <v>0.7</v>
      </c>
    </row>
    <row r="951" spans="1:4" ht="42.75">
      <c r="A951" s="585" t="s">
        <v>7842</v>
      </c>
      <c r="B951" s="586" t="s">
        <v>7843</v>
      </c>
      <c r="C951" s="587" t="s">
        <v>686</v>
      </c>
      <c r="D951" s="588">
        <v>16.72</v>
      </c>
    </row>
    <row r="952" spans="1:4" ht="42.75">
      <c r="A952" s="585" t="s">
        <v>7844</v>
      </c>
      <c r="B952" s="586" t="s">
        <v>7845</v>
      </c>
      <c r="C952" s="587" t="s">
        <v>686</v>
      </c>
      <c r="D952" s="588">
        <v>78.03</v>
      </c>
    </row>
    <row r="953" spans="1:4" ht="28.5">
      <c r="A953" s="585" t="s">
        <v>7846</v>
      </c>
      <c r="B953" s="586" t="s">
        <v>7847</v>
      </c>
      <c r="C953" s="587" t="s">
        <v>686</v>
      </c>
      <c r="D953" s="588">
        <v>0.49</v>
      </c>
    </row>
    <row r="954" spans="1:4" ht="28.5">
      <c r="A954" s="585" t="s">
        <v>7848</v>
      </c>
      <c r="B954" s="586" t="s">
        <v>7849</v>
      </c>
      <c r="C954" s="587" t="s">
        <v>686</v>
      </c>
      <c r="D954" s="588">
        <v>0.17</v>
      </c>
    </row>
    <row r="955" spans="1:4" ht="28.5">
      <c r="A955" s="585" t="s">
        <v>7850</v>
      </c>
      <c r="B955" s="586" t="s">
        <v>7851</v>
      </c>
      <c r="C955" s="587" t="s">
        <v>686</v>
      </c>
      <c r="D955" s="588">
        <v>0.32</v>
      </c>
    </row>
    <row r="956" spans="1:4" ht="42.75">
      <c r="A956" s="585" t="s">
        <v>7852</v>
      </c>
      <c r="B956" s="586" t="s">
        <v>7853</v>
      </c>
      <c r="C956" s="587" t="s">
        <v>686</v>
      </c>
      <c r="D956" s="588">
        <v>4.7300000000000004</v>
      </c>
    </row>
    <row r="957" spans="1:4" ht="42.75">
      <c r="A957" s="585" t="s">
        <v>7854</v>
      </c>
      <c r="B957" s="586" t="s">
        <v>7855</v>
      </c>
      <c r="C957" s="587" t="s">
        <v>686</v>
      </c>
      <c r="D957" s="588">
        <v>0.53</v>
      </c>
    </row>
    <row r="958" spans="1:4" ht="42.75">
      <c r="A958" s="585" t="s">
        <v>7856</v>
      </c>
      <c r="B958" s="586" t="s">
        <v>7857</v>
      </c>
      <c r="C958" s="587" t="s">
        <v>686</v>
      </c>
      <c r="D958" s="588">
        <v>0.15</v>
      </c>
    </row>
    <row r="959" spans="1:4" ht="42.75">
      <c r="A959" s="585" t="s">
        <v>7858</v>
      </c>
      <c r="B959" s="586" t="s">
        <v>7859</v>
      </c>
      <c r="C959" s="587" t="s">
        <v>686</v>
      </c>
      <c r="D959" s="588">
        <v>0.51</v>
      </c>
    </row>
    <row r="960" spans="1:4" ht="42.75">
      <c r="A960" s="585" t="s">
        <v>7860</v>
      </c>
      <c r="B960" s="586" t="s">
        <v>7861</v>
      </c>
      <c r="C960" s="587" t="s">
        <v>686</v>
      </c>
      <c r="D960" s="588">
        <v>11.37</v>
      </c>
    </row>
    <row r="961" spans="1:4" ht="42.75">
      <c r="A961" s="585" t="s">
        <v>7862</v>
      </c>
      <c r="B961" s="586" t="s">
        <v>7863</v>
      </c>
      <c r="C961" s="587" t="s">
        <v>686</v>
      </c>
      <c r="D961" s="588">
        <v>10.119999999999999</v>
      </c>
    </row>
    <row r="962" spans="1:4" ht="42.75">
      <c r="A962" s="585" t="s">
        <v>7864</v>
      </c>
      <c r="B962" s="586" t="s">
        <v>7865</v>
      </c>
      <c r="C962" s="587" t="s">
        <v>686</v>
      </c>
      <c r="D962" s="588">
        <v>2.59</v>
      </c>
    </row>
    <row r="963" spans="1:4" ht="42.75">
      <c r="A963" s="585" t="s">
        <v>7866</v>
      </c>
      <c r="B963" s="586" t="s">
        <v>7867</v>
      </c>
      <c r="C963" s="587" t="s">
        <v>686</v>
      </c>
      <c r="D963" s="588">
        <v>0.53</v>
      </c>
    </row>
    <row r="964" spans="1:4" ht="42.75">
      <c r="A964" s="585" t="s">
        <v>7868</v>
      </c>
      <c r="B964" s="586" t="s">
        <v>7869</v>
      </c>
      <c r="C964" s="587" t="s">
        <v>686</v>
      </c>
      <c r="D964" s="588">
        <v>11.31</v>
      </c>
    </row>
    <row r="965" spans="1:4" ht="42.75">
      <c r="A965" s="585" t="s">
        <v>7870</v>
      </c>
      <c r="B965" s="586" t="s">
        <v>7871</v>
      </c>
      <c r="C965" s="587" t="s">
        <v>686</v>
      </c>
      <c r="D965" s="588">
        <v>2.89</v>
      </c>
    </row>
    <row r="966" spans="1:4" ht="42.75">
      <c r="A966" s="585" t="s">
        <v>7872</v>
      </c>
      <c r="B966" s="586" t="s">
        <v>7873</v>
      </c>
      <c r="C966" s="587" t="s">
        <v>686</v>
      </c>
      <c r="D966" s="588">
        <v>0.59</v>
      </c>
    </row>
    <row r="967" spans="1:4" ht="42.75">
      <c r="A967" s="585" t="s">
        <v>7874</v>
      </c>
      <c r="B967" s="586" t="s">
        <v>7875</v>
      </c>
      <c r="C967" s="587" t="s">
        <v>686</v>
      </c>
      <c r="D967" s="588">
        <v>14.61</v>
      </c>
    </row>
    <row r="968" spans="1:4" ht="42.75">
      <c r="A968" s="585" t="s">
        <v>7876</v>
      </c>
      <c r="B968" s="586" t="s">
        <v>7877</v>
      </c>
      <c r="C968" s="587" t="s">
        <v>686</v>
      </c>
      <c r="D968" s="588">
        <v>3.46</v>
      </c>
    </row>
    <row r="969" spans="1:4" ht="42.75">
      <c r="A969" s="585" t="s">
        <v>7878</v>
      </c>
      <c r="B969" s="586" t="s">
        <v>7879</v>
      </c>
      <c r="C969" s="587" t="s">
        <v>686</v>
      </c>
      <c r="D969" s="588">
        <v>0.7</v>
      </c>
    </row>
    <row r="970" spans="1:4" ht="42.75">
      <c r="A970" s="585" t="s">
        <v>7880</v>
      </c>
      <c r="B970" s="586" t="s">
        <v>7881</v>
      </c>
      <c r="C970" s="587" t="s">
        <v>686</v>
      </c>
      <c r="D970" s="588">
        <v>8.5399999999999991</v>
      </c>
    </row>
    <row r="971" spans="1:4" ht="42.75">
      <c r="A971" s="585" t="s">
        <v>7882</v>
      </c>
      <c r="B971" s="586" t="s">
        <v>7883</v>
      </c>
      <c r="C971" s="587" t="s">
        <v>686</v>
      </c>
      <c r="D971" s="588">
        <v>2.1800000000000002</v>
      </c>
    </row>
    <row r="972" spans="1:4" ht="42.75">
      <c r="A972" s="585" t="s">
        <v>7884</v>
      </c>
      <c r="B972" s="586" t="s">
        <v>7885</v>
      </c>
      <c r="C972" s="587" t="s">
        <v>686</v>
      </c>
      <c r="D972" s="588">
        <v>0.44</v>
      </c>
    </row>
    <row r="973" spans="1:4" ht="42.75">
      <c r="A973" s="585" t="s">
        <v>7886</v>
      </c>
      <c r="B973" s="586" t="s">
        <v>7887</v>
      </c>
      <c r="C973" s="587" t="s">
        <v>686</v>
      </c>
      <c r="D973" s="588">
        <v>16.649999999999999</v>
      </c>
    </row>
    <row r="974" spans="1:4" ht="42.75">
      <c r="A974" s="585" t="s">
        <v>7888</v>
      </c>
      <c r="B974" s="586" t="s">
        <v>7889</v>
      </c>
      <c r="C974" s="587" t="s">
        <v>686</v>
      </c>
      <c r="D974" s="588">
        <v>3.94</v>
      </c>
    </row>
    <row r="975" spans="1:4" ht="57">
      <c r="A975" s="585" t="s">
        <v>7890</v>
      </c>
      <c r="B975" s="586" t="s">
        <v>7891</v>
      </c>
      <c r="C975" s="587" t="s">
        <v>686</v>
      </c>
      <c r="D975" s="588">
        <v>0.79</v>
      </c>
    </row>
    <row r="976" spans="1:4" ht="42.75">
      <c r="A976" s="585" t="s">
        <v>7892</v>
      </c>
      <c r="B976" s="586" t="s">
        <v>7893</v>
      </c>
      <c r="C976" s="587" t="s">
        <v>686</v>
      </c>
      <c r="D976" s="588">
        <v>23.4</v>
      </c>
    </row>
    <row r="977" spans="1:4" ht="57">
      <c r="A977" s="585" t="s">
        <v>7894</v>
      </c>
      <c r="B977" s="586" t="s">
        <v>7895</v>
      </c>
      <c r="C977" s="587" t="s">
        <v>686</v>
      </c>
      <c r="D977" s="588">
        <v>77.69</v>
      </c>
    </row>
    <row r="978" spans="1:4" ht="57">
      <c r="A978" s="585" t="s">
        <v>7896</v>
      </c>
      <c r="B978" s="586" t="s">
        <v>7897</v>
      </c>
      <c r="C978" s="587" t="s">
        <v>686</v>
      </c>
      <c r="D978" s="588">
        <v>14.11</v>
      </c>
    </row>
    <row r="979" spans="1:4" ht="57">
      <c r="A979" s="585" t="s">
        <v>7898</v>
      </c>
      <c r="B979" s="586" t="s">
        <v>7899</v>
      </c>
      <c r="C979" s="587" t="s">
        <v>686</v>
      </c>
      <c r="D979" s="588">
        <v>2.88</v>
      </c>
    </row>
    <row r="980" spans="1:4" ht="57">
      <c r="A980" s="585" t="s">
        <v>7900</v>
      </c>
      <c r="B980" s="586" t="s">
        <v>7901</v>
      </c>
      <c r="C980" s="587" t="s">
        <v>686</v>
      </c>
      <c r="D980" s="588">
        <v>0.59</v>
      </c>
    </row>
    <row r="981" spans="1:4" ht="42.75">
      <c r="A981" s="585" t="s">
        <v>7902</v>
      </c>
      <c r="B981" s="586" t="s">
        <v>7903</v>
      </c>
      <c r="C981" s="587" t="s">
        <v>686</v>
      </c>
      <c r="D981" s="588">
        <v>14.53</v>
      </c>
    </row>
    <row r="982" spans="1:4" ht="42.75">
      <c r="A982" s="585" t="s">
        <v>7904</v>
      </c>
      <c r="B982" s="586" t="s">
        <v>7905</v>
      </c>
      <c r="C982" s="587" t="s">
        <v>686</v>
      </c>
      <c r="D982" s="588">
        <v>3.71</v>
      </c>
    </row>
    <row r="983" spans="1:4" ht="42.75">
      <c r="A983" s="585" t="s">
        <v>7906</v>
      </c>
      <c r="B983" s="586" t="s">
        <v>7907</v>
      </c>
      <c r="C983" s="587" t="s">
        <v>686</v>
      </c>
      <c r="D983" s="588">
        <v>0.76</v>
      </c>
    </row>
    <row r="984" spans="1:4" ht="42.75">
      <c r="A984" s="585" t="s">
        <v>7908</v>
      </c>
      <c r="B984" s="586" t="s">
        <v>7909</v>
      </c>
      <c r="C984" s="587" t="s">
        <v>686</v>
      </c>
      <c r="D984" s="588">
        <v>0.67</v>
      </c>
    </row>
    <row r="985" spans="1:4" ht="57">
      <c r="A985" s="585" t="s">
        <v>7910</v>
      </c>
      <c r="B985" s="586" t="s">
        <v>7911</v>
      </c>
      <c r="C985" s="587" t="s">
        <v>686</v>
      </c>
      <c r="D985" s="588">
        <v>0.61</v>
      </c>
    </row>
    <row r="986" spans="1:4" ht="57">
      <c r="A986" s="585" t="s">
        <v>7912</v>
      </c>
      <c r="B986" s="586" t="s">
        <v>7913</v>
      </c>
      <c r="C986" s="587" t="s">
        <v>686</v>
      </c>
      <c r="D986" s="588">
        <v>63.83</v>
      </c>
    </row>
    <row r="987" spans="1:4" ht="57">
      <c r="A987" s="585" t="s">
        <v>7914</v>
      </c>
      <c r="B987" s="586" t="s">
        <v>7915</v>
      </c>
      <c r="C987" s="587" t="s">
        <v>686</v>
      </c>
      <c r="D987" s="588">
        <v>17.260000000000002</v>
      </c>
    </row>
    <row r="988" spans="1:4" ht="57">
      <c r="A988" s="585" t="s">
        <v>7916</v>
      </c>
      <c r="B988" s="586" t="s">
        <v>7917</v>
      </c>
      <c r="C988" s="587" t="s">
        <v>686</v>
      </c>
      <c r="D988" s="588">
        <v>4.41</v>
      </c>
    </row>
    <row r="989" spans="1:4" ht="57">
      <c r="A989" s="585" t="s">
        <v>7918</v>
      </c>
      <c r="B989" s="586" t="s">
        <v>7919</v>
      </c>
      <c r="C989" s="587" t="s">
        <v>686</v>
      </c>
      <c r="D989" s="588">
        <v>0.9</v>
      </c>
    </row>
    <row r="990" spans="1:4" ht="57">
      <c r="A990" s="585" t="s">
        <v>7920</v>
      </c>
      <c r="B990" s="586" t="s">
        <v>7921</v>
      </c>
      <c r="C990" s="587" t="s">
        <v>686</v>
      </c>
      <c r="D990" s="588">
        <v>93.08</v>
      </c>
    </row>
    <row r="991" spans="1:4" ht="28.5">
      <c r="A991" s="585" t="s">
        <v>7922</v>
      </c>
      <c r="B991" s="586" t="s">
        <v>7923</v>
      </c>
      <c r="C991" s="587" t="s">
        <v>686</v>
      </c>
      <c r="D991" s="588">
        <v>0.81</v>
      </c>
    </row>
    <row r="992" spans="1:4" ht="28.5">
      <c r="A992" s="585" t="s">
        <v>7924</v>
      </c>
      <c r="B992" s="586" t="s">
        <v>7925</v>
      </c>
      <c r="C992" s="587" t="s">
        <v>686</v>
      </c>
      <c r="D992" s="588">
        <v>0.25</v>
      </c>
    </row>
    <row r="993" spans="1:4" ht="28.5">
      <c r="A993" s="585" t="s">
        <v>7926</v>
      </c>
      <c r="B993" s="586" t="s">
        <v>7927</v>
      </c>
      <c r="C993" s="587" t="s">
        <v>686</v>
      </c>
      <c r="D993" s="588">
        <v>0.85</v>
      </c>
    </row>
    <row r="994" spans="1:4" ht="28.5">
      <c r="A994" s="585" t="s">
        <v>7928</v>
      </c>
      <c r="B994" s="586" t="s">
        <v>7929</v>
      </c>
      <c r="C994" s="587" t="s">
        <v>686</v>
      </c>
      <c r="D994" s="588">
        <v>3.44</v>
      </c>
    </row>
    <row r="995" spans="1:4" ht="57">
      <c r="A995" s="585" t="s">
        <v>7930</v>
      </c>
      <c r="B995" s="586" t="s">
        <v>7931</v>
      </c>
      <c r="C995" s="587" t="s">
        <v>686</v>
      </c>
      <c r="D995" s="588">
        <v>10.78</v>
      </c>
    </row>
    <row r="996" spans="1:4" ht="57">
      <c r="A996" s="585" t="s">
        <v>7932</v>
      </c>
      <c r="B996" s="586" t="s">
        <v>7933</v>
      </c>
      <c r="C996" s="587" t="s">
        <v>686</v>
      </c>
      <c r="D996" s="588">
        <v>2.75</v>
      </c>
    </row>
    <row r="997" spans="1:4" ht="57">
      <c r="A997" s="585" t="s">
        <v>7934</v>
      </c>
      <c r="B997" s="586" t="s">
        <v>7935</v>
      </c>
      <c r="C997" s="587" t="s">
        <v>686</v>
      </c>
      <c r="D997" s="588">
        <v>0.56000000000000005</v>
      </c>
    </row>
    <row r="998" spans="1:4" ht="57">
      <c r="A998" s="585" t="s">
        <v>7936</v>
      </c>
      <c r="B998" s="586" t="s">
        <v>7937</v>
      </c>
      <c r="C998" s="587" t="s">
        <v>686</v>
      </c>
      <c r="D998" s="588">
        <v>13.47</v>
      </c>
    </row>
    <row r="999" spans="1:4" ht="57">
      <c r="A999" s="585" t="s">
        <v>7938</v>
      </c>
      <c r="B999" s="586" t="s">
        <v>7939</v>
      </c>
      <c r="C999" s="587" t="s">
        <v>686</v>
      </c>
      <c r="D999" s="588">
        <v>54.03</v>
      </c>
    </row>
    <row r="1000" spans="1:4" ht="57">
      <c r="A1000" s="585" t="s">
        <v>7940</v>
      </c>
      <c r="B1000" s="586" t="s">
        <v>7941</v>
      </c>
      <c r="C1000" s="587" t="s">
        <v>686</v>
      </c>
      <c r="D1000" s="588">
        <v>22.43</v>
      </c>
    </row>
    <row r="1001" spans="1:4" ht="57">
      <c r="A1001" s="585" t="s">
        <v>7942</v>
      </c>
      <c r="B1001" s="586" t="s">
        <v>7943</v>
      </c>
      <c r="C1001" s="587" t="s">
        <v>686</v>
      </c>
      <c r="D1001" s="588">
        <v>10.94</v>
      </c>
    </row>
    <row r="1002" spans="1:4" ht="57">
      <c r="A1002" s="585" t="s">
        <v>7944</v>
      </c>
      <c r="B1002" s="586" t="s">
        <v>7945</v>
      </c>
      <c r="C1002" s="587" t="s">
        <v>686</v>
      </c>
      <c r="D1002" s="588">
        <v>2.27</v>
      </c>
    </row>
    <row r="1003" spans="1:4" ht="57">
      <c r="A1003" s="585" t="s">
        <v>7946</v>
      </c>
      <c r="B1003" s="586" t="s">
        <v>7947</v>
      </c>
      <c r="C1003" s="587" t="s">
        <v>686</v>
      </c>
      <c r="D1003" s="588">
        <v>31.57</v>
      </c>
    </row>
    <row r="1004" spans="1:4" ht="57">
      <c r="A1004" s="585" t="s">
        <v>7948</v>
      </c>
      <c r="B1004" s="586" t="s">
        <v>7949</v>
      </c>
      <c r="C1004" s="587" t="s">
        <v>686</v>
      </c>
      <c r="D1004" s="588">
        <v>121.6</v>
      </c>
    </row>
    <row r="1005" spans="1:4" ht="28.5">
      <c r="A1005" s="585" t="s">
        <v>7950</v>
      </c>
      <c r="B1005" s="586" t="s">
        <v>7951</v>
      </c>
      <c r="C1005" s="587" t="s">
        <v>686</v>
      </c>
      <c r="D1005" s="588">
        <v>0.03</v>
      </c>
    </row>
    <row r="1006" spans="1:4" ht="28.5">
      <c r="A1006" s="585" t="s">
        <v>7952</v>
      </c>
      <c r="B1006" s="586" t="s">
        <v>7953</v>
      </c>
      <c r="C1006" s="587" t="s">
        <v>686</v>
      </c>
      <c r="D1006" s="588">
        <v>0.01</v>
      </c>
    </row>
    <row r="1007" spans="1:4" ht="28.5">
      <c r="A1007" s="585" t="s">
        <v>7954</v>
      </c>
      <c r="B1007" s="586" t="s">
        <v>7955</v>
      </c>
      <c r="C1007" s="587" t="s">
        <v>686</v>
      </c>
      <c r="D1007" s="588">
        <v>0.02</v>
      </c>
    </row>
    <row r="1008" spans="1:4" ht="28.5">
      <c r="A1008" s="585" t="s">
        <v>7956</v>
      </c>
      <c r="B1008" s="586" t="s">
        <v>7957</v>
      </c>
      <c r="C1008" s="587" t="s">
        <v>686</v>
      </c>
      <c r="D1008" s="588">
        <v>1.85</v>
      </c>
    </row>
    <row r="1009" spans="1:4" ht="28.5">
      <c r="A1009" s="585" t="s">
        <v>7958</v>
      </c>
      <c r="B1009" s="586" t="s">
        <v>7959</v>
      </c>
      <c r="C1009" s="587" t="s">
        <v>686</v>
      </c>
      <c r="D1009" s="588">
        <v>2.72</v>
      </c>
    </row>
    <row r="1010" spans="1:4" ht="28.5">
      <c r="A1010" s="585" t="s">
        <v>7960</v>
      </c>
      <c r="B1010" s="586" t="s">
        <v>7961</v>
      </c>
      <c r="C1010" s="587" t="s">
        <v>686</v>
      </c>
      <c r="D1010" s="588">
        <v>0.99</v>
      </c>
    </row>
    <row r="1011" spans="1:4" ht="28.5">
      <c r="A1011" s="585" t="s">
        <v>7962</v>
      </c>
      <c r="B1011" s="586" t="s">
        <v>7963</v>
      </c>
      <c r="C1011" s="587" t="s">
        <v>686</v>
      </c>
      <c r="D1011" s="588">
        <v>1.89</v>
      </c>
    </row>
    <row r="1012" spans="1:4" ht="57">
      <c r="A1012" s="585" t="s">
        <v>7964</v>
      </c>
      <c r="B1012" s="586" t="s">
        <v>7965</v>
      </c>
      <c r="C1012" s="587" t="s">
        <v>686</v>
      </c>
      <c r="D1012" s="588">
        <v>15.24</v>
      </c>
    </row>
    <row r="1013" spans="1:4" ht="57">
      <c r="A1013" s="585" t="s">
        <v>7966</v>
      </c>
      <c r="B1013" s="586" t="s">
        <v>7967</v>
      </c>
      <c r="C1013" s="587" t="s">
        <v>686</v>
      </c>
      <c r="D1013" s="588">
        <v>7.43</v>
      </c>
    </row>
    <row r="1014" spans="1:4" ht="57">
      <c r="A1014" s="585" t="s">
        <v>7968</v>
      </c>
      <c r="B1014" s="586" t="s">
        <v>7969</v>
      </c>
      <c r="C1014" s="587" t="s">
        <v>686</v>
      </c>
      <c r="D1014" s="588">
        <v>1.54</v>
      </c>
    </row>
    <row r="1015" spans="1:4" ht="57">
      <c r="A1015" s="585" t="s">
        <v>7970</v>
      </c>
      <c r="B1015" s="586" t="s">
        <v>7971</v>
      </c>
      <c r="C1015" s="587" t="s">
        <v>686</v>
      </c>
      <c r="D1015" s="588">
        <v>21.45</v>
      </c>
    </row>
    <row r="1016" spans="1:4" ht="57">
      <c r="A1016" s="585" t="s">
        <v>7972</v>
      </c>
      <c r="B1016" s="586" t="s">
        <v>7973</v>
      </c>
      <c r="C1016" s="587" t="s">
        <v>686</v>
      </c>
      <c r="D1016" s="588">
        <v>77.69</v>
      </c>
    </row>
    <row r="1017" spans="1:4" ht="28.5">
      <c r="A1017" s="585" t="s">
        <v>7974</v>
      </c>
      <c r="B1017" s="586" t="s">
        <v>7975</v>
      </c>
      <c r="C1017" s="587" t="s">
        <v>686</v>
      </c>
      <c r="D1017" s="588">
        <v>0.84</v>
      </c>
    </row>
    <row r="1018" spans="1:4" ht="28.5">
      <c r="A1018" s="585" t="s">
        <v>7976</v>
      </c>
      <c r="B1018" s="586" t="s">
        <v>7977</v>
      </c>
      <c r="C1018" s="587" t="s">
        <v>686</v>
      </c>
      <c r="D1018" s="588">
        <v>0.26</v>
      </c>
    </row>
    <row r="1019" spans="1:4" ht="28.5">
      <c r="A1019" s="585" t="s">
        <v>7978</v>
      </c>
      <c r="B1019" s="586" t="s">
        <v>7979</v>
      </c>
      <c r="C1019" s="587" t="s">
        <v>686</v>
      </c>
      <c r="D1019" s="588">
        <v>0.89</v>
      </c>
    </row>
    <row r="1020" spans="1:4" ht="28.5">
      <c r="A1020" s="585" t="s">
        <v>7980</v>
      </c>
      <c r="B1020" s="586" t="s">
        <v>7981</v>
      </c>
      <c r="C1020" s="587" t="s">
        <v>686</v>
      </c>
      <c r="D1020" s="588">
        <v>0.73</v>
      </c>
    </row>
    <row r="1021" spans="1:4" ht="14.25">
      <c r="A1021" s="585" t="s">
        <v>7982</v>
      </c>
      <c r="B1021" s="586" t="s">
        <v>7983</v>
      </c>
      <c r="C1021" s="587" t="s">
        <v>686</v>
      </c>
      <c r="D1021" s="588">
        <v>0.86</v>
      </c>
    </row>
    <row r="1022" spans="1:4" ht="14.25">
      <c r="A1022" s="585" t="s">
        <v>7984</v>
      </c>
      <c r="B1022" s="586" t="s">
        <v>7985</v>
      </c>
      <c r="C1022" s="587" t="s">
        <v>686</v>
      </c>
      <c r="D1022" s="588">
        <v>0.05</v>
      </c>
    </row>
    <row r="1023" spans="1:4" ht="14.25">
      <c r="A1023" s="585" t="s">
        <v>7986</v>
      </c>
      <c r="B1023" s="586" t="s">
        <v>7987</v>
      </c>
      <c r="C1023" s="587" t="s">
        <v>686</v>
      </c>
      <c r="D1023" s="588">
        <v>0.56000000000000005</v>
      </c>
    </row>
    <row r="1024" spans="1:4" ht="28.5">
      <c r="A1024" s="585" t="s">
        <v>7988</v>
      </c>
      <c r="B1024" s="586" t="s">
        <v>7989</v>
      </c>
      <c r="C1024" s="587" t="s">
        <v>686</v>
      </c>
      <c r="D1024" s="588">
        <v>6.74</v>
      </c>
    </row>
    <row r="1025" spans="1:4" ht="28.5">
      <c r="A1025" s="585" t="s">
        <v>7990</v>
      </c>
      <c r="B1025" s="586" t="s">
        <v>7991</v>
      </c>
      <c r="C1025" s="587" t="s">
        <v>686</v>
      </c>
      <c r="D1025" s="588">
        <v>1.61</v>
      </c>
    </row>
    <row r="1026" spans="1:4" ht="28.5">
      <c r="A1026" s="585" t="s">
        <v>7992</v>
      </c>
      <c r="B1026" s="586" t="s">
        <v>7993</v>
      </c>
      <c r="C1026" s="587" t="s">
        <v>686</v>
      </c>
      <c r="D1026" s="588">
        <v>0.33</v>
      </c>
    </row>
    <row r="1027" spans="1:4" ht="28.5">
      <c r="A1027" s="585" t="s">
        <v>7994</v>
      </c>
      <c r="B1027" s="586" t="s">
        <v>7995</v>
      </c>
      <c r="C1027" s="587" t="s">
        <v>686</v>
      </c>
      <c r="D1027" s="588">
        <v>8.98</v>
      </c>
    </row>
    <row r="1028" spans="1:4" ht="28.5">
      <c r="A1028" s="585" t="s">
        <v>7996</v>
      </c>
      <c r="B1028" s="586" t="s">
        <v>7997</v>
      </c>
      <c r="C1028" s="587" t="s">
        <v>686</v>
      </c>
      <c r="D1028" s="588">
        <v>60.8</v>
      </c>
    </row>
    <row r="1029" spans="1:4" ht="28.5">
      <c r="A1029" s="585" t="s">
        <v>7998</v>
      </c>
      <c r="B1029" s="586" t="s">
        <v>7999</v>
      </c>
      <c r="C1029" s="587" t="s">
        <v>686</v>
      </c>
      <c r="D1029" s="588">
        <v>2.58</v>
      </c>
    </row>
    <row r="1030" spans="1:4" ht="28.5">
      <c r="A1030" s="585" t="s">
        <v>8000</v>
      </c>
      <c r="B1030" s="586" t="s">
        <v>8001</v>
      </c>
      <c r="C1030" s="587" t="s">
        <v>686</v>
      </c>
      <c r="D1030" s="588">
        <v>0.61</v>
      </c>
    </row>
    <row r="1031" spans="1:4" ht="28.5">
      <c r="A1031" s="585" t="s">
        <v>8002</v>
      </c>
      <c r="B1031" s="586" t="s">
        <v>8003</v>
      </c>
      <c r="C1031" s="587" t="s">
        <v>686</v>
      </c>
      <c r="D1031" s="588">
        <v>0.12</v>
      </c>
    </row>
    <row r="1032" spans="1:4" ht="28.5">
      <c r="A1032" s="585" t="s">
        <v>8004</v>
      </c>
      <c r="B1032" s="586" t="s">
        <v>8005</v>
      </c>
      <c r="C1032" s="587" t="s">
        <v>686</v>
      </c>
      <c r="D1032" s="588">
        <v>3.44</v>
      </c>
    </row>
    <row r="1033" spans="1:4" ht="28.5">
      <c r="A1033" s="585" t="s">
        <v>8006</v>
      </c>
      <c r="B1033" s="586" t="s">
        <v>8007</v>
      </c>
      <c r="C1033" s="587" t="s">
        <v>686</v>
      </c>
      <c r="D1033" s="588">
        <v>58.14</v>
      </c>
    </row>
    <row r="1034" spans="1:4" ht="57">
      <c r="A1034" s="585" t="s">
        <v>8008</v>
      </c>
      <c r="B1034" s="586" t="s">
        <v>8009</v>
      </c>
      <c r="C1034" s="587" t="s">
        <v>686</v>
      </c>
      <c r="D1034" s="588">
        <v>16.39</v>
      </c>
    </row>
    <row r="1035" spans="1:4" ht="57">
      <c r="A1035" s="585" t="s">
        <v>8010</v>
      </c>
      <c r="B1035" s="586" t="s">
        <v>8011</v>
      </c>
      <c r="C1035" s="587" t="s">
        <v>686</v>
      </c>
      <c r="D1035" s="588">
        <v>7.99</v>
      </c>
    </row>
    <row r="1036" spans="1:4" ht="57">
      <c r="A1036" s="585" t="s">
        <v>8012</v>
      </c>
      <c r="B1036" s="586" t="s">
        <v>8013</v>
      </c>
      <c r="C1036" s="587" t="s">
        <v>686</v>
      </c>
      <c r="D1036" s="588">
        <v>1.66</v>
      </c>
    </row>
    <row r="1037" spans="1:4" ht="57">
      <c r="A1037" s="585" t="s">
        <v>8014</v>
      </c>
      <c r="B1037" s="586" t="s">
        <v>8015</v>
      </c>
      <c r="C1037" s="587" t="s">
        <v>686</v>
      </c>
      <c r="D1037" s="588">
        <v>23.07</v>
      </c>
    </row>
    <row r="1038" spans="1:4" ht="57">
      <c r="A1038" s="585" t="s">
        <v>8016</v>
      </c>
      <c r="B1038" s="586" t="s">
        <v>8017</v>
      </c>
      <c r="C1038" s="587" t="s">
        <v>686</v>
      </c>
      <c r="D1038" s="588">
        <v>111.47</v>
      </c>
    </row>
    <row r="1039" spans="1:4" ht="28.5">
      <c r="A1039" s="585" t="s">
        <v>8018</v>
      </c>
      <c r="B1039" s="586" t="s">
        <v>8019</v>
      </c>
      <c r="C1039" s="587" t="s">
        <v>686</v>
      </c>
      <c r="D1039" s="588">
        <v>0.12</v>
      </c>
    </row>
    <row r="1040" spans="1:4" ht="28.5">
      <c r="A1040" s="585" t="s">
        <v>8020</v>
      </c>
      <c r="B1040" s="586" t="s">
        <v>8021</v>
      </c>
      <c r="C1040" s="587" t="s">
        <v>686</v>
      </c>
      <c r="D1040" s="588">
        <v>0.03</v>
      </c>
    </row>
    <row r="1041" spans="1:4" ht="28.5">
      <c r="A1041" s="585" t="s">
        <v>8022</v>
      </c>
      <c r="B1041" s="586" t="s">
        <v>8023</v>
      </c>
      <c r="C1041" s="587" t="s">
        <v>686</v>
      </c>
      <c r="D1041" s="588">
        <v>0.08</v>
      </c>
    </row>
    <row r="1042" spans="1:4" ht="28.5">
      <c r="A1042" s="585" t="s">
        <v>8024</v>
      </c>
      <c r="B1042" s="586" t="s">
        <v>8025</v>
      </c>
      <c r="C1042" s="587" t="s">
        <v>686</v>
      </c>
      <c r="D1042" s="588">
        <v>15.93</v>
      </c>
    </row>
    <row r="1043" spans="1:4" ht="28.5">
      <c r="A1043" s="585" t="s">
        <v>8026</v>
      </c>
      <c r="B1043" s="586" t="s">
        <v>8027</v>
      </c>
      <c r="C1043" s="587" t="s">
        <v>686</v>
      </c>
      <c r="D1043" s="588">
        <v>4.1399999999999997</v>
      </c>
    </row>
    <row r="1044" spans="1:4" ht="28.5">
      <c r="A1044" s="585" t="s">
        <v>8028</v>
      </c>
      <c r="B1044" s="586" t="s">
        <v>8029</v>
      </c>
      <c r="C1044" s="587" t="s">
        <v>686</v>
      </c>
      <c r="D1044" s="588">
        <v>1.24</v>
      </c>
    </row>
    <row r="1045" spans="1:4" ht="28.5">
      <c r="A1045" s="585" t="s">
        <v>8030</v>
      </c>
      <c r="B1045" s="586" t="s">
        <v>8031</v>
      </c>
      <c r="C1045" s="587" t="s">
        <v>686</v>
      </c>
      <c r="D1045" s="588">
        <v>4.0199999999999996</v>
      </c>
    </row>
    <row r="1046" spans="1:4" ht="28.5">
      <c r="A1046" s="585" t="s">
        <v>8032</v>
      </c>
      <c r="B1046" s="586" t="s">
        <v>8033</v>
      </c>
      <c r="C1046" s="587" t="s">
        <v>686</v>
      </c>
      <c r="D1046" s="588">
        <v>6.3</v>
      </c>
    </row>
    <row r="1047" spans="1:4" ht="28.5">
      <c r="A1047" s="585" t="s">
        <v>8034</v>
      </c>
      <c r="B1047" s="586" t="s">
        <v>8035</v>
      </c>
      <c r="C1047" s="587" t="s">
        <v>686</v>
      </c>
      <c r="D1047" s="588">
        <v>0.48</v>
      </c>
    </row>
    <row r="1048" spans="1:4" ht="28.5">
      <c r="A1048" s="585" t="s">
        <v>8036</v>
      </c>
      <c r="B1048" s="586" t="s">
        <v>8037</v>
      </c>
      <c r="C1048" s="587" t="s">
        <v>686</v>
      </c>
      <c r="D1048" s="588">
        <v>0.13</v>
      </c>
    </row>
    <row r="1049" spans="1:4" ht="28.5">
      <c r="A1049" s="585" t="s">
        <v>8038</v>
      </c>
      <c r="B1049" s="586" t="s">
        <v>8039</v>
      </c>
      <c r="C1049" s="587" t="s">
        <v>686</v>
      </c>
      <c r="D1049" s="588">
        <v>0.31</v>
      </c>
    </row>
    <row r="1050" spans="1:4" ht="57">
      <c r="A1050" s="585" t="s">
        <v>8040</v>
      </c>
      <c r="B1050" s="586" t="s">
        <v>8041</v>
      </c>
      <c r="C1050" s="587" t="s">
        <v>686</v>
      </c>
      <c r="D1050" s="588">
        <v>218.24</v>
      </c>
    </row>
    <row r="1051" spans="1:4" ht="57">
      <c r="A1051" s="585" t="s">
        <v>8042</v>
      </c>
      <c r="B1051" s="586" t="s">
        <v>8043</v>
      </c>
      <c r="C1051" s="587" t="s">
        <v>686</v>
      </c>
      <c r="D1051" s="588">
        <v>48.23</v>
      </c>
    </row>
    <row r="1052" spans="1:4" ht="57">
      <c r="A1052" s="585" t="s">
        <v>8044</v>
      </c>
      <c r="B1052" s="586" t="s">
        <v>8045</v>
      </c>
      <c r="C1052" s="587" t="s">
        <v>686</v>
      </c>
      <c r="D1052" s="588">
        <v>229.7</v>
      </c>
    </row>
    <row r="1053" spans="1:4" ht="57">
      <c r="A1053" s="585" t="s">
        <v>8046</v>
      </c>
      <c r="B1053" s="586" t="s">
        <v>8047</v>
      </c>
      <c r="C1053" s="587" t="s">
        <v>686</v>
      </c>
      <c r="D1053" s="588">
        <v>159.79</v>
      </c>
    </row>
    <row r="1054" spans="1:4" ht="28.5">
      <c r="A1054" s="585" t="s">
        <v>8048</v>
      </c>
      <c r="B1054" s="586" t="s">
        <v>8049</v>
      </c>
      <c r="C1054" s="587" t="s">
        <v>686</v>
      </c>
      <c r="D1054" s="588">
        <v>0.28999999999999998</v>
      </c>
    </row>
    <row r="1055" spans="1:4" ht="28.5">
      <c r="A1055" s="585" t="s">
        <v>8050</v>
      </c>
      <c r="B1055" s="586" t="s">
        <v>8051</v>
      </c>
      <c r="C1055" s="587" t="s">
        <v>686</v>
      </c>
      <c r="D1055" s="588">
        <v>0.06</v>
      </c>
    </row>
    <row r="1056" spans="1:4" ht="28.5">
      <c r="A1056" s="585" t="s">
        <v>8052</v>
      </c>
      <c r="B1056" s="586" t="s">
        <v>8053</v>
      </c>
      <c r="C1056" s="587" t="s">
        <v>686</v>
      </c>
      <c r="D1056" s="588">
        <v>0.24</v>
      </c>
    </row>
    <row r="1057" spans="1:4" ht="42.75">
      <c r="A1057" s="585" t="s">
        <v>8054</v>
      </c>
      <c r="B1057" s="586" t="s">
        <v>8055</v>
      </c>
      <c r="C1057" s="587" t="s">
        <v>686</v>
      </c>
      <c r="D1057" s="588">
        <v>4.8</v>
      </c>
    </row>
    <row r="1058" spans="1:4" ht="28.5">
      <c r="A1058" s="585" t="s">
        <v>8056</v>
      </c>
      <c r="B1058" s="586" t="s">
        <v>8057</v>
      </c>
      <c r="C1058" s="587" t="s">
        <v>686</v>
      </c>
      <c r="D1058" s="588">
        <v>1.08</v>
      </c>
    </row>
    <row r="1059" spans="1:4" ht="42.75">
      <c r="A1059" s="585" t="s">
        <v>8058</v>
      </c>
      <c r="B1059" s="586" t="s">
        <v>8059</v>
      </c>
      <c r="C1059" s="587" t="s">
        <v>686</v>
      </c>
      <c r="D1059" s="588">
        <v>5.21</v>
      </c>
    </row>
    <row r="1060" spans="1:4" ht="42.75">
      <c r="A1060" s="585" t="s">
        <v>8060</v>
      </c>
      <c r="B1060" s="586" t="s">
        <v>8061</v>
      </c>
      <c r="C1060" s="587" t="s">
        <v>686</v>
      </c>
      <c r="D1060" s="588">
        <v>1.06</v>
      </c>
    </row>
    <row r="1061" spans="1:4" ht="42.75">
      <c r="A1061" s="585" t="s">
        <v>8062</v>
      </c>
      <c r="B1061" s="586" t="s">
        <v>8063</v>
      </c>
      <c r="C1061" s="587" t="s">
        <v>686</v>
      </c>
      <c r="D1061" s="588">
        <v>4.8</v>
      </c>
    </row>
    <row r="1062" spans="1:4" ht="42.75">
      <c r="A1062" s="585" t="s">
        <v>8064</v>
      </c>
      <c r="B1062" s="586" t="s">
        <v>8065</v>
      </c>
      <c r="C1062" s="587" t="s">
        <v>686</v>
      </c>
      <c r="D1062" s="588">
        <v>7.65</v>
      </c>
    </row>
    <row r="1063" spans="1:4" ht="42.75">
      <c r="A1063" s="585" t="s">
        <v>8066</v>
      </c>
      <c r="B1063" s="586" t="s">
        <v>8067</v>
      </c>
      <c r="C1063" s="587" t="s">
        <v>686</v>
      </c>
      <c r="D1063" s="588">
        <v>2.91</v>
      </c>
    </row>
    <row r="1064" spans="1:4" ht="28.5">
      <c r="A1064" s="585" t="s">
        <v>8068</v>
      </c>
      <c r="B1064" s="586" t="s">
        <v>8069</v>
      </c>
      <c r="C1064" s="587" t="s">
        <v>686</v>
      </c>
      <c r="D1064" s="588">
        <v>16.21</v>
      </c>
    </row>
    <row r="1065" spans="1:4" ht="28.5">
      <c r="A1065" s="585" t="s">
        <v>8070</v>
      </c>
      <c r="B1065" s="586" t="s">
        <v>8071</v>
      </c>
      <c r="C1065" s="587" t="s">
        <v>686</v>
      </c>
      <c r="D1065" s="588">
        <v>4.1399999999999997</v>
      </c>
    </row>
    <row r="1066" spans="1:4" ht="28.5">
      <c r="A1066" s="585" t="s">
        <v>8072</v>
      </c>
      <c r="B1066" s="586" t="s">
        <v>8073</v>
      </c>
      <c r="C1066" s="587" t="s">
        <v>686</v>
      </c>
      <c r="D1066" s="588">
        <v>20.260000000000002</v>
      </c>
    </row>
    <row r="1067" spans="1:4" ht="28.5">
      <c r="A1067" s="585" t="s">
        <v>8074</v>
      </c>
      <c r="B1067" s="586" t="s">
        <v>8075</v>
      </c>
      <c r="C1067" s="587" t="s">
        <v>686</v>
      </c>
      <c r="D1067" s="588">
        <v>5.46</v>
      </c>
    </row>
    <row r="1068" spans="1:4" ht="28.5">
      <c r="A1068" s="585" t="s">
        <v>8076</v>
      </c>
      <c r="B1068" s="586" t="s">
        <v>8077</v>
      </c>
      <c r="C1068" s="587" t="s">
        <v>686</v>
      </c>
      <c r="D1068" s="588">
        <v>0.22</v>
      </c>
    </row>
    <row r="1069" spans="1:4" ht="28.5">
      <c r="A1069" s="585" t="s">
        <v>8078</v>
      </c>
      <c r="B1069" s="586" t="s">
        <v>8079</v>
      </c>
      <c r="C1069" s="587" t="s">
        <v>686</v>
      </c>
      <c r="D1069" s="588">
        <v>0.08</v>
      </c>
    </row>
    <row r="1070" spans="1:4" ht="28.5">
      <c r="A1070" s="585" t="s">
        <v>8080</v>
      </c>
      <c r="B1070" s="586" t="s">
        <v>8081</v>
      </c>
      <c r="C1070" s="587" t="s">
        <v>686</v>
      </c>
      <c r="D1070" s="588">
        <v>0.14000000000000001</v>
      </c>
    </row>
    <row r="1071" spans="1:4" ht="28.5">
      <c r="A1071" s="585" t="s">
        <v>8082</v>
      </c>
      <c r="B1071" s="586" t="s">
        <v>8083</v>
      </c>
      <c r="C1071" s="587" t="s">
        <v>686</v>
      </c>
      <c r="D1071" s="588">
        <v>0.45</v>
      </c>
    </row>
    <row r="1072" spans="1:4" ht="28.5">
      <c r="A1072" s="585" t="s">
        <v>8084</v>
      </c>
      <c r="B1072" s="586" t="s">
        <v>8085</v>
      </c>
      <c r="C1072" s="587" t="s">
        <v>686</v>
      </c>
      <c r="D1072" s="588">
        <v>54.52</v>
      </c>
    </row>
    <row r="1073" spans="1:4" ht="28.5">
      <c r="A1073" s="585" t="s">
        <v>8086</v>
      </c>
      <c r="B1073" s="586" t="s">
        <v>8087</v>
      </c>
      <c r="C1073" s="587" t="s">
        <v>686</v>
      </c>
      <c r="D1073" s="588">
        <v>13.92</v>
      </c>
    </row>
    <row r="1074" spans="1:4" ht="28.5">
      <c r="A1074" s="585" t="s">
        <v>8088</v>
      </c>
      <c r="B1074" s="586" t="s">
        <v>8089</v>
      </c>
      <c r="C1074" s="587" t="s">
        <v>686</v>
      </c>
      <c r="D1074" s="588">
        <v>68.150000000000006</v>
      </c>
    </row>
    <row r="1075" spans="1:4" ht="42.75">
      <c r="A1075" s="585" t="s">
        <v>8090</v>
      </c>
      <c r="B1075" s="586" t="s">
        <v>8091</v>
      </c>
      <c r="C1075" s="587" t="s">
        <v>686</v>
      </c>
      <c r="D1075" s="588">
        <v>129.28</v>
      </c>
    </row>
    <row r="1076" spans="1:4" ht="42.75">
      <c r="A1076" s="585" t="s">
        <v>8092</v>
      </c>
      <c r="B1076" s="586" t="s">
        <v>8093</v>
      </c>
      <c r="C1076" s="587" t="s">
        <v>686</v>
      </c>
      <c r="D1076" s="588">
        <v>2.86</v>
      </c>
    </row>
    <row r="1077" spans="1:4" ht="57">
      <c r="A1077" s="585" t="s">
        <v>8094</v>
      </c>
      <c r="B1077" s="586" t="s">
        <v>8095</v>
      </c>
      <c r="C1077" s="587" t="s">
        <v>686</v>
      </c>
      <c r="D1077" s="588">
        <v>10.78</v>
      </c>
    </row>
    <row r="1078" spans="1:4" ht="42.75">
      <c r="A1078" s="585" t="s">
        <v>8096</v>
      </c>
      <c r="B1078" s="586" t="s">
        <v>8097</v>
      </c>
      <c r="C1078" s="587" t="s">
        <v>686</v>
      </c>
      <c r="D1078" s="588">
        <v>2.75</v>
      </c>
    </row>
    <row r="1079" spans="1:4" ht="57">
      <c r="A1079" s="585" t="s">
        <v>8098</v>
      </c>
      <c r="B1079" s="586" t="s">
        <v>8099</v>
      </c>
      <c r="C1079" s="587" t="s">
        <v>686</v>
      </c>
      <c r="D1079" s="588">
        <v>0.56000000000000005</v>
      </c>
    </row>
    <row r="1080" spans="1:4" ht="57">
      <c r="A1080" s="585" t="s">
        <v>8100</v>
      </c>
      <c r="B1080" s="586" t="s">
        <v>8101</v>
      </c>
      <c r="C1080" s="587" t="s">
        <v>686</v>
      </c>
      <c r="D1080" s="588">
        <v>13.47</v>
      </c>
    </row>
    <row r="1081" spans="1:4" ht="57">
      <c r="A1081" s="585" t="s">
        <v>8102</v>
      </c>
      <c r="B1081" s="586" t="s">
        <v>8103</v>
      </c>
      <c r="C1081" s="587" t="s">
        <v>686</v>
      </c>
      <c r="D1081" s="588">
        <v>63.86</v>
      </c>
    </row>
    <row r="1082" spans="1:4" ht="42.75">
      <c r="A1082" s="585" t="s">
        <v>8104</v>
      </c>
      <c r="B1082" s="586" t="s">
        <v>8105</v>
      </c>
      <c r="C1082" s="587" t="s">
        <v>6450</v>
      </c>
      <c r="D1082" s="588">
        <v>104.92</v>
      </c>
    </row>
    <row r="1083" spans="1:4" ht="42.75">
      <c r="A1083" s="585" t="s">
        <v>8106</v>
      </c>
      <c r="B1083" s="586" t="s">
        <v>8107</v>
      </c>
      <c r="C1083" s="587" t="s">
        <v>6705</v>
      </c>
      <c r="D1083" s="588">
        <v>27.58</v>
      </c>
    </row>
    <row r="1084" spans="1:4" ht="71.25">
      <c r="A1084" s="585" t="s">
        <v>8108</v>
      </c>
      <c r="B1084" s="586" t="s">
        <v>8109</v>
      </c>
      <c r="C1084" s="587" t="s">
        <v>686</v>
      </c>
      <c r="D1084" s="588">
        <v>6.14</v>
      </c>
    </row>
    <row r="1085" spans="1:4" ht="57">
      <c r="A1085" s="585" t="s">
        <v>8110</v>
      </c>
      <c r="B1085" s="586" t="s">
        <v>8111</v>
      </c>
      <c r="C1085" s="587" t="s">
        <v>686</v>
      </c>
      <c r="D1085" s="588">
        <v>1.1599999999999999</v>
      </c>
    </row>
    <row r="1086" spans="1:4" ht="71.25">
      <c r="A1086" s="585" t="s">
        <v>8112</v>
      </c>
      <c r="B1086" s="586" t="s">
        <v>8113</v>
      </c>
      <c r="C1086" s="587" t="s">
        <v>686</v>
      </c>
      <c r="D1086" s="588">
        <v>7.27</v>
      </c>
    </row>
    <row r="1087" spans="1:4" ht="71.25">
      <c r="A1087" s="585" t="s">
        <v>8114</v>
      </c>
      <c r="B1087" s="586" t="s">
        <v>8115</v>
      </c>
      <c r="C1087" s="587" t="s">
        <v>686</v>
      </c>
      <c r="D1087" s="588">
        <v>28.36</v>
      </c>
    </row>
    <row r="1088" spans="1:4" ht="71.25">
      <c r="A1088" s="585" t="s">
        <v>8116</v>
      </c>
      <c r="B1088" s="586" t="s">
        <v>8117</v>
      </c>
      <c r="C1088" s="587" t="s">
        <v>6450</v>
      </c>
      <c r="D1088" s="588">
        <v>52.5</v>
      </c>
    </row>
    <row r="1089" spans="1:4" ht="71.25">
      <c r="A1089" s="585" t="s">
        <v>8118</v>
      </c>
      <c r="B1089" s="586" t="s">
        <v>8119</v>
      </c>
      <c r="C1089" s="587" t="s">
        <v>6705</v>
      </c>
      <c r="D1089" s="588">
        <v>16.86</v>
      </c>
    </row>
    <row r="1090" spans="1:4" ht="28.5">
      <c r="A1090" s="585" t="s">
        <v>8120</v>
      </c>
      <c r="B1090" s="586" t="s">
        <v>8121</v>
      </c>
      <c r="C1090" s="587" t="s">
        <v>686</v>
      </c>
      <c r="D1090" s="588">
        <v>0.18</v>
      </c>
    </row>
    <row r="1091" spans="1:4" ht="28.5">
      <c r="A1091" s="585" t="s">
        <v>8122</v>
      </c>
      <c r="B1091" s="586" t="s">
        <v>8123</v>
      </c>
      <c r="C1091" s="587" t="s">
        <v>686</v>
      </c>
      <c r="D1091" s="588">
        <v>0.05</v>
      </c>
    </row>
    <row r="1092" spans="1:4" ht="28.5">
      <c r="A1092" s="585" t="s">
        <v>8124</v>
      </c>
      <c r="B1092" s="586" t="s">
        <v>8125</v>
      </c>
      <c r="C1092" s="587" t="s">
        <v>686</v>
      </c>
      <c r="D1092" s="588">
        <v>0.13</v>
      </c>
    </row>
    <row r="1093" spans="1:4" ht="28.5">
      <c r="A1093" s="585" t="s">
        <v>8126</v>
      </c>
      <c r="B1093" s="586" t="s">
        <v>8127</v>
      </c>
      <c r="C1093" s="587" t="s">
        <v>686</v>
      </c>
      <c r="D1093" s="588">
        <v>11.22</v>
      </c>
    </row>
    <row r="1094" spans="1:4" ht="28.5">
      <c r="A1094" s="585" t="s">
        <v>8128</v>
      </c>
      <c r="B1094" s="586" t="s">
        <v>8129</v>
      </c>
      <c r="C1094" s="587" t="s">
        <v>686</v>
      </c>
      <c r="D1094" s="588">
        <v>2.42</v>
      </c>
    </row>
    <row r="1095" spans="1:4" ht="28.5">
      <c r="A1095" s="585" t="s">
        <v>8130</v>
      </c>
      <c r="B1095" s="586" t="s">
        <v>8131</v>
      </c>
      <c r="C1095" s="587" t="s">
        <v>686</v>
      </c>
      <c r="D1095" s="588">
        <v>0.68</v>
      </c>
    </row>
    <row r="1096" spans="1:4" ht="28.5">
      <c r="A1096" s="585" t="s">
        <v>8132</v>
      </c>
      <c r="B1096" s="586" t="s">
        <v>8133</v>
      </c>
      <c r="C1096" s="587" t="s">
        <v>686</v>
      </c>
      <c r="D1096" s="588">
        <v>1.78</v>
      </c>
    </row>
    <row r="1097" spans="1:4" ht="28.5">
      <c r="A1097" s="585" t="s">
        <v>8134</v>
      </c>
      <c r="B1097" s="586" t="s">
        <v>8135</v>
      </c>
      <c r="C1097" s="587" t="s">
        <v>686</v>
      </c>
      <c r="D1097" s="588">
        <v>39.71</v>
      </c>
    </row>
    <row r="1098" spans="1:4" ht="28.5">
      <c r="A1098" s="585" t="s">
        <v>8136</v>
      </c>
      <c r="B1098" s="586" t="s">
        <v>8137</v>
      </c>
      <c r="C1098" s="587" t="s">
        <v>686</v>
      </c>
      <c r="D1098" s="588">
        <v>3.43</v>
      </c>
    </row>
    <row r="1099" spans="1:4" ht="28.5">
      <c r="A1099" s="585" t="s">
        <v>8138</v>
      </c>
      <c r="B1099" s="586" t="s">
        <v>8139</v>
      </c>
      <c r="C1099" s="587" t="s">
        <v>686</v>
      </c>
      <c r="D1099" s="588">
        <v>0.96</v>
      </c>
    </row>
    <row r="1100" spans="1:4" ht="28.5">
      <c r="A1100" s="585" t="s">
        <v>8140</v>
      </c>
      <c r="B1100" s="586" t="s">
        <v>8141</v>
      </c>
      <c r="C1100" s="587" t="s">
        <v>686</v>
      </c>
      <c r="D1100" s="588">
        <v>2.52</v>
      </c>
    </row>
    <row r="1101" spans="1:4" ht="28.5">
      <c r="A1101" s="585" t="s">
        <v>8142</v>
      </c>
      <c r="B1101" s="586" t="s">
        <v>8143</v>
      </c>
      <c r="C1101" s="587" t="s">
        <v>686</v>
      </c>
      <c r="D1101" s="588">
        <v>94.92</v>
      </c>
    </row>
    <row r="1102" spans="1:4" ht="28.5">
      <c r="A1102" s="585" t="s">
        <v>8144</v>
      </c>
      <c r="B1102" s="586" t="s">
        <v>8145</v>
      </c>
      <c r="C1102" s="587" t="s">
        <v>686</v>
      </c>
      <c r="D1102" s="588">
        <v>94.83</v>
      </c>
    </row>
    <row r="1103" spans="1:4" ht="28.5">
      <c r="A1103" s="585" t="s">
        <v>8146</v>
      </c>
      <c r="B1103" s="586" t="s">
        <v>8147</v>
      </c>
      <c r="C1103" s="587" t="s">
        <v>686</v>
      </c>
      <c r="D1103" s="588">
        <v>28.41</v>
      </c>
    </row>
    <row r="1104" spans="1:4" ht="28.5">
      <c r="A1104" s="585" t="s">
        <v>8148</v>
      </c>
      <c r="B1104" s="586" t="s">
        <v>8149</v>
      </c>
      <c r="C1104" s="587" t="s">
        <v>686</v>
      </c>
      <c r="D1104" s="588">
        <v>118.63</v>
      </c>
    </row>
    <row r="1105" spans="1:4" ht="28.5">
      <c r="A1105" s="585" t="s">
        <v>8150</v>
      </c>
      <c r="B1105" s="586" t="s">
        <v>8151</v>
      </c>
      <c r="C1105" s="587" t="s">
        <v>686</v>
      </c>
      <c r="D1105" s="588">
        <v>1468.8</v>
      </c>
    </row>
    <row r="1106" spans="1:4" ht="28.5">
      <c r="A1106" s="585" t="s">
        <v>8152</v>
      </c>
      <c r="B1106" s="586" t="s">
        <v>8153</v>
      </c>
      <c r="C1106" s="587" t="s">
        <v>686</v>
      </c>
      <c r="D1106" s="588">
        <v>5.98</v>
      </c>
    </row>
    <row r="1107" spans="1:4" ht="28.5">
      <c r="A1107" s="585" t="s">
        <v>8154</v>
      </c>
      <c r="B1107" s="586" t="s">
        <v>8155</v>
      </c>
      <c r="C1107" s="587" t="s">
        <v>686</v>
      </c>
      <c r="D1107" s="588">
        <v>1.79</v>
      </c>
    </row>
    <row r="1108" spans="1:4" ht="28.5">
      <c r="A1108" s="585" t="s">
        <v>8156</v>
      </c>
      <c r="B1108" s="586" t="s">
        <v>8157</v>
      </c>
      <c r="C1108" s="587" t="s">
        <v>686</v>
      </c>
      <c r="D1108" s="588">
        <v>5.82</v>
      </c>
    </row>
    <row r="1109" spans="1:4" ht="28.5">
      <c r="A1109" s="585" t="s">
        <v>8158</v>
      </c>
      <c r="B1109" s="586" t="s">
        <v>8159</v>
      </c>
      <c r="C1109" s="587" t="s">
        <v>686</v>
      </c>
      <c r="D1109" s="588">
        <v>14.41</v>
      </c>
    </row>
    <row r="1110" spans="1:4" ht="14.25">
      <c r="A1110" s="585" t="s">
        <v>291</v>
      </c>
      <c r="B1110" s="586" t="s">
        <v>8160</v>
      </c>
      <c r="C1110" s="587"/>
      <c r="D1110" s="588"/>
    </row>
    <row r="1111" spans="1:4" ht="14.25">
      <c r="A1111" s="585" t="s">
        <v>8161</v>
      </c>
      <c r="B1111" s="586" t="s">
        <v>8162</v>
      </c>
      <c r="C1111" s="587"/>
      <c r="D1111" s="588"/>
    </row>
    <row r="1112" spans="1:4" ht="14.25">
      <c r="A1112" s="585" t="s">
        <v>8163</v>
      </c>
      <c r="B1112" s="586" t="s">
        <v>8164</v>
      </c>
      <c r="C1112" s="587" t="s">
        <v>891</v>
      </c>
      <c r="D1112" s="588">
        <v>3.77</v>
      </c>
    </row>
    <row r="1113" spans="1:4" ht="28.5">
      <c r="A1113" s="585" t="s">
        <v>8165</v>
      </c>
      <c r="B1113" s="586" t="s">
        <v>8166</v>
      </c>
      <c r="C1113" s="587" t="s">
        <v>810</v>
      </c>
      <c r="D1113" s="588">
        <v>1.3</v>
      </c>
    </row>
    <row r="1114" spans="1:4" ht="28.5">
      <c r="A1114" s="585" t="s">
        <v>8167</v>
      </c>
      <c r="B1114" s="586" t="s">
        <v>8168</v>
      </c>
      <c r="C1114" s="587" t="s">
        <v>810</v>
      </c>
      <c r="D1114" s="588">
        <v>3.96</v>
      </c>
    </row>
    <row r="1115" spans="1:4" ht="28.5">
      <c r="A1115" s="585" t="s">
        <v>8169</v>
      </c>
      <c r="B1115" s="586" t="s">
        <v>8170</v>
      </c>
      <c r="C1115" s="587" t="s">
        <v>492</v>
      </c>
      <c r="D1115" s="588">
        <v>7.74</v>
      </c>
    </row>
    <row r="1116" spans="1:4" ht="42.75">
      <c r="A1116" s="585" t="s">
        <v>8171</v>
      </c>
      <c r="B1116" s="586" t="s">
        <v>8172</v>
      </c>
      <c r="C1116" s="587" t="s">
        <v>492</v>
      </c>
      <c r="D1116" s="588">
        <v>231.97</v>
      </c>
    </row>
    <row r="1117" spans="1:4" ht="42.75">
      <c r="A1117" s="585" t="s">
        <v>8173</v>
      </c>
      <c r="B1117" s="586" t="s">
        <v>8174</v>
      </c>
      <c r="C1117" s="587" t="s">
        <v>492</v>
      </c>
      <c r="D1117" s="588">
        <v>265.82</v>
      </c>
    </row>
    <row r="1118" spans="1:4" ht="42.75">
      <c r="A1118" s="585" t="s">
        <v>8175</v>
      </c>
      <c r="B1118" s="586" t="s">
        <v>8176</v>
      </c>
      <c r="C1118" s="587" t="s">
        <v>492</v>
      </c>
      <c r="D1118" s="588">
        <v>298.64999999999998</v>
      </c>
    </row>
    <row r="1119" spans="1:4" ht="42.75">
      <c r="A1119" s="585" t="s">
        <v>8177</v>
      </c>
      <c r="B1119" s="586" t="s">
        <v>8178</v>
      </c>
      <c r="C1119" s="587" t="s">
        <v>492</v>
      </c>
      <c r="D1119" s="588">
        <v>351.49</v>
      </c>
    </row>
    <row r="1120" spans="1:4" ht="42.75">
      <c r="A1120" s="585" t="s">
        <v>8179</v>
      </c>
      <c r="B1120" s="586" t="s">
        <v>8180</v>
      </c>
      <c r="C1120" s="587" t="s">
        <v>891</v>
      </c>
      <c r="D1120" s="588">
        <v>35.630000000000003</v>
      </c>
    </row>
    <row r="1121" spans="1:4" ht="42.75">
      <c r="A1121" s="585" t="s">
        <v>8181</v>
      </c>
      <c r="B1121" s="586" t="s">
        <v>8182</v>
      </c>
      <c r="C1121" s="587" t="s">
        <v>891</v>
      </c>
      <c r="D1121" s="588">
        <v>40.630000000000003</v>
      </c>
    </row>
    <row r="1122" spans="1:4" ht="28.5">
      <c r="A1122" s="585" t="s">
        <v>8183</v>
      </c>
      <c r="B1122" s="586" t="s">
        <v>8184</v>
      </c>
      <c r="C1122" s="587" t="s">
        <v>891</v>
      </c>
      <c r="D1122" s="588">
        <v>38.909999999999997</v>
      </c>
    </row>
    <row r="1123" spans="1:4" ht="28.5">
      <c r="A1123" s="585" t="s">
        <v>8185</v>
      </c>
      <c r="B1123" s="586" t="s">
        <v>8186</v>
      </c>
      <c r="C1123" s="587" t="s">
        <v>891</v>
      </c>
      <c r="D1123" s="588">
        <v>47.69</v>
      </c>
    </row>
    <row r="1124" spans="1:4" ht="42.75">
      <c r="A1124" s="585" t="s">
        <v>8187</v>
      </c>
      <c r="B1124" s="586" t="s">
        <v>8188</v>
      </c>
      <c r="C1124" s="587" t="s">
        <v>891</v>
      </c>
      <c r="D1124" s="588">
        <v>10.34</v>
      </c>
    </row>
    <row r="1125" spans="1:4" ht="28.5">
      <c r="A1125" s="585" t="s">
        <v>8189</v>
      </c>
      <c r="B1125" s="586" t="s">
        <v>8190</v>
      </c>
      <c r="C1125" s="587" t="s">
        <v>891</v>
      </c>
      <c r="D1125" s="588">
        <v>8.7899999999999991</v>
      </c>
    </row>
    <row r="1126" spans="1:4" ht="28.5">
      <c r="A1126" s="585" t="s">
        <v>8191</v>
      </c>
      <c r="B1126" s="586" t="s">
        <v>8192</v>
      </c>
      <c r="C1126" s="587" t="s">
        <v>492</v>
      </c>
      <c r="D1126" s="588">
        <v>495.77</v>
      </c>
    </row>
    <row r="1127" spans="1:4" ht="28.5">
      <c r="A1127" s="585" t="s">
        <v>8193</v>
      </c>
      <c r="B1127" s="586" t="s">
        <v>8194</v>
      </c>
      <c r="C1127" s="587" t="s">
        <v>492</v>
      </c>
      <c r="D1127" s="588">
        <v>605.30999999999995</v>
      </c>
    </row>
    <row r="1128" spans="1:4" ht="28.5">
      <c r="A1128" s="585" t="s">
        <v>8195</v>
      </c>
      <c r="B1128" s="586" t="s">
        <v>8196</v>
      </c>
      <c r="C1128" s="587" t="s">
        <v>492</v>
      </c>
      <c r="D1128" s="588">
        <v>635.73</v>
      </c>
    </row>
    <row r="1129" spans="1:4" ht="28.5">
      <c r="A1129" s="585" t="s">
        <v>8197</v>
      </c>
      <c r="B1129" s="586" t="s">
        <v>8198</v>
      </c>
      <c r="C1129" s="587" t="s">
        <v>492</v>
      </c>
      <c r="D1129" s="588">
        <v>703.49</v>
      </c>
    </row>
    <row r="1130" spans="1:4" ht="28.5">
      <c r="A1130" s="585" t="s">
        <v>8199</v>
      </c>
      <c r="B1130" s="586" t="s">
        <v>8200</v>
      </c>
      <c r="C1130" s="587" t="s">
        <v>492</v>
      </c>
      <c r="D1130" s="588">
        <v>888.58</v>
      </c>
    </row>
    <row r="1131" spans="1:4" ht="28.5">
      <c r="A1131" s="585" t="s">
        <v>8201</v>
      </c>
      <c r="B1131" s="586" t="s">
        <v>8202</v>
      </c>
      <c r="C1131" s="587" t="s">
        <v>492</v>
      </c>
      <c r="D1131" s="588">
        <v>1050.3399999999999</v>
      </c>
    </row>
    <row r="1132" spans="1:4" ht="28.5">
      <c r="A1132" s="585" t="s">
        <v>8203</v>
      </c>
      <c r="B1132" s="586" t="s">
        <v>8204</v>
      </c>
      <c r="C1132" s="587" t="s">
        <v>492</v>
      </c>
      <c r="D1132" s="588">
        <v>1090.6099999999999</v>
      </c>
    </row>
    <row r="1133" spans="1:4" ht="28.5">
      <c r="A1133" s="585" t="s">
        <v>8205</v>
      </c>
      <c r="B1133" s="586" t="s">
        <v>8206</v>
      </c>
      <c r="C1133" s="587" t="s">
        <v>492</v>
      </c>
      <c r="D1133" s="588">
        <v>1189.71</v>
      </c>
    </row>
    <row r="1134" spans="1:4" ht="28.5">
      <c r="A1134" s="585" t="s">
        <v>8207</v>
      </c>
      <c r="B1134" s="586" t="s">
        <v>8208</v>
      </c>
      <c r="C1134" s="587" t="s">
        <v>492</v>
      </c>
      <c r="D1134" s="588">
        <v>1379.57</v>
      </c>
    </row>
    <row r="1135" spans="1:4" ht="28.5">
      <c r="A1135" s="585" t="s">
        <v>8209</v>
      </c>
      <c r="B1135" s="586" t="s">
        <v>8210</v>
      </c>
      <c r="C1135" s="587" t="s">
        <v>492</v>
      </c>
      <c r="D1135" s="588">
        <v>1425.34</v>
      </c>
    </row>
    <row r="1136" spans="1:4" ht="42.75">
      <c r="A1136" s="585" t="s">
        <v>8211</v>
      </c>
      <c r="B1136" s="586" t="s">
        <v>8212</v>
      </c>
      <c r="C1136" s="587" t="s">
        <v>492</v>
      </c>
      <c r="D1136" s="588">
        <v>489.77</v>
      </c>
    </row>
    <row r="1137" spans="1:4" ht="42.75">
      <c r="A1137" s="585" t="s">
        <v>8213</v>
      </c>
      <c r="B1137" s="586" t="s">
        <v>8214</v>
      </c>
      <c r="C1137" s="587" t="s">
        <v>492</v>
      </c>
      <c r="D1137" s="588">
        <v>595.4</v>
      </c>
    </row>
    <row r="1138" spans="1:4" ht="42.75">
      <c r="A1138" s="585" t="s">
        <v>8215</v>
      </c>
      <c r="B1138" s="586" t="s">
        <v>8216</v>
      </c>
      <c r="C1138" s="587" t="s">
        <v>492</v>
      </c>
      <c r="D1138" s="588">
        <v>625.80999999999995</v>
      </c>
    </row>
    <row r="1139" spans="1:4" ht="42.75">
      <c r="A1139" s="585" t="s">
        <v>8217</v>
      </c>
      <c r="B1139" s="586" t="s">
        <v>8218</v>
      </c>
      <c r="C1139" s="587" t="s">
        <v>492</v>
      </c>
      <c r="D1139" s="588">
        <v>700</v>
      </c>
    </row>
    <row r="1140" spans="1:4" ht="42.75">
      <c r="A1140" s="585" t="s">
        <v>8219</v>
      </c>
      <c r="B1140" s="586" t="s">
        <v>8220</v>
      </c>
      <c r="C1140" s="587" t="s">
        <v>492</v>
      </c>
      <c r="D1140" s="588">
        <v>878.01</v>
      </c>
    </row>
    <row r="1141" spans="1:4" ht="42.75">
      <c r="A1141" s="585" t="s">
        <v>8221</v>
      </c>
      <c r="B1141" s="586" t="s">
        <v>8222</v>
      </c>
      <c r="C1141" s="587" t="s">
        <v>492</v>
      </c>
      <c r="D1141" s="588">
        <v>1034.23</v>
      </c>
    </row>
    <row r="1142" spans="1:4" ht="42.75">
      <c r="A1142" s="585" t="s">
        <v>8223</v>
      </c>
      <c r="B1142" s="586" t="s">
        <v>8224</v>
      </c>
      <c r="C1142" s="587" t="s">
        <v>492</v>
      </c>
      <c r="D1142" s="588">
        <v>1075.21</v>
      </c>
    </row>
    <row r="1143" spans="1:4" ht="42.75">
      <c r="A1143" s="585" t="s">
        <v>8225</v>
      </c>
      <c r="B1143" s="586" t="s">
        <v>8226</v>
      </c>
      <c r="C1143" s="587" t="s">
        <v>492</v>
      </c>
      <c r="D1143" s="588">
        <v>1164.4100000000001</v>
      </c>
    </row>
    <row r="1144" spans="1:4" ht="42.75">
      <c r="A1144" s="585" t="s">
        <v>8227</v>
      </c>
      <c r="B1144" s="586" t="s">
        <v>8228</v>
      </c>
      <c r="C1144" s="587" t="s">
        <v>492</v>
      </c>
      <c r="D1144" s="588">
        <v>1348.79</v>
      </c>
    </row>
    <row r="1145" spans="1:4" ht="42.75">
      <c r="A1145" s="585" t="s">
        <v>8229</v>
      </c>
      <c r="B1145" s="586" t="s">
        <v>8230</v>
      </c>
      <c r="C1145" s="587" t="s">
        <v>492</v>
      </c>
      <c r="D1145" s="588">
        <v>1387.91</v>
      </c>
    </row>
    <row r="1146" spans="1:4" ht="42.75">
      <c r="A1146" s="585" t="s">
        <v>8231</v>
      </c>
      <c r="B1146" s="586" t="s">
        <v>8232</v>
      </c>
      <c r="C1146" s="587" t="s">
        <v>891</v>
      </c>
      <c r="D1146" s="588">
        <v>18.399999999999999</v>
      </c>
    </row>
    <row r="1147" spans="1:4" ht="42.75">
      <c r="A1147" s="585" t="s">
        <v>8233</v>
      </c>
      <c r="B1147" s="586" t="s">
        <v>8234</v>
      </c>
      <c r="C1147" s="587" t="s">
        <v>891</v>
      </c>
      <c r="D1147" s="588">
        <v>11.05</v>
      </c>
    </row>
    <row r="1148" spans="1:4" ht="42.75">
      <c r="A1148" s="585" t="s">
        <v>8235</v>
      </c>
      <c r="B1148" s="586" t="s">
        <v>8236</v>
      </c>
      <c r="C1148" s="587" t="s">
        <v>891</v>
      </c>
      <c r="D1148" s="588">
        <v>16.38</v>
      </c>
    </row>
    <row r="1149" spans="1:4" ht="14.25">
      <c r="A1149" s="585" t="s">
        <v>8237</v>
      </c>
      <c r="B1149" s="586" t="s">
        <v>8238</v>
      </c>
      <c r="C1149" s="587"/>
      <c r="D1149" s="588"/>
    </row>
    <row r="1150" spans="1:4" ht="28.5">
      <c r="A1150" s="585" t="s">
        <v>8239</v>
      </c>
      <c r="B1150" s="586" t="s">
        <v>8240</v>
      </c>
      <c r="C1150" s="587" t="s">
        <v>891</v>
      </c>
      <c r="D1150" s="588">
        <v>7.48</v>
      </c>
    </row>
    <row r="1151" spans="1:4" ht="28.5">
      <c r="A1151" s="585" t="s">
        <v>8241</v>
      </c>
      <c r="B1151" s="586" t="s">
        <v>8242</v>
      </c>
      <c r="C1151" s="587" t="s">
        <v>891</v>
      </c>
      <c r="D1151" s="588">
        <v>25.94</v>
      </c>
    </row>
    <row r="1152" spans="1:4" ht="14.25">
      <c r="A1152" s="585" t="s">
        <v>8243</v>
      </c>
      <c r="B1152" s="586" t="s">
        <v>8244</v>
      </c>
      <c r="C1152" s="587" t="s">
        <v>891</v>
      </c>
      <c r="D1152" s="588">
        <v>4.55</v>
      </c>
    </row>
    <row r="1153" spans="1:4" ht="28.5">
      <c r="A1153" s="585" t="s">
        <v>8245</v>
      </c>
      <c r="B1153" s="586" t="s">
        <v>8246</v>
      </c>
      <c r="C1153" s="587" t="s">
        <v>810</v>
      </c>
      <c r="D1153" s="588">
        <v>13.33</v>
      </c>
    </row>
    <row r="1154" spans="1:4" ht="14.25">
      <c r="A1154" s="585" t="s">
        <v>8247</v>
      </c>
      <c r="B1154" s="586" t="s">
        <v>8248</v>
      </c>
      <c r="C1154" s="587"/>
      <c r="D1154" s="588"/>
    </row>
    <row r="1155" spans="1:4" ht="28.5">
      <c r="A1155" s="585" t="s">
        <v>8249</v>
      </c>
      <c r="B1155" s="586" t="s">
        <v>8250</v>
      </c>
      <c r="C1155" s="587" t="s">
        <v>891</v>
      </c>
      <c r="D1155" s="588">
        <v>62.37</v>
      </c>
    </row>
    <row r="1156" spans="1:4" ht="14.25">
      <c r="A1156" s="585" t="s">
        <v>8251</v>
      </c>
      <c r="B1156" s="586" t="s">
        <v>8252</v>
      </c>
      <c r="C1156" s="587" t="s">
        <v>891</v>
      </c>
      <c r="D1156" s="588">
        <v>44.77</v>
      </c>
    </row>
    <row r="1157" spans="1:4" ht="28.5">
      <c r="A1157" s="585" t="s">
        <v>8253</v>
      </c>
      <c r="B1157" s="586" t="s">
        <v>8254</v>
      </c>
      <c r="C1157" s="587" t="s">
        <v>891</v>
      </c>
      <c r="D1157" s="588">
        <v>37.880000000000003</v>
      </c>
    </row>
    <row r="1158" spans="1:4" ht="28.5">
      <c r="A1158" s="585" t="s">
        <v>8255</v>
      </c>
      <c r="B1158" s="586" t="s">
        <v>8256</v>
      </c>
      <c r="C1158" s="587" t="s">
        <v>891</v>
      </c>
      <c r="D1158" s="588">
        <v>62.37</v>
      </c>
    </row>
    <row r="1159" spans="1:4" ht="28.5">
      <c r="A1159" s="585" t="s">
        <v>8257</v>
      </c>
      <c r="B1159" s="586" t="s">
        <v>8258</v>
      </c>
      <c r="C1159" s="587" t="s">
        <v>891</v>
      </c>
      <c r="D1159" s="588">
        <v>72.17</v>
      </c>
    </row>
    <row r="1160" spans="1:4" ht="28.5">
      <c r="A1160" s="585" t="s">
        <v>8259</v>
      </c>
      <c r="B1160" s="586" t="s">
        <v>8260</v>
      </c>
      <c r="C1160" s="587" t="s">
        <v>810</v>
      </c>
      <c r="D1160" s="588">
        <v>15.87</v>
      </c>
    </row>
    <row r="1161" spans="1:4" ht="28.5">
      <c r="A1161" s="585" t="s">
        <v>8261</v>
      </c>
      <c r="B1161" s="586" t="s">
        <v>8262</v>
      </c>
      <c r="C1161" s="587" t="s">
        <v>810</v>
      </c>
      <c r="D1161" s="588">
        <v>8.43</v>
      </c>
    </row>
    <row r="1162" spans="1:4" ht="14.25">
      <c r="A1162" s="585" t="s">
        <v>8263</v>
      </c>
      <c r="B1162" s="586" t="s">
        <v>8248</v>
      </c>
      <c r="C1162" s="587"/>
      <c r="D1162" s="588"/>
    </row>
    <row r="1163" spans="1:4" ht="28.5">
      <c r="A1163" s="585" t="s">
        <v>8264</v>
      </c>
      <c r="B1163" s="586" t="s">
        <v>8265</v>
      </c>
      <c r="C1163" s="587" t="s">
        <v>891</v>
      </c>
      <c r="D1163" s="588">
        <v>73.92</v>
      </c>
    </row>
    <row r="1164" spans="1:4" ht="14.25">
      <c r="A1164" s="585" t="s">
        <v>8266</v>
      </c>
      <c r="B1164" s="586" t="s">
        <v>8267</v>
      </c>
      <c r="C1164" s="587" t="s">
        <v>891</v>
      </c>
      <c r="D1164" s="588">
        <v>29.12</v>
      </c>
    </row>
    <row r="1165" spans="1:4" ht="14.25">
      <c r="A1165" s="585" t="s">
        <v>8268</v>
      </c>
      <c r="B1165" s="586" t="s">
        <v>8269</v>
      </c>
      <c r="C1165" s="587"/>
      <c r="D1165" s="588"/>
    </row>
    <row r="1166" spans="1:4" ht="28.5">
      <c r="A1166" s="585" t="s">
        <v>8270</v>
      </c>
      <c r="B1166" s="586" t="s">
        <v>8271</v>
      </c>
      <c r="C1166" s="587" t="s">
        <v>891</v>
      </c>
      <c r="D1166" s="588">
        <v>7.31</v>
      </c>
    </row>
    <row r="1167" spans="1:4" ht="42.75">
      <c r="A1167" s="585" t="s">
        <v>8272</v>
      </c>
      <c r="B1167" s="586" t="s">
        <v>8273</v>
      </c>
      <c r="C1167" s="587" t="s">
        <v>891</v>
      </c>
      <c r="D1167" s="588">
        <v>7.26</v>
      </c>
    </row>
    <row r="1168" spans="1:4" ht="42.75">
      <c r="A1168" s="585" t="s">
        <v>8274</v>
      </c>
      <c r="B1168" s="586" t="s">
        <v>8275</v>
      </c>
      <c r="C1168" s="587" t="s">
        <v>891</v>
      </c>
      <c r="D1168" s="588">
        <v>7.15</v>
      </c>
    </row>
    <row r="1169" spans="1:4" ht="28.5">
      <c r="A1169" s="585" t="s">
        <v>8276</v>
      </c>
      <c r="B1169" s="586" t="s">
        <v>8277</v>
      </c>
      <c r="C1169" s="587" t="s">
        <v>891</v>
      </c>
      <c r="D1169" s="588">
        <v>76.459999999999994</v>
      </c>
    </row>
    <row r="1170" spans="1:4" ht="28.5">
      <c r="A1170" s="585" t="s">
        <v>8278</v>
      </c>
      <c r="B1170" s="586" t="s">
        <v>8279</v>
      </c>
      <c r="C1170" s="587" t="s">
        <v>891</v>
      </c>
      <c r="D1170" s="588">
        <v>93.53</v>
      </c>
    </row>
    <row r="1171" spans="1:4" ht="14.25">
      <c r="A1171" s="585" t="s">
        <v>8280</v>
      </c>
      <c r="B1171" s="586" t="s">
        <v>8281</v>
      </c>
      <c r="C1171" s="587"/>
      <c r="D1171" s="588"/>
    </row>
    <row r="1172" spans="1:4" ht="42.75">
      <c r="A1172" s="585" t="s">
        <v>8282</v>
      </c>
      <c r="B1172" s="586" t="s">
        <v>8283</v>
      </c>
      <c r="C1172" s="587" t="s">
        <v>891</v>
      </c>
      <c r="D1172" s="588">
        <v>30.68</v>
      </c>
    </row>
    <row r="1173" spans="1:4" ht="28.5">
      <c r="A1173" s="585" t="s">
        <v>8284</v>
      </c>
      <c r="B1173" s="586" t="s">
        <v>8285</v>
      </c>
      <c r="C1173" s="587" t="s">
        <v>891</v>
      </c>
      <c r="D1173" s="588">
        <v>56.08</v>
      </c>
    </row>
    <row r="1174" spans="1:4" ht="28.5">
      <c r="A1174" s="585" t="s">
        <v>8286</v>
      </c>
      <c r="B1174" s="586" t="s">
        <v>8287</v>
      </c>
      <c r="C1174" s="587" t="s">
        <v>891</v>
      </c>
      <c r="D1174" s="588">
        <v>28.48</v>
      </c>
    </row>
    <row r="1175" spans="1:4" ht="42.75">
      <c r="A1175" s="585" t="s">
        <v>8288</v>
      </c>
      <c r="B1175" s="586" t="s">
        <v>8289</v>
      </c>
      <c r="C1175" s="587" t="s">
        <v>891</v>
      </c>
      <c r="D1175" s="588">
        <v>43.04</v>
      </c>
    </row>
    <row r="1176" spans="1:4" ht="14.25">
      <c r="A1176" s="585" t="s">
        <v>8290</v>
      </c>
      <c r="B1176" s="586" t="s">
        <v>8291</v>
      </c>
      <c r="C1176" s="587"/>
      <c r="D1176" s="588"/>
    </row>
    <row r="1177" spans="1:4" ht="14.25">
      <c r="A1177" s="585" t="s">
        <v>8292</v>
      </c>
      <c r="B1177" s="586" t="s">
        <v>8293</v>
      </c>
      <c r="C1177" s="587"/>
      <c r="D1177" s="588"/>
    </row>
    <row r="1178" spans="1:4" ht="28.5">
      <c r="A1178" s="585" t="s">
        <v>8294</v>
      </c>
      <c r="B1178" s="586" t="s">
        <v>8295</v>
      </c>
      <c r="C1178" s="587" t="s">
        <v>891</v>
      </c>
      <c r="D1178" s="588">
        <v>436.45</v>
      </c>
    </row>
    <row r="1179" spans="1:4" ht="28.5">
      <c r="A1179" s="585" t="s">
        <v>8296</v>
      </c>
      <c r="B1179" s="586" t="s">
        <v>8297</v>
      </c>
      <c r="C1179" s="587" t="s">
        <v>891</v>
      </c>
      <c r="D1179" s="588">
        <v>458.16</v>
      </c>
    </row>
    <row r="1180" spans="1:4" ht="28.5">
      <c r="A1180" s="585" t="s">
        <v>8298</v>
      </c>
      <c r="B1180" s="586" t="s">
        <v>8299</v>
      </c>
      <c r="C1180" s="587" t="s">
        <v>891</v>
      </c>
      <c r="D1180" s="588">
        <v>479.27</v>
      </c>
    </row>
    <row r="1181" spans="1:4" ht="28.5">
      <c r="A1181" s="585" t="s">
        <v>8300</v>
      </c>
      <c r="B1181" s="586" t="s">
        <v>8301</v>
      </c>
      <c r="C1181" s="587" t="s">
        <v>891</v>
      </c>
      <c r="D1181" s="588">
        <v>399.6</v>
      </c>
    </row>
    <row r="1182" spans="1:4" ht="28.5">
      <c r="A1182" s="585" t="s">
        <v>8302</v>
      </c>
      <c r="B1182" s="586" t="s">
        <v>8303</v>
      </c>
      <c r="C1182" s="587" t="s">
        <v>891</v>
      </c>
      <c r="D1182" s="588">
        <v>425.04</v>
      </c>
    </row>
    <row r="1183" spans="1:4" ht="28.5">
      <c r="A1183" s="585" t="s">
        <v>8304</v>
      </c>
      <c r="B1183" s="586" t="s">
        <v>8305</v>
      </c>
      <c r="C1183" s="587" t="s">
        <v>891</v>
      </c>
      <c r="D1183" s="588">
        <v>445.77</v>
      </c>
    </row>
    <row r="1184" spans="1:4" ht="28.5">
      <c r="A1184" s="585" t="s">
        <v>8306</v>
      </c>
      <c r="B1184" s="586" t="s">
        <v>8307</v>
      </c>
      <c r="C1184" s="587" t="s">
        <v>891</v>
      </c>
      <c r="D1184" s="588">
        <v>476.05</v>
      </c>
    </row>
    <row r="1185" spans="1:4" ht="28.5">
      <c r="A1185" s="585" t="s">
        <v>8308</v>
      </c>
      <c r="B1185" s="586" t="s">
        <v>8309</v>
      </c>
      <c r="C1185" s="587" t="s">
        <v>891</v>
      </c>
      <c r="D1185" s="588">
        <v>576.59</v>
      </c>
    </row>
    <row r="1186" spans="1:4" ht="28.5">
      <c r="A1186" s="585" t="s">
        <v>8310</v>
      </c>
      <c r="B1186" s="586" t="s">
        <v>8311</v>
      </c>
      <c r="C1186" s="587" t="s">
        <v>891</v>
      </c>
      <c r="D1186" s="588">
        <v>598.11</v>
      </c>
    </row>
    <row r="1187" spans="1:4" ht="14.25">
      <c r="A1187" s="585" t="s">
        <v>8312</v>
      </c>
      <c r="B1187" s="586" t="s">
        <v>8313</v>
      </c>
      <c r="C1187" s="587"/>
      <c r="D1187" s="588"/>
    </row>
    <row r="1188" spans="1:4" ht="14.25">
      <c r="A1188" s="585" t="s">
        <v>8314</v>
      </c>
      <c r="B1188" s="586" t="s">
        <v>8315</v>
      </c>
      <c r="C1188" s="587" t="s">
        <v>891</v>
      </c>
      <c r="D1188" s="588">
        <v>179.9</v>
      </c>
    </row>
    <row r="1189" spans="1:4" ht="14.25">
      <c r="A1189" s="585" t="s">
        <v>8316</v>
      </c>
      <c r="B1189" s="586" t="s">
        <v>8317</v>
      </c>
      <c r="C1189" s="587" t="s">
        <v>891</v>
      </c>
      <c r="D1189" s="588">
        <v>203.58</v>
      </c>
    </row>
    <row r="1190" spans="1:4" ht="14.25">
      <c r="A1190" s="585" t="s">
        <v>8318</v>
      </c>
      <c r="B1190" s="586" t="s">
        <v>8319</v>
      </c>
      <c r="C1190" s="587" t="s">
        <v>891</v>
      </c>
      <c r="D1190" s="588">
        <v>256.2</v>
      </c>
    </row>
    <row r="1191" spans="1:4" ht="14.25">
      <c r="A1191" s="585" t="s">
        <v>8320</v>
      </c>
      <c r="B1191" s="586" t="s">
        <v>8321</v>
      </c>
      <c r="C1191" s="587" t="s">
        <v>891</v>
      </c>
      <c r="D1191" s="588">
        <v>266.73</v>
      </c>
    </row>
    <row r="1192" spans="1:4" ht="14.25">
      <c r="A1192" s="585" t="s">
        <v>8322</v>
      </c>
      <c r="B1192" s="586" t="s">
        <v>8323</v>
      </c>
      <c r="C1192" s="587" t="s">
        <v>810</v>
      </c>
      <c r="D1192" s="588">
        <v>46.4</v>
      </c>
    </row>
    <row r="1193" spans="1:4" ht="14.25">
      <c r="A1193" s="585" t="s">
        <v>8324</v>
      </c>
      <c r="B1193" s="586" t="s">
        <v>8325</v>
      </c>
      <c r="C1193" s="587"/>
      <c r="D1193" s="588"/>
    </row>
    <row r="1194" spans="1:4" ht="28.5">
      <c r="A1194" s="585" t="s">
        <v>8326</v>
      </c>
      <c r="B1194" s="586" t="s">
        <v>8327</v>
      </c>
      <c r="C1194" s="587" t="s">
        <v>891</v>
      </c>
      <c r="D1194" s="588">
        <v>35.07</v>
      </c>
    </row>
    <row r="1195" spans="1:4" ht="14.25">
      <c r="A1195" s="585" t="s">
        <v>8328</v>
      </c>
      <c r="B1195" s="586" t="s">
        <v>8329</v>
      </c>
      <c r="C1195" s="587" t="s">
        <v>891</v>
      </c>
      <c r="D1195" s="588">
        <v>54.48</v>
      </c>
    </row>
    <row r="1196" spans="1:4" ht="14.25">
      <c r="A1196" s="585" t="s">
        <v>8330</v>
      </c>
      <c r="B1196" s="586" t="s">
        <v>8331</v>
      </c>
      <c r="C1196" s="587" t="s">
        <v>891</v>
      </c>
      <c r="D1196" s="588">
        <v>72.66</v>
      </c>
    </row>
    <row r="1197" spans="1:4" ht="28.5">
      <c r="A1197" s="585" t="s">
        <v>8332</v>
      </c>
      <c r="B1197" s="586" t="s">
        <v>8333</v>
      </c>
      <c r="C1197" s="587" t="s">
        <v>891</v>
      </c>
      <c r="D1197" s="588">
        <v>32.65</v>
      </c>
    </row>
    <row r="1198" spans="1:4" ht="14.25">
      <c r="A1198" s="585" t="s">
        <v>8334</v>
      </c>
      <c r="B1198" s="586" t="s">
        <v>8335</v>
      </c>
      <c r="C1198" s="587"/>
      <c r="D1198" s="588"/>
    </row>
    <row r="1199" spans="1:4" ht="14.25">
      <c r="A1199" s="585" t="s">
        <v>8336</v>
      </c>
      <c r="B1199" s="586" t="s">
        <v>8337</v>
      </c>
      <c r="C1199" s="587" t="s">
        <v>891</v>
      </c>
      <c r="D1199" s="588">
        <v>36.4</v>
      </c>
    </row>
    <row r="1200" spans="1:4" ht="14.25">
      <c r="A1200" s="585" t="s">
        <v>8338</v>
      </c>
      <c r="B1200" s="586" t="s">
        <v>8339</v>
      </c>
      <c r="C1200" s="587"/>
      <c r="D1200" s="588"/>
    </row>
    <row r="1201" spans="1:4" ht="28.5">
      <c r="A1201" s="585" t="s">
        <v>8340</v>
      </c>
      <c r="B1201" s="586" t="s">
        <v>8341</v>
      </c>
      <c r="C1201" s="587" t="s">
        <v>810</v>
      </c>
      <c r="D1201" s="588">
        <v>19.690000000000001</v>
      </c>
    </row>
    <row r="1202" spans="1:4" ht="28.5">
      <c r="A1202" s="585" t="s">
        <v>8342</v>
      </c>
      <c r="B1202" s="586" t="s">
        <v>8343</v>
      </c>
      <c r="C1202" s="587"/>
      <c r="D1202" s="588"/>
    </row>
    <row r="1203" spans="1:4" ht="28.5">
      <c r="A1203" s="585" t="s">
        <v>8344</v>
      </c>
      <c r="B1203" s="586" t="s">
        <v>8345</v>
      </c>
      <c r="C1203" s="587" t="s">
        <v>810</v>
      </c>
      <c r="D1203" s="588">
        <v>15.7</v>
      </c>
    </row>
    <row r="1204" spans="1:4" ht="14.25">
      <c r="A1204" s="585" t="s">
        <v>8346</v>
      </c>
      <c r="B1204" s="586" t="s">
        <v>8347</v>
      </c>
      <c r="C1204" s="587"/>
      <c r="D1204" s="588"/>
    </row>
    <row r="1205" spans="1:4" ht="14.25">
      <c r="A1205" s="585" t="s">
        <v>8348</v>
      </c>
      <c r="B1205" s="586" t="s">
        <v>8347</v>
      </c>
      <c r="C1205" s="587"/>
      <c r="D1205" s="588"/>
    </row>
    <row r="1206" spans="1:4" ht="28.5">
      <c r="A1206" s="585" t="s">
        <v>8349</v>
      </c>
      <c r="B1206" s="586" t="s">
        <v>8350</v>
      </c>
      <c r="C1206" s="587" t="s">
        <v>810</v>
      </c>
      <c r="D1206" s="588">
        <v>110.38</v>
      </c>
    </row>
    <row r="1207" spans="1:4" ht="14.25">
      <c r="A1207" s="585" t="s">
        <v>8351</v>
      </c>
      <c r="B1207" s="586" t="s">
        <v>8352</v>
      </c>
      <c r="C1207" s="587"/>
      <c r="D1207" s="588"/>
    </row>
    <row r="1208" spans="1:4" ht="28.5">
      <c r="A1208" s="585" t="s">
        <v>8353</v>
      </c>
      <c r="B1208" s="586" t="s">
        <v>8354</v>
      </c>
      <c r="C1208" s="587" t="s">
        <v>810</v>
      </c>
      <c r="D1208" s="588">
        <v>51.76</v>
      </c>
    </row>
    <row r="1209" spans="1:4" ht="28.5">
      <c r="A1209" s="585" t="s">
        <v>8355</v>
      </c>
      <c r="B1209" s="586" t="s">
        <v>8356</v>
      </c>
      <c r="C1209" s="587" t="s">
        <v>810</v>
      </c>
      <c r="D1209" s="588">
        <v>41.36</v>
      </c>
    </row>
    <row r="1210" spans="1:4" ht="14.25">
      <c r="A1210" s="585" t="s">
        <v>8357</v>
      </c>
      <c r="B1210" s="586" t="s">
        <v>8358</v>
      </c>
      <c r="C1210" s="587"/>
      <c r="D1210" s="588"/>
    </row>
    <row r="1211" spans="1:4" ht="42.75">
      <c r="A1211" s="585" t="s">
        <v>8359</v>
      </c>
      <c r="B1211" s="586" t="s">
        <v>8360</v>
      </c>
      <c r="C1211" s="587" t="s">
        <v>810</v>
      </c>
      <c r="D1211" s="588">
        <v>122.35</v>
      </c>
    </row>
    <row r="1212" spans="1:4" ht="42.75">
      <c r="A1212" s="585" t="s">
        <v>8361</v>
      </c>
      <c r="B1212" s="586" t="s">
        <v>8362</v>
      </c>
      <c r="C1212" s="587" t="s">
        <v>810</v>
      </c>
      <c r="D1212" s="588">
        <v>110.53</v>
      </c>
    </row>
    <row r="1213" spans="1:4" ht="14.25">
      <c r="A1213" s="585" t="s">
        <v>8363</v>
      </c>
      <c r="B1213" s="586" t="s">
        <v>8364</v>
      </c>
      <c r="C1213" s="587"/>
      <c r="D1213" s="588"/>
    </row>
    <row r="1214" spans="1:4" ht="42.75">
      <c r="A1214" s="585" t="s">
        <v>8365</v>
      </c>
      <c r="B1214" s="586" t="s">
        <v>8366</v>
      </c>
      <c r="C1214" s="587" t="s">
        <v>810</v>
      </c>
      <c r="D1214" s="588">
        <v>51.09</v>
      </c>
    </row>
    <row r="1215" spans="1:4" ht="28.5">
      <c r="A1215" s="585" t="s">
        <v>8367</v>
      </c>
      <c r="B1215" s="586" t="s">
        <v>8368</v>
      </c>
      <c r="C1215" s="587" t="s">
        <v>810</v>
      </c>
      <c r="D1215" s="588">
        <v>23.57</v>
      </c>
    </row>
    <row r="1216" spans="1:4" ht="14.25">
      <c r="A1216" s="585" t="s">
        <v>8369</v>
      </c>
      <c r="B1216" s="586" t="s">
        <v>8370</v>
      </c>
      <c r="C1216" s="587"/>
      <c r="D1216" s="588"/>
    </row>
    <row r="1217" spans="1:4" ht="14.25">
      <c r="A1217" s="585" t="s">
        <v>8371</v>
      </c>
      <c r="B1217" s="586" t="s">
        <v>8372</v>
      </c>
      <c r="C1217" s="587" t="s">
        <v>810</v>
      </c>
      <c r="D1217" s="588">
        <v>29.7</v>
      </c>
    </row>
    <row r="1218" spans="1:4" ht="14.25">
      <c r="A1218" s="585" t="s">
        <v>8373</v>
      </c>
      <c r="B1218" s="586" t="s">
        <v>8374</v>
      </c>
      <c r="C1218" s="587" t="s">
        <v>810</v>
      </c>
      <c r="D1218" s="588">
        <v>45.48</v>
      </c>
    </row>
    <row r="1219" spans="1:4" ht="14.25">
      <c r="A1219" s="585" t="s">
        <v>8375</v>
      </c>
      <c r="B1219" s="586" t="s">
        <v>8376</v>
      </c>
      <c r="C1219" s="587" t="s">
        <v>810</v>
      </c>
      <c r="D1219" s="588">
        <v>14.79</v>
      </c>
    </row>
    <row r="1220" spans="1:4" ht="14.25">
      <c r="A1220" s="585" t="s">
        <v>8377</v>
      </c>
      <c r="B1220" s="586" t="s">
        <v>8378</v>
      </c>
      <c r="C1220" s="587"/>
      <c r="D1220" s="588"/>
    </row>
    <row r="1221" spans="1:4" ht="14.25">
      <c r="A1221" s="585" t="s">
        <v>8379</v>
      </c>
      <c r="B1221" s="586" t="s">
        <v>8380</v>
      </c>
      <c r="C1221" s="587" t="s">
        <v>810</v>
      </c>
      <c r="D1221" s="588">
        <v>20.59</v>
      </c>
    </row>
    <row r="1222" spans="1:4" ht="14.25">
      <c r="A1222" s="585" t="s">
        <v>8381</v>
      </c>
      <c r="B1222" s="586" t="s">
        <v>8382</v>
      </c>
      <c r="C1222" s="587" t="s">
        <v>810</v>
      </c>
      <c r="D1222" s="588">
        <v>19.12</v>
      </c>
    </row>
    <row r="1223" spans="1:4" ht="14.25">
      <c r="A1223" s="585" t="s">
        <v>8383</v>
      </c>
      <c r="B1223" s="586" t="s">
        <v>8384</v>
      </c>
      <c r="C1223" s="587"/>
      <c r="D1223" s="588"/>
    </row>
    <row r="1224" spans="1:4" ht="14.25">
      <c r="A1224" s="585" t="s">
        <v>8385</v>
      </c>
      <c r="B1224" s="586" t="s">
        <v>8386</v>
      </c>
      <c r="C1224" s="587"/>
      <c r="D1224" s="588"/>
    </row>
    <row r="1225" spans="1:4" ht="14.25">
      <c r="A1225" s="585" t="s">
        <v>8387</v>
      </c>
      <c r="B1225" s="586" t="s">
        <v>8388</v>
      </c>
      <c r="C1225" s="587" t="s">
        <v>810</v>
      </c>
      <c r="D1225" s="588">
        <v>30.15</v>
      </c>
    </row>
    <row r="1226" spans="1:4" ht="14.25">
      <c r="A1226" s="585" t="s">
        <v>8389</v>
      </c>
      <c r="B1226" s="586" t="s">
        <v>8390</v>
      </c>
      <c r="C1226" s="587"/>
      <c r="D1226" s="588"/>
    </row>
    <row r="1227" spans="1:4" ht="14.25">
      <c r="A1227" s="585" t="s">
        <v>8391</v>
      </c>
      <c r="B1227" s="586" t="s">
        <v>8392</v>
      </c>
      <c r="C1227" s="587" t="s">
        <v>810</v>
      </c>
      <c r="D1227" s="588">
        <v>62.08</v>
      </c>
    </row>
    <row r="1228" spans="1:4" ht="14.25">
      <c r="A1228" s="585" t="s">
        <v>8393</v>
      </c>
      <c r="B1228" s="586" t="s">
        <v>8394</v>
      </c>
      <c r="C1228" s="587"/>
      <c r="D1228" s="588"/>
    </row>
    <row r="1229" spans="1:4" ht="14.25">
      <c r="A1229" s="585" t="s">
        <v>8395</v>
      </c>
      <c r="B1229" s="586" t="s">
        <v>8396</v>
      </c>
      <c r="C1229" s="587" t="s">
        <v>810</v>
      </c>
      <c r="D1229" s="588">
        <v>22.91</v>
      </c>
    </row>
    <row r="1230" spans="1:4" ht="14.25">
      <c r="A1230" s="585" t="s">
        <v>8397</v>
      </c>
      <c r="B1230" s="586" t="s">
        <v>8398</v>
      </c>
      <c r="C1230" s="587"/>
      <c r="D1230" s="588"/>
    </row>
    <row r="1231" spans="1:4" ht="28.5">
      <c r="A1231" s="585" t="s">
        <v>8399</v>
      </c>
      <c r="B1231" s="586" t="s">
        <v>8400</v>
      </c>
      <c r="C1231" s="587" t="s">
        <v>891</v>
      </c>
      <c r="D1231" s="588">
        <v>38.32</v>
      </c>
    </row>
    <row r="1232" spans="1:4" ht="14.25">
      <c r="A1232" s="585" t="s">
        <v>8401</v>
      </c>
      <c r="B1232" s="586" t="s">
        <v>8402</v>
      </c>
      <c r="C1232" s="587"/>
      <c r="D1232" s="588"/>
    </row>
    <row r="1233" spans="1:4" ht="57">
      <c r="A1233" s="585" t="s">
        <v>8403</v>
      </c>
      <c r="B1233" s="586" t="s">
        <v>8404</v>
      </c>
      <c r="C1233" s="587" t="s">
        <v>891</v>
      </c>
      <c r="D1233" s="588">
        <v>52.81</v>
      </c>
    </row>
    <row r="1234" spans="1:4" ht="57">
      <c r="A1234" s="585" t="s">
        <v>8405</v>
      </c>
      <c r="B1234" s="586" t="s">
        <v>8406</v>
      </c>
      <c r="C1234" s="587" t="s">
        <v>891</v>
      </c>
      <c r="D1234" s="588">
        <v>57.68</v>
      </c>
    </row>
    <row r="1235" spans="1:4" ht="57">
      <c r="A1235" s="585" t="s">
        <v>8407</v>
      </c>
      <c r="B1235" s="586" t="s">
        <v>8408</v>
      </c>
      <c r="C1235" s="587" t="s">
        <v>891</v>
      </c>
      <c r="D1235" s="588">
        <v>62.54</v>
      </c>
    </row>
    <row r="1236" spans="1:4" ht="57">
      <c r="A1236" s="585" t="s">
        <v>8409</v>
      </c>
      <c r="B1236" s="586" t="s">
        <v>8410</v>
      </c>
      <c r="C1236" s="587" t="s">
        <v>891</v>
      </c>
      <c r="D1236" s="588">
        <v>70.36</v>
      </c>
    </row>
    <row r="1237" spans="1:4" ht="57">
      <c r="A1237" s="585" t="s">
        <v>8411</v>
      </c>
      <c r="B1237" s="586" t="s">
        <v>8412</v>
      </c>
      <c r="C1237" s="587" t="s">
        <v>891</v>
      </c>
      <c r="D1237" s="588">
        <v>78.180000000000007</v>
      </c>
    </row>
    <row r="1238" spans="1:4" ht="14.25">
      <c r="A1238" s="585" t="s">
        <v>8413</v>
      </c>
      <c r="B1238" s="586" t="s">
        <v>8414</v>
      </c>
      <c r="C1238" s="587"/>
      <c r="D1238" s="588"/>
    </row>
    <row r="1239" spans="1:4" ht="14.25">
      <c r="A1239" s="585" t="s">
        <v>8415</v>
      </c>
      <c r="B1239" s="586" t="s">
        <v>8416</v>
      </c>
      <c r="C1239" s="587" t="s">
        <v>486</v>
      </c>
      <c r="D1239" s="588">
        <v>7.6</v>
      </c>
    </row>
    <row r="1240" spans="1:4" ht="14.25">
      <c r="A1240" s="585" t="s">
        <v>8417</v>
      </c>
      <c r="B1240" s="586" t="s">
        <v>8418</v>
      </c>
      <c r="C1240" s="587" t="s">
        <v>486</v>
      </c>
      <c r="D1240" s="588">
        <v>5.64</v>
      </c>
    </row>
    <row r="1241" spans="1:4" ht="28.5">
      <c r="A1241" s="585" t="s">
        <v>8419</v>
      </c>
      <c r="B1241" s="586" t="s">
        <v>8420</v>
      </c>
      <c r="C1241" s="587" t="s">
        <v>492</v>
      </c>
      <c r="D1241" s="588">
        <v>98.46</v>
      </c>
    </row>
    <row r="1242" spans="1:4" ht="28.5">
      <c r="A1242" s="585" t="s">
        <v>8421</v>
      </c>
      <c r="B1242" s="586" t="s">
        <v>8422</v>
      </c>
      <c r="C1242" s="587" t="s">
        <v>492</v>
      </c>
      <c r="D1242" s="588">
        <v>117.09</v>
      </c>
    </row>
    <row r="1243" spans="1:4" ht="28.5">
      <c r="A1243" s="585" t="s">
        <v>8423</v>
      </c>
      <c r="B1243" s="586" t="s">
        <v>8424</v>
      </c>
      <c r="C1243" s="587" t="s">
        <v>492</v>
      </c>
      <c r="D1243" s="588">
        <v>135.58000000000001</v>
      </c>
    </row>
    <row r="1244" spans="1:4" ht="28.5">
      <c r="A1244" s="585" t="s">
        <v>8425</v>
      </c>
      <c r="B1244" s="586" t="s">
        <v>8426</v>
      </c>
      <c r="C1244" s="587" t="s">
        <v>492</v>
      </c>
      <c r="D1244" s="588">
        <v>165.32</v>
      </c>
    </row>
    <row r="1245" spans="1:4" ht="28.5">
      <c r="A1245" s="585" t="s">
        <v>8427</v>
      </c>
      <c r="B1245" s="586" t="s">
        <v>8428</v>
      </c>
      <c r="C1245" s="587" t="s">
        <v>891</v>
      </c>
      <c r="D1245" s="588">
        <v>52.49</v>
      </c>
    </row>
    <row r="1246" spans="1:4" ht="28.5">
      <c r="A1246" s="585" t="s">
        <v>8429</v>
      </c>
      <c r="B1246" s="586" t="s">
        <v>8430</v>
      </c>
      <c r="C1246" s="587" t="s">
        <v>891</v>
      </c>
      <c r="D1246" s="588">
        <v>24.29</v>
      </c>
    </row>
    <row r="1247" spans="1:4" ht="28.5">
      <c r="A1247" s="585" t="s">
        <v>8431</v>
      </c>
      <c r="B1247" s="586" t="s">
        <v>8432</v>
      </c>
      <c r="C1247" s="587" t="s">
        <v>891</v>
      </c>
      <c r="D1247" s="588">
        <v>11.98</v>
      </c>
    </row>
    <row r="1248" spans="1:4" ht="42.75">
      <c r="A1248" s="585" t="s">
        <v>8433</v>
      </c>
      <c r="B1248" s="586" t="s">
        <v>8434</v>
      </c>
      <c r="C1248" s="587" t="s">
        <v>891</v>
      </c>
      <c r="D1248" s="588">
        <v>56.15</v>
      </c>
    </row>
    <row r="1249" spans="1:4" ht="28.5">
      <c r="A1249" s="585" t="s">
        <v>8435</v>
      </c>
      <c r="B1249" s="586" t="s">
        <v>8436</v>
      </c>
      <c r="C1249" s="587" t="s">
        <v>891</v>
      </c>
      <c r="D1249" s="588">
        <v>26.46</v>
      </c>
    </row>
    <row r="1250" spans="1:4" ht="28.5">
      <c r="A1250" s="585" t="s">
        <v>8437</v>
      </c>
      <c r="B1250" s="586" t="s">
        <v>8438</v>
      </c>
      <c r="C1250" s="587" t="s">
        <v>891</v>
      </c>
      <c r="D1250" s="588">
        <v>13.49</v>
      </c>
    </row>
    <row r="1251" spans="1:4" ht="28.5">
      <c r="A1251" s="585" t="s">
        <v>8439</v>
      </c>
      <c r="B1251" s="586" t="s">
        <v>8440</v>
      </c>
      <c r="C1251" s="587" t="s">
        <v>891</v>
      </c>
      <c r="D1251" s="588">
        <v>56.93</v>
      </c>
    </row>
    <row r="1252" spans="1:4" ht="28.5">
      <c r="A1252" s="585" t="s">
        <v>8441</v>
      </c>
      <c r="B1252" s="586" t="s">
        <v>8442</v>
      </c>
      <c r="C1252" s="587" t="s">
        <v>891</v>
      </c>
      <c r="D1252" s="588">
        <v>23.98</v>
      </c>
    </row>
    <row r="1253" spans="1:4" ht="28.5">
      <c r="A1253" s="585" t="s">
        <v>8443</v>
      </c>
      <c r="B1253" s="586" t="s">
        <v>8444</v>
      </c>
      <c r="C1253" s="587" t="s">
        <v>891</v>
      </c>
      <c r="D1253" s="588">
        <v>9.66</v>
      </c>
    </row>
    <row r="1254" spans="1:4" ht="28.5">
      <c r="A1254" s="585" t="s">
        <v>8445</v>
      </c>
      <c r="B1254" s="586" t="s">
        <v>8446</v>
      </c>
      <c r="C1254" s="587" t="s">
        <v>891</v>
      </c>
      <c r="D1254" s="588">
        <v>60.86</v>
      </c>
    </row>
    <row r="1255" spans="1:4" ht="28.5">
      <c r="A1255" s="585" t="s">
        <v>8447</v>
      </c>
      <c r="B1255" s="586" t="s">
        <v>8448</v>
      </c>
      <c r="C1255" s="587" t="s">
        <v>891</v>
      </c>
      <c r="D1255" s="588">
        <v>26.12</v>
      </c>
    </row>
    <row r="1256" spans="1:4" ht="28.5">
      <c r="A1256" s="585" t="s">
        <v>8449</v>
      </c>
      <c r="B1256" s="586" t="s">
        <v>8450</v>
      </c>
      <c r="C1256" s="587" t="s">
        <v>891</v>
      </c>
      <c r="D1256" s="588">
        <v>10.87</v>
      </c>
    </row>
    <row r="1257" spans="1:4" ht="42.75">
      <c r="A1257" s="585" t="s">
        <v>8451</v>
      </c>
      <c r="B1257" s="586" t="s">
        <v>8452</v>
      </c>
      <c r="C1257" s="587" t="s">
        <v>891</v>
      </c>
      <c r="D1257" s="588">
        <v>24.83</v>
      </c>
    </row>
    <row r="1258" spans="1:4" ht="28.5">
      <c r="A1258" s="585" t="s">
        <v>8453</v>
      </c>
      <c r="B1258" s="586" t="s">
        <v>8454</v>
      </c>
      <c r="C1258" s="587" t="s">
        <v>891</v>
      </c>
      <c r="D1258" s="588">
        <v>26.01</v>
      </c>
    </row>
    <row r="1259" spans="1:4" ht="28.5">
      <c r="A1259" s="585" t="s">
        <v>8455</v>
      </c>
      <c r="B1259" s="586" t="s">
        <v>8456</v>
      </c>
      <c r="C1259" s="587" t="s">
        <v>492</v>
      </c>
      <c r="D1259" s="588">
        <v>343.45</v>
      </c>
    </row>
    <row r="1260" spans="1:4" ht="28.5">
      <c r="A1260" s="585" t="s">
        <v>8457</v>
      </c>
      <c r="B1260" s="586" t="s">
        <v>8458</v>
      </c>
      <c r="C1260" s="587" t="s">
        <v>492</v>
      </c>
      <c r="D1260" s="588">
        <v>400.21</v>
      </c>
    </row>
    <row r="1261" spans="1:4" ht="28.5">
      <c r="A1261" s="585" t="s">
        <v>8459</v>
      </c>
      <c r="B1261" s="586" t="s">
        <v>8460</v>
      </c>
      <c r="C1261" s="587" t="s">
        <v>492</v>
      </c>
      <c r="D1261" s="588">
        <v>456.98</v>
      </c>
    </row>
    <row r="1262" spans="1:4" ht="28.5">
      <c r="A1262" s="585" t="s">
        <v>8461</v>
      </c>
      <c r="B1262" s="586" t="s">
        <v>8462</v>
      </c>
      <c r="C1262" s="587" t="s">
        <v>492</v>
      </c>
      <c r="D1262" s="588">
        <v>564.97</v>
      </c>
    </row>
    <row r="1263" spans="1:4" ht="28.5">
      <c r="A1263" s="585" t="s">
        <v>8463</v>
      </c>
      <c r="B1263" s="586" t="s">
        <v>8464</v>
      </c>
      <c r="C1263" s="587" t="s">
        <v>492</v>
      </c>
      <c r="D1263" s="588">
        <v>621.74</v>
      </c>
    </row>
    <row r="1264" spans="1:4" ht="28.5">
      <c r="A1264" s="585" t="s">
        <v>8465</v>
      </c>
      <c r="B1264" s="586" t="s">
        <v>8466</v>
      </c>
      <c r="C1264" s="587" t="s">
        <v>492</v>
      </c>
      <c r="D1264" s="588">
        <v>696.99</v>
      </c>
    </row>
    <row r="1265" spans="1:4" ht="28.5">
      <c r="A1265" s="585" t="s">
        <v>8467</v>
      </c>
      <c r="B1265" s="586" t="s">
        <v>8468</v>
      </c>
      <c r="C1265" s="587" t="s">
        <v>486</v>
      </c>
      <c r="D1265" s="588">
        <v>5.29</v>
      </c>
    </row>
    <row r="1266" spans="1:4" ht="28.5">
      <c r="A1266" s="585" t="s">
        <v>8469</v>
      </c>
      <c r="B1266" s="586" t="s">
        <v>8470</v>
      </c>
      <c r="C1266" s="587" t="s">
        <v>492</v>
      </c>
      <c r="D1266" s="588">
        <v>796.73</v>
      </c>
    </row>
    <row r="1267" spans="1:4" ht="28.5">
      <c r="A1267" s="585" t="s">
        <v>8471</v>
      </c>
      <c r="B1267" s="586" t="s">
        <v>8472</v>
      </c>
      <c r="C1267" s="587" t="s">
        <v>492</v>
      </c>
      <c r="D1267" s="588">
        <v>884.99</v>
      </c>
    </row>
    <row r="1268" spans="1:4" ht="28.5">
      <c r="A1268" s="585" t="s">
        <v>8473</v>
      </c>
      <c r="B1268" s="586" t="s">
        <v>8474</v>
      </c>
      <c r="C1268" s="587" t="s">
        <v>492</v>
      </c>
      <c r="D1268" s="588">
        <v>941.76</v>
      </c>
    </row>
    <row r="1269" spans="1:4" ht="28.5">
      <c r="A1269" s="585" t="s">
        <v>8475</v>
      </c>
      <c r="B1269" s="586" t="s">
        <v>8476</v>
      </c>
      <c r="C1269" s="587" t="s">
        <v>492</v>
      </c>
      <c r="D1269" s="588">
        <v>1008.89</v>
      </c>
    </row>
    <row r="1270" spans="1:4" ht="42.75">
      <c r="A1270" s="585" t="s">
        <v>8477</v>
      </c>
      <c r="B1270" s="586" t="s">
        <v>8478</v>
      </c>
      <c r="C1270" s="587" t="s">
        <v>492</v>
      </c>
      <c r="D1270" s="588">
        <v>343.45</v>
      </c>
    </row>
    <row r="1271" spans="1:4" ht="42.75">
      <c r="A1271" s="585" t="s">
        <v>8479</v>
      </c>
      <c r="B1271" s="586" t="s">
        <v>8480</v>
      </c>
      <c r="C1271" s="587" t="s">
        <v>492</v>
      </c>
      <c r="D1271" s="588">
        <v>389.84</v>
      </c>
    </row>
    <row r="1272" spans="1:4" ht="42.75">
      <c r="A1272" s="585" t="s">
        <v>8481</v>
      </c>
      <c r="B1272" s="586" t="s">
        <v>8482</v>
      </c>
      <c r="C1272" s="587" t="s">
        <v>492</v>
      </c>
      <c r="D1272" s="588">
        <v>446.61</v>
      </c>
    </row>
    <row r="1273" spans="1:4" ht="42.75">
      <c r="A1273" s="585" t="s">
        <v>8483</v>
      </c>
      <c r="B1273" s="586" t="s">
        <v>8484</v>
      </c>
      <c r="C1273" s="587" t="s">
        <v>492</v>
      </c>
      <c r="D1273" s="588">
        <v>544.24</v>
      </c>
    </row>
    <row r="1274" spans="1:4" ht="42.75">
      <c r="A1274" s="585" t="s">
        <v>8485</v>
      </c>
      <c r="B1274" s="586" t="s">
        <v>8486</v>
      </c>
      <c r="C1274" s="587" t="s">
        <v>492</v>
      </c>
      <c r="D1274" s="588">
        <v>601</v>
      </c>
    </row>
    <row r="1275" spans="1:4" ht="42.75">
      <c r="A1275" s="585" t="s">
        <v>8487</v>
      </c>
      <c r="B1275" s="586" t="s">
        <v>8488</v>
      </c>
      <c r="C1275" s="587" t="s">
        <v>492</v>
      </c>
      <c r="D1275" s="588">
        <v>676.26</v>
      </c>
    </row>
    <row r="1276" spans="1:4" ht="42.75">
      <c r="A1276" s="585" t="s">
        <v>8489</v>
      </c>
      <c r="B1276" s="586" t="s">
        <v>8490</v>
      </c>
      <c r="C1276" s="587" t="s">
        <v>492</v>
      </c>
      <c r="D1276" s="588">
        <v>755.27</v>
      </c>
    </row>
    <row r="1277" spans="1:4" ht="42.75">
      <c r="A1277" s="585" t="s">
        <v>8491</v>
      </c>
      <c r="B1277" s="586" t="s">
        <v>8492</v>
      </c>
      <c r="C1277" s="587" t="s">
        <v>492</v>
      </c>
      <c r="D1277" s="588">
        <v>853.89</v>
      </c>
    </row>
    <row r="1278" spans="1:4" ht="42.75">
      <c r="A1278" s="585" t="s">
        <v>8493</v>
      </c>
      <c r="B1278" s="586" t="s">
        <v>8494</v>
      </c>
      <c r="C1278" s="587" t="s">
        <v>492</v>
      </c>
      <c r="D1278" s="588">
        <v>910.66</v>
      </c>
    </row>
    <row r="1279" spans="1:4" ht="42.75">
      <c r="A1279" s="585" t="s">
        <v>8495</v>
      </c>
      <c r="B1279" s="586" t="s">
        <v>8496</v>
      </c>
      <c r="C1279" s="587" t="s">
        <v>492</v>
      </c>
      <c r="D1279" s="588">
        <v>967.42</v>
      </c>
    </row>
    <row r="1280" spans="1:4" ht="14.25">
      <c r="A1280" s="585" t="s">
        <v>8497</v>
      </c>
      <c r="B1280" s="586" t="s">
        <v>8498</v>
      </c>
      <c r="C1280" s="587"/>
      <c r="D1280" s="588"/>
    </row>
    <row r="1281" spans="1:4" ht="14.25">
      <c r="A1281" s="585" t="s">
        <v>8499</v>
      </c>
      <c r="B1281" s="586" t="s">
        <v>8500</v>
      </c>
      <c r="C1281" s="587" t="s">
        <v>891</v>
      </c>
      <c r="D1281" s="588">
        <v>667.18</v>
      </c>
    </row>
    <row r="1282" spans="1:4" ht="14.25">
      <c r="A1282" s="585" t="s">
        <v>292</v>
      </c>
      <c r="B1282" s="586" t="s">
        <v>8501</v>
      </c>
      <c r="C1282" s="587"/>
      <c r="D1282" s="588"/>
    </row>
    <row r="1283" spans="1:4" ht="14.25">
      <c r="A1283" s="585" t="s">
        <v>8502</v>
      </c>
      <c r="B1283" s="586" t="s">
        <v>8503</v>
      </c>
      <c r="C1283" s="587"/>
      <c r="D1283" s="588"/>
    </row>
    <row r="1284" spans="1:4" ht="14.25">
      <c r="A1284" s="585" t="s">
        <v>8504</v>
      </c>
      <c r="B1284" s="586" t="s">
        <v>8505</v>
      </c>
      <c r="C1284" s="587"/>
      <c r="D1284" s="588"/>
    </row>
    <row r="1285" spans="1:4" ht="14.25">
      <c r="A1285" s="585" t="s">
        <v>8506</v>
      </c>
      <c r="B1285" s="586" t="s">
        <v>8507</v>
      </c>
      <c r="C1285" s="587" t="s">
        <v>686</v>
      </c>
      <c r="D1285" s="588">
        <v>6.16</v>
      </c>
    </row>
    <row r="1286" spans="1:4" ht="14.25">
      <c r="A1286" s="585" t="s">
        <v>8508</v>
      </c>
      <c r="B1286" s="586" t="s">
        <v>8509</v>
      </c>
      <c r="C1286" s="587"/>
      <c r="D1286" s="588"/>
    </row>
    <row r="1287" spans="1:4" ht="14.25">
      <c r="A1287" s="585" t="s">
        <v>8510</v>
      </c>
      <c r="B1287" s="586" t="s">
        <v>8511</v>
      </c>
      <c r="C1287" s="587"/>
      <c r="D1287" s="588"/>
    </row>
    <row r="1288" spans="1:4" ht="14.25">
      <c r="A1288" s="585" t="s">
        <v>8512</v>
      </c>
      <c r="B1288" s="586" t="s">
        <v>8513</v>
      </c>
      <c r="C1288" s="587" t="s">
        <v>810</v>
      </c>
      <c r="D1288" s="588">
        <v>27.33</v>
      </c>
    </row>
    <row r="1289" spans="1:4" ht="14.25">
      <c r="A1289" s="585" t="s">
        <v>8514</v>
      </c>
      <c r="B1289" s="586" t="s">
        <v>8515</v>
      </c>
      <c r="C1289" s="587" t="s">
        <v>810</v>
      </c>
      <c r="D1289" s="588">
        <v>32.369999999999997</v>
      </c>
    </row>
    <row r="1290" spans="1:4" ht="28.5">
      <c r="A1290" s="585" t="s">
        <v>8516</v>
      </c>
      <c r="B1290" s="586" t="s">
        <v>8517</v>
      </c>
      <c r="C1290" s="587" t="s">
        <v>810</v>
      </c>
      <c r="D1290" s="588">
        <v>42.91</v>
      </c>
    </row>
    <row r="1291" spans="1:4" ht="28.5">
      <c r="A1291" s="585" t="s">
        <v>8518</v>
      </c>
      <c r="B1291" s="586" t="s">
        <v>8519</v>
      </c>
      <c r="C1291" s="587" t="s">
        <v>810</v>
      </c>
      <c r="D1291" s="588">
        <v>64.03</v>
      </c>
    </row>
    <row r="1292" spans="1:4" ht="28.5">
      <c r="A1292" s="585" t="s">
        <v>8520</v>
      </c>
      <c r="B1292" s="586" t="s">
        <v>8521</v>
      </c>
      <c r="C1292" s="587" t="s">
        <v>810</v>
      </c>
      <c r="D1292" s="588">
        <v>75.81</v>
      </c>
    </row>
    <row r="1293" spans="1:4" ht="14.25">
      <c r="A1293" s="585" t="s">
        <v>8522</v>
      </c>
      <c r="B1293" s="586" t="s">
        <v>8523</v>
      </c>
      <c r="C1293" s="587" t="s">
        <v>780</v>
      </c>
      <c r="D1293" s="588">
        <v>1.83</v>
      </c>
    </row>
    <row r="1294" spans="1:4" ht="14.25">
      <c r="A1294" s="585" t="s">
        <v>8524</v>
      </c>
      <c r="B1294" s="586" t="s">
        <v>8525</v>
      </c>
      <c r="C1294" s="587"/>
      <c r="D1294" s="588"/>
    </row>
    <row r="1295" spans="1:4" ht="14.25">
      <c r="A1295" s="585" t="s">
        <v>8526</v>
      </c>
      <c r="B1295" s="586" t="s">
        <v>8527</v>
      </c>
      <c r="C1295" s="587"/>
      <c r="D1295" s="588"/>
    </row>
    <row r="1296" spans="1:4" ht="28.5">
      <c r="A1296" s="585" t="s">
        <v>8528</v>
      </c>
      <c r="B1296" s="586" t="s">
        <v>8529</v>
      </c>
      <c r="C1296" s="587" t="s">
        <v>810</v>
      </c>
      <c r="D1296" s="588">
        <v>24.59</v>
      </c>
    </row>
    <row r="1297" spans="1:4" ht="14.25">
      <c r="A1297" s="585" t="s">
        <v>8530</v>
      </c>
      <c r="B1297" s="586" t="s">
        <v>8531</v>
      </c>
      <c r="C1297" s="587" t="s">
        <v>810</v>
      </c>
      <c r="D1297" s="588">
        <v>19.690000000000001</v>
      </c>
    </row>
    <row r="1298" spans="1:4" ht="14.25">
      <c r="A1298" s="585" t="s">
        <v>8532</v>
      </c>
      <c r="B1298" s="586" t="s">
        <v>8533</v>
      </c>
      <c r="C1298" s="587"/>
      <c r="D1298" s="588"/>
    </row>
    <row r="1299" spans="1:4" ht="14.25">
      <c r="A1299" s="585" t="s">
        <v>8534</v>
      </c>
      <c r="B1299" s="586" t="s">
        <v>8535</v>
      </c>
      <c r="C1299" s="587" t="s">
        <v>891</v>
      </c>
      <c r="D1299" s="588">
        <v>7.48</v>
      </c>
    </row>
    <row r="1300" spans="1:4" ht="14.25">
      <c r="A1300" s="585" t="s">
        <v>8536</v>
      </c>
      <c r="B1300" s="586" t="s">
        <v>8537</v>
      </c>
      <c r="C1300" s="587" t="s">
        <v>891</v>
      </c>
      <c r="D1300" s="588">
        <v>11.31</v>
      </c>
    </row>
    <row r="1301" spans="1:4" ht="14.25">
      <c r="A1301" s="585" t="s">
        <v>8538</v>
      </c>
      <c r="B1301" s="586" t="s">
        <v>8539</v>
      </c>
      <c r="C1301" s="587" t="s">
        <v>891</v>
      </c>
      <c r="D1301" s="588">
        <v>13.78</v>
      </c>
    </row>
    <row r="1302" spans="1:4" ht="14.25">
      <c r="A1302" s="585" t="s">
        <v>8540</v>
      </c>
      <c r="B1302" s="586" t="s">
        <v>8541</v>
      </c>
      <c r="C1302" s="587"/>
      <c r="D1302" s="588"/>
    </row>
    <row r="1303" spans="1:4" ht="14.25">
      <c r="A1303" s="585" t="s">
        <v>8542</v>
      </c>
      <c r="B1303" s="586" t="s">
        <v>8543</v>
      </c>
      <c r="C1303" s="587" t="s">
        <v>780</v>
      </c>
      <c r="D1303" s="588">
        <v>98.17</v>
      </c>
    </row>
    <row r="1304" spans="1:4" ht="14.25">
      <c r="A1304" s="585" t="s">
        <v>8544</v>
      </c>
      <c r="B1304" s="586" t="s">
        <v>8545</v>
      </c>
      <c r="C1304" s="587" t="s">
        <v>780</v>
      </c>
      <c r="D1304" s="588">
        <v>112.65</v>
      </c>
    </row>
    <row r="1305" spans="1:4" ht="14.25">
      <c r="A1305" s="585" t="s">
        <v>8546</v>
      </c>
      <c r="B1305" s="586" t="s">
        <v>8547</v>
      </c>
      <c r="C1305" s="587" t="s">
        <v>780</v>
      </c>
      <c r="D1305" s="588">
        <v>69.239999999999995</v>
      </c>
    </row>
    <row r="1306" spans="1:4" ht="14.25">
      <c r="A1306" s="585" t="s">
        <v>8548</v>
      </c>
      <c r="B1306" s="586" t="s">
        <v>8549</v>
      </c>
      <c r="C1306" s="587"/>
      <c r="D1306" s="588"/>
    </row>
    <row r="1307" spans="1:4" ht="14.25">
      <c r="A1307" s="585" t="s">
        <v>8550</v>
      </c>
      <c r="B1307" s="586" t="s">
        <v>8551</v>
      </c>
      <c r="C1307" s="587" t="s">
        <v>780</v>
      </c>
      <c r="D1307" s="588">
        <v>114.16</v>
      </c>
    </row>
    <row r="1308" spans="1:4" ht="14.25">
      <c r="A1308" s="585" t="s">
        <v>8552</v>
      </c>
      <c r="B1308" s="586" t="s">
        <v>8553</v>
      </c>
      <c r="C1308" s="587"/>
      <c r="D1308" s="588"/>
    </row>
    <row r="1309" spans="1:4" ht="14.25">
      <c r="A1309" s="585" t="s">
        <v>8554</v>
      </c>
      <c r="B1309" s="586" t="s">
        <v>8555</v>
      </c>
      <c r="C1309" s="587" t="s">
        <v>891</v>
      </c>
      <c r="D1309" s="588">
        <v>37.770000000000003</v>
      </c>
    </row>
    <row r="1310" spans="1:4" ht="14.25">
      <c r="A1310" s="585" t="s">
        <v>8556</v>
      </c>
      <c r="B1310" s="586" t="s">
        <v>8557</v>
      </c>
      <c r="C1310" s="587"/>
      <c r="D1310" s="588"/>
    </row>
    <row r="1311" spans="1:4" ht="28.5">
      <c r="A1311" s="585" t="s">
        <v>8558</v>
      </c>
      <c r="B1311" s="586" t="s">
        <v>8559</v>
      </c>
      <c r="C1311" s="587" t="s">
        <v>810</v>
      </c>
      <c r="D1311" s="588">
        <v>73.66</v>
      </c>
    </row>
    <row r="1312" spans="1:4" ht="14.25">
      <c r="A1312" s="585" t="s">
        <v>8560</v>
      </c>
      <c r="B1312" s="586" t="s">
        <v>8561</v>
      </c>
      <c r="C1312" s="587"/>
      <c r="D1312" s="588"/>
    </row>
    <row r="1313" spans="1:4" ht="28.5">
      <c r="A1313" s="585" t="s">
        <v>8562</v>
      </c>
      <c r="B1313" s="586" t="s">
        <v>8563</v>
      </c>
      <c r="C1313" s="587" t="s">
        <v>810</v>
      </c>
      <c r="D1313" s="588">
        <v>46.2</v>
      </c>
    </row>
    <row r="1314" spans="1:4" ht="28.5">
      <c r="A1314" s="585" t="s">
        <v>8564</v>
      </c>
      <c r="B1314" s="586" t="s">
        <v>8565</v>
      </c>
      <c r="C1314" s="587" t="s">
        <v>810</v>
      </c>
      <c r="D1314" s="588">
        <v>61.63</v>
      </c>
    </row>
    <row r="1315" spans="1:4" ht="14.25">
      <c r="A1315" s="585" t="s">
        <v>8566</v>
      </c>
      <c r="B1315" s="586" t="s">
        <v>8567</v>
      </c>
      <c r="C1315" s="587"/>
      <c r="D1315" s="588"/>
    </row>
    <row r="1316" spans="1:4" ht="28.5">
      <c r="A1316" s="585" t="s">
        <v>8568</v>
      </c>
      <c r="B1316" s="586" t="s">
        <v>8569</v>
      </c>
      <c r="C1316" s="587" t="s">
        <v>810</v>
      </c>
      <c r="D1316" s="588">
        <v>35.950000000000003</v>
      </c>
    </row>
    <row r="1317" spans="1:4" ht="14.25">
      <c r="A1317" s="585" t="s">
        <v>8570</v>
      </c>
      <c r="B1317" s="586" t="s">
        <v>8571</v>
      </c>
      <c r="C1317" s="587" t="s">
        <v>810</v>
      </c>
      <c r="D1317" s="588">
        <v>26.16</v>
      </c>
    </row>
    <row r="1318" spans="1:4" ht="28.5">
      <c r="A1318" s="585" t="s">
        <v>8572</v>
      </c>
      <c r="B1318" s="586" t="s">
        <v>8573</v>
      </c>
      <c r="C1318" s="587" t="s">
        <v>891</v>
      </c>
      <c r="D1318" s="588">
        <v>46.71</v>
      </c>
    </row>
    <row r="1319" spans="1:4" ht="42.75">
      <c r="A1319" s="585" t="s">
        <v>8574</v>
      </c>
      <c r="B1319" s="586" t="s">
        <v>8575</v>
      </c>
      <c r="C1319" s="587" t="s">
        <v>810</v>
      </c>
      <c r="D1319" s="588">
        <v>137.85</v>
      </c>
    </row>
    <row r="1320" spans="1:4" ht="14.25">
      <c r="A1320" s="585" t="s">
        <v>8576</v>
      </c>
      <c r="B1320" s="586" t="s">
        <v>8577</v>
      </c>
      <c r="C1320" s="587" t="s">
        <v>810</v>
      </c>
      <c r="D1320" s="588">
        <v>100.11</v>
      </c>
    </row>
    <row r="1321" spans="1:4" ht="14.25">
      <c r="A1321" s="585" t="s">
        <v>8578</v>
      </c>
      <c r="B1321" s="586" t="s">
        <v>8579</v>
      </c>
      <c r="C1321" s="587" t="s">
        <v>780</v>
      </c>
      <c r="D1321" s="588">
        <v>95.81</v>
      </c>
    </row>
    <row r="1322" spans="1:4" ht="28.5">
      <c r="A1322" s="585" t="s">
        <v>8580</v>
      </c>
      <c r="B1322" s="586" t="s">
        <v>8581</v>
      </c>
      <c r="C1322" s="587" t="s">
        <v>810</v>
      </c>
      <c r="D1322" s="588">
        <v>65.25</v>
      </c>
    </row>
    <row r="1323" spans="1:4" ht="14.25">
      <c r="A1323" s="585" t="s">
        <v>8582</v>
      </c>
      <c r="B1323" s="586" t="s">
        <v>8583</v>
      </c>
      <c r="C1323" s="587" t="s">
        <v>891</v>
      </c>
      <c r="D1323" s="588">
        <v>8.4499999999999993</v>
      </c>
    </row>
    <row r="1324" spans="1:4" ht="14.25">
      <c r="A1324" s="585" t="s">
        <v>8584</v>
      </c>
      <c r="B1324" s="586" t="s">
        <v>8585</v>
      </c>
      <c r="C1324" s="587" t="s">
        <v>780</v>
      </c>
      <c r="D1324" s="588">
        <v>103.71</v>
      </c>
    </row>
    <row r="1325" spans="1:4" ht="14.25">
      <c r="A1325" s="585" t="s">
        <v>8586</v>
      </c>
      <c r="B1325" s="586" t="s">
        <v>8587</v>
      </c>
      <c r="C1325" s="587" t="s">
        <v>780</v>
      </c>
      <c r="D1325" s="588">
        <v>113.61</v>
      </c>
    </row>
    <row r="1326" spans="1:4" ht="14.25">
      <c r="A1326" s="585" t="s">
        <v>8588</v>
      </c>
      <c r="B1326" s="586" t="s">
        <v>8589</v>
      </c>
      <c r="C1326" s="587" t="s">
        <v>891</v>
      </c>
      <c r="D1326" s="588">
        <v>11.73</v>
      </c>
    </row>
    <row r="1327" spans="1:4" ht="14.25">
      <c r="A1327" s="585" t="s">
        <v>8590</v>
      </c>
      <c r="B1327" s="586" t="s">
        <v>8591</v>
      </c>
      <c r="C1327" s="587" t="s">
        <v>810</v>
      </c>
      <c r="D1327" s="588">
        <v>36.58</v>
      </c>
    </row>
    <row r="1328" spans="1:4" ht="14.25">
      <c r="A1328" s="585" t="s">
        <v>8592</v>
      </c>
      <c r="B1328" s="586" t="s">
        <v>8593</v>
      </c>
      <c r="C1328" s="587" t="s">
        <v>810</v>
      </c>
      <c r="D1328" s="588">
        <v>39.479999999999997</v>
      </c>
    </row>
    <row r="1329" spans="1:4" ht="28.5">
      <c r="A1329" s="585" t="s">
        <v>8594</v>
      </c>
      <c r="B1329" s="586" t="s">
        <v>8595</v>
      </c>
      <c r="C1329" s="587" t="s">
        <v>810</v>
      </c>
      <c r="D1329" s="588">
        <v>73.64</v>
      </c>
    </row>
    <row r="1330" spans="1:4" ht="28.5">
      <c r="A1330" s="585" t="s">
        <v>8596</v>
      </c>
      <c r="B1330" s="586" t="s">
        <v>8597</v>
      </c>
      <c r="C1330" s="587" t="s">
        <v>810</v>
      </c>
      <c r="D1330" s="588">
        <v>90.41</v>
      </c>
    </row>
    <row r="1331" spans="1:4" ht="28.5">
      <c r="A1331" s="585" t="s">
        <v>8598</v>
      </c>
      <c r="B1331" s="586" t="s">
        <v>8599</v>
      </c>
      <c r="C1331" s="587" t="s">
        <v>810</v>
      </c>
      <c r="D1331" s="588">
        <v>114.3</v>
      </c>
    </row>
    <row r="1332" spans="1:4" ht="28.5">
      <c r="A1332" s="585" t="s">
        <v>8600</v>
      </c>
      <c r="B1332" s="586" t="s">
        <v>8601</v>
      </c>
      <c r="C1332" s="587" t="s">
        <v>810</v>
      </c>
      <c r="D1332" s="588">
        <v>149.94</v>
      </c>
    </row>
    <row r="1333" spans="1:4" ht="28.5">
      <c r="A1333" s="585" t="s">
        <v>8602</v>
      </c>
      <c r="B1333" s="586" t="s">
        <v>8603</v>
      </c>
      <c r="C1333" s="587" t="s">
        <v>810</v>
      </c>
      <c r="D1333" s="588">
        <v>12.64</v>
      </c>
    </row>
    <row r="1334" spans="1:4" ht="28.5">
      <c r="A1334" s="585" t="s">
        <v>8604</v>
      </c>
      <c r="B1334" s="586" t="s">
        <v>8605</v>
      </c>
      <c r="C1334" s="587" t="s">
        <v>810</v>
      </c>
      <c r="D1334" s="588">
        <v>15.24</v>
      </c>
    </row>
    <row r="1335" spans="1:4" ht="28.5">
      <c r="A1335" s="585" t="s">
        <v>8606</v>
      </c>
      <c r="B1335" s="586" t="s">
        <v>8607</v>
      </c>
      <c r="C1335" s="587" t="s">
        <v>810</v>
      </c>
      <c r="D1335" s="588">
        <v>16.68</v>
      </c>
    </row>
    <row r="1336" spans="1:4" ht="14.25">
      <c r="A1336" s="585" t="s">
        <v>8608</v>
      </c>
      <c r="B1336" s="586" t="s">
        <v>8609</v>
      </c>
      <c r="C1336" s="587" t="s">
        <v>780</v>
      </c>
      <c r="D1336" s="588">
        <v>114.16</v>
      </c>
    </row>
    <row r="1337" spans="1:4" ht="14.25">
      <c r="A1337" s="585" t="s">
        <v>8610</v>
      </c>
      <c r="B1337" s="586" t="s">
        <v>8611</v>
      </c>
      <c r="C1337" s="587" t="s">
        <v>780</v>
      </c>
      <c r="D1337" s="588">
        <v>122.77</v>
      </c>
    </row>
    <row r="1338" spans="1:4" ht="14.25">
      <c r="A1338" s="585" t="s">
        <v>8612</v>
      </c>
      <c r="B1338" s="586" t="s">
        <v>8613</v>
      </c>
      <c r="C1338" s="587" t="s">
        <v>891</v>
      </c>
      <c r="D1338" s="588">
        <v>22.02</v>
      </c>
    </row>
    <row r="1339" spans="1:4" ht="14.25">
      <c r="A1339" s="585" t="s">
        <v>8614</v>
      </c>
      <c r="B1339" s="586" t="s">
        <v>8615</v>
      </c>
      <c r="C1339" s="587" t="s">
        <v>891</v>
      </c>
      <c r="D1339" s="588">
        <v>7.8</v>
      </c>
    </row>
    <row r="1340" spans="1:4" ht="14.25">
      <c r="A1340" s="585" t="s">
        <v>8616</v>
      </c>
      <c r="B1340" s="586" t="s">
        <v>8617</v>
      </c>
      <c r="C1340" s="587"/>
      <c r="D1340" s="588"/>
    </row>
    <row r="1341" spans="1:4" ht="14.25">
      <c r="A1341" s="585" t="s">
        <v>8618</v>
      </c>
      <c r="B1341" s="586" t="s">
        <v>8619</v>
      </c>
      <c r="C1341" s="587" t="s">
        <v>780</v>
      </c>
      <c r="D1341" s="588">
        <v>156.27000000000001</v>
      </c>
    </row>
    <row r="1342" spans="1:4" ht="14.25">
      <c r="A1342" s="585" t="s">
        <v>8620</v>
      </c>
      <c r="B1342" s="586" t="s">
        <v>8621</v>
      </c>
      <c r="C1342" s="587" t="s">
        <v>780</v>
      </c>
      <c r="D1342" s="588">
        <v>332.82</v>
      </c>
    </row>
    <row r="1343" spans="1:4" ht="14.25">
      <c r="A1343" s="585" t="s">
        <v>8622</v>
      </c>
      <c r="B1343" s="586" t="s">
        <v>8623</v>
      </c>
      <c r="C1343" s="587" t="s">
        <v>780</v>
      </c>
      <c r="D1343" s="588">
        <v>157.44999999999999</v>
      </c>
    </row>
    <row r="1344" spans="1:4" ht="14.25">
      <c r="A1344" s="585" t="s">
        <v>8624</v>
      </c>
      <c r="B1344" s="586" t="s">
        <v>8625</v>
      </c>
      <c r="C1344" s="587" t="s">
        <v>780</v>
      </c>
      <c r="D1344" s="588">
        <v>195.8</v>
      </c>
    </row>
    <row r="1345" spans="1:4" ht="14.25">
      <c r="A1345" s="585" t="s">
        <v>8626</v>
      </c>
      <c r="B1345" s="586" t="s">
        <v>8627</v>
      </c>
      <c r="C1345" s="587"/>
      <c r="D1345" s="588"/>
    </row>
    <row r="1346" spans="1:4" ht="14.25">
      <c r="A1346" s="585" t="s">
        <v>8628</v>
      </c>
      <c r="B1346" s="586" t="s">
        <v>8629</v>
      </c>
      <c r="C1346" s="587"/>
      <c r="D1346" s="588"/>
    </row>
    <row r="1347" spans="1:4" ht="14.25">
      <c r="A1347" s="585" t="s">
        <v>8630</v>
      </c>
      <c r="B1347" s="586" t="s">
        <v>8631</v>
      </c>
      <c r="C1347" s="587" t="s">
        <v>891</v>
      </c>
      <c r="D1347" s="588">
        <v>92.69</v>
      </c>
    </row>
    <row r="1348" spans="1:4" ht="14.25">
      <c r="A1348" s="585" t="s">
        <v>8632</v>
      </c>
      <c r="B1348" s="586" t="s">
        <v>8633</v>
      </c>
      <c r="C1348" s="587" t="s">
        <v>891</v>
      </c>
      <c r="D1348" s="588">
        <v>233.83</v>
      </c>
    </row>
    <row r="1349" spans="1:4" ht="14.25">
      <c r="A1349" s="585" t="s">
        <v>8634</v>
      </c>
      <c r="B1349" s="586" t="s">
        <v>8635</v>
      </c>
      <c r="C1349" s="587"/>
      <c r="D1349" s="588"/>
    </row>
    <row r="1350" spans="1:4" ht="42.75">
      <c r="A1350" s="585" t="s">
        <v>8636</v>
      </c>
      <c r="B1350" s="586" t="s">
        <v>8637</v>
      </c>
      <c r="C1350" s="587" t="s">
        <v>780</v>
      </c>
      <c r="D1350" s="588">
        <v>401.81</v>
      </c>
    </row>
    <row r="1351" spans="1:4" ht="42.75">
      <c r="A1351" s="585" t="s">
        <v>8638</v>
      </c>
      <c r="B1351" s="586" t="s">
        <v>8639</v>
      </c>
      <c r="C1351" s="587" t="s">
        <v>780</v>
      </c>
      <c r="D1351" s="588">
        <v>341.28</v>
      </c>
    </row>
    <row r="1352" spans="1:4" ht="42.75">
      <c r="A1352" s="585" t="s">
        <v>8640</v>
      </c>
      <c r="B1352" s="586" t="s">
        <v>8641</v>
      </c>
      <c r="C1352" s="587" t="s">
        <v>780</v>
      </c>
      <c r="D1352" s="588">
        <v>456.27</v>
      </c>
    </row>
    <row r="1353" spans="1:4" ht="42.75">
      <c r="A1353" s="585" t="s">
        <v>8642</v>
      </c>
      <c r="B1353" s="586" t="s">
        <v>8643</v>
      </c>
      <c r="C1353" s="587" t="s">
        <v>780</v>
      </c>
      <c r="D1353" s="588">
        <v>400.92</v>
      </c>
    </row>
    <row r="1354" spans="1:4" ht="42.75">
      <c r="A1354" s="585" t="s">
        <v>8644</v>
      </c>
      <c r="B1354" s="586" t="s">
        <v>8645</v>
      </c>
      <c r="C1354" s="587" t="s">
        <v>780</v>
      </c>
      <c r="D1354" s="588">
        <v>487.11</v>
      </c>
    </row>
    <row r="1355" spans="1:4" ht="42.75">
      <c r="A1355" s="585" t="s">
        <v>8646</v>
      </c>
      <c r="B1355" s="586" t="s">
        <v>8647</v>
      </c>
      <c r="C1355" s="587" t="s">
        <v>780</v>
      </c>
      <c r="D1355" s="588">
        <v>434.95</v>
      </c>
    </row>
    <row r="1356" spans="1:4" ht="42.75">
      <c r="A1356" s="585" t="s">
        <v>8648</v>
      </c>
      <c r="B1356" s="586" t="s">
        <v>8649</v>
      </c>
      <c r="C1356" s="587" t="s">
        <v>780</v>
      </c>
      <c r="D1356" s="588">
        <v>532.66999999999996</v>
      </c>
    </row>
    <row r="1357" spans="1:4" ht="42.75">
      <c r="A1357" s="585" t="s">
        <v>8650</v>
      </c>
      <c r="B1357" s="586" t="s">
        <v>8651</v>
      </c>
      <c r="C1357" s="587" t="s">
        <v>780</v>
      </c>
      <c r="D1357" s="588">
        <v>847.91</v>
      </c>
    </row>
    <row r="1358" spans="1:4" ht="42.75">
      <c r="A1358" s="585" t="s">
        <v>8652</v>
      </c>
      <c r="B1358" s="586" t="s">
        <v>8653</v>
      </c>
      <c r="C1358" s="587" t="s">
        <v>780</v>
      </c>
      <c r="D1358" s="588">
        <v>1020.88</v>
      </c>
    </row>
    <row r="1359" spans="1:4" ht="42.75">
      <c r="A1359" s="585" t="s">
        <v>8654</v>
      </c>
      <c r="B1359" s="586" t="s">
        <v>8655</v>
      </c>
      <c r="C1359" s="587" t="s">
        <v>780</v>
      </c>
      <c r="D1359" s="588">
        <v>1192.94</v>
      </c>
    </row>
    <row r="1360" spans="1:4" ht="42.75">
      <c r="A1360" s="585" t="s">
        <v>8656</v>
      </c>
      <c r="B1360" s="586" t="s">
        <v>8657</v>
      </c>
      <c r="C1360" s="587" t="s">
        <v>780</v>
      </c>
      <c r="D1360" s="588">
        <v>305.73</v>
      </c>
    </row>
    <row r="1361" spans="1:4" ht="57">
      <c r="A1361" s="585" t="s">
        <v>8658</v>
      </c>
      <c r="B1361" s="586" t="s">
        <v>8659</v>
      </c>
      <c r="C1361" s="587" t="s">
        <v>780</v>
      </c>
      <c r="D1361" s="588">
        <v>301.25</v>
      </c>
    </row>
    <row r="1362" spans="1:4" ht="42.75">
      <c r="A1362" s="585" t="s">
        <v>8660</v>
      </c>
      <c r="B1362" s="586" t="s">
        <v>8661</v>
      </c>
      <c r="C1362" s="587" t="s">
        <v>891</v>
      </c>
      <c r="D1362" s="588">
        <v>143.34</v>
      </c>
    </row>
    <row r="1363" spans="1:4" ht="42.75">
      <c r="A1363" s="585" t="s">
        <v>8662</v>
      </c>
      <c r="B1363" s="586" t="s">
        <v>8663</v>
      </c>
      <c r="C1363" s="587" t="s">
        <v>891</v>
      </c>
      <c r="D1363" s="588">
        <v>163.88</v>
      </c>
    </row>
    <row r="1364" spans="1:4" ht="42.75">
      <c r="A1364" s="585" t="s">
        <v>8664</v>
      </c>
      <c r="B1364" s="586" t="s">
        <v>8665</v>
      </c>
      <c r="C1364" s="587" t="s">
        <v>891</v>
      </c>
      <c r="D1364" s="588">
        <v>189.04</v>
      </c>
    </row>
    <row r="1365" spans="1:4" ht="42.75">
      <c r="A1365" s="585" t="s">
        <v>8666</v>
      </c>
      <c r="B1365" s="586" t="s">
        <v>8667</v>
      </c>
      <c r="C1365" s="587" t="s">
        <v>780</v>
      </c>
      <c r="D1365" s="588">
        <v>383.04</v>
      </c>
    </row>
    <row r="1366" spans="1:4" ht="14.25">
      <c r="A1366" s="585" t="s">
        <v>8668</v>
      </c>
      <c r="B1366" s="586" t="s">
        <v>8669</v>
      </c>
      <c r="C1366" s="587"/>
      <c r="D1366" s="588"/>
    </row>
    <row r="1367" spans="1:4" ht="14.25">
      <c r="A1367" s="585" t="s">
        <v>8670</v>
      </c>
      <c r="B1367" s="586" t="s">
        <v>8671</v>
      </c>
      <c r="C1367" s="587"/>
      <c r="D1367" s="588"/>
    </row>
    <row r="1368" spans="1:4" ht="14.25">
      <c r="A1368" s="585" t="s">
        <v>8672</v>
      </c>
      <c r="B1368" s="586" t="s">
        <v>8673</v>
      </c>
      <c r="C1368" s="587" t="s">
        <v>780</v>
      </c>
      <c r="D1368" s="588">
        <v>320.70999999999998</v>
      </c>
    </row>
    <row r="1369" spans="1:4" ht="14.25">
      <c r="A1369" s="585" t="s">
        <v>8674</v>
      </c>
      <c r="B1369" s="586" t="s">
        <v>8675</v>
      </c>
      <c r="C1369" s="587"/>
      <c r="D1369" s="588"/>
    </row>
    <row r="1370" spans="1:4" ht="14.25">
      <c r="A1370" s="585" t="s">
        <v>8676</v>
      </c>
      <c r="B1370" s="586" t="s">
        <v>8677</v>
      </c>
      <c r="C1370" s="587" t="s">
        <v>780</v>
      </c>
      <c r="D1370" s="588">
        <v>433.41</v>
      </c>
    </row>
    <row r="1371" spans="1:4" ht="14.25">
      <c r="A1371" s="585" t="s">
        <v>8678</v>
      </c>
      <c r="B1371" s="586" t="s">
        <v>8679</v>
      </c>
      <c r="C1371" s="587" t="s">
        <v>780</v>
      </c>
      <c r="D1371" s="588">
        <v>394.84</v>
      </c>
    </row>
    <row r="1372" spans="1:4" ht="14.25">
      <c r="A1372" s="585" t="s">
        <v>8680</v>
      </c>
      <c r="B1372" s="586" t="s">
        <v>8681</v>
      </c>
      <c r="C1372" s="587"/>
      <c r="D1372" s="588"/>
    </row>
    <row r="1373" spans="1:4" ht="28.5">
      <c r="A1373" s="585" t="s">
        <v>8682</v>
      </c>
      <c r="B1373" s="586" t="s">
        <v>8683</v>
      </c>
      <c r="C1373" s="587" t="s">
        <v>780</v>
      </c>
      <c r="D1373" s="588">
        <v>221.98</v>
      </c>
    </row>
    <row r="1374" spans="1:4" ht="42.75">
      <c r="A1374" s="585" t="s">
        <v>8684</v>
      </c>
      <c r="B1374" s="586" t="s">
        <v>8685</v>
      </c>
      <c r="C1374" s="587" t="s">
        <v>780</v>
      </c>
      <c r="D1374" s="588">
        <v>87.89</v>
      </c>
    </row>
    <row r="1375" spans="1:4" ht="57">
      <c r="A1375" s="585" t="s">
        <v>8686</v>
      </c>
      <c r="B1375" s="586" t="s">
        <v>8687</v>
      </c>
      <c r="C1375" s="587" t="s">
        <v>891</v>
      </c>
      <c r="D1375" s="588">
        <v>73.98</v>
      </c>
    </row>
    <row r="1376" spans="1:4" ht="57">
      <c r="A1376" s="585" t="s">
        <v>8688</v>
      </c>
      <c r="B1376" s="586" t="s">
        <v>8689</v>
      </c>
      <c r="C1376" s="587" t="s">
        <v>891</v>
      </c>
      <c r="D1376" s="588">
        <v>83.22</v>
      </c>
    </row>
    <row r="1377" spans="1:4" ht="42.75">
      <c r="A1377" s="585" t="s">
        <v>8690</v>
      </c>
      <c r="B1377" s="586" t="s">
        <v>8691</v>
      </c>
      <c r="C1377" s="587" t="s">
        <v>891</v>
      </c>
      <c r="D1377" s="588">
        <v>97.57</v>
      </c>
    </row>
    <row r="1378" spans="1:4" ht="42.75">
      <c r="A1378" s="585" t="s">
        <v>8692</v>
      </c>
      <c r="B1378" s="586" t="s">
        <v>8693</v>
      </c>
      <c r="C1378" s="587" t="s">
        <v>891</v>
      </c>
      <c r="D1378" s="588">
        <v>106.76</v>
      </c>
    </row>
    <row r="1379" spans="1:4" ht="57">
      <c r="A1379" s="585" t="s">
        <v>8694</v>
      </c>
      <c r="B1379" s="586" t="s">
        <v>8695</v>
      </c>
      <c r="C1379" s="587" t="s">
        <v>891</v>
      </c>
      <c r="D1379" s="588">
        <v>82.21</v>
      </c>
    </row>
    <row r="1380" spans="1:4" ht="57">
      <c r="A1380" s="585" t="s">
        <v>8696</v>
      </c>
      <c r="B1380" s="586" t="s">
        <v>8697</v>
      </c>
      <c r="C1380" s="587" t="s">
        <v>891</v>
      </c>
      <c r="D1380" s="588">
        <v>92.29</v>
      </c>
    </row>
    <row r="1381" spans="1:4" ht="42.75">
      <c r="A1381" s="585" t="s">
        <v>8698</v>
      </c>
      <c r="B1381" s="586" t="s">
        <v>8699</v>
      </c>
      <c r="C1381" s="587" t="s">
        <v>891</v>
      </c>
      <c r="D1381" s="588">
        <v>107.16</v>
      </c>
    </row>
    <row r="1382" spans="1:4" ht="42.75">
      <c r="A1382" s="585" t="s">
        <v>8700</v>
      </c>
      <c r="B1382" s="586" t="s">
        <v>8701</v>
      </c>
      <c r="C1382" s="587" t="s">
        <v>891</v>
      </c>
      <c r="D1382" s="588">
        <v>117.24</v>
      </c>
    </row>
    <row r="1383" spans="1:4" ht="57">
      <c r="A1383" s="585" t="s">
        <v>8702</v>
      </c>
      <c r="B1383" s="586" t="s">
        <v>8703</v>
      </c>
      <c r="C1383" s="587" t="s">
        <v>891</v>
      </c>
      <c r="D1383" s="588">
        <v>101.18</v>
      </c>
    </row>
    <row r="1384" spans="1:4" ht="57">
      <c r="A1384" s="585" t="s">
        <v>8704</v>
      </c>
      <c r="B1384" s="586" t="s">
        <v>8705</v>
      </c>
      <c r="C1384" s="587" t="s">
        <v>891</v>
      </c>
      <c r="D1384" s="588">
        <v>119.58</v>
      </c>
    </row>
    <row r="1385" spans="1:4" ht="57">
      <c r="A1385" s="585" t="s">
        <v>8706</v>
      </c>
      <c r="B1385" s="586" t="s">
        <v>8707</v>
      </c>
      <c r="C1385" s="587" t="s">
        <v>891</v>
      </c>
      <c r="D1385" s="588">
        <v>104.64</v>
      </c>
    </row>
    <row r="1386" spans="1:4" ht="57">
      <c r="A1386" s="585" t="s">
        <v>8708</v>
      </c>
      <c r="B1386" s="586" t="s">
        <v>8709</v>
      </c>
      <c r="C1386" s="587" t="s">
        <v>891</v>
      </c>
      <c r="D1386" s="588">
        <v>122.89</v>
      </c>
    </row>
    <row r="1387" spans="1:4" ht="57">
      <c r="A1387" s="585" t="s">
        <v>8710</v>
      </c>
      <c r="B1387" s="586" t="s">
        <v>8711</v>
      </c>
      <c r="C1387" s="587" t="s">
        <v>891</v>
      </c>
      <c r="D1387" s="588">
        <v>110.39</v>
      </c>
    </row>
    <row r="1388" spans="1:4" ht="57">
      <c r="A1388" s="585" t="s">
        <v>8712</v>
      </c>
      <c r="B1388" s="586" t="s">
        <v>8713</v>
      </c>
      <c r="C1388" s="587" t="s">
        <v>891</v>
      </c>
      <c r="D1388" s="588">
        <v>129.53</v>
      </c>
    </row>
    <row r="1389" spans="1:4" ht="57">
      <c r="A1389" s="585" t="s">
        <v>8714</v>
      </c>
      <c r="B1389" s="586" t="s">
        <v>8715</v>
      </c>
      <c r="C1389" s="587" t="s">
        <v>891</v>
      </c>
      <c r="D1389" s="588">
        <v>116.38</v>
      </c>
    </row>
    <row r="1390" spans="1:4" ht="57">
      <c r="A1390" s="585" t="s">
        <v>8716</v>
      </c>
      <c r="B1390" s="586" t="s">
        <v>8717</v>
      </c>
      <c r="C1390" s="587" t="s">
        <v>891</v>
      </c>
      <c r="D1390" s="588">
        <v>135.36000000000001</v>
      </c>
    </row>
    <row r="1391" spans="1:4" ht="57">
      <c r="A1391" s="585" t="s">
        <v>8718</v>
      </c>
      <c r="B1391" s="586" t="s">
        <v>8719</v>
      </c>
      <c r="C1391" s="587" t="s">
        <v>891</v>
      </c>
      <c r="D1391" s="588">
        <v>79.959999999999994</v>
      </c>
    </row>
    <row r="1392" spans="1:4" ht="57">
      <c r="A1392" s="585" t="s">
        <v>8720</v>
      </c>
      <c r="B1392" s="586" t="s">
        <v>8721</v>
      </c>
      <c r="C1392" s="587" t="s">
        <v>891</v>
      </c>
      <c r="D1392" s="588">
        <v>89.4</v>
      </c>
    </row>
    <row r="1393" spans="1:4" ht="57">
      <c r="A1393" s="585" t="s">
        <v>8722</v>
      </c>
      <c r="B1393" s="586" t="s">
        <v>8723</v>
      </c>
      <c r="C1393" s="587" t="s">
        <v>891</v>
      </c>
      <c r="D1393" s="588">
        <v>104.35</v>
      </c>
    </row>
    <row r="1394" spans="1:4" ht="57">
      <c r="A1394" s="585" t="s">
        <v>8724</v>
      </c>
      <c r="B1394" s="586" t="s">
        <v>8725</v>
      </c>
      <c r="C1394" s="587" t="s">
        <v>891</v>
      </c>
      <c r="D1394" s="588">
        <v>113.86</v>
      </c>
    </row>
    <row r="1395" spans="1:4" ht="57">
      <c r="A1395" s="585" t="s">
        <v>8726</v>
      </c>
      <c r="B1395" s="586" t="s">
        <v>8727</v>
      </c>
      <c r="C1395" s="587" t="s">
        <v>891</v>
      </c>
      <c r="D1395" s="588">
        <v>87</v>
      </c>
    </row>
    <row r="1396" spans="1:4" ht="57">
      <c r="A1396" s="585" t="s">
        <v>8728</v>
      </c>
      <c r="B1396" s="586" t="s">
        <v>8729</v>
      </c>
      <c r="C1396" s="587" t="s">
        <v>891</v>
      </c>
      <c r="D1396" s="588">
        <v>97.4</v>
      </c>
    </row>
    <row r="1397" spans="1:4" ht="57">
      <c r="A1397" s="585" t="s">
        <v>8730</v>
      </c>
      <c r="B1397" s="586" t="s">
        <v>8731</v>
      </c>
      <c r="C1397" s="587" t="s">
        <v>891</v>
      </c>
      <c r="D1397" s="588">
        <v>112.48</v>
      </c>
    </row>
    <row r="1398" spans="1:4" ht="57">
      <c r="A1398" s="585" t="s">
        <v>8732</v>
      </c>
      <c r="B1398" s="586" t="s">
        <v>8733</v>
      </c>
      <c r="C1398" s="587" t="s">
        <v>891</v>
      </c>
      <c r="D1398" s="588">
        <v>123.06</v>
      </c>
    </row>
    <row r="1399" spans="1:4" ht="57">
      <c r="A1399" s="585" t="s">
        <v>8734</v>
      </c>
      <c r="B1399" s="586" t="s">
        <v>8735</v>
      </c>
      <c r="C1399" s="587" t="s">
        <v>891</v>
      </c>
      <c r="D1399" s="588">
        <v>104.73</v>
      </c>
    </row>
    <row r="1400" spans="1:4" ht="57">
      <c r="A1400" s="585" t="s">
        <v>8736</v>
      </c>
      <c r="B1400" s="586" t="s">
        <v>8737</v>
      </c>
      <c r="C1400" s="587" t="s">
        <v>891</v>
      </c>
      <c r="D1400" s="588">
        <v>123.38</v>
      </c>
    </row>
    <row r="1401" spans="1:4" ht="57">
      <c r="A1401" s="585" t="s">
        <v>8738</v>
      </c>
      <c r="B1401" s="586" t="s">
        <v>8739</v>
      </c>
      <c r="C1401" s="587" t="s">
        <v>891</v>
      </c>
      <c r="D1401" s="588">
        <v>106.48</v>
      </c>
    </row>
    <row r="1402" spans="1:4" ht="57">
      <c r="A1402" s="585" t="s">
        <v>8740</v>
      </c>
      <c r="B1402" s="586" t="s">
        <v>8741</v>
      </c>
      <c r="C1402" s="587" t="s">
        <v>891</v>
      </c>
      <c r="D1402" s="588">
        <v>125.02</v>
      </c>
    </row>
    <row r="1403" spans="1:4" ht="57">
      <c r="A1403" s="585" t="s">
        <v>8742</v>
      </c>
      <c r="B1403" s="586" t="s">
        <v>8743</v>
      </c>
      <c r="C1403" s="587" t="s">
        <v>891</v>
      </c>
      <c r="D1403" s="588">
        <v>113.82</v>
      </c>
    </row>
    <row r="1404" spans="1:4" ht="57">
      <c r="A1404" s="585" t="s">
        <v>8744</v>
      </c>
      <c r="B1404" s="586" t="s">
        <v>8745</v>
      </c>
      <c r="C1404" s="587" t="s">
        <v>891</v>
      </c>
      <c r="D1404" s="588">
        <v>133.28</v>
      </c>
    </row>
    <row r="1405" spans="1:4" ht="57">
      <c r="A1405" s="585" t="s">
        <v>8746</v>
      </c>
      <c r="B1405" s="586" t="s">
        <v>8747</v>
      </c>
      <c r="C1405" s="587" t="s">
        <v>891</v>
      </c>
      <c r="D1405" s="588">
        <v>118.56</v>
      </c>
    </row>
    <row r="1406" spans="1:4" ht="57">
      <c r="A1406" s="585" t="s">
        <v>8748</v>
      </c>
      <c r="B1406" s="586" t="s">
        <v>8749</v>
      </c>
      <c r="C1406" s="587" t="s">
        <v>891</v>
      </c>
      <c r="D1406" s="588">
        <v>137.94</v>
      </c>
    </row>
    <row r="1407" spans="1:4" ht="42.75">
      <c r="A1407" s="585" t="s">
        <v>8750</v>
      </c>
      <c r="B1407" s="586" t="s">
        <v>8751</v>
      </c>
      <c r="C1407" s="587" t="s">
        <v>810</v>
      </c>
      <c r="D1407" s="588">
        <v>93.79</v>
      </c>
    </row>
    <row r="1408" spans="1:4" ht="42.75">
      <c r="A1408" s="585" t="s">
        <v>8752</v>
      </c>
      <c r="B1408" s="586" t="s">
        <v>8753</v>
      </c>
      <c r="C1408" s="587" t="s">
        <v>810</v>
      </c>
      <c r="D1408" s="588">
        <v>87.81</v>
      </c>
    </row>
    <row r="1409" spans="1:4" ht="42.75">
      <c r="A1409" s="585" t="s">
        <v>8754</v>
      </c>
      <c r="B1409" s="586" t="s">
        <v>8755</v>
      </c>
      <c r="C1409" s="587" t="s">
        <v>810</v>
      </c>
      <c r="D1409" s="588">
        <v>84.25</v>
      </c>
    </row>
    <row r="1410" spans="1:4" ht="42.75">
      <c r="A1410" s="585" t="s">
        <v>8756</v>
      </c>
      <c r="B1410" s="586" t="s">
        <v>8757</v>
      </c>
      <c r="C1410" s="587" t="s">
        <v>810</v>
      </c>
      <c r="D1410" s="588">
        <v>81.709999999999994</v>
      </c>
    </row>
    <row r="1411" spans="1:4" ht="42.75">
      <c r="A1411" s="585" t="s">
        <v>8758</v>
      </c>
      <c r="B1411" s="586" t="s">
        <v>8759</v>
      </c>
      <c r="C1411" s="587" t="s">
        <v>810</v>
      </c>
      <c r="D1411" s="588">
        <v>79.75</v>
      </c>
    </row>
    <row r="1412" spans="1:4" ht="42.75">
      <c r="A1412" s="585" t="s">
        <v>8760</v>
      </c>
      <c r="B1412" s="586" t="s">
        <v>8761</v>
      </c>
      <c r="C1412" s="587" t="s">
        <v>810</v>
      </c>
      <c r="D1412" s="588">
        <v>98.38</v>
      </c>
    </row>
    <row r="1413" spans="1:4" ht="42.75">
      <c r="A1413" s="585" t="s">
        <v>8762</v>
      </c>
      <c r="B1413" s="586" t="s">
        <v>8763</v>
      </c>
      <c r="C1413" s="587" t="s">
        <v>810</v>
      </c>
      <c r="D1413" s="588">
        <v>92.53</v>
      </c>
    </row>
    <row r="1414" spans="1:4" ht="42.75">
      <c r="A1414" s="585" t="s">
        <v>8764</v>
      </c>
      <c r="B1414" s="586" t="s">
        <v>8765</v>
      </c>
      <c r="C1414" s="587" t="s">
        <v>810</v>
      </c>
      <c r="D1414" s="588">
        <v>88.81</v>
      </c>
    </row>
    <row r="1415" spans="1:4" ht="42.75">
      <c r="A1415" s="585" t="s">
        <v>8766</v>
      </c>
      <c r="B1415" s="586" t="s">
        <v>8767</v>
      </c>
      <c r="C1415" s="587" t="s">
        <v>810</v>
      </c>
      <c r="D1415" s="588">
        <v>86.18</v>
      </c>
    </row>
    <row r="1416" spans="1:4" ht="42.75">
      <c r="A1416" s="585" t="s">
        <v>8768</v>
      </c>
      <c r="B1416" s="586" t="s">
        <v>8769</v>
      </c>
      <c r="C1416" s="587" t="s">
        <v>810</v>
      </c>
      <c r="D1416" s="588">
        <v>84.14</v>
      </c>
    </row>
    <row r="1417" spans="1:4" ht="42.75">
      <c r="A1417" s="585" t="s">
        <v>8770</v>
      </c>
      <c r="B1417" s="586" t="s">
        <v>8771</v>
      </c>
      <c r="C1417" s="587" t="s">
        <v>810</v>
      </c>
      <c r="D1417" s="588">
        <v>85.66</v>
      </c>
    </row>
    <row r="1418" spans="1:4" ht="42.75">
      <c r="A1418" s="585" t="s">
        <v>8772</v>
      </c>
      <c r="B1418" s="586" t="s">
        <v>8773</v>
      </c>
      <c r="C1418" s="587" t="s">
        <v>810</v>
      </c>
      <c r="D1418" s="588">
        <v>79.680000000000007</v>
      </c>
    </row>
    <row r="1419" spans="1:4" ht="42.75">
      <c r="A1419" s="585" t="s">
        <v>8774</v>
      </c>
      <c r="B1419" s="586" t="s">
        <v>8775</v>
      </c>
      <c r="C1419" s="587" t="s">
        <v>810</v>
      </c>
      <c r="D1419" s="588">
        <v>76.14</v>
      </c>
    </row>
    <row r="1420" spans="1:4" ht="42.75">
      <c r="A1420" s="585" t="s">
        <v>8776</v>
      </c>
      <c r="B1420" s="586" t="s">
        <v>8777</v>
      </c>
      <c r="C1420" s="587" t="s">
        <v>810</v>
      </c>
      <c r="D1420" s="588">
        <v>73.63</v>
      </c>
    </row>
    <row r="1421" spans="1:4" ht="42.75">
      <c r="A1421" s="585" t="s">
        <v>8778</v>
      </c>
      <c r="B1421" s="586" t="s">
        <v>8779</v>
      </c>
      <c r="C1421" s="587" t="s">
        <v>810</v>
      </c>
      <c r="D1421" s="588">
        <v>71.66</v>
      </c>
    </row>
    <row r="1422" spans="1:4" ht="42.75">
      <c r="A1422" s="585" t="s">
        <v>8780</v>
      </c>
      <c r="B1422" s="586" t="s">
        <v>8781</v>
      </c>
      <c r="C1422" s="587" t="s">
        <v>810</v>
      </c>
      <c r="D1422" s="588">
        <v>90.71</v>
      </c>
    </row>
    <row r="1423" spans="1:4" ht="42.75">
      <c r="A1423" s="585" t="s">
        <v>8782</v>
      </c>
      <c r="B1423" s="586" t="s">
        <v>8783</v>
      </c>
      <c r="C1423" s="587" t="s">
        <v>810</v>
      </c>
      <c r="D1423" s="588">
        <v>84.41</v>
      </c>
    </row>
    <row r="1424" spans="1:4" ht="42.75">
      <c r="A1424" s="585" t="s">
        <v>8784</v>
      </c>
      <c r="B1424" s="586" t="s">
        <v>8785</v>
      </c>
      <c r="C1424" s="587" t="s">
        <v>810</v>
      </c>
      <c r="D1424" s="588">
        <v>80.7</v>
      </c>
    </row>
    <row r="1425" spans="1:4" ht="42.75">
      <c r="A1425" s="585" t="s">
        <v>8786</v>
      </c>
      <c r="B1425" s="586" t="s">
        <v>8787</v>
      </c>
      <c r="C1425" s="587" t="s">
        <v>810</v>
      </c>
      <c r="D1425" s="588">
        <v>78.099999999999994</v>
      </c>
    </row>
    <row r="1426" spans="1:4" ht="42.75">
      <c r="A1426" s="585" t="s">
        <v>8788</v>
      </c>
      <c r="B1426" s="586" t="s">
        <v>8789</v>
      </c>
      <c r="C1426" s="587" t="s">
        <v>810</v>
      </c>
      <c r="D1426" s="588">
        <v>76.06</v>
      </c>
    </row>
    <row r="1427" spans="1:4" ht="14.25">
      <c r="A1427" s="585" t="s">
        <v>8790</v>
      </c>
      <c r="B1427" s="586" t="s">
        <v>8791</v>
      </c>
      <c r="C1427" s="587"/>
      <c r="D1427" s="588"/>
    </row>
    <row r="1428" spans="1:4" ht="28.5">
      <c r="A1428" s="585" t="s">
        <v>8792</v>
      </c>
      <c r="B1428" s="586" t="s">
        <v>8793</v>
      </c>
      <c r="C1428" s="587" t="s">
        <v>810</v>
      </c>
      <c r="D1428" s="588">
        <v>24.74</v>
      </c>
    </row>
    <row r="1429" spans="1:4" ht="28.5">
      <c r="A1429" s="585" t="s">
        <v>8794</v>
      </c>
      <c r="B1429" s="586" t="s">
        <v>8795</v>
      </c>
      <c r="C1429" s="587" t="s">
        <v>810</v>
      </c>
      <c r="D1429" s="588">
        <v>43.43</v>
      </c>
    </row>
    <row r="1430" spans="1:4" ht="28.5">
      <c r="A1430" s="585" t="s">
        <v>8796</v>
      </c>
      <c r="B1430" s="586" t="s">
        <v>8797</v>
      </c>
      <c r="C1430" s="587" t="s">
        <v>810</v>
      </c>
      <c r="D1430" s="588">
        <v>26.81</v>
      </c>
    </row>
    <row r="1431" spans="1:4" ht="28.5">
      <c r="A1431" s="585" t="s">
        <v>8798</v>
      </c>
      <c r="B1431" s="586" t="s">
        <v>8799</v>
      </c>
      <c r="C1431" s="587" t="s">
        <v>810</v>
      </c>
      <c r="D1431" s="588">
        <v>20.72</v>
      </c>
    </row>
    <row r="1432" spans="1:4" ht="28.5">
      <c r="A1432" s="585" t="s">
        <v>8800</v>
      </c>
      <c r="B1432" s="586" t="s">
        <v>8801</v>
      </c>
      <c r="C1432" s="587" t="s">
        <v>810</v>
      </c>
      <c r="D1432" s="588">
        <v>171.45</v>
      </c>
    </row>
    <row r="1433" spans="1:4" ht="14.25">
      <c r="A1433" s="585" t="s">
        <v>8802</v>
      </c>
      <c r="B1433" s="586" t="s">
        <v>8803</v>
      </c>
      <c r="C1433" s="587" t="s">
        <v>810</v>
      </c>
      <c r="D1433" s="588">
        <v>35.729999999999997</v>
      </c>
    </row>
    <row r="1434" spans="1:4" ht="28.5">
      <c r="A1434" s="585" t="s">
        <v>8804</v>
      </c>
      <c r="B1434" s="586" t="s">
        <v>8805</v>
      </c>
      <c r="C1434" s="587" t="s">
        <v>780</v>
      </c>
      <c r="D1434" s="588">
        <v>398.81</v>
      </c>
    </row>
    <row r="1435" spans="1:4" ht="14.25">
      <c r="A1435" s="585" t="s">
        <v>8806</v>
      </c>
      <c r="B1435" s="586" t="s">
        <v>8807</v>
      </c>
      <c r="C1435" s="587"/>
      <c r="D1435" s="588"/>
    </row>
    <row r="1436" spans="1:4" ht="14.25">
      <c r="A1436" s="585" t="s">
        <v>8808</v>
      </c>
      <c r="B1436" s="586" t="s">
        <v>8809</v>
      </c>
      <c r="C1436" s="587"/>
      <c r="D1436" s="588"/>
    </row>
    <row r="1437" spans="1:4" ht="28.5">
      <c r="A1437" s="585" t="s">
        <v>8810</v>
      </c>
      <c r="B1437" s="586" t="s">
        <v>8811</v>
      </c>
      <c r="C1437" s="587" t="s">
        <v>492</v>
      </c>
      <c r="D1437" s="588">
        <v>276.52999999999997</v>
      </c>
    </row>
    <row r="1438" spans="1:4" ht="14.25">
      <c r="A1438" s="585" t="s">
        <v>8812</v>
      </c>
      <c r="B1438" s="586" t="s">
        <v>8813</v>
      </c>
      <c r="C1438" s="587"/>
      <c r="D1438" s="588"/>
    </row>
    <row r="1439" spans="1:4" ht="42.75">
      <c r="A1439" s="585" t="s">
        <v>8814</v>
      </c>
      <c r="B1439" s="586" t="s">
        <v>8815</v>
      </c>
      <c r="C1439" s="587" t="s">
        <v>492</v>
      </c>
      <c r="D1439" s="588">
        <v>460.08</v>
      </c>
    </row>
    <row r="1440" spans="1:4" ht="42.75">
      <c r="A1440" s="585" t="s">
        <v>8816</v>
      </c>
      <c r="B1440" s="586" t="s">
        <v>8817</v>
      </c>
      <c r="C1440" s="587" t="s">
        <v>492</v>
      </c>
      <c r="D1440" s="588">
        <v>760.38</v>
      </c>
    </row>
    <row r="1441" spans="1:4" ht="42.75">
      <c r="A1441" s="585" t="s">
        <v>8818</v>
      </c>
      <c r="B1441" s="586" t="s">
        <v>8819</v>
      </c>
      <c r="C1441" s="587" t="s">
        <v>492</v>
      </c>
      <c r="D1441" s="588">
        <v>1147.1099999999999</v>
      </c>
    </row>
    <row r="1442" spans="1:4" ht="42.75">
      <c r="A1442" s="585" t="s">
        <v>8820</v>
      </c>
      <c r="B1442" s="586" t="s">
        <v>8821</v>
      </c>
      <c r="C1442" s="587" t="s">
        <v>492</v>
      </c>
      <c r="D1442" s="588">
        <v>1626.59</v>
      </c>
    </row>
    <row r="1443" spans="1:4" ht="42.75">
      <c r="A1443" s="585" t="s">
        <v>8822</v>
      </c>
      <c r="B1443" s="586" t="s">
        <v>8823</v>
      </c>
      <c r="C1443" s="587" t="s">
        <v>492</v>
      </c>
      <c r="D1443" s="588">
        <v>2203.83</v>
      </c>
    </row>
    <row r="1444" spans="1:4" ht="42.75">
      <c r="A1444" s="585" t="s">
        <v>8824</v>
      </c>
      <c r="B1444" s="586" t="s">
        <v>8825</v>
      </c>
      <c r="C1444" s="587" t="s">
        <v>492</v>
      </c>
      <c r="D1444" s="588">
        <v>652.49</v>
      </c>
    </row>
    <row r="1445" spans="1:4" ht="42.75">
      <c r="A1445" s="585" t="s">
        <v>8826</v>
      </c>
      <c r="B1445" s="586" t="s">
        <v>8827</v>
      </c>
      <c r="C1445" s="587" t="s">
        <v>492</v>
      </c>
      <c r="D1445" s="588">
        <v>1083.9000000000001</v>
      </c>
    </row>
    <row r="1446" spans="1:4" ht="42.75">
      <c r="A1446" s="585" t="s">
        <v>8828</v>
      </c>
      <c r="B1446" s="586" t="s">
        <v>8829</v>
      </c>
      <c r="C1446" s="587" t="s">
        <v>492</v>
      </c>
      <c r="D1446" s="588">
        <v>1636.86</v>
      </c>
    </row>
    <row r="1447" spans="1:4" ht="42.75">
      <c r="A1447" s="585" t="s">
        <v>8830</v>
      </c>
      <c r="B1447" s="586" t="s">
        <v>8831</v>
      </c>
      <c r="C1447" s="587" t="s">
        <v>492</v>
      </c>
      <c r="D1447" s="588">
        <v>2022.58</v>
      </c>
    </row>
    <row r="1448" spans="1:4" ht="42.75">
      <c r="A1448" s="585" t="s">
        <v>8832</v>
      </c>
      <c r="B1448" s="586" t="s">
        <v>8833</v>
      </c>
      <c r="C1448" s="587" t="s">
        <v>492</v>
      </c>
      <c r="D1448" s="588">
        <v>3135.1</v>
      </c>
    </row>
    <row r="1449" spans="1:4" ht="42.75">
      <c r="A1449" s="585" t="s">
        <v>8834</v>
      </c>
      <c r="B1449" s="586" t="s">
        <v>8835</v>
      </c>
      <c r="C1449" s="587" t="s">
        <v>492</v>
      </c>
      <c r="D1449" s="588">
        <v>844.48</v>
      </c>
    </row>
    <row r="1450" spans="1:4" ht="42.75">
      <c r="A1450" s="585" t="s">
        <v>8836</v>
      </c>
      <c r="B1450" s="586" t="s">
        <v>8837</v>
      </c>
      <c r="C1450" s="587" t="s">
        <v>492</v>
      </c>
      <c r="D1450" s="588">
        <v>1406.96</v>
      </c>
    </row>
    <row r="1451" spans="1:4" ht="42.75">
      <c r="A1451" s="585" t="s">
        <v>8838</v>
      </c>
      <c r="B1451" s="586" t="s">
        <v>8839</v>
      </c>
      <c r="C1451" s="587" t="s">
        <v>492</v>
      </c>
      <c r="D1451" s="588">
        <v>2126.25</v>
      </c>
    </row>
    <row r="1452" spans="1:4" ht="42.75">
      <c r="A1452" s="585" t="s">
        <v>8840</v>
      </c>
      <c r="B1452" s="586" t="s">
        <v>8841</v>
      </c>
      <c r="C1452" s="587" t="s">
        <v>492</v>
      </c>
      <c r="D1452" s="588">
        <v>3010.21</v>
      </c>
    </row>
    <row r="1453" spans="1:4" ht="42.75">
      <c r="A1453" s="585" t="s">
        <v>8842</v>
      </c>
      <c r="B1453" s="586" t="s">
        <v>8843</v>
      </c>
      <c r="C1453" s="587" t="s">
        <v>492</v>
      </c>
      <c r="D1453" s="588">
        <v>4066.47</v>
      </c>
    </row>
    <row r="1454" spans="1:4" ht="14.25">
      <c r="A1454" s="585" t="s">
        <v>8844</v>
      </c>
      <c r="B1454" s="586" t="s">
        <v>8845</v>
      </c>
      <c r="C1454" s="587"/>
      <c r="D1454" s="588"/>
    </row>
    <row r="1455" spans="1:4" ht="42.75">
      <c r="A1455" s="585" t="s">
        <v>8846</v>
      </c>
      <c r="B1455" s="586" t="s">
        <v>8847</v>
      </c>
      <c r="C1455" s="587" t="s">
        <v>492</v>
      </c>
      <c r="D1455" s="588">
        <v>294.74</v>
      </c>
    </row>
    <row r="1456" spans="1:4" ht="42.75">
      <c r="A1456" s="585" t="s">
        <v>8848</v>
      </c>
      <c r="B1456" s="586" t="s">
        <v>8849</v>
      </c>
      <c r="C1456" s="587" t="s">
        <v>492</v>
      </c>
      <c r="D1456" s="588">
        <v>310.43</v>
      </c>
    </row>
    <row r="1457" spans="1:4" ht="42.75">
      <c r="A1457" s="585" t="s">
        <v>8850</v>
      </c>
      <c r="B1457" s="586" t="s">
        <v>8851</v>
      </c>
      <c r="C1457" s="587" t="s">
        <v>492</v>
      </c>
      <c r="D1457" s="588">
        <v>287.64999999999998</v>
      </c>
    </row>
    <row r="1458" spans="1:4" ht="42.75">
      <c r="A1458" s="585" t="s">
        <v>8852</v>
      </c>
      <c r="B1458" s="586" t="s">
        <v>8853</v>
      </c>
      <c r="C1458" s="587" t="s">
        <v>492</v>
      </c>
      <c r="D1458" s="588">
        <v>909.16</v>
      </c>
    </row>
    <row r="1459" spans="1:4" ht="42.75">
      <c r="A1459" s="585" t="s">
        <v>8854</v>
      </c>
      <c r="B1459" s="586" t="s">
        <v>8855</v>
      </c>
      <c r="C1459" s="587" t="s">
        <v>492</v>
      </c>
      <c r="D1459" s="588">
        <v>959.79</v>
      </c>
    </row>
    <row r="1460" spans="1:4" ht="42.75">
      <c r="A1460" s="585" t="s">
        <v>8856</v>
      </c>
      <c r="B1460" s="586" t="s">
        <v>8857</v>
      </c>
      <c r="C1460" s="587" t="s">
        <v>492</v>
      </c>
      <c r="D1460" s="588">
        <v>1017.15</v>
      </c>
    </row>
    <row r="1461" spans="1:4" ht="42.75">
      <c r="A1461" s="585" t="s">
        <v>8858</v>
      </c>
      <c r="B1461" s="586" t="s">
        <v>8859</v>
      </c>
      <c r="C1461" s="587" t="s">
        <v>492</v>
      </c>
      <c r="D1461" s="588">
        <v>1065.24</v>
      </c>
    </row>
    <row r="1462" spans="1:4" ht="42.75">
      <c r="A1462" s="585" t="s">
        <v>8860</v>
      </c>
      <c r="B1462" s="586" t="s">
        <v>8861</v>
      </c>
      <c r="C1462" s="587" t="s">
        <v>492</v>
      </c>
      <c r="D1462" s="588">
        <v>1071.98</v>
      </c>
    </row>
    <row r="1463" spans="1:4" ht="42.75">
      <c r="A1463" s="585" t="s">
        <v>8862</v>
      </c>
      <c r="B1463" s="586" t="s">
        <v>8863</v>
      </c>
      <c r="C1463" s="587" t="s">
        <v>492</v>
      </c>
      <c r="D1463" s="588">
        <v>1119.27</v>
      </c>
    </row>
    <row r="1464" spans="1:4" ht="42.75">
      <c r="A1464" s="585" t="s">
        <v>8864</v>
      </c>
      <c r="B1464" s="586" t="s">
        <v>8865</v>
      </c>
      <c r="C1464" s="587" t="s">
        <v>492</v>
      </c>
      <c r="D1464" s="588">
        <v>1198.04</v>
      </c>
    </row>
    <row r="1465" spans="1:4" ht="42.75">
      <c r="A1465" s="585" t="s">
        <v>8866</v>
      </c>
      <c r="B1465" s="586" t="s">
        <v>8867</v>
      </c>
      <c r="C1465" s="587" t="s">
        <v>492</v>
      </c>
      <c r="D1465" s="588">
        <v>1250.04</v>
      </c>
    </row>
    <row r="1466" spans="1:4" ht="42.75">
      <c r="A1466" s="585" t="s">
        <v>8868</v>
      </c>
      <c r="B1466" s="586" t="s">
        <v>8869</v>
      </c>
      <c r="C1466" s="587" t="s">
        <v>492</v>
      </c>
      <c r="D1466" s="588">
        <v>1376.4</v>
      </c>
    </row>
    <row r="1467" spans="1:4" ht="42.75">
      <c r="A1467" s="585" t="s">
        <v>8870</v>
      </c>
      <c r="B1467" s="586" t="s">
        <v>8871</v>
      </c>
      <c r="C1467" s="587" t="s">
        <v>492</v>
      </c>
      <c r="D1467" s="588">
        <v>1474.41</v>
      </c>
    </row>
    <row r="1468" spans="1:4" ht="42.75">
      <c r="A1468" s="585" t="s">
        <v>8872</v>
      </c>
      <c r="B1468" s="586" t="s">
        <v>8873</v>
      </c>
      <c r="C1468" s="587" t="s">
        <v>492</v>
      </c>
      <c r="D1468" s="588">
        <v>1546.5</v>
      </c>
    </row>
    <row r="1469" spans="1:4" ht="42.75">
      <c r="A1469" s="585" t="s">
        <v>8874</v>
      </c>
      <c r="B1469" s="586" t="s">
        <v>8875</v>
      </c>
      <c r="C1469" s="587" t="s">
        <v>492</v>
      </c>
      <c r="D1469" s="588">
        <v>1658.58</v>
      </c>
    </row>
    <row r="1470" spans="1:4" ht="42.75">
      <c r="A1470" s="585" t="s">
        <v>8876</v>
      </c>
      <c r="B1470" s="586" t="s">
        <v>8877</v>
      </c>
      <c r="C1470" s="587" t="s">
        <v>492</v>
      </c>
      <c r="D1470" s="588">
        <v>1742.71</v>
      </c>
    </row>
    <row r="1471" spans="1:4" ht="42.75">
      <c r="A1471" s="585" t="s">
        <v>8878</v>
      </c>
      <c r="B1471" s="586" t="s">
        <v>8879</v>
      </c>
      <c r="C1471" s="587" t="s">
        <v>492</v>
      </c>
      <c r="D1471" s="588">
        <v>1852.58</v>
      </c>
    </row>
    <row r="1472" spans="1:4" ht="42.75">
      <c r="A1472" s="585" t="s">
        <v>8880</v>
      </c>
      <c r="B1472" s="586" t="s">
        <v>8881</v>
      </c>
      <c r="C1472" s="587" t="s">
        <v>492</v>
      </c>
      <c r="D1472" s="588">
        <v>1950.32</v>
      </c>
    </row>
    <row r="1473" spans="1:4" ht="42.75">
      <c r="A1473" s="585" t="s">
        <v>8882</v>
      </c>
      <c r="B1473" s="586" t="s">
        <v>8883</v>
      </c>
      <c r="C1473" s="587" t="s">
        <v>492</v>
      </c>
      <c r="D1473" s="588">
        <v>2048.7199999999998</v>
      </c>
    </row>
    <row r="1474" spans="1:4" ht="42.75">
      <c r="A1474" s="585" t="s">
        <v>8884</v>
      </c>
      <c r="B1474" s="586" t="s">
        <v>8885</v>
      </c>
      <c r="C1474" s="587" t="s">
        <v>492</v>
      </c>
      <c r="D1474" s="588">
        <v>2146.4699999999998</v>
      </c>
    </row>
    <row r="1475" spans="1:4" ht="42.75">
      <c r="A1475" s="585" t="s">
        <v>8886</v>
      </c>
      <c r="B1475" s="586" t="s">
        <v>8887</v>
      </c>
      <c r="C1475" s="587" t="s">
        <v>492</v>
      </c>
      <c r="D1475" s="588">
        <v>2254.0300000000002</v>
      </c>
    </row>
    <row r="1476" spans="1:4" ht="42.75">
      <c r="A1476" s="585" t="s">
        <v>8888</v>
      </c>
      <c r="B1476" s="586" t="s">
        <v>8889</v>
      </c>
      <c r="C1476" s="587" t="s">
        <v>492</v>
      </c>
      <c r="D1476" s="588">
        <v>2351.7800000000002</v>
      </c>
    </row>
    <row r="1477" spans="1:4" ht="42.75">
      <c r="A1477" s="585" t="s">
        <v>8890</v>
      </c>
      <c r="B1477" s="586" t="s">
        <v>8891</v>
      </c>
      <c r="C1477" s="587" t="s">
        <v>492</v>
      </c>
      <c r="D1477" s="588">
        <v>2449.52</v>
      </c>
    </row>
    <row r="1478" spans="1:4" ht="42.75">
      <c r="A1478" s="585" t="s">
        <v>8892</v>
      </c>
      <c r="B1478" s="586" t="s">
        <v>8893</v>
      </c>
      <c r="C1478" s="587" t="s">
        <v>492</v>
      </c>
      <c r="D1478" s="588">
        <v>2679.19</v>
      </c>
    </row>
    <row r="1479" spans="1:4" ht="42.75">
      <c r="A1479" s="585" t="s">
        <v>8894</v>
      </c>
      <c r="B1479" s="586" t="s">
        <v>8895</v>
      </c>
      <c r="C1479" s="587" t="s">
        <v>492</v>
      </c>
      <c r="D1479" s="588">
        <v>2645.98</v>
      </c>
    </row>
    <row r="1480" spans="1:4" ht="42.75">
      <c r="A1480" s="585" t="s">
        <v>8896</v>
      </c>
      <c r="B1480" s="586" t="s">
        <v>8897</v>
      </c>
      <c r="C1480" s="587" t="s">
        <v>492</v>
      </c>
      <c r="D1480" s="588">
        <v>2744.37</v>
      </c>
    </row>
    <row r="1481" spans="1:4" ht="42.75">
      <c r="A1481" s="585" t="s">
        <v>8898</v>
      </c>
      <c r="B1481" s="586" t="s">
        <v>8899</v>
      </c>
      <c r="C1481" s="587" t="s">
        <v>492</v>
      </c>
      <c r="D1481" s="588">
        <v>2842.12</v>
      </c>
    </row>
    <row r="1482" spans="1:4" ht="57">
      <c r="A1482" s="585" t="s">
        <v>8900</v>
      </c>
      <c r="B1482" s="586" t="s">
        <v>8901</v>
      </c>
      <c r="C1482" s="587" t="s">
        <v>492</v>
      </c>
      <c r="D1482" s="588">
        <v>1188.8699999999999</v>
      </c>
    </row>
    <row r="1483" spans="1:4" ht="57">
      <c r="A1483" s="585" t="s">
        <v>8902</v>
      </c>
      <c r="B1483" s="586" t="s">
        <v>8903</v>
      </c>
      <c r="C1483" s="587" t="s">
        <v>492</v>
      </c>
      <c r="D1483" s="588">
        <v>1234.3699999999999</v>
      </c>
    </row>
    <row r="1484" spans="1:4" ht="57">
      <c r="A1484" s="585" t="s">
        <v>8904</v>
      </c>
      <c r="B1484" s="586" t="s">
        <v>8905</v>
      </c>
      <c r="C1484" s="587" t="s">
        <v>492</v>
      </c>
      <c r="D1484" s="588">
        <v>1325.89</v>
      </c>
    </row>
    <row r="1485" spans="1:4" ht="57">
      <c r="A1485" s="585" t="s">
        <v>8906</v>
      </c>
      <c r="B1485" s="586" t="s">
        <v>8907</v>
      </c>
      <c r="C1485" s="587" t="s">
        <v>492</v>
      </c>
      <c r="D1485" s="588">
        <v>1333.67</v>
      </c>
    </row>
    <row r="1486" spans="1:4" ht="57">
      <c r="A1486" s="585" t="s">
        <v>8908</v>
      </c>
      <c r="B1486" s="586" t="s">
        <v>8909</v>
      </c>
      <c r="C1486" s="587" t="s">
        <v>492</v>
      </c>
      <c r="D1486" s="588">
        <v>1343.4</v>
      </c>
    </row>
    <row r="1487" spans="1:4" ht="57">
      <c r="A1487" s="585" t="s">
        <v>8910</v>
      </c>
      <c r="B1487" s="586" t="s">
        <v>8911</v>
      </c>
      <c r="C1487" s="587" t="s">
        <v>492</v>
      </c>
      <c r="D1487" s="588">
        <v>1442.72</v>
      </c>
    </row>
    <row r="1488" spans="1:4" ht="42.75">
      <c r="A1488" s="585" t="s">
        <v>8912</v>
      </c>
      <c r="B1488" s="586" t="s">
        <v>8913</v>
      </c>
      <c r="C1488" s="587" t="s">
        <v>492</v>
      </c>
      <c r="D1488" s="588">
        <v>1502.89</v>
      </c>
    </row>
    <row r="1489" spans="1:4" ht="57">
      <c r="A1489" s="585" t="s">
        <v>8914</v>
      </c>
      <c r="B1489" s="586" t="s">
        <v>8915</v>
      </c>
      <c r="C1489" s="587" t="s">
        <v>492</v>
      </c>
      <c r="D1489" s="588">
        <v>1602.21</v>
      </c>
    </row>
    <row r="1490" spans="1:4" ht="57">
      <c r="A1490" s="585" t="s">
        <v>8916</v>
      </c>
      <c r="B1490" s="586" t="s">
        <v>8917</v>
      </c>
      <c r="C1490" s="587" t="s">
        <v>492</v>
      </c>
      <c r="D1490" s="588">
        <v>1701.53</v>
      </c>
    </row>
    <row r="1491" spans="1:4" ht="57">
      <c r="A1491" s="585" t="s">
        <v>8918</v>
      </c>
      <c r="B1491" s="586" t="s">
        <v>8919</v>
      </c>
      <c r="C1491" s="587" t="s">
        <v>492</v>
      </c>
      <c r="D1491" s="588">
        <v>1800.85</v>
      </c>
    </row>
    <row r="1492" spans="1:4" ht="57">
      <c r="A1492" s="585" t="s">
        <v>8920</v>
      </c>
      <c r="B1492" s="586" t="s">
        <v>8921</v>
      </c>
      <c r="C1492" s="587" t="s">
        <v>492</v>
      </c>
      <c r="D1492" s="588">
        <v>1900.75</v>
      </c>
    </row>
    <row r="1493" spans="1:4" ht="57">
      <c r="A1493" s="585" t="s">
        <v>8922</v>
      </c>
      <c r="B1493" s="586" t="s">
        <v>8923</v>
      </c>
      <c r="C1493" s="587" t="s">
        <v>492</v>
      </c>
      <c r="D1493" s="588">
        <v>2000.46</v>
      </c>
    </row>
    <row r="1494" spans="1:4" ht="57">
      <c r="A1494" s="585" t="s">
        <v>8924</v>
      </c>
      <c r="B1494" s="586" t="s">
        <v>8925</v>
      </c>
      <c r="C1494" s="587" t="s">
        <v>492</v>
      </c>
      <c r="D1494" s="588">
        <v>2096.7600000000002</v>
      </c>
    </row>
    <row r="1495" spans="1:4" ht="42.75">
      <c r="A1495" s="585" t="s">
        <v>8926</v>
      </c>
      <c r="B1495" s="586" t="s">
        <v>8927</v>
      </c>
      <c r="C1495" s="587" t="s">
        <v>492</v>
      </c>
      <c r="D1495" s="588">
        <v>2192.88</v>
      </c>
    </row>
    <row r="1496" spans="1:4" ht="57">
      <c r="A1496" s="585" t="s">
        <v>8928</v>
      </c>
      <c r="B1496" s="586" t="s">
        <v>8929</v>
      </c>
      <c r="C1496" s="587" t="s">
        <v>492</v>
      </c>
      <c r="D1496" s="588">
        <v>2298.87</v>
      </c>
    </row>
    <row r="1497" spans="1:4" ht="57">
      <c r="A1497" s="585" t="s">
        <v>8930</v>
      </c>
      <c r="B1497" s="586" t="s">
        <v>8931</v>
      </c>
      <c r="C1497" s="587" t="s">
        <v>492</v>
      </c>
      <c r="D1497" s="588">
        <v>2367.9</v>
      </c>
    </row>
    <row r="1498" spans="1:4" ht="57">
      <c r="A1498" s="585" t="s">
        <v>8932</v>
      </c>
      <c r="B1498" s="586" t="s">
        <v>8933</v>
      </c>
      <c r="C1498" s="587" t="s">
        <v>492</v>
      </c>
      <c r="D1498" s="588">
        <v>602.34</v>
      </c>
    </row>
    <row r="1499" spans="1:4" ht="42.75">
      <c r="A1499" s="585" t="s">
        <v>8934</v>
      </c>
      <c r="B1499" s="586" t="s">
        <v>8935</v>
      </c>
      <c r="C1499" s="587" t="s">
        <v>492</v>
      </c>
      <c r="D1499" s="588">
        <v>1318.99</v>
      </c>
    </row>
    <row r="1500" spans="1:4" ht="42.75">
      <c r="A1500" s="585" t="s">
        <v>8936</v>
      </c>
      <c r="B1500" s="586" t="s">
        <v>8937</v>
      </c>
      <c r="C1500" s="587" t="s">
        <v>492</v>
      </c>
      <c r="D1500" s="588">
        <v>1334.28</v>
      </c>
    </row>
    <row r="1501" spans="1:4" ht="42.75">
      <c r="A1501" s="585" t="s">
        <v>8938</v>
      </c>
      <c r="B1501" s="586" t="s">
        <v>8939</v>
      </c>
      <c r="C1501" s="587" t="s">
        <v>492</v>
      </c>
      <c r="D1501" s="588">
        <v>1441.74</v>
      </c>
    </row>
    <row r="1502" spans="1:4" ht="42.75">
      <c r="A1502" s="585" t="s">
        <v>8940</v>
      </c>
      <c r="B1502" s="586" t="s">
        <v>8941</v>
      </c>
      <c r="C1502" s="587" t="s">
        <v>492</v>
      </c>
      <c r="D1502" s="588">
        <v>1522.47</v>
      </c>
    </row>
    <row r="1503" spans="1:4" ht="14.25">
      <c r="A1503" s="585" t="s">
        <v>8942</v>
      </c>
      <c r="B1503" s="586" t="s">
        <v>8943</v>
      </c>
      <c r="C1503" s="587"/>
      <c r="D1503" s="588"/>
    </row>
    <row r="1504" spans="1:4" ht="42.75">
      <c r="A1504" s="585" t="s">
        <v>8944</v>
      </c>
      <c r="B1504" s="586" t="s">
        <v>8945</v>
      </c>
      <c r="C1504" s="587" t="s">
        <v>492</v>
      </c>
      <c r="D1504" s="588">
        <v>1839.66</v>
      </c>
    </row>
    <row r="1505" spans="1:4" ht="42.75">
      <c r="A1505" s="585" t="s">
        <v>8946</v>
      </c>
      <c r="B1505" s="586" t="s">
        <v>8947</v>
      </c>
      <c r="C1505" s="587" t="s">
        <v>492</v>
      </c>
      <c r="D1505" s="588">
        <v>2125.16</v>
      </c>
    </row>
    <row r="1506" spans="1:4" ht="42.75">
      <c r="A1506" s="585" t="s">
        <v>8948</v>
      </c>
      <c r="B1506" s="586" t="s">
        <v>8949</v>
      </c>
      <c r="C1506" s="587" t="s">
        <v>492</v>
      </c>
      <c r="D1506" s="588">
        <v>2299.46</v>
      </c>
    </row>
    <row r="1507" spans="1:4" ht="42.75">
      <c r="A1507" s="585" t="s">
        <v>8950</v>
      </c>
      <c r="B1507" s="586" t="s">
        <v>8951</v>
      </c>
      <c r="C1507" s="587" t="s">
        <v>492</v>
      </c>
      <c r="D1507" s="588">
        <v>2616.1999999999998</v>
      </c>
    </row>
    <row r="1508" spans="1:4" ht="42.75">
      <c r="A1508" s="585" t="s">
        <v>8952</v>
      </c>
      <c r="B1508" s="586" t="s">
        <v>8953</v>
      </c>
      <c r="C1508" s="587" t="s">
        <v>492</v>
      </c>
      <c r="D1508" s="588">
        <v>3036.46</v>
      </c>
    </row>
    <row r="1509" spans="1:4" ht="42.75">
      <c r="A1509" s="585" t="s">
        <v>8954</v>
      </c>
      <c r="B1509" s="586" t="s">
        <v>8955</v>
      </c>
      <c r="C1509" s="587" t="s">
        <v>492</v>
      </c>
      <c r="D1509" s="588">
        <v>3376.75</v>
      </c>
    </row>
    <row r="1510" spans="1:4" ht="42.75">
      <c r="A1510" s="585" t="s">
        <v>8956</v>
      </c>
      <c r="B1510" s="586" t="s">
        <v>8957</v>
      </c>
      <c r="C1510" s="587" t="s">
        <v>492</v>
      </c>
      <c r="D1510" s="588">
        <v>3682.18</v>
      </c>
    </row>
    <row r="1511" spans="1:4" ht="42.75">
      <c r="A1511" s="585" t="s">
        <v>8958</v>
      </c>
      <c r="B1511" s="586" t="s">
        <v>8959</v>
      </c>
      <c r="C1511" s="587" t="s">
        <v>492</v>
      </c>
      <c r="D1511" s="588">
        <v>3941.22</v>
      </c>
    </row>
    <row r="1512" spans="1:4" ht="14.25">
      <c r="A1512" s="585" t="s">
        <v>8960</v>
      </c>
      <c r="B1512" s="586" t="s">
        <v>8961</v>
      </c>
      <c r="C1512" s="587"/>
      <c r="D1512" s="588"/>
    </row>
    <row r="1513" spans="1:4" ht="14.25">
      <c r="A1513" s="585" t="s">
        <v>8962</v>
      </c>
      <c r="B1513" s="586" t="s">
        <v>8963</v>
      </c>
      <c r="C1513" s="587" t="s">
        <v>492</v>
      </c>
      <c r="D1513" s="588">
        <v>102.26</v>
      </c>
    </row>
    <row r="1514" spans="1:4" ht="14.25">
      <c r="A1514" s="585" t="s">
        <v>8964</v>
      </c>
      <c r="B1514" s="586" t="s">
        <v>8965</v>
      </c>
      <c r="C1514" s="587"/>
      <c r="D1514" s="588"/>
    </row>
    <row r="1515" spans="1:4" ht="28.5">
      <c r="A1515" s="585" t="s">
        <v>8966</v>
      </c>
      <c r="B1515" s="586" t="s">
        <v>8967</v>
      </c>
      <c r="C1515" s="587" t="s">
        <v>492</v>
      </c>
      <c r="D1515" s="588">
        <v>1133.06</v>
      </c>
    </row>
    <row r="1516" spans="1:4" ht="14.25">
      <c r="A1516" s="585" t="s">
        <v>8968</v>
      </c>
      <c r="B1516" s="586" t="s">
        <v>8969</v>
      </c>
      <c r="C1516" s="587" t="s">
        <v>492</v>
      </c>
      <c r="D1516" s="588">
        <v>598.82000000000005</v>
      </c>
    </row>
    <row r="1517" spans="1:4" ht="85.5">
      <c r="A1517" s="585" t="s">
        <v>8970</v>
      </c>
      <c r="B1517" s="586" t="s">
        <v>8971</v>
      </c>
      <c r="C1517" s="587"/>
      <c r="D1517" s="588"/>
    </row>
    <row r="1518" spans="1:4" ht="28.5">
      <c r="A1518" s="585" t="s">
        <v>8972</v>
      </c>
      <c r="B1518" s="586" t="s">
        <v>8973</v>
      </c>
      <c r="C1518" s="587" t="s">
        <v>492</v>
      </c>
      <c r="D1518" s="588">
        <v>2708.63</v>
      </c>
    </row>
    <row r="1519" spans="1:4" ht="85.5">
      <c r="A1519" s="585" t="s">
        <v>8974</v>
      </c>
      <c r="B1519" s="586" t="s">
        <v>8975</v>
      </c>
      <c r="C1519" s="587"/>
      <c r="D1519" s="588"/>
    </row>
    <row r="1520" spans="1:4" ht="28.5">
      <c r="A1520" s="585" t="s">
        <v>8976</v>
      </c>
      <c r="B1520" s="586" t="s">
        <v>8977</v>
      </c>
      <c r="C1520" s="587" t="s">
        <v>492</v>
      </c>
      <c r="D1520" s="588">
        <v>4366.79</v>
      </c>
    </row>
    <row r="1521" spans="1:4" ht="28.5">
      <c r="A1521" s="585" t="s">
        <v>8978</v>
      </c>
      <c r="B1521" s="586" t="s">
        <v>8979</v>
      </c>
      <c r="C1521" s="587" t="s">
        <v>492</v>
      </c>
      <c r="D1521" s="588">
        <v>6356.41</v>
      </c>
    </row>
    <row r="1522" spans="1:4" ht="14.25">
      <c r="A1522" s="585" t="s">
        <v>8980</v>
      </c>
      <c r="B1522" s="586" t="s">
        <v>8981</v>
      </c>
      <c r="C1522" s="587"/>
      <c r="D1522" s="588"/>
    </row>
    <row r="1523" spans="1:4" ht="42.75">
      <c r="A1523" s="585" t="s">
        <v>8982</v>
      </c>
      <c r="B1523" s="586" t="s">
        <v>8983</v>
      </c>
      <c r="C1523" s="587" t="s">
        <v>492</v>
      </c>
      <c r="D1523" s="588">
        <v>1329.56</v>
      </c>
    </row>
    <row r="1524" spans="1:4" ht="28.5">
      <c r="A1524" s="585" t="s">
        <v>8984</v>
      </c>
      <c r="B1524" s="586" t="s">
        <v>8985</v>
      </c>
      <c r="C1524" s="587" t="s">
        <v>492</v>
      </c>
      <c r="D1524" s="588">
        <v>67.92</v>
      </c>
    </row>
    <row r="1525" spans="1:4" ht="42.75">
      <c r="A1525" s="585" t="s">
        <v>8986</v>
      </c>
      <c r="B1525" s="586" t="s">
        <v>8987</v>
      </c>
      <c r="C1525" s="587" t="s">
        <v>492</v>
      </c>
      <c r="D1525" s="588">
        <v>596.92999999999995</v>
      </c>
    </row>
    <row r="1526" spans="1:4" ht="28.5">
      <c r="A1526" s="585" t="s">
        <v>8988</v>
      </c>
      <c r="B1526" s="586" t="s">
        <v>8989</v>
      </c>
      <c r="C1526" s="587" t="s">
        <v>492</v>
      </c>
      <c r="D1526" s="588">
        <v>160.72</v>
      </c>
    </row>
    <row r="1527" spans="1:4" ht="28.5">
      <c r="A1527" s="585" t="s">
        <v>8990</v>
      </c>
      <c r="B1527" s="586" t="s">
        <v>8991</v>
      </c>
      <c r="C1527" s="587" t="s">
        <v>492</v>
      </c>
      <c r="D1527" s="588">
        <v>1021.74</v>
      </c>
    </row>
    <row r="1528" spans="1:4" ht="28.5">
      <c r="A1528" s="585" t="s">
        <v>8992</v>
      </c>
      <c r="B1528" s="586" t="s">
        <v>8993</v>
      </c>
      <c r="C1528" s="587" t="s">
        <v>492</v>
      </c>
      <c r="D1528" s="588">
        <v>1277.4100000000001</v>
      </c>
    </row>
    <row r="1529" spans="1:4" ht="28.5">
      <c r="A1529" s="585" t="s">
        <v>8994</v>
      </c>
      <c r="B1529" s="586" t="s">
        <v>8995</v>
      </c>
      <c r="C1529" s="587" t="s">
        <v>492</v>
      </c>
      <c r="D1529" s="588">
        <v>2684.58</v>
      </c>
    </row>
    <row r="1530" spans="1:4" ht="28.5">
      <c r="A1530" s="585" t="s">
        <v>8996</v>
      </c>
      <c r="B1530" s="586" t="s">
        <v>8997</v>
      </c>
      <c r="C1530" s="587" t="s">
        <v>492</v>
      </c>
      <c r="D1530" s="588">
        <v>3124.81</v>
      </c>
    </row>
    <row r="1531" spans="1:4" ht="28.5">
      <c r="A1531" s="585" t="s">
        <v>8998</v>
      </c>
      <c r="B1531" s="586" t="s">
        <v>8999</v>
      </c>
      <c r="C1531" s="587" t="s">
        <v>492</v>
      </c>
      <c r="D1531" s="588">
        <v>4084.83</v>
      </c>
    </row>
    <row r="1532" spans="1:4" ht="28.5">
      <c r="A1532" s="585" t="s">
        <v>9000</v>
      </c>
      <c r="B1532" s="586" t="s">
        <v>9001</v>
      </c>
      <c r="C1532" s="587" t="s">
        <v>492</v>
      </c>
      <c r="D1532" s="588">
        <v>5017.8999999999996</v>
      </c>
    </row>
    <row r="1533" spans="1:4" ht="14.25">
      <c r="A1533" s="585" t="s">
        <v>9002</v>
      </c>
      <c r="B1533" s="586" t="s">
        <v>9003</v>
      </c>
      <c r="C1533" s="587" t="s">
        <v>810</v>
      </c>
      <c r="D1533" s="588">
        <v>510.97</v>
      </c>
    </row>
    <row r="1534" spans="1:4" ht="14.25">
      <c r="A1534" s="585" t="s">
        <v>9004</v>
      </c>
      <c r="B1534" s="586" t="s">
        <v>9005</v>
      </c>
      <c r="C1534" s="587" t="s">
        <v>810</v>
      </c>
      <c r="D1534" s="588">
        <v>510.53</v>
      </c>
    </row>
    <row r="1535" spans="1:4" ht="28.5">
      <c r="A1535" s="585" t="s">
        <v>9006</v>
      </c>
      <c r="B1535" s="586" t="s">
        <v>9007</v>
      </c>
      <c r="C1535" s="587" t="s">
        <v>492</v>
      </c>
      <c r="D1535" s="588">
        <v>275.98</v>
      </c>
    </row>
    <row r="1536" spans="1:4" ht="14.25">
      <c r="A1536" s="585" t="s">
        <v>9008</v>
      </c>
      <c r="B1536" s="586" t="s">
        <v>9009</v>
      </c>
      <c r="C1536" s="587"/>
      <c r="D1536" s="588"/>
    </row>
    <row r="1537" spans="1:4" ht="14.25">
      <c r="A1537" s="585" t="s">
        <v>9010</v>
      </c>
      <c r="B1537" s="586" t="s">
        <v>9011</v>
      </c>
      <c r="C1537" s="587"/>
      <c r="D1537" s="588"/>
    </row>
    <row r="1538" spans="1:4" ht="42.75">
      <c r="A1538" s="585" t="s">
        <v>9012</v>
      </c>
      <c r="B1538" s="586" t="s">
        <v>9013</v>
      </c>
      <c r="C1538" s="587" t="s">
        <v>810</v>
      </c>
      <c r="D1538" s="588">
        <v>76.78</v>
      </c>
    </row>
    <row r="1539" spans="1:4" ht="42.75">
      <c r="A1539" s="585" t="s">
        <v>9014</v>
      </c>
      <c r="B1539" s="586" t="s">
        <v>9015</v>
      </c>
      <c r="C1539" s="587" t="s">
        <v>810</v>
      </c>
      <c r="D1539" s="588">
        <v>58.99</v>
      </c>
    </row>
    <row r="1540" spans="1:4" ht="28.5">
      <c r="A1540" s="585" t="s">
        <v>9016</v>
      </c>
      <c r="B1540" s="586" t="s">
        <v>9017</v>
      </c>
      <c r="C1540" s="587" t="s">
        <v>810</v>
      </c>
      <c r="D1540" s="588">
        <v>36.130000000000003</v>
      </c>
    </row>
    <row r="1541" spans="1:4" ht="28.5">
      <c r="A1541" s="585" t="s">
        <v>9018</v>
      </c>
      <c r="B1541" s="586" t="s">
        <v>9019</v>
      </c>
      <c r="C1541" s="587" t="s">
        <v>810</v>
      </c>
      <c r="D1541" s="588">
        <v>30.29</v>
      </c>
    </row>
    <row r="1542" spans="1:4" ht="28.5">
      <c r="A1542" s="585" t="s">
        <v>9020</v>
      </c>
      <c r="B1542" s="586" t="s">
        <v>9021</v>
      </c>
      <c r="C1542" s="587" t="s">
        <v>810</v>
      </c>
      <c r="D1542" s="588">
        <v>22.1</v>
      </c>
    </row>
    <row r="1543" spans="1:4" ht="14.25">
      <c r="A1543" s="585" t="s">
        <v>9022</v>
      </c>
      <c r="B1543" s="586" t="s">
        <v>9023</v>
      </c>
      <c r="C1543" s="587"/>
      <c r="D1543" s="588"/>
    </row>
    <row r="1544" spans="1:4" ht="28.5">
      <c r="A1544" s="585" t="s">
        <v>9024</v>
      </c>
      <c r="B1544" s="586" t="s">
        <v>9025</v>
      </c>
      <c r="C1544" s="587" t="s">
        <v>810</v>
      </c>
      <c r="D1544" s="588">
        <v>101.93</v>
      </c>
    </row>
    <row r="1545" spans="1:4" ht="28.5">
      <c r="A1545" s="585" t="s">
        <v>9026</v>
      </c>
      <c r="B1545" s="586" t="s">
        <v>9027</v>
      </c>
      <c r="C1545" s="587" t="s">
        <v>810</v>
      </c>
      <c r="D1545" s="588">
        <v>69.040000000000006</v>
      </c>
    </row>
    <row r="1546" spans="1:4" ht="14.25">
      <c r="A1546" s="585" t="s">
        <v>9028</v>
      </c>
      <c r="B1546" s="586" t="s">
        <v>9029</v>
      </c>
      <c r="C1546" s="587"/>
      <c r="D1546" s="588"/>
    </row>
    <row r="1547" spans="1:4" ht="28.5">
      <c r="A1547" s="585" t="s">
        <v>9030</v>
      </c>
      <c r="B1547" s="586" t="s">
        <v>9031</v>
      </c>
      <c r="C1547" s="587" t="s">
        <v>810</v>
      </c>
      <c r="D1547" s="588">
        <v>36.08</v>
      </c>
    </row>
    <row r="1548" spans="1:4" ht="14.25">
      <c r="A1548" s="585" t="s">
        <v>9032</v>
      </c>
      <c r="B1548" s="586" t="s">
        <v>9033</v>
      </c>
      <c r="C1548" s="587"/>
      <c r="D1548" s="588"/>
    </row>
    <row r="1549" spans="1:4" ht="28.5">
      <c r="A1549" s="585" t="s">
        <v>9034</v>
      </c>
      <c r="B1549" s="586" t="s">
        <v>9035</v>
      </c>
      <c r="C1549" s="587" t="s">
        <v>810</v>
      </c>
      <c r="D1549" s="588">
        <v>37.58</v>
      </c>
    </row>
    <row r="1550" spans="1:4" ht="14.25">
      <c r="A1550" s="585" t="s">
        <v>9036</v>
      </c>
      <c r="B1550" s="586" t="s">
        <v>9037</v>
      </c>
      <c r="C1550" s="587"/>
      <c r="D1550" s="588"/>
    </row>
    <row r="1551" spans="1:4" ht="42.75">
      <c r="A1551" s="585" t="s">
        <v>9038</v>
      </c>
      <c r="B1551" s="586" t="s">
        <v>9039</v>
      </c>
      <c r="C1551" s="587" t="s">
        <v>810</v>
      </c>
      <c r="D1551" s="588">
        <v>30.94</v>
      </c>
    </row>
    <row r="1552" spans="1:4" ht="14.25">
      <c r="A1552" s="585" t="s">
        <v>9040</v>
      </c>
      <c r="B1552" s="586" t="s">
        <v>9041</v>
      </c>
      <c r="C1552" s="587"/>
      <c r="D1552" s="588"/>
    </row>
    <row r="1553" spans="1:4" ht="28.5">
      <c r="A1553" s="585" t="s">
        <v>9042</v>
      </c>
      <c r="B1553" s="586" t="s">
        <v>9043</v>
      </c>
      <c r="C1553" s="587" t="s">
        <v>810</v>
      </c>
      <c r="D1553" s="588">
        <v>27.22</v>
      </c>
    </row>
    <row r="1554" spans="1:4" ht="28.5">
      <c r="A1554" s="585" t="s">
        <v>9044</v>
      </c>
      <c r="B1554" s="586" t="s">
        <v>9045</v>
      </c>
      <c r="C1554" s="587" t="s">
        <v>686</v>
      </c>
      <c r="D1554" s="588">
        <v>15.24</v>
      </c>
    </row>
    <row r="1555" spans="1:4" ht="14.25">
      <c r="A1555" s="585" t="s">
        <v>9046</v>
      </c>
      <c r="B1555" s="586" t="s">
        <v>9047</v>
      </c>
      <c r="C1555" s="587" t="s">
        <v>810</v>
      </c>
      <c r="D1555" s="588">
        <v>12.88</v>
      </c>
    </row>
    <row r="1556" spans="1:4" ht="28.5">
      <c r="A1556" s="585" t="s">
        <v>9048</v>
      </c>
      <c r="B1556" s="586" t="s">
        <v>9049</v>
      </c>
      <c r="C1556" s="587" t="s">
        <v>810</v>
      </c>
      <c r="D1556" s="588">
        <v>2.5</v>
      </c>
    </row>
    <row r="1557" spans="1:4" ht="42.75">
      <c r="A1557" s="585" t="s">
        <v>9050</v>
      </c>
      <c r="B1557" s="586" t="s">
        <v>9051</v>
      </c>
      <c r="C1557" s="587" t="s">
        <v>810</v>
      </c>
      <c r="D1557" s="588">
        <v>72.95</v>
      </c>
    </row>
    <row r="1558" spans="1:4" ht="42.75">
      <c r="A1558" s="585" t="s">
        <v>9052</v>
      </c>
      <c r="B1558" s="586" t="s">
        <v>9053</v>
      </c>
      <c r="C1558" s="587" t="s">
        <v>810</v>
      </c>
      <c r="D1558" s="588">
        <v>86.53</v>
      </c>
    </row>
    <row r="1559" spans="1:4" ht="42.75">
      <c r="A1559" s="585" t="s">
        <v>9054</v>
      </c>
      <c r="B1559" s="586" t="s">
        <v>9055</v>
      </c>
      <c r="C1559" s="587" t="s">
        <v>810</v>
      </c>
      <c r="D1559" s="588">
        <v>106.08</v>
      </c>
    </row>
    <row r="1560" spans="1:4" ht="42.75">
      <c r="A1560" s="585" t="s">
        <v>9056</v>
      </c>
      <c r="B1560" s="586" t="s">
        <v>9057</v>
      </c>
      <c r="C1560" s="587" t="s">
        <v>810</v>
      </c>
      <c r="D1560" s="588">
        <v>193.68</v>
      </c>
    </row>
    <row r="1561" spans="1:4" ht="42.75">
      <c r="A1561" s="585" t="s">
        <v>9058</v>
      </c>
      <c r="B1561" s="586" t="s">
        <v>9059</v>
      </c>
      <c r="C1561" s="587" t="s">
        <v>810</v>
      </c>
      <c r="D1561" s="588">
        <v>202.68</v>
      </c>
    </row>
    <row r="1562" spans="1:4" ht="14.25">
      <c r="A1562" s="585" t="s">
        <v>293</v>
      </c>
      <c r="B1562" s="586" t="s">
        <v>9060</v>
      </c>
      <c r="C1562" s="587"/>
      <c r="D1562" s="588"/>
    </row>
    <row r="1563" spans="1:4" ht="14.25">
      <c r="A1563" s="585" t="s">
        <v>9061</v>
      </c>
      <c r="B1563" s="586" t="s">
        <v>9062</v>
      </c>
      <c r="C1563" s="587"/>
      <c r="D1563" s="588"/>
    </row>
    <row r="1564" spans="1:4" ht="14.25">
      <c r="A1564" s="585" t="s">
        <v>9063</v>
      </c>
      <c r="B1564" s="586" t="s">
        <v>9064</v>
      </c>
      <c r="C1564" s="587" t="s">
        <v>891</v>
      </c>
      <c r="D1564" s="588">
        <v>7.46</v>
      </c>
    </row>
    <row r="1565" spans="1:4" ht="14.25">
      <c r="A1565" s="585" t="s">
        <v>9065</v>
      </c>
      <c r="B1565" s="586" t="s">
        <v>9066</v>
      </c>
      <c r="C1565" s="587" t="s">
        <v>891</v>
      </c>
      <c r="D1565" s="588">
        <v>32.130000000000003</v>
      </c>
    </row>
    <row r="1566" spans="1:4" ht="14.25">
      <c r="A1566" s="585" t="s">
        <v>9067</v>
      </c>
      <c r="B1566" s="586" t="s">
        <v>9068</v>
      </c>
      <c r="C1566" s="587" t="s">
        <v>891</v>
      </c>
      <c r="D1566" s="588">
        <v>43.82</v>
      </c>
    </row>
    <row r="1567" spans="1:4" ht="14.25">
      <c r="A1567" s="585" t="s">
        <v>9069</v>
      </c>
      <c r="B1567" s="586" t="s">
        <v>9070</v>
      </c>
      <c r="C1567" s="587"/>
      <c r="D1567" s="588"/>
    </row>
    <row r="1568" spans="1:4" ht="28.5">
      <c r="A1568" s="585" t="s">
        <v>9071</v>
      </c>
      <c r="B1568" s="586" t="s">
        <v>9072</v>
      </c>
      <c r="C1568" s="587"/>
      <c r="D1568" s="588"/>
    </row>
    <row r="1569" spans="1:4" ht="14.25">
      <c r="A1569" s="585" t="s">
        <v>9073</v>
      </c>
      <c r="B1569" s="586" t="s">
        <v>9074</v>
      </c>
      <c r="C1569" s="587" t="s">
        <v>891</v>
      </c>
      <c r="D1569" s="588">
        <v>42.17</v>
      </c>
    </row>
    <row r="1570" spans="1:4" ht="14.25">
      <c r="A1570" s="585" t="s">
        <v>9075</v>
      </c>
      <c r="B1570" s="586" t="s">
        <v>9076</v>
      </c>
      <c r="C1570" s="587" t="s">
        <v>891</v>
      </c>
      <c r="D1570" s="588">
        <v>30.17</v>
      </c>
    </row>
    <row r="1571" spans="1:4" ht="14.25">
      <c r="A1571" s="585" t="s">
        <v>9077</v>
      </c>
      <c r="B1571" s="586" t="s">
        <v>9078</v>
      </c>
      <c r="C1571" s="587"/>
      <c r="D1571" s="588"/>
    </row>
    <row r="1572" spans="1:4" ht="14.25">
      <c r="A1572" s="585" t="s">
        <v>9079</v>
      </c>
      <c r="B1572" s="586" t="s">
        <v>9080</v>
      </c>
      <c r="C1572" s="587" t="s">
        <v>891</v>
      </c>
      <c r="D1572" s="588">
        <v>95.34</v>
      </c>
    </row>
    <row r="1573" spans="1:4" ht="14.25">
      <c r="A1573" s="585" t="s">
        <v>9081</v>
      </c>
      <c r="B1573" s="586" t="s">
        <v>9082</v>
      </c>
      <c r="C1573" s="587"/>
      <c r="D1573" s="588"/>
    </row>
    <row r="1574" spans="1:4" ht="28.5">
      <c r="A1574" s="585" t="s">
        <v>9083</v>
      </c>
      <c r="B1574" s="586" t="s">
        <v>9084</v>
      </c>
      <c r="C1574" s="587" t="s">
        <v>780</v>
      </c>
      <c r="D1574" s="588">
        <v>9.4600000000000009</v>
      </c>
    </row>
    <row r="1575" spans="1:4" ht="28.5">
      <c r="A1575" s="585" t="s">
        <v>9085</v>
      </c>
      <c r="B1575" s="586" t="s">
        <v>9086</v>
      </c>
      <c r="C1575" s="587" t="s">
        <v>780</v>
      </c>
      <c r="D1575" s="588">
        <v>11.55</v>
      </c>
    </row>
    <row r="1576" spans="1:4" ht="28.5">
      <c r="A1576" s="585" t="s">
        <v>9087</v>
      </c>
      <c r="B1576" s="586" t="s">
        <v>9088</v>
      </c>
      <c r="C1576" s="587" t="s">
        <v>780</v>
      </c>
      <c r="D1576" s="588">
        <v>13.33</v>
      </c>
    </row>
    <row r="1577" spans="1:4" ht="14.25">
      <c r="A1577" s="585" t="s">
        <v>294</v>
      </c>
      <c r="B1577" s="586" t="s">
        <v>9089</v>
      </c>
      <c r="C1577" s="587"/>
      <c r="D1577" s="588"/>
    </row>
    <row r="1578" spans="1:4" ht="14.25">
      <c r="A1578" s="585" t="s">
        <v>9090</v>
      </c>
      <c r="B1578" s="586" t="s">
        <v>9091</v>
      </c>
      <c r="C1578" s="587"/>
      <c r="D1578" s="588"/>
    </row>
    <row r="1579" spans="1:4" ht="28.5">
      <c r="A1579" s="585" t="s">
        <v>9092</v>
      </c>
      <c r="B1579" s="586" t="s">
        <v>9093</v>
      </c>
      <c r="C1579" s="587" t="s">
        <v>891</v>
      </c>
      <c r="D1579" s="588">
        <v>38.4</v>
      </c>
    </row>
    <row r="1580" spans="1:4" ht="28.5">
      <c r="A1580" s="585" t="s">
        <v>9094</v>
      </c>
      <c r="B1580" s="586" t="s">
        <v>9095</v>
      </c>
      <c r="C1580" s="587" t="s">
        <v>891</v>
      </c>
      <c r="D1580" s="588">
        <v>39.130000000000003</v>
      </c>
    </row>
    <row r="1581" spans="1:4" ht="14.25">
      <c r="A1581" s="585" t="s">
        <v>9096</v>
      </c>
      <c r="B1581" s="586" t="s">
        <v>9097</v>
      </c>
      <c r="C1581" s="587" t="s">
        <v>492</v>
      </c>
      <c r="D1581" s="588">
        <v>7.05</v>
      </c>
    </row>
    <row r="1582" spans="1:4" ht="14.25">
      <c r="A1582" s="585" t="s">
        <v>9098</v>
      </c>
      <c r="B1582" s="586" t="s">
        <v>9099</v>
      </c>
      <c r="C1582" s="587" t="s">
        <v>492</v>
      </c>
      <c r="D1582" s="588">
        <v>34.06</v>
      </c>
    </row>
    <row r="1583" spans="1:4" ht="28.5">
      <c r="A1583" s="585" t="s">
        <v>9100</v>
      </c>
      <c r="B1583" s="586" t="s">
        <v>9101</v>
      </c>
      <c r="C1583" s="587" t="s">
        <v>492</v>
      </c>
      <c r="D1583" s="588">
        <v>55.03</v>
      </c>
    </row>
    <row r="1584" spans="1:4" ht="28.5">
      <c r="A1584" s="585" t="s">
        <v>9102</v>
      </c>
      <c r="B1584" s="586" t="s">
        <v>9103</v>
      </c>
      <c r="C1584" s="587" t="s">
        <v>492</v>
      </c>
      <c r="D1584" s="588">
        <v>34.51</v>
      </c>
    </row>
    <row r="1585" spans="1:4" ht="14.25">
      <c r="A1585" s="585" t="s">
        <v>9104</v>
      </c>
      <c r="B1585" s="586" t="s">
        <v>9105</v>
      </c>
      <c r="C1585" s="587" t="s">
        <v>810</v>
      </c>
      <c r="D1585" s="588">
        <v>28.41</v>
      </c>
    </row>
    <row r="1586" spans="1:4" ht="14.25">
      <c r="A1586" s="585" t="s">
        <v>9106</v>
      </c>
      <c r="B1586" s="586" t="s">
        <v>9107</v>
      </c>
      <c r="C1586" s="587"/>
      <c r="D1586" s="588"/>
    </row>
    <row r="1587" spans="1:4" ht="14.25">
      <c r="A1587" s="585" t="s">
        <v>9108</v>
      </c>
      <c r="B1587" s="586" t="s">
        <v>9109</v>
      </c>
      <c r="C1587" s="587" t="s">
        <v>492</v>
      </c>
      <c r="D1587" s="588">
        <v>78.3</v>
      </c>
    </row>
    <row r="1588" spans="1:4" ht="14.25">
      <c r="A1588" s="585" t="s">
        <v>9110</v>
      </c>
      <c r="B1588" s="586" t="s">
        <v>9111</v>
      </c>
      <c r="C1588" s="587" t="s">
        <v>492</v>
      </c>
      <c r="D1588" s="588">
        <v>62.82</v>
      </c>
    </row>
    <row r="1589" spans="1:4" ht="14.25">
      <c r="A1589" s="585" t="s">
        <v>9112</v>
      </c>
      <c r="B1589" s="586" t="s">
        <v>9113</v>
      </c>
      <c r="C1589" s="587"/>
      <c r="D1589" s="588"/>
    </row>
    <row r="1590" spans="1:4" ht="28.5">
      <c r="A1590" s="585" t="s">
        <v>9114</v>
      </c>
      <c r="B1590" s="586" t="s">
        <v>9115</v>
      </c>
      <c r="C1590" s="587" t="s">
        <v>492</v>
      </c>
      <c r="D1590" s="588">
        <v>418.23</v>
      </c>
    </row>
    <row r="1591" spans="1:4" ht="28.5">
      <c r="A1591" s="585" t="s">
        <v>9116</v>
      </c>
      <c r="B1591" s="586" t="s">
        <v>9117</v>
      </c>
      <c r="C1591" s="587" t="s">
        <v>492</v>
      </c>
      <c r="D1591" s="588">
        <v>597.08000000000004</v>
      </c>
    </row>
    <row r="1592" spans="1:4" ht="14.25">
      <c r="A1592" s="585" t="s">
        <v>9118</v>
      </c>
      <c r="B1592" s="586" t="s">
        <v>9119</v>
      </c>
      <c r="C1592" s="587"/>
      <c r="D1592" s="588"/>
    </row>
    <row r="1593" spans="1:4" ht="42.75">
      <c r="A1593" s="585" t="s">
        <v>9120</v>
      </c>
      <c r="B1593" s="586" t="s">
        <v>9121</v>
      </c>
      <c r="C1593" s="587" t="s">
        <v>492</v>
      </c>
      <c r="D1593" s="588">
        <v>249.72</v>
      </c>
    </row>
    <row r="1594" spans="1:4" ht="42.75">
      <c r="A1594" s="585" t="s">
        <v>9122</v>
      </c>
      <c r="B1594" s="586" t="s">
        <v>9123</v>
      </c>
      <c r="C1594" s="587" t="s">
        <v>492</v>
      </c>
      <c r="D1594" s="588">
        <v>216.11</v>
      </c>
    </row>
    <row r="1595" spans="1:4" ht="28.5">
      <c r="A1595" s="585" t="s">
        <v>9124</v>
      </c>
      <c r="B1595" s="586" t="s">
        <v>9125</v>
      </c>
      <c r="C1595" s="587" t="s">
        <v>492</v>
      </c>
      <c r="D1595" s="588">
        <v>683.36</v>
      </c>
    </row>
    <row r="1596" spans="1:4" ht="28.5">
      <c r="A1596" s="585" t="s">
        <v>9126</v>
      </c>
      <c r="B1596" s="586" t="s">
        <v>9127</v>
      </c>
      <c r="C1596" s="587" t="s">
        <v>492</v>
      </c>
      <c r="D1596" s="588">
        <v>68.06</v>
      </c>
    </row>
    <row r="1597" spans="1:4" ht="14.25">
      <c r="A1597" s="585" t="s">
        <v>9128</v>
      </c>
      <c r="B1597" s="586" t="s">
        <v>9129</v>
      </c>
      <c r="C1597" s="587" t="s">
        <v>810</v>
      </c>
      <c r="D1597" s="588">
        <v>6.54</v>
      </c>
    </row>
    <row r="1598" spans="1:4" ht="14.25">
      <c r="A1598" s="585" t="s">
        <v>9130</v>
      </c>
      <c r="B1598" s="586" t="s">
        <v>9131</v>
      </c>
      <c r="C1598" s="587" t="s">
        <v>810</v>
      </c>
      <c r="D1598" s="588">
        <v>6.54</v>
      </c>
    </row>
    <row r="1599" spans="1:4" ht="14.25">
      <c r="A1599" s="585" t="s">
        <v>9132</v>
      </c>
      <c r="B1599" s="586" t="s">
        <v>9133</v>
      </c>
      <c r="C1599" s="587" t="s">
        <v>810</v>
      </c>
      <c r="D1599" s="588">
        <v>5.62</v>
      </c>
    </row>
    <row r="1600" spans="1:4" ht="14.25">
      <c r="A1600" s="585" t="s">
        <v>9134</v>
      </c>
      <c r="B1600" s="586" t="s">
        <v>9135</v>
      </c>
      <c r="C1600" s="587" t="s">
        <v>810</v>
      </c>
      <c r="D1600" s="588">
        <v>28.77</v>
      </c>
    </row>
    <row r="1601" spans="1:4" ht="14.25">
      <c r="A1601" s="585" t="s">
        <v>9136</v>
      </c>
      <c r="B1601" s="586" t="s">
        <v>9137</v>
      </c>
      <c r="C1601" s="587" t="s">
        <v>810</v>
      </c>
      <c r="D1601" s="588">
        <v>20.62</v>
      </c>
    </row>
    <row r="1602" spans="1:4" ht="14.25">
      <c r="A1602" s="585" t="s">
        <v>9138</v>
      </c>
      <c r="B1602" s="586" t="s">
        <v>9139</v>
      </c>
      <c r="C1602" s="587" t="s">
        <v>810</v>
      </c>
      <c r="D1602" s="588">
        <v>28.63</v>
      </c>
    </row>
    <row r="1603" spans="1:4" ht="28.5">
      <c r="A1603" s="585" t="s">
        <v>9140</v>
      </c>
      <c r="B1603" s="586" t="s">
        <v>9141</v>
      </c>
      <c r="C1603" s="587" t="s">
        <v>492</v>
      </c>
      <c r="D1603" s="588">
        <v>657.65</v>
      </c>
    </row>
    <row r="1604" spans="1:4" ht="14.25">
      <c r="A1604" s="585" t="s">
        <v>9142</v>
      </c>
      <c r="B1604" s="586" t="s">
        <v>9143</v>
      </c>
      <c r="C1604" s="587" t="s">
        <v>810</v>
      </c>
      <c r="D1604" s="588">
        <v>37.17</v>
      </c>
    </row>
    <row r="1605" spans="1:4" ht="42.75">
      <c r="A1605" s="585" t="s">
        <v>9144</v>
      </c>
      <c r="B1605" s="586" t="s">
        <v>9145</v>
      </c>
      <c r="C1605" s="587" t="s">
        <v>492</v>
      </c>
      <c r="D1605" s="588">
        <v>168.87</v>
      </c>
    </row>
    <row r="1606" spans="1:4" ht="28.5">
      <c r="A1606" s="585" t="s">
        <v>9146</v>
      </c>
      <c r="B1606" s="586" t="s">
        <v>9147</v>
      </c>
      <c r="C1606" s="587" t="s">
        <v>891</v>
      </c>
      <c r="D1606" s="588">
        <v>547.26</v>
      </c>
    </row>
    <row r="1607" spans="1:4" ht="14.25">
      <c r="A1607" s="585" t="s">
        <v>9148</v>
      </c>
      <c r="B1607" s="586" t="s">
        <v>9149</v>
      </c>
      <c r="C1607" s="587" t="s">
        <v>891</v>
      </c>
      <c r="D1607" s="588">
        <v>575.63</v>
      </c>
    </row>
    <row r="1608" spans="1:4" ht="14.25">
      <c r="A1608" s="585" t="s">
        <v>9150</v>
      </c>
      <c r="B1608" s="586" t="s">
        <v>9151</v>
      </c>
      <c r="C1608" s="587" t="s">
        <v>810</v>
      </c>
      <c r="D1608" s="588">
        <v>31.66</v>
      </c>
    </row>
    <row r="1609" spans="1:4" ht="14.25">
      <c r="A1609" s="585" t="s">
        <v>9152</v>
      </c>
      <c r="B1609" s="586" t="s">
        <v>9153</v>
      </c>
      <c r="C1609" s="587" t="s">
        <v>810</v>
      </c>
      <c r="D1609" s="588">
        <v>28.27</v>
      </c>
    </row>
    <row r="1610" spans="1:4" ht="14.25">
      <c r="A1610" s="585" t="s">
        <v>9154</v>
      </c>
      <c r="B1610" s="586" t="s">
        <v>9155</v>
      </c>
      <c r="C1610" s="587" t="s">
        <v>810</v>
      </c>
      <c r="D1610" s="588">
        <v>28.27</v>
      </c>
    </row>
    <row r="1611" spans="1:4" ht="14.25">
      <c r="A1611" s="585" t="s">
        <v>9156</v>
      </c>
      <c r="B1611" s="586" t="s">
        <v>9157</v>
      </c>
      <c r="C1611" s="587" t="s">
        <v>810</v>
      </c>
      <c r="D1611" s="588">
        <v>36.08</v>
      </c>
    </row>
    <row r="1612" spans="1:4" ht="28.5">
      <c r="A1612" s="585" t="s">
        <v>9158</v>
      </c>
      <c r="B1612" s="586" t="s">
        <v>9159</v>
      </c>
      <c r="C1612" s="587" t="s">
        <v>492</v>
      </c>
      <c r="D1612" s="588">
        <v>167.28</v>
      </c>
    </row>
    <row r="1613" spans="1:4" ht="28.5">
      <c r="A1613" s="585" t="s">
        <v>9160</v>
      </c>
      <c r="B1613" s="586" t="s">
        <v>9161</v>
      </c>
      <c r="C1613" s="587" t="s">
        <v>492</v>
      </c>
      <c r="D1613" s="588">
        <v>172.23</v>
      </c>
    </row>
    <row r="1614" spans="1:4" ht="28.5">
      <c r="A1614" s="585" t="s">
        <v>9162</v>
      </c>
      <c r="B1614" s="586" t="s">
        <v>9163</v>
      </c>
      <c r="C1614" s="587" t="s">
        <v>492</v>
      </c>
      <c r="D1614" s="588">
        <v>177.2</v>
      </c>
    </row>
    <row r="1615" spans="1:4" ht="28.5">
      <c r="A1615" s="585" t="s">
        <v>9164</v>
      </c>
      <c r="B1615" s="586" t="s">
        <v>9165</v>
      </c>
      <c r="C1615" s="587" t="s">
        <v>492</v>
      </c>
      <c r="D1615" s="588">
        <v>182.16</v>
      </c>
    </row>
    <row r="1616" spans="1:4" ht="28.5">
      <c r="A1616" s="585" t="s">
        <v>9166</v>
      </c>
      <c r="B1616" s="586" t="s">
        <v>9167</v>
      </c>
      <c r="C1616" s="587" t="s">
        <v>492</v>
      </c>
      <c r="D1616" s="588">
        <v>213.29</v>
      </c>
    </row>
    <row r="1617" spans="1:4" ht="28.5">
      <c r="A1617" s="585" t="s">
        <v>9168</v>
      </c>
      <c r="B1617" s="586" t="s">
        <v>9169</v>
      </c>
      <c r="C1617" s="587" t="s">
        <v>492</v>
      </c>
      <c r="D1617" s="588">
        <v>46.01</v>
      </c>
    </row>
    <row r="1618" spans="1:4" ht="28.5">
      <c r="A1618" s="585" t="s">
        <v>9170</v>
      </c>
      <c r="B1618" s="586" t="s">
        <v>9171</v>
      </c>
      <c r="C1618" s="587" t="s">
        <v>492</v>
      </c>
      <c r="D1618" s="588">
        <v>221.91</v>
      </c>
    </row>
    <row r="1619" spans="1:4" ht="28.5">
      <c r="A1619" s="585" t="s">
        <v>9172</v>
      </c>
      <c r="B1619" s="586" t="s">
        <v>9173</v>
      </c>
      <c r="C1619" s="587" t="s">
        <v>492</v>
      </c>
      <c r="D1619" s="588">
        <v>49.67</v>
      </c>
    </row>
    <row r="1620" spans="1:4" ht="28.5">
      <c r="A1620" s="585" t="s">
        <v>9174</v>
      </c>
      <c r="B1620" s="586" t="s">
        <v>9175</v>
      </c>
      <c r="C1620" s="587" t="s">
        <v>492</v>
      </c>
      <c r="D1620" s="588">
        <v>230.52</v>
      </c>
    </row>
    <row r="1621" spans="1:4" ht="28.5">
      <c r="A1621" s="585" t="s">
        <v>9176</v>
      </c>
      <c r="B1621" s="586" t="s">
        <v>9177</v>
      </c>
      <c r="C1621" s="587" t="s">
        <v>492</v>
      </c>
      <c r="D1621" s="588">
        <v>53.31</v>
      </c>
    </row>
    <row r="1622" spans="1:4" ht="28.5">
      <c r="A1622" s="585" t="s">
        <v>9178</v>
      </c>
      <c r="B1622" s="586" t="s">
        <v>9179</v>
      </c>
      <c r="C1622" s="587" t="s">
        <v>492</v>
      </c>
      <c r="D1622" s="588">
        <v>239.16</v>
      </c>
    </row>
    <row r="1623" spans="1:4" ht="28.5">
      <c r="A1623" s="585" t="s">
        <v>9180</v>
      </c>
      <c r="B1623" s="586" t="s">
        <v>9181</v>
      </c>
      <c r="C1623" s="587" t="s">
        <v>492</v>
      </c>
      <c r="D1623" s="588">
        <v>57</v>
      </c>
    </row>
    <row r="1624" spans="1:4" ht="42.75">
      <c r="A1624" s="585" t="s">
        <v>9182</v>
      </c>
      <c r="B1624" s="586" t="s">
        <v>9183</v>
      </c>
      <c r="C1624" s="587" t="s">
        <v>492</v>
      </c>
      <c r="D1624" s="588">
        <v>145.63999999999999</v>
      </c>
    </row>
    <row r="1625" spans="1:4" ht="42.75">
      <c r="A1625" s="585" t="s">
        <v>9184</v>
      </c>
      <c r="B1625" s="586" t="s">
        <v>9185</v>
      </c>
      <c r="C1625" s="587" t="s">
        <v>492</v>
      </c>
      <c r="D1625" s="588">
        <v>150.97999999999999</v>
      </c>
    </row>
    <row r="1626" spans="1:4" ht="42.75">
      <c r="A1626" s="585" t="s">
        <v>9186</v>
      </c>
      <c r="B1626" s="586" t="s">
        <v>9187</v>
      </c>
      <c r="C1626" s="587" t="s">
        <v>492</v>
      </c>
      <c r="D1626" s="588">
        <v>156.33000000000001</v>
      </c>
    </row>
    <row r="1627" spans="1:4" ht="42.75">
      <c r="A1627" s="585" t="s">
        <v>9188</v>
      </c>
      <c r="B1627" s="586" t="s">
        <v>9189</v>
      </c>
      <c r="C1627" s="587" t="s">
        <v>492</v>
      </c>
      <c r="D1627" s="588">
        <v>171.38</v>
      </c>
    </row>
    <row r="1628" spans="1:4" ht="28.5">
      <c r="A1628" s="585" t="s">
        <v>9190</v>
      </c>
      <c r="B1628" s="586" t="s">
        <v>9191</v>
      </c>
      <c r="C1628" s="587" t="s">
        <v>492</v>
      </c>
      <c r="D1628" s="588">
        <v>26.16</v>
      </c>
    </row>
    <row r="1629" spans="1:4" ht="28.5">
      <c r="A1629" s="585" t="s">
        <v>9192</v>
      </c>
      <c r="B1629" s="586" t="s">
        <v>9193</v>
      </c>
      <c r="C1629" s="587" t="s">
        <v>492</v>
      </c>
      <c r="D1629" s="588">
        <v>27.26</v>
      </c>
    </row>
    <row r="1630" spans="1:4" ht="28.5">
      <c r="A1630" s="585" t="s">
        <v>9194</v>
      </c>
      <c r="B1630" s="586" t="s">
        <v>9195</v>
      </c>
      <c r="C1630" s="587" t="s">
        <v>492</v>
      </c>
      <c r="D1630" s="588">
        <v>28.36</v>
      </c>
    </row>
    <row r="1631" spans="1:4" ht="28.5">
      <c r="A1631" s="585" t="s">
        <v>9196</v>
      </c>
      <c r="B1631" s="586" t="s">
        <v>9197</v>
      </c>
      <c r="C1631" s="587" t="s">
        <v>492</v>
      </c>
      <c r="D1631" s="588">
        <v>29.49</v>
      </c>
    </row>
    <row r="1632" spans="1:4" ht="42.75">
      <c r="A1632" s="585" t="s">
        <v>9198</v>
      </c>
      <c r="B1632" s="586" t="s">
        <v>9199</v>
      </c>
      <c r="C1632" s="587" t="s">
        <v>492</v>
      </c>
      <c r="D1632" s="588">
        <v>83.17</v>
      </c>
    </row>
    <row r="1633" spans="1:4" ht="42.75">
      <c r="A1633" s="585" t="s">
        <v>9200</v>
      </c>
      <c r="B1633" s="586" t="s">
        <v>9201</v>
      </c>
      <c r="C1633" s="587" t="s">
        <v>492</v>
      </c>
      <c r="D1633" s="588">
        <v>65.28</v>
      </c>
    </row>
    <row r="1634" spans="1:4" ht="57">
      <c r="A1634" s="585" t="s">
        <v>9202</v>
      </c>
      <c r="B1634" s="586" t="s">
        <v>9203</v>
      </c>
      <c r="C1634" s="587" t="s">
        <v>492</v>
      </c>
      <c r="D1634" s="588">
        <v>476.54</v>
      </c>
    </row>
    <row r="1635" spans="1:4" ht="57">
      <c r="A1635" s="585" t="s">
        <v>9204</v>
      </c>
      <c r="B1635" s="586" t="s">
        <v>9205</v>
      </c>
      <c r="C1635" s="587" t="s">
        <v>492</v>
      </c>
      <c r="D1635" s="588">
        <v>498.87</v>
      </c>
    </row>
    <row r="1636" spans="1:4" ht="57">
      <c r="A1636" s="585" t="s">
        <v>9206</v>
      </c>
      <c r="B1636" s="586" t="s">
        <v>9207</v>
      </c>
      <c r="C1636" s="587" t="s">
        <v>492</v>
      </c>
      <c r="D1636" s="588">
        <v>526.76</v>
      </c>
    </row>
    <row r="1637" spans="1:4" ht="57">
      <c r="A1637" s="585" t="s">
        <v>9208</v>
      </c>
      <c r="B1637" s="586" t="s">
        <v>9209</v>
      </c>
      <c r="C1637" s="587" t="s">
        <v>492</v>
      </c>
      <c r="D1637" s="588">
        <v>552.70000000000005</v>
      </c>
    </row>
    <row r="1638" spans="1:4" ht="57">
      <c r="A1638" s="585" t="s">
        <v>9210</v>
      </c>
      <c r="B1638" s="586" t="s">
        <v>9211</v>
      </c>
      <c r="C1638" s="587" t="s">
        <v>492</v>
      </c>
      <c r="D1638" s="588">
        <v>411.26</v>
      </c>
    </row>
    <row r="1639" spans="1:4" ht="57">
      <c r="A1639" s="585" t="s">
        <v>9212</v>
      </c>
      <c r="B1639" s="586" t="s">
        <v>9213</v>
      </c>
      <c r="C1639" s="587" t="s">
        <v>492</v>
      </c>
      <c r="D1639" s="588">
        <v>427.42</v>
      </c>
    </row>
    <row r="1640" spans="1:4" ht="57">
      <c r="A1640" s="585" t="s">
        <v>9214</v>
      </c>
      <c r="B1640" s="586" t="s">
        <v>9215</v>
      </c>
      <c r="C1640" s="587" t="s">
        <v>492</v>
      </c>
      <c r="D1640" s="588">
        <v>443.59</v>
      </c>
    </row>
    <row r="1641" spans="1:4" ht="57">
      <c r="A1641" s="585" t="s">
        <v>9216</v>
      </c>
      <c r="B1641" s="586" t="s">
        <v>9217</v>
      </c>
      <c r="C1641" s="587" t="s">
        <v>492</v>
      </c>
      <c r="D1641" s="588">
        <v>469.53</v>
      </c>
    </row>
    <row r="1642" spans="1:4" ht="42.75">
      <c r="A1642" s="585" t="s">
        <v>9218</v>
      </c>
      <c r="B1642" s="586" t="s">
        <v>9219</v>
      </c>
      <c r="C1642" s="587" t="s">
        <v>492</v>
      </c>
      <c r="D1642" s="588">
        <v>185.6</v>
      </c>
    </row>
    <row r="1643" spans="1:4" ht="42.75">
      <c r="A1643" s="585" t="s">
        <v>9220</v>
      </c>
      <c r="B1643" s="586" t="s">
        <v>9221</v>
      </c>
      <c r="C1643" s="587" t="s">
        <v>492</v>
      </c>
      <c r="D1643" s="588">
        <v>199.5</v>
      </c>
    </row>
    <row r="1644" spans="1:4" ht="42.75">
      <c r="A1644" s="585" t="s">
        <v>9222</v>
      </c>
      <c r="B1644" s="586" t="s">
        <v>9223</v>
      </c>
      <c r="C1644" s="587" t="s">
        <v>492</v>
      </c>
      <c r="D1644" s="588">
        <v>207.61</v>
      </c>
    </row>
    <row r="1645" spans="1:4" ht="42.75">
      <c r="A1645" s="585" t="s">
        <v>9224</v>
      </c>
      <c r="B1645" s="586" t="s">
        <v>9225</v>
      </c>
      <c r="C1645" s="587" t="s">
        <v>492</v>
      </c>
      <c r="D1645" s="588">
        <v>231.76</v>
      </c>
    </row>
    <row r="1646" spans="1:4" ht="57">
      <c r="A1646" s="585" t="s">
        <v>9226</v>
      </c>
      <c r="B1646" s="586" t="s">
        <v>9227</v>
      </c>
      <c r="C1646" s="587" t="s">
        <v>492</v>
      </c>
      <c r="D1646" s="588">
        <v>451.23</v>
      </c>
    </row>
    <row r="1647" spans="1:4" ht="57">
      <c r="A1647" s="585" t="s">
        <v>9228</v>
      </c>
      <c r="B1647" s="586" t="s">
        <v>9229</v>
      </c>
      <c r="C1647" s="587" t="s">
        <v>492</v>
      </c>
      <c r="D1647" s="588">
        <v>475.94</v>
      </c>
    </row>
    <row r="1648" spans="1:4" ht="57">
      <c r="A1648" s="585" t="s">
        <v>9230</v>
      </c>
      <c r="B1648" s="586" t="s">
        <v>9231</v>
      </c>
      <c r="C1648" s="587" t="s">
        <v>492</v>
      </c>
      <c r="D1648" s="588">
        <v>494.87</v>
      </c>
    </row>
    <row r="1649" spans="1:4" ht="57">
      <c r="A1649" s="585" t="s">
        <v>9232</v>
      </c>
      <c r="B1649" s="586" t="s">
        <v>9233</v>
      </c>
      <c r="C1649" s="587" t="s">
        <v>492</v>
      </c>
      <c r="D1649" s="588">
        <v>529.91</v>
      </c>
    </row>
    <row r="1650" spans="1:4" ht="28.5">
      <c r="A1650" s="585" t="s">
        <v>9234</v>
      </c>
      <c r="B1650" s="586" t="s">
        <v>9235</v>
      </c>
      <c r="C1650" s="587" t="s">
        <v>492</v>
      </c>
      <c r="D1650" s="588">
        <v>127</v>
      </c>
    </row>
    <row r="1651" spans="1:4" ht="28.5">
      <c r="A1651" s="585" t="s">
        <v>9236</v>
      </c>
      <c r="B1651" s="586" t="s">
        <v>9237</v>
      </c>
      <c r="C1651" s="587" t="s">
        <v>492</v>
      </c>
      <c r="D1651" s="588">
        <v>131.96</v>
      </c>
    </row>
    <row r="1652" spans="1:4" ht="28.5">
      <c r="A1652" s="585" t="s">
        <v>9238</v>
      </c>
      <c r="B1652" s="586" t="s">
        <v>9239</v>
      </c>
      <c r="C1652" s="587" t="s">
        <v>492</v>
      </c>
      <c r="D1652" s="588">
        <v>136.91999999999999</v>
      </c>
    </row>
    <row r="1653" spans="1:4" ht="28.5">
      <c r="A1653" s="585" t="s">
        <v>9240</v>
      </c>
      <c r="B1653" s="586" t="s">
        <v>9241</v>
      </c>
      <c r="C1653" s="587" t="s">
        <v>492</v>
      </c>
      <c r="D1653" s="588">
        <v>141.88</v>
      </c>
    </row>
    <row r="1654" spans="1:4" ht="28.5">
      <c r="A1654" s="585" t="s">
        <v>9242</v>
      </c>
      <c r="B1654" s="586" t="s">
        <v>9243</v>
      </c>
      <c r="C1654" s="587" t="s">
        <v>492</v>
      </c>
      <c r="D1654" s="588">
        <v>173.01</v>
      </c>
    </row>
    <row r="1655" spans="1:4" ht="28.5">
      <c r="A1655" s="585" t="s">
        <v>9244</v>
      </c>
      <c r="B1655" s="586" t="s">
        <v>9245</v>
      </c>
      <c r="C1655" s="587" t="s">
        <v>492</v>
      </c>
      <c r="D1655" s="588">
        <v>181.63</v>
      </c>
    </row>
    <row r="1656" spans="1:4" ht="28.5">
      <c r="A1656" s="585" t="s">
        <v>9246</v>
      </c>
      <c r="B1656" s="586" t="s">
        <v>9247</v>
      </c>
      <c r="C1656" s="587" t="s">
        <v>492</v>
      </c>
      <c r="D1656" s="588">
        <v>190.24</v>
      </c>
    </row>
    <row r="1657" spans="1:4" ht="28.5">
      <c r="A1657" s="585" t="s">
        <v>9248</v>
      </c>
      <c r="B1657" s="586" t="s">
        <v>9249</v>
      </c>
      <c r="C1657" s="587" t="s">
        <v>492</v>
      </c>
      <c r="D1657" s="588">
        <v>198.89</v>
      </c>
    </row>
    <row r="1658" spans="1:4" ht="42.75">
      <c r="A1658" s="585" t="s">
        <v>9250</v>
      </c>
      <c r="B1658" s="586" t="s">
        <v>9251</v>
      </c>
      <c r="C1658" s="587" t="s">
        <v>492</v>
      </c>
      <c r="D1658" s="588">
        <v>214.44</v>
      </c>
    </row>
    <row r="1659" spans="1:4" ht="42.75">
      <c r="A1659" s="585" t="s">
        <v>9252</v>
      </c>
      <c r="B1659" s="586" t="s">
        <v>9253</v>
      </c>
      <c r="C1659" s="587" t="s">
        <v>492</v>
      </c>
      <c r="D1659" s="588">
        <v>222.88</v>
      </c>
    </row>
    <row r="1660" spans="1:4" ht="42.75">
      <c r="A1660" s="585" t="s">
        <v>9254</v>
      </c>
      <c r="B1660" s="586" t="s">
        <v>9255</v>
      </c>
      <c r="C1660" s="587" t="s">
        <v>492</v>
      </c>
      <c r="D1660" s="588">
        <v>310.58999999999997</v>
      </c>
    </row>
    <row r="1661" spans="1:4" ht="42.75">
      <c r="A1661" s="585" t="s">
        <v>9256</v>
      </c>
      <c r="B1661" s="586" t="s">
        <v>9257</v>
      </c>
      <c r="C1661" s="587" t="s">
        <v>492</v>
      </c>
      <c r="D1661" s="588">
        <v>269.94</v>
      </c>
    </row>
    <row r="1662" spans="1:4" ht="42.75">
      <c r="A1662" s="585" t="s">
        <v>9258</v>
      </c>
      <c r="B1662" s="586" t="s">
        <v>9259</v>
      </c>
      <c r="C1662" s="587" t="s">
        <v>492</v>
      </c>
      <c r="D1662" s="588">
        <v>429.14</v>
      </c>
    </row>
    <row r="1663" spans="1:4" ht="28.5">
      <c r="A1663" s="585" t="s">
        <v>9260</v>
      </c>
      <c r="B1663" s="586" t="s">
        <v>9261</v>
      </c>
      <c r="C1663" s="587" t="s">
        <v>492</v>
      </c>
      <c r="D1663" s="588">
        <v>21.47</v>
      </c>
    </row>
    <row r="1664" spans="1:4" ht="28.5">
      <c r="A1664" s="585" t="s">
        <v>9262</v>
      </c>
      <c r="B1664" s="586" t="s">
        <v>9263</v>
      </c>
      <c r="C1664" s="587" t="s">
        <v>492</v>
      </c>
      <c r="D1664" s="588">
        <v>22.49</v>
      </c>
    </row>
    <row r="1665" spans="1:4" ht="28.5">
      <c r="A1665" s="585" t="s">
        <v>9264</v>
      </c>
      <c r="B1665" s="586" t="s">
        <v>9265</v>
      </c>
      <c r="C1665" s="587" t="s">
        <v>492</v>
      </c>
      <c r="D1665" s="588">
        <v>23.51</v>
      </c>
    </row>
    <row r="1666" spans="1:4" ht="28.5">
      <c r="A1666" s="585" t="s">
        <v>9266</v>
      </c>
      <c r="B1666" s="586" t="s">
        <v>9267</v>
      </c>
      <c r="C1666" s="587" t="s">
        <v>492</v>
      </c>
      <c r="D1666" s="588">
        <v>24.55</v>
      </c>
    </row>
    <row r="1667" spans="1:4" ht="42.75">
      <c r="A1667" s="585" t="s">
        <v>9268</v>
      </c>
      <c r="B1667" s="586" t="s">
        <v>9269</v>
      </c>
      <c r="C1667" s="587" t="s">
        <v>492</v>
      </c>
      <c r="D1667" s="588">
        <v>61.6</v>
      </c>
    </row>
    <row r="1668" spans="1:4" ht="42.75">
      <c r="A1668" s="585" t="s">
        <v>9270</v>
      </c>
      <c r="B1668" s="586" t="s">
        <v>9271</v>
      </c>
      <c r="C1668" s="587" t="s">
        <v>492</v>
      </c>
      <c r="D1668" s="588">
        <v>46.43</v>
      </c>
    </row>
    <row r="1669" spans="1:4" ht="42.75">
      <c r="A1669" s="585" t="s">
        <v>9272</v>
      </c>
      <c r="B1669" s="586" t="s">
        <v>9273</v>
      </c>
      <c r="C1669" s="587" t="s">
        <v>492</v>
      </c>
      <c r="D1669" s="588">
        <v>71.44</v>
      </c>
    </row>
    <row r="1670" spans="1:4" ht="42.75">
      <c r="A1670" s="585" t="s">
        <v>9274</v>
      </c>
      <c r="B1670" s="586" t="s">
        <v>9275</v>
      </c>
      <c r="C1670" s="587" t="s">
        <v>492</v>
      </c>
      <c r="D1670" s="588">
        <v>48.97</v>
      </c>
    </row>
    <row r="1671" spans="1:4" ht="57">
      <c r="A1671" s="585" t="s">
        <v>9276</v>
      </c>
      <c r="B1671" s="586" t="s">
        <v>9277</v>
      </c>
      <c r="C1671" s="587" t="s">
        <v>492</v>
      </c>
      <c r="D1671" s="588">
        <v>408.04</v>
      </c>
    </row>
    <row r="1672" spans="1:4" ht="57">
      <c r="A1672" s="585" t="s">
        <v>9278</v>
      </c>
      <c r="B1672" s="586" t="s">
        <v>9279</v>
      </c>
      <c r="C1672" s="587" t="s">
        <v>492</v>
      </c>
      <c r="D1672" s="588">
        <v>426.57</v>
      </c>
    </row>
    <row r="1673" spans="1:4" ht="57">
      <c r="A1673" s="585" t="s">
        <v>9280</v>
      </c>
      <c r="B1673" s="586" t="s">
        <v>9281</v>
      </c>
      <c r="C1673" s="587" t="s">
        <v>492</v>
      </c>
      <c r="D1673" s="588">
        <v>455.2</v>
      </c>
    </row>
    <row r="1674" spans="1:4" ht="57">
      <c r="A1674" s="585" t="s">
        <v>9282</v>
      </c>
      <c r="B1674" s="586" t="s">
        <v>9283</v>
      </c>
      <c r="C1674" s="587" t="s">
        <v>492</v>
      </c>
      <c r="D1674" s="588">
        <v>480.98</v>
      </c>
    </row>
    <row r="1675" spans="1:4" ht="57">
      <c r="A1675" s="585" t="s">
        <v>9284</v>
      </c>
      <c r="B1675" s="586" t="s">
        <v>9285</v>
      </c>
      <c r="C1675" s="587" t="s">
        <v>492</v>
      </c>
      <c r="D1675" s="588">
        <v>361.61</v>
      </c>
    </row>
    <row r="1676" spans="1:4" ht="57">
      <c r="A1676" s="585" t="s">
        <v>9286</v>
      </c>
      <c r="B1676" s="586" t="s">
        <v>9287</v>
      </c>
      <c r="C1676" s="587" t="s">
        <v>492</v>
      </c>
      <c r="D1676" s="588">
        <v>377.6</v>
      </c>
    </row>
    <row r="1677" spans="1:4" ht="57">
      <c r="A1677" s="585" t="s">
        <v>9288</v>
      </c>
      <c r="B1677" s="586" t="s">
        <v>9289</v>
      </c>
      <c r="C1677" s="587" t="s">
        <v>492</v>
      </c>
      <c r="D1677" s="588">
        <v>393.6</v>
      </c>
    </row>
    <row r="1678" spans="1:4" ht="57">
      <c r="A1678" s="585" t="s">
        <v>9290</v>
      </c>
      <c r="B1678" s="586" t="s">
        <v>9291</v>
      </c>
      <c r="C1678" s="587" t="s">
        <v>492</v>
      </c>
      <c r="D1678" s="588">
        <v>419.37</v>
      </c>
    </row>
    <row r="1679" spans="1:4" ht="57">
      <c r="A1679" s="585" t="s">
        <v>9292</v>
      </c>
      <c r="B1679" s="586" t="s">
        <v>9293</v>
      </c>
      <c r="C1679" s="587" t="s">
        <v>492</v>
      </c>
      <c r="D1679" s="588">
        <v>401.57</v>
      </c>
    </row>
    <row r="1680" spans="1:4" ht="57">
      <c r="A1680" s="585" t="s">
        <v>9294</v>
      </c>
      <c r="B1680" s="586" t="s">
        <v>9295</v>
      </c>
      <c r="C1680" s="587" t="s">
        <v>492</v>
      </c>
      <c r="D1680" s="588">
        <v>426.12</v>
      </c>
    </row>
    <row r="1681" spans="1:4" ht="57">
      <c r="A1681" s="585" t="s">
        <v>9296</v>
      </c>
      <c r="B1681" s="586" t="s">
        <v>9297</v>
      </c>
      <c r="C1681" s="587" t="s">
        <v>492</v>
      </c>
      <c r="D1681" s="588">
        <v>444.88</v>
      </c>
    </row>
    <row r="1682" spans="1:4" ht="57">
      <c r="A1682" s="585" t="s">
        <v>9298</v>
      </c>
      <c r="B1682" s="586" t="s">
        <v>9299</v>
      </c>
      <c r="C1682" s="587" t="s">
        <v>492</v>
      </c>
      <c r="D1682" s="588">
        <v>479.76</v>
      </c>
    </row>
    <row r="1683" spans="1:4" ht="57">
      <c r="A1683" s="585" t="s">
        <v>9300</v>
      </c>
      <c r="B1683" s="586" t="s">
        <v>9301</v>
      </c>
      <c r="C1683" s="587" t="s">
        <v>492</v>
      </c>
      <c r="D1683" s="588">
        <v>480.07</v>
      </c>
    </row>
    <row r="1684" spans="1:4" ht="57">
      <c r="A1684" s="585" t="s">
        <v>9302</v>
      </c>
      <c r="B1684" s="586" t="s">
        <v>9303</v>
      </c>
      <c r="C1684" s="587" t="s">
        <v>492</v>
      </c>
      <c r="D1684" s="588">
        <v>430.41</v>
      </c>
    </row>
    <row r="1685" spans="1:4" ht="57">
      <c r="A1685" s="585" t="s">
        <v>9304</v>
      </c>
      <c r="B1685" s="586" t="s">
        <v>9305</v>
      </c>
      <c r="C1685" s="587" t="s">
        <v>492</v>
      </c>
      <c r="D1685" s="588">
        <v>499.32</v>
      </c>
    </row>
    <row r="1686" spans="1:4" ht="57">
      <c r="A1686" s="585" t="s">
        <v>9306</v>
      </c>
      <c r="B1686" s="586" t="s">
        <v>9307</v>
      </c>
      <c r="C1686" s="587" t="s">
        <v>492</v>
      </c>
      <c r="D1686" s="588">
        <v>449.49</v>
      </c>
    </row>
    <row r="1687" spans="1:4" ht="57">
      <c r="A1687" s="585" t="s">
        <v>9308</v>
      </c>
      <c r="B1687" s="586" t="s">
        <v>9309</v>
      </c>
      <c r="C1687" s="587" t="s">
        <v>492</v>
      </c>
      <c r="D1687" s="588">
        <v>597.85</v>
      </c>
    </row>
    <row r="1688" spans="1:4" ht="57">
      <c r="A1688" s="585" t="s">
        <v>9310</v>
      </c>
      <c r="B1688" s="586" t="s">
        <v>9311</v>
      </c>
      <c r="C1688" s="587" t="s">
        <v>492</v>
      </c>
      <c r="D1688" s="588">
        <v>547.86</v>
      </c>
    </row>
    <row r="1689" spans="1:4" ht="57">
      <c r="A1689" s="585" t="s">
        <v>9312</v>
      </c>
      <c r="B1689" s="586" t="s">
        <v>9313</v>
      </c>
      <c r="C1689" s="587" t="s">
        <v>492</v>
      </c>
      <c r="D1689" s="588">
        <v>557.20000000000005</v>
      </c>
    </row>
    <row r="1690" spans="1:4" ht="57">
      <c r="A1690" s="585" t="s">
        <v>9314</v>
      </c>
      <c r="B1690" s="586" t="s">
        <v>9315</v>
      </c>
      <c r="C1690" s="587" t="s">
        <v>492</v>
      </c>
      <c r="D1690" s="588">
        <v>507.21</v>
      </c>
    </row>
    <row r="1691" spans="1:4" ht="57">
      <c r="A1691" s="585" t="s">
        <v>9316</v>
      </c>
      <c r="B1691" s="586" t="s">
        <v>9317</v>
      </c>
      <c r="C1691" s="587" t="s">
        <v>492</v>
      </c>
      <c r="D1691" s="588">
        <v>716.4</v>
      </c>
    </row>
    <row r="1692" spans="1:4" ht="57">
      <c r="A1692" s="585" t="s">
        <v>9318</v>
      </c>
      <c r="B1692" s="586" t="s">
        <v>9319</v>
      </c>
      <c r="C1692" s="587" t="s">
        <v>492</v>
      </c>
      <c r="D1692" s="588">
        <v>666.41</v>
      </c>
    </row>
    <row r="1693" spans="1:4" ht="14.25">
      <c r="A1693" s="585" t="s">
        <v>9320</v>
      </c>
      <c r="B1693" s="586" t="s">
        <v>9321</v>
      </c>
      <c r="C1693" s="587"/>
      <c r="D1693" s="588"/>
    </row>
    <row r="1694" spans="1:4" ht="14.25">
      <c r="A1694" s="585" t="s">
        <v>9322</v>
      </c>
      <c r="B1694" s="586" t="s">
        <v>9321</v>
      </c>
      <c r="C1694" s="587"/>
      <c r="D1694" s="588"/>
    </row>
    <row r="1695" spans="1:4" ht="28.5">
      <c r="A1695" s="585" t="s">
        <v>9323</v>
      </c>
      <c r="B1695" s="586" t="s">
        <v>9324</v>
      </c>
      <c r="C1695" s="587" t="s">
        <v>492</v>
      </c>
      <c r="D1695" s="588">
        <v>1331.65</v>
      </c>
    </row>
    <row r="1696" spans="1:4" ht="28.5">
      <c r="A1696" s="585" t="s">
        <v>9325</v>
      </c>
      <c r="B1696" s="586" t="s">
        <v>9326</v>
      </c>
      <c r="C1696" s="587" t="s">
        <v>891</v>
      </c>
      <c r="D1696" s="588">
        <v>638.51</v>
      </c>
    </row>
    <row r="1697" spans="1:4" ht="28.5">
      <c r="A1697" s="585" t="s">
        <v>9327</v>
      </c>
      <c r="B1697" s="586" t="s">
        <v>9328</v>
      </c>
      <c r="C1697" s="587" t="s">
        <v>891</v>
      </c>
      <c r="D1697" s="588">
        <v>636.5</v>
      </c>
    </row>
    <row r="1698" spans="1:4" ht="28.5">
      <c r="A1698" s="585" t="s">
        <v>9329</v>
      </c>
      <c r="B1698" s="586" t="s">
        <v>9330</v>
      </c>
      <c r="C1698" s="587" t="s">
        <v>891</v>
      </c>
      <c r="D1698" s="588">
        <v>689.98</v>
      </c>
    </row>
    <row r="1699" spans="1:4" ht="28.5">
      <c r="A1699" s="585" t="s">
        <v>9331</v>
      </c>
      <c r="B1699" s="586" t="s">
        <v>9332</v>
      </c>
      <c r="C1699" s="587" t="s">
        <v>891</v>
      </c>
      <c r="D1699" s="588">
        <v>593.27</v>
      </c>
    </row>
    <row r="1700" spans="1:4" ht="28.5">
      <c r="A1700" s="585" t="s">
        <v>9333</v>
      </c>
      <c r="B1700" s="586" t="s">
        <v>9334</v>
      </c>
      <c r="C1700" s="587" t="s">
        <v>891</v>
      </c>
      <c r="D1700" s="588">
        <v>814.89</v>
      </c>
    </row>
    <row r="1701" spans="1:4" ht="28.5">
      <c r="A1701" s="585" t="s">
        <v>9335</v>
      </c>
      <c r="B1701" s="586" t="s">
        <v>9336</v>
      </c>
      <c r="C1701" s="587" t="s">
        <v>891</v>
      </c>
      <c r="D1701" s="588">
        <v>653.71</v>
      </c>
    </row>
    <row r="1702" spans="1:4" ht="28.5">
      <c r="A1702" s="585" t="s">
        <v>9337</v>
      </c>
      <c r="B1702" s="586" t="s">
        <v>9338</v>
      </c>
      <c r="C1702" s="587" t="s">
        <v>891</v>
      </c>
      <c r="D1702" s="588">
        <v>475.72</v>
      </c>
    </row>
    <row r="1703" spans="1:4" ht="28.5">
      <c r="A1703" s="585" t="s">
        <v>9339</v>
      </c>
      <c r="B1703" s="586" t="s">
        <v>9340</v>
      </c>
      <c r="C1703" s="587" t="s">
        <v>492</v>
      </c>
      <c r="D1703" s="588">
        <v>79.53</v>
      </c>
    </row>
    <row r="1704" spans="1:4" ht="14.25">
      <c r="A1704" s="585" t="s">
        <v>9341</v>
      </c>
      <c r="B1704" s="586" t="s">
        <v>9342</v>
      </c>
      <c r="C1704" s="587" t="s">
        <v>891</v>
      </c>
      <c r="D1704" s="588">
        <v>89.75</v>
      </c>
    </row>
    <row r="1705" spans="1:4" ht="14.25">
      <c r="A1705" s="585" t="s">
        <v>9343</v>
      </c>
      <c r="B1705" s="586" t="s">
        <v>9344</v>
      </c>
      <c r="C1705" s="587"/>
      <c r="D1705" s="588"/>
    </row>
    <row r="1706" spans="1:4" ht="28.5">
      <c r="A1706" s="585" t="s">
        <v>9345</v>
      </c>
      <c r="B1706" s="586" t="s">
        <v>9346</v>
      </c>
      <c r="C1706" s="587" t="s">
        <v>891</v>
      </c>
      <c r="D1706" s="588">
        <v>238.97</v>
      </c>
    </row>
    <row r="1707" spans="1:4" ht="28.5">
      <c r="A1707" s="585" t="s">
        <v>9347</v>
      </c>
      <c r="B1707" s="586" t="s">
        <v>9348</v>
      </c>
      <c r="C1707" s="587" t="s">
        <v>492</v>
      </c>
      <c r="D1707" s="588">
        <v>328.15</v>
      </c>
    </row>
    <row r="1708" spans="1:4" ht="14.25">
      <c r="A1708" s="585" t="s">
        <v>9349</v>
      </c>
      <c r="B1708" s="586" t="s">
        <v>9350</v>
      </c>
      <c r="C1708" s="587"/>
      <c r="D1708" s="588"/>
    </row>
    <row r="1709" spans="1:4" ht="28.5">
      <c r="A1709" s="585" t="s">
        <v>9351</v>
      </c>
      <c r="B1709" s="586" t="s">
        <v>9352</v>
      </c>
      <c r="C1709" s="587" t="s">
        <v>891</v>
      </c>
      <c r="D1709" s="588">
        <v>401.23</v>
      </c>
    </row>
    <row r="1710" spans="1:4" ht="14.25">
      <c r="A1710" s="585" t="s">
        <v>9353</v>
      </c>
      <c r="B1710" s="586" t="s">
        <v>9354</v>
      </c>
      <c r="C1710" s="587" t="s">
        <v>891</v>
      </c>
      <c r="D1710" s="588">
        <v>395.62</v>
      </c>
    </row>
    <row r="1711" spans="1:4" ht="14.25">
      <c r="A1711" s="585" t="s">
        <v>9355</v>
      </c>
      <c r="B1711" s="586" t="s">
        <v>9356</v>
      </c>
      <c r="C1711" s="587" t="s">
        <v>891</v>
      </c>
      <c r="D1711" s="588">
        <v>579.25</v>
      </c>
    </row>
    <row r="1712" spans="1:4" ht="28.5">
      <c r="A1712" s="585" t="s">
        <v>9357</v>
      </c>
      <c r="B1712" s="586" t="s">
        <v>9358</v>
      </c>
      <c r="C1712" s="587" t="s">
        <v>891</v>
      </c>
      <c r="D1712" s="588">
        <v>378.9</v>
      </c>
    </row>
    <row r="1713" spans="1:4" ht="14.25">
      <c r="A1713" s="585" t="s">
        <v>9359</v>
      </c>
      <c r="B1713" s="586" t="s">
        <v>9360</v>
      </c>
      <c r="C1713" s="587"/>
      <c r="D1713" s="588"/>
    </row>
    <row r="1714" spans="1:4" ht="14.25">
      <c r="A1714" s="585" t="s">
        <v>9361</v>
      </c>
      <c r="B1714" s="586" t="s">
        <v>9362</v>
      </c>
      <c r="C1714" s="587" t="s">
        <v>492</v>
      </c>
      <c r="D1714" s="588">
        <v>60.95</v>
      </c>
    </row>
    <row r="1715" spans="1:4" ht="14.25">
      <c r="A1715" s="585" t="s">
        <v>9363</v>
      </c>
      <c r="B1715" s="586" t="s">
        <v>9364</v>
      </c>
      <c r="C1715" s="587" t="s">
        <v>492</v>
      </c>
      <c r="D1715" s="588">
        <v>70.3</v>
      </c>
    </row>
    <row r="1716" spans="1:4" ht="14.25">
      <c r="A1716" s="585" t="s">
        <v>9365</v>
      </c>
      <c r="B1716" s="586" t="s">
        <v>9366</v>
      </c>
      <c r="C1716" s="587"/>
      <c r="D1716" s="588"/>
    </row>
    <row r="1717" spans="1:4" ht="14.25">
      <c r="A1717" s="585" t="s">
        <v>9367</v>
      </c>
      <c r="B1717" s="586" t="s">
        <v>9368</v>
      </c>
      <c r="C1717" s="587" t="s">
        <v>891</v>
      </c>
      <c r="D1717" s="588">
        <v>343.65</v>
      </c>
    </row>
    <row r="1718" spans="1:4" ht="28.5">
      <c r="A1718" s="585" t="s">
        <v>9369</v>
      </c>
      <c r="B1718" s="586" t="s">
        <v>9370</v>
      </c>
      <c r="C1718" s="587" t="s">
        <v>891</v>
      </c>
      <c r="D1718" s="588">
        <v>293.35000000000002</v>
      </c>
    </row>
    <row r="1719" spans="1:4" ht="28.5">
      <c r="A1719" s="585" t="s">
        <v>9371</v>
      </c>
      <c r="B1719" s="586" t="s">
        <v>9372</v>
      </c>
      <c r="C1719" s="587" t="s">
        <v>891</v>
      </c>
      <c r="D1719" s="588">
        <v>211.13</v>
      </c>
    </row>
    <row r="1720" spans="1:4" ht="14.25">
      <c r="A1720" s="585" t="s">
        <v>9373</v>
      </c>
      <c r="B1720" s="586" t="s">
        <v>9374</v>
      </c>
      <c r="C1720" s="587" t="s">
        <v>810</v>
      </c>
      <c r="D1720" s="588">
        <v>23.36</v>
      </c>
    </row>
    <row r="1721" spans="1:4" ht="14.25">
      <c r="A1721" s="585" t="s">
        <v>9375</v>
      </c>
      <c r="B1721" s="586" t="s">
        <v>9376</v>
      </c>
      <c r="C1721" s="587"/>
      <c r="D1721" s="588"/>
    </row>
    <row r="1722" spans="1:4" ht="14.25">
      <c r="A1722" s="585" t="s">
        <v>9377</v>
      </c>
      <c r="B1722" s="586" t="s">
        <v>9378</v>
      </c>
      <c r="C1722" s="587" t="s">
        <v>891</v>
      </c>
      <c r="D1722" s="588">
        <v>259.36</v>
      </c>
    </row>
    <row r="1723" spans="1:4" ht="14.25">
      <c r="A1723" s="585" t="s">
        <v>9379</v>
      </c>
      <c r="B1723" s="586" t="s">
        <v>9380</v>
      </c>
      <c r="C1723" s="587" t="s">
        <v>891</v>
      </c>
      <c r="D1723" s="588">
        <v>259.36</v>
      </c>
    </row>
    <row r="1724" spans="1:4" ht="14.25">
      <c r="A1724" s="585" t="s">
        <v>9381</v>
      </c>
      <c r="B1724" s="586" t="s">
        <v>9382</v>
      </c>
      <c r="C1724" s="587" t="s">
        <v>891</v>
      </c>
      <c r="D1724" s="588">
        <v>417.75</v>
      </c>
    </row>
    <row r="1725" spans="1:4" ht="14.25">
      <c r="A1725" s="585" t="s">
        <v>9383</v>
      </c>
      <c r="B1725" s="586" t="s">
        <v>9384</v>
      </c>
      <c r="C1725" s="587" t="s">
        <v>492</v>
      </c>
      <c r="D1725" s="588">
        <v>30.21</v>
      </c>
    </row>
    <row r="1726" spans="1:4" ht="28.5">
      <c r="A1726" s="585" t="s">
        <v>9385</v>
      </c>
      <c r="B1726" s="586" t="s">
        <v>9386</v>
      </c>
      <c r="C1726" s="587" t="s">
        <v>492</v>
      </c>
      <c r="D1726" s="588">
        <v>32.72</v>
      </c>
    </row>
    <row r="1727" spans="1:4" ht="28.5">
      <c r="A1727" s="585" t="s">
        <v>9387</v>
      </c>
      <c r="B1727" s="586" t="s">
        <v>9388</v>
      </c>
      <c r="C1727" s="587"/>
      <c r="D1727" s="588"/>
    </row>
    <row r="1728" spans="1:4" ht="28.5">
      <c r="A1728" s="585" t="s">
        <v>9389</v>
      </c>
      <c r="B1728" s="586" t="s">
        <v>9390</v>
      </c>
      <c r="C1728" s="587" t="s">
        <v>492</v>
      </c>
      <c r="D1728" s="588">
        <v>366.54</v>
      </c>
    </row>
    <row r="1729" spans="1:4" ht="14.25">
      <c r="A1729" s="585" t="s">
        <v>9391</v>
      </c>
      <c r="B1729" s="586" t="s">
        <v>9392</v>
      </c>
      <c r="C1729" s="587"/>
      <c r="D1729" s="588"/>
    </row>
    <row r="1730" spans="1:4" ht="28.5">
      <c r="A1730" s="585" t="s">
        <v>9393</v>
      </c>
      <c r="B1730" s="586" t="s">
        <v>9394</v>
      </c>
      <c r="C1730" s="587" t="s">
        <v>891</v>
      </c>
      <c r="D1730" s="588">
        <v>333.22</v>
      </c>
    </row>
    <row r="1731" spans="1:4" ht="14.25">
      <c r="A1731" s="585" t="s">
        <v>9395</v>
      </c>
      <c r="B1731" s="586" t="s">
        <v>9396</v>
      </c>
      <c r="C1731" s="587"/>
      <c r="D1731" s="588"/>
    </row>
    <row r="1732" spans="1:4" ht="14.25">
      <c r="A1732" s="585" t="s">
        <v>9397</v>
      </c>
      <c r="B1732" s="586" t="s">
        <v>9398</v>
      </c>
      <c r="C1732" s="587" t="s">
        <v>891</v>
      </c>
      <c r="D1732" s="588">
        <v>480.24</v>
      </c>
    </row>
    <row r="1733" spans="1:4" ht="14.25">
      <c r="A1733" s="585" t="s">
        <v>9399</v>
      </c>
      <c r="B1733" s="586" t="s">
        <v>9400</v>
      </c>
      <c r="C1733" s="587"/>
      <c r="D1733" s="588"/>
    </row>
    <row r="1734" spans="1:4" ht="28.5">
      <c r="A1734" s="585" t="s">
        <v>9401</v>
      </c>
      <c r="B1734" s="586" t="s">
        <v>9402</v>
      </c>
      <c r="C1734" s="587" t="s">
        <v>891</v>
      </c>
      <c r="D1734" s="588">
        <v>342.75</v>
      </c>
    </row>
    <row r="1735" spans="1:4" ht="14.25">
      <c r="A1735" s="585" t="s">
        <v>9403</v>
      </c>
      <c r="B1735" s="586" t="s">
        <v>9404</v>
      </c>
      <c r="C1735" s="587" t="s">
        <v>891</v>
      </c>
      <c r="D1735" s="588">
        <v>385.54</v>
      </c>
    </row>
    <row r="1736" spans="1:4" ht="28.5">
      <c r="A1736" s="585" t="s">
        <v>9405</v>
      </c>
      <c r="B1736" s="586" t="s">
        <v>9406</v>
      </c>
      <c r="C1736" s="587" t="s">
        <v>492</v>
      </c>
      <c r="D1736" s="588">
        <v>519.46</v>
      </c>
    </row>
    <row r="1737" spans="1:4" ht="28.5">
      <c r="A1737" s="585" t="s">
        <v>9407</v>
      </c>
      <c r="B1737" s="586" t="s">
        <v>9408</v>
      </c>
      <c r="C1737" s="587" t="s">
        <v>492</v>
      </c>
      <c r="D1737" s="588">
        <v>511.31</v>
      </c>
    </row>
    <row r="1738" spans="1:4" ht="14.25">
      <c r="A1738" s="585" t="s">
        <v>9409</v>
      </c>
      <c r="B1738" s="586" t="s">
        <v>9410</v>
      </c>
      <c r="C1738" s="587"/>
      <c r="D1738" s="588"/>
    </row>
    <row r="1739" spans="1:4" ht="14.25">
      <c r="A1739" s="585" t="s">
        <v>9411</v>
      </c>
      <c r="B1739" s="586" t="s">
        <v>9412</v>
      </c>
      <c r="C1739" s="587"/>
      <c r="D1739" s="588"/>
    </row>
    <row r="1740" spans="1:4" ht="14.25">
      <c r="A1740" s="585" t="s">
        <v>9413</v>
      </c>
      <c r="B1740" s="586" t="s">
        <v>9414</v>
      </c>
      <c r="C1740" s="587" t="s">
        <v>891</v>
      </c>
      <c r="D1740" s="588">
        <v>249.22</v>
      </c>
    </row>
    <row r="1741" spans="1:4" ht="14.25">
      <c r="A1741" s="585" t="s">
        <v>9415</v>
      </c>
      <c r="B1741" s="586" t="s">
        <v>9416</v>
      </c>
      <c r="C1741" s="587"/>
      <c r="D1741" s="588"/>
    </row>
    <row r="1742" spans="1:4" ht="14.25">
      <c r="A1742" s="585" t="s">
        <v>9417</v>
      </c>
      <c r="B1742" s="586" t="s">
        <v>9418</v>
      </c>
      <c r="C1742" s="587" t="s">
        <v>891</v>
      </c>
      <c r="D1742" s="588">
        <v>241.2</v>
      </c>
    </row>
    <row r="1743" spans="1:4" ht="14.25">
      <c r="A1743" s="585" t="s">
        <v>9419</v>
      </c>
      <c r="B1743" s="586" t="s">
        <v>9420</v>
      </c>
      <c r="C1743" s="587"/>
      <c r="D1743" s="588"/>
    </row>
    <row r="1744" spans="1:4" ht="14.25">
      <c r="A1744" s="585" t="s">
        <v>9421</v>
      </c>
      <c r="B1744" s="586" t="s">
        <v>9422</v>
      </c>
      <c r="C1744" s="587" t="s">
        <v>810</v>
      </c>
      <c r="D1744" s="588">
        <v>298.93</v>
      </c>
    </row>
    <row r="1745" spans="1:4" ht="14.25">
      <c r="A1745" s="585" t="s">
        <v>9423</v>
      </c>
      <c r="B1745" s="586" t="s">
        <v>9424</v>
      </c>
      <c r="C1745" s="587"/>
      <c r="D1745" s="588"/>
    </row>
    <row r="1746" spans="1:4" ht="28.5">
      <c r="A1746" s="585" t="s">
        <v>9425</v>
      </c>
      <c r="B1746" s="586" t="s">
        <v>9426</v>
      </c>
      <c r="C1746" s="587" t="s">
        <v>810</v>
      </c>
      <c r="D1746" s="588">
        <v>46.5</v>
      </c>
    </row>
    <row r="1747" spans="1:4" ht="14.25">
      <c r="A1747" s="585" t="s">
        <v>9427</v>
      </c>
      <c r="B1747" s="586" t="s">
        <v>9428</v>
      </c>
      <c r="C1747" s="587" t="s">
        <v>810</v>
      </c>
      <c r="D1747" s="588">
        <v>64.89</v>
      </c>
    </row>
    <row r="1748" spans="1:4" ht="14.25">
      <c r="A1748" s="585" t="s">
        <v>9429</v>
      </c>
      <c r="B1748" s="586" t="s">
        <v>9430</v>
      </c>
      <c r="C1748" s="587"/>
      <c r="D1748" s="588"/>
    </row>
    <row r="1749" spans="1:4" ht="14.25">
      <c r="A1749" s="585" t="s">
        <v>9431</v>
      </c>
      <c r="B1749" s="586" t="s">
        <v>9432</v>
      </c>
      <c r="C1749" s="587" t="s">
        <v>810</v>
      </c>
      <c r="D1749" s="588">
        <v>51.14</v>
      </c>
    </row>
    <row r="1750" spans="1:4" ht="14.25">
      <c r="A1750" s="585" t="s">
        <v>485</v>
      </c>
      <c r="B1750" s="586" t="s">
        <v>9433</v>
      </c>
      <c r="C1750" s="587" t="s">
        <v>810</v>
      </c>
      <c r="D1750" s="588">
        <v>86.82</v>
      </c>
    </row>
    <row r="1751" spans="1:4" ht="14.25">
      <c r="A1751" s="585" t="s">
        <v>9434</v>
      </c>
      <c r="B1751" s="586" t="s">
        <v>9435</v>
      </c>
      <c r="C1751" s="587" t="s">
        <v>810</v>
      </c>
      <c r="D1751" s="588">
        <v>62.3</v>
      </c>
    </row>
    <row r="1752" spans="1:4" ht="42.75">
      <c r="A1752" s="585" t="s">
        <v>9436</v>
      </c>
      <c r="B1752" s="586" t="s">
        <v>9437</v>
      </c>
      <c r="C1752" s="587"/>
      <c r="D1752" s="588"/>
    </row>
    <row r="1753" spans="1:4" ht="28.5">
      <c r="A1753" s="585" t="s">
        <v>9438</v>
      </c>
      <c r="B1753" s="586" t="s">
        <v>9439</v>
      </c>
      <c r="C1753" s="587" t="s">
        <v>810</v>
      </c>
      <c r="D1753" s="588">
        <v>53.7</v>
      </c>
    </row>
    <row r="1754" spans="1:4" ht="14.25">
      <c r="A1754" s="585" t="s">
        <v>9440</v>
      </c>
      <c r="B1754" s="586" t="s">
        <v>9441</v>
      </c>
      <c r="C1754" s="587"/>
      <c r="D1754" s="588"/>
    </row>
    <row r="1755" spans="1:4" ht="14.25">
      <c r="A1755" s="585" t="s">
        <v>9442</v>
      </c>
      <c r="B1755" s="586" t="s">
        <v>9443</v>
      </c>
      <c r="C1755" s="587" t="s">
        <v>810</v>
      </c>
      <c r="D1755" s="588">
        <v>185.41</v>
      </c>
    </row>
    <row r="1756" spans="1:4" ht="14.25">
      <c r="A1756" s="585" t="s">
        <v>9444</v>
      </c>
      <c r="B1756" s="586" t="s">
        <v>9445</v>
      </c>
      <c r="C1756" s="587" t="s">
        <v>810</v>
      </c>
      <c r="D1756" s="588">
        <v>170.97</v>
      </c>
    </row>
    <row r="1757" spans="1:4" ht="14.25">
      <c r="A1757" s="585" t="s">
        <v>9446</v>
      </c>
      <c r="B1757" s="586" t="s">
        <v>9447</v>
      </c>
      <c r="C1757" s="587" t="s">
        <v>810</v>
      </c>
      <c r="D1757" s="588">
        <v>83.97</v>
      </c>
    </row>
    <row r="1758" spans="1:4" ht="14.25">
      <c r="A1758" s="585" t="s">
        <v>9448</v>
      </c>
      <c r="B1758" s="586" t="s">
        <v>9449</v>
      </c>
      <c r="C1758" s="587"/>
      <c r="D1758" s="588"/>
    </row>
    <row r="1759" spans="1:4" ht="28.5">
      <c r="A1759" s="585" t="s">
        <v>9450</v>
      </c>
      <c r="B1759" s="586" t="s">
        <v>9451</v>
      </c>
      <c r="C1759" s="587" t="s">
        <v>891</v>
      </c>
      <c r="D1759" s="588">
        <v>428.87</v>
      </c>
    </row>
    <row r="1760" spans="1:4" ht="14.25">
      <c r="A1760" s="585" t="s">
        <v>9452</v>
      </c>
      <c r="B1760" s="586" t="s">
        <v>9453</v>
      </c>
      <c r="C1760" s="587" t="s">
        <v>492</v>
      </c>
      <c r="D1760" s="588">
        <v>1178.69</v>
      </c>
    </row>
    <row r="1761" spans="1:4" ht="28.5">
      <c r="A1761" s="585" t="s">
        <v>9454</v>
      </c>
      <c r="B1761" s="586" t="s">
        <v>9455</v>
      </c>
      <c r="C1761" s="587" t="s">
        <v>891</v>
      </c>
      <c r="D1761" s="588">
        <v>772.24</v>
      </c>
    </row>
    <row r="1762" spans="1:4" ht="28.5">
      <c r="A1762" s="585" t="s">
        <v>9456</v>
      </c>
      <c r="B1762" s="586" t="s">
        <v>9457</v>
      </c>
      <c r="C1762" s="587" t="s">
        <v>891</v>
      </c>
      <c r="D1762" s="588">
        <v>426.41</v>
      </c>
    </row>
    <row r="1763" spans="1:4" ht="28.5">
      <c r="A1763" s="585" t="s">
        <v>9458</v>
      </c>
      <c r="B1763" s="586" t="s">
        <v>9459</v>
      </c>
      <c r="C1763" s="587" t="s">
        <v>891</v>
      </c>
      <c r="D1763" s="588">
        <v>415.71</v>
      </c>
    </row>
    <row r="1764" spans="1:4" ht="28.5">
      <c r="A1764" s="585" t="s">
        <v>9460</v>
      </c>
      <c r="B1764" s="586" t="s">
        <v>9461</v>
      </c>
      <c r="C1764" s="587" t="s">
        <v>891</v>
      </c>
      <c r="D1764" s="588">
        <v>581.91</v>
      </c>
    </row>
    <row r="1765" spans="1:4" ht="14.25">
      <c r="A1765" s="585" t="s">
        <v>9462</v>
      </c>
      <c r="B1765" s="586" t="s">
        <v>9463</v>
      </c>
      <c r="C1765" s="587"/>
      <c r="D1765" s="588"/>
    </row>
    <row r="1766" spans="1:4" ht="14.25">
      <c r="A1766" s="585" t="s">
        <v>9464</v>
      </c>
      <c r="B1766" s="586" t="s">
        <v>9465</v>
      </c>
      <c r="C1766" s="587"/>
      <c r="D1766" s="588"/>
    </row>
    <row r="1767" spans="1:4" ht="14.25">
      <c r="A1767" s="585" t="s">
        <v>9466</v>
      </c>
      <c r="B1767" s="586" t="s">
        <v>9467</v>
      </c>
      <c r="C1767" s="587" t="s">
        <v>810</v>
      </c>
      <c r="D1767" s="588">
        <v>133.91999999999999</v>
      </c>
    </row>
    <row r="1768" spans="1:4" ht="14.25">
      <c r="A1768" s="585" t="s">
        <v>9468</v>
      </c>
      <c r="B1768" s="586" t="s">
        <v>9469</v>
      </c>
      <c r="C1768" s="587" t="s">
        <v>810</v>
      </c>
      <c r="D1768" s="588">
        <v>288.98</v>
      </c>
    </row>
    <row r="1769" spans="1:4" ht="14.25">
      <c r="A1769" s="585" t="s">
        <v>9470</v>
      </c>
      <c r="B1769" s="586" t="s">
        <v>9471</v>
      </c>
      <c r="C1769" s="587" t="s">
        <v>810</v>
      </c>
      <c r="D1769" s="588">
        <v>338.98</v>
      </c>
    </row>
    <row r="1770" spans="1:4" ht="14.25">
      <c r="A1770" s="585" t="s">
        <v>9472</v>
      </c>
      <c r="B1770" s="586" t="s">
        <v>9473</v>
      </c>
      <c r="C1770" s="587" t="s">
        <v>891</v>
      </c>
      <c r="D1770" s="588">
        <v>291.77</v>
      </c>
    </row>
    <row r="1771" spans="1:4" ht="14.25">
      <c r="A1771" s="585" t="s">
        <v>9474</v>
      </c>
      <c r="B1771" s="586" t="s">
        <v>9475</v>
      </c>
      <c r="C1771" s="587"/>
      <c r="D1771" s="588"/>
    </row>
    <row r="1772" spans="1:4" ht="14.25">
      <c r="A1772" s="585" t="s">
        <v>9476</v>
      </c>
      <c r="B1772" s="586" t="s">
        <v>9477</v>
      </c>
      <c r="C1772" s="587"/>
      <c r="D1772" s="588"/>
    </row>
    <row r="1773" spans="1:4" ht="14.25">
      <c r="A1773" s="585" t="s">
        <v>9478</v>
      </c>
      <c r="B1773" s="586" t="s">
        <v>9479</v>
      </c>
      <c r="C1773" s="587" t="s">
        <v>492</v>
      </c>
      <c r="D1773" s="588">
        <v>44.84</v>
      </c>
    </row>
    <row r="1774" spans="1:4" ht="28.5">
      <c r="A1774" s="585" t="s">
        <v>9480</v>
      </c>
      <c r="B1774" s="586" t="s">
        <v>9481</v>
      </c>
      <c r="C1774" s="587"/>
      <c r="D1774" s="588"/>
    </row>
    <row r="1775" spans="1:4" ht="42.75">
      <c r="A1775" s="585" t="s">
        <v>9482</v>
      </c>
      <c r="B1775" s="586" t="s">
        <v>9483</v>
      </c>
      <c r="C1775" s="587" t="s">
        <v>492</v>
      </c>
      <c r="D1775" s="588">
        <v>175.76</v>
      </c>
    </row>
    <row r="1776" spans="1:4" ht="28.5">
      <c r="A1776" s="585" t="s">
        <v>9484</v>
      </c>
      <c r="B1776" s="586" t="s">
        <v>9485</v>
      </c>
      <c r="C1776" s="587" t="s">
        <v>492</v>
      </c>
      <c r="D1776" s="588">
        <v>52.12</v>
      </c>
    </row>
    <row r="1777" spans="1:4" ht="14.25">
      <c r="A1777" s="585" t="s">
        <v>9486</v>
      </c>
      <c r="B1777" s="586" t="s">
        <v>9487</v>
      </c>
      <c r="C1777" s="587"/>
      <c r="D1777" s="588"/>
    </row>
    <row r="1778" spans="1:4" ht="42.75">
      <c r="A1778" s="585" t="s">
        <v>9488</v>
      </c>
      <c r="B1778" s="586" t="s">
        <v>9489</v>
      </c>
      <c r="C1778" s="587" t="s">
        <v>492</v>
      </c>
      <c r="D1778" s="588">
        <v>167.73</v>
      </c>
    </row>
    <row r="1779" spans="1:4" ht="28.5">
      <c r="A1779" s="585" t="s">
        <v>9490</v>
      </c>
      <c r="B1779" s="586" t="s">
        <v>9491</v>
      </c>
      <c r="C1779" s="587" t="s">
        <v>492</v>
      </c>
      <c r="D1779" s="588">
        <v>81.94</v>
      </c>
    </row>
    <row r="1780" spans="1:4" ht="28.5">
      <c r="A1780" s="585" t="s">
        <v>9492</v>
      </c>
      <c r="B1780" s="586" t="s">
        <v>9493</v>
      </c>
      <c r="C1780" s="587" t="s">
        <v>492</v>
      </c>
      <c r="D1780" s="588">
        <v>73.77</v>
      </c>
    </row>
    <row r="1781" spans="1:4" ht="42.75">
      <c r="A1781" s="585" t="s">
        <v>9494</v>
      </c>
      <c r="B1781" s="586" t="s">
        <v>9495</v>
      </c>
      <c r="C1781" s="587" t="s">
        <v>492</v>
      </c>
      <c r="D1781" s="588">
        <v>107.75</v>
      </c>
    </row>
    <row r="1782" spans="1:4" ht="28.5">
      <c r="A1782" s="585" t="s">
        <v>9496</v>
      </c>
      <c r="B1782" s="586" t="s">
        <v>9497</v>
      </c>
      <c r="C1782" s="587" t="s">
        <v>492</v>
      </c>
      <c r="D1782" s="588">
        <v>64.66</v>
      </c>
    </row>
    <row r="1783" spans="1:4" ht="42.75">
      <c r="A1783" s="585" t="s">
        <v>9498</v>
      </c>
      <c r="B1783" s="586" t="s">
        <v>9499</v>
      </c>
      <c r="C1783" s="587" t="s">
        <v>492</v>
      </c>
      <c r="D1783" s="588">
        <v>79.900000000000006</v>
      </c>
    </row>
    <row r="1784" spans="1:4" ht="42.75">
      <c r="A1784" s="585" t="s">
        <v>9500</v>
      </c>
      <c r="B1784" s="586" t="s">
        <v>9501</v>
      </c>
      <c r="C1784" s="587" t="s">
        <v>492</v>
      </c>
      <c r="D1784" s="588">
        <v>533.66</v>
      </c>
    </row>
    <row r="1785" spans="1:4" ht="14.25">
      <c r="A1785" s="585" t="s">
        <v>9502</v>
      </c>
      <c r="B1785" s="586" t="s">
        <v>9503</v>
      </c>
      <c r="C1785" s="587" t="s">
        <v>492</v>
      </c>
      <c r="D1785" s="588">
        <v>1072.25</v>
      </c>
    </row>
    <row r="1786" spans="1:4" ht="14.25">
      <c r="A1786" s="585" t="s">
        <v>9504</v>
      </c>
      <c r="B1786" s="586" t="s">
        <v>9505</v>
      </c>
      <c r="C1786" s="587" t="s">
        <v>492</v>
      </c>
      <c r="D1786" s="588">
        <v>47.16</v>
      </c>
    </row>
    <row r="1787" spans="1:4" ht="14.25">
      <c r="A1787" s="585" t="s">
        <v>9506</v>
      </c>
      <c r="B1787" s="586" t="s">
        <v>9507</v>
      </c>
      <c r="C1787" s="587" t="s">
        <v>492</v>
      </c>
      <c r="D1787" s="588">
        <v>14.76</v>
      </c>
    </row>
    <row r="1788" spans="1:4" ht="14.25">
      <c r="A1788" s="585" t="s">
        <v>9508</v>
      </c>
      <c r="B1788" s="586" t="s">
        <v>9509</v>
      </c>
      <c r="C1788" s="587"/>
      <c r="D1788" s="588"/>
    </row>
    <row r="1789" spans="1:4" ht="14.25">
      <c r="A1789" s="585" t="s">
        <v>9510</v>
      </c>
      <c r="B1789" s="586" t="s">
        <v>9511</v>
      </c>
      <c r="C1789" s="587" t="s">
        <v>492</v>
      </c>
      <c r="D1789" s="588">
        <v>34.97</v>
      </c>
    </row>
    <row r="1790" spans="1:4" ht="14.25">
      <c r="A1790" s="585" t="s">
        <v>9512</v>
      </c>
      <c r="B1790" s="586" t="s">
        <v>9513</v>
      </c>
      <c r="C1790" s="587" t="s">
        <v>492</v>
      </c>
      <c r="D1790" s="588">
        <v>130.75</v>
      </c>
    </row>
    <row r="1791" spans="1:4" ht="28.5">
      <c r="A1791" s="585" t="s">
        <v>9514</v>
      </c>
      <c r="B1791" s="586" t="s">
        <v>9515</v>
      </c>
      <c r="C1791" s="587" t="s">
        <v>492</v>
      </c>
      <c r="D1791" s="588">
        <v>73.209999999999994</v>
      </c>
    </row>
    <row r="1792" spans="1:4" ht="14.25">
      <c r="A1792" s="585" t="s">
        <v>9516</v>
      </c>
      <c r="B1792" s="586" t="s">
        <v>9517</v>
      </c>
      <c r="C1792" s="587" t="s">
        <v>492</v>
      </c>
      <c r="D1792" s="588">
        <v>57.58</v>
      </c>
    </row>
    <row r="1793" spans="1:4" ht="28.5">
      <c r="A1793" s="585" t="s">
        <v>9518</v>
      </c>
      <c r="B1793" s="586" t="s">
        <v>9519</v>
      </c>
      <c r="C1793" s="587" t="s">
        <v>492</v>
      </c>
      <c r="D1793" s="588">
        <v>16.63</v>
      </c>
    </row>
    <row r="1794" spans="1:4" ht="28.5">
      <c r="A1794" s="585" t="s">
        <v>9520</v>
      </c>
      <c r="B1794" s="586" t="s">
        <v>9521</v>
      </c>
      <c r="C1794" s="587" t="s">
        <v>492</v>
      </c>
      <c r="D1794" s="588">
        <v>106.26</v>
      </c>
    </row>
    <row r="1795" spans="1:4" ht="14.25">
      <c r="A1795" s="585" t="s">
        <v>9522</v>
      </c>
      <c r="B1795" s="586" t="s">
        <v>9523</v>
      </c>
      <c r="C1795" s="587" t="s">
        <v>492</v>
      </c>
      <c r="D1795" s="588">
        <v>45.22</v>
      </c>
    </row>
    <row r="1796" spans="1:4" ht="14.25">
      <c r="A1796" s="585" t="s">
        <v>9524</v>
      </c>
      <c r="B1796" s="586" t="s">
        <v>9525</v>
      </c>
      <c r="C1796" s="587" t="s">
        <v>810</v>
      </c>
      <c r="D1796" s="588">
        <v>26.65</v>
      </c>
    </row>
    <row r="1797" spans="1:4" ht="28.5">
      <c r="A1797" s="585" t="s">
        <v>9526</v>
      </c>
      <c r="B1797" s="586" t="s">
        <v>9527</v>
      </c>
      <c r="C1797" s="587" t="s">
        <v>810</v>
      </c>
      <c r="D1797" s="588">
        <v>21.89</v>
      </c>
    </row>
    <row r="1798" spans="1:4" ht="28.5">
      <c r="A1798" s="585" t="s">
        <v>9528</v>
      </c>
      <c r="B1798" s="586" t="s">
        <v>9529</v>
      </c>
      <c r="C1798" s="587" t="s">
        <v>492</v>
      </c>
      <c r="D1798" s="588">
        <v>13.17</v>
      </c>
    </row>
    <row r="1799" spans="1:4" ht="14.25">
      <c r="A1799" s="585" t="s">
        <v>9530</v>
      </c>
      <c r="B1799" s="586" t="s">
        <v>9531</v>
      </c>
      <c r="C1799" s="587"/>
      <c r="D1799" s="588"/>
    </row>
    <row r="1800" spans="1:4" ht="14.25">
      <c r="A1800" s="585" t="s">
        <v>9532</v>
      </c>
      <c r="B1800" s="586" t="s">
        <v>9533</v>
      </c>
      <c r="C1800" s="587"/>
      <c r="D1800" s="588"/>
    </row>
    <row r="1801" spans="1:4" ht="14.25">
      <c r="A1801" s="585" t="s">
        <v>9534</v>
      </c>
      <c r="B1801" s="586" t="s">
        <v>9535</v>
      </c>
      <c r="C1801" s="587" t="s">
        <v>492</v>
      </c>
      <c r="D1801" s="588">
        <v>7.77</v>
      </c>
    </row>
    <row r="1802" spans="1:4" ht="14.25">
      <c r="A1802" s="585" t="s">
        <v>9536</v>
      </c>
      <c r="B1802" s="586" t="s">
        <v>9537</v>
      </c>
      <c r="C1802" s="587" t="s">
        <v>492</v>
      </c>
      <c r="D1802" s="588">
        <v>29.5</v>
      </c>
    </row>
    <row r="1803" spans="1:4" ht="14.25">
      <c r="A1803" s="585" t="s">
        <v>9538</v>
      </c>
      <c r="B1803" s="586" t="s">
        <v>9539</v>
      </c>
      <c r="C1803" s="587"/>
      <c r="D1803" s="588"/>
    </row>
    <row r="1804" spans="1:4" ht="14.25">
      <c r="A1804" s="585" t="s">
        <v>9540</v>
      </c>
      <c r="B1804" s="586" t="s">
        <v>9541</v>
      </c>
      <c r="C1804" s="587" t="s">
        <v>492</v>
      </c>
      <c r="D1804" s="588">
        <v>14.71</v>
      </c>
    </row>
    <row r="1805" spans="1:4" ht="14.25">
      <c r="A1805" s="585" t="s">
        <v>9542</v>
      </c>
      <c r="B1805" s="586" t="s">
        <v>9543</v>
      </c>
      <c r="C1805" s="587" t="s">
        <v>492</v>
      </c>
      <c r="D1805" s="588">
        <v>14.71</v>
      </c>
    </row>
    <row r="1806" spans="1:4" ht="14.25">
      <c r="A1806" s="585" t="s">
        <v>9544</v>
      </c>
      <c r="B1806" s="586" t="s">
        <v>9545</v>
      </c>
      <c r="C1806" s="587" t="s">
        <v>492</v>
      </c>
      <c r="D1806" s="588">
        <v>21.55</v>
      </c>
    </row>
    <row r="1807" spans="1:4" ht="14.25">
      <c r="A1807" s="585" t="s">
        <v>9546</v>
      </c>
      <c r="B1807" s="586" t="s">
        <v>9547</v>
      </c>
      <c r="C1807" s="587" t="s">
        <v>492</v>
      </c>
      <c r="D1807" s="588">
        <v>13.28</v>
      </c>
    </row>
    <row r="1808" spans="1:4" ht="14.25">
      <c r="A1808" s="585" t="s">
        <v>9548</v>
      </c>
      <c r="B1808" s="586" t="s">
        <v>9549</v>
      </c>
      <c r="C1808" s="587" t="s">
        <v>492</v>
      </c>
      <c r="D1808" s="588">
        <v>11.78</v>
      </c>
    </row>
    <row r="1809" spans="1:4" ht="14.25">
      <c r="A1809" s="585" t="s">
        <v>9550</v>
      </c>
      <c r="B1809" s="586" t="s">
        <v>9551</v>
      </c>
      <c r="C1809" s="587"/>
      <c r="D1809" s="588"/>
    </row>
    <row r="1810" spans="1:4" ht="28.5">
      <c r="A1810" s="585" t="s">
        <v>9552</v>
      </c>
      <c r="B1810" s="586" t="s">
        <v>9553</v>
      </c>
      <c r="C1810" s="587" t="s">
        <v>492</v>
      </c>
      <c r="D1810" s="588">
        <v>34.659999999999997</v>
      </c>
    </row>
    <row r="1811" spans="1:4" ht="14.25">
      <c r="A1811" s="585" t="s">
        <v>9554</v>
      </c>
      <c r="B1811" s="586" t="s">
        <v>9555</v>
      </c>
      <c r="C1811" s="587" t="s">
        <v>492</v>
      </c>
      <c r="D1811" s="588">
        <v>64.180000000000007</v>
      </c>
    </row>
    <row r="1812" spans="1:4" ht="14.25">
      <c r="A1812" s="585" t="s">
        <v>9556</v>
      </c>
      <c r="B1812" s="586" t="s">
        <v>9557</v>
      </c>
      <c r="C1812" s="587" t="s">
        <v>492</v>
      </c>
      <c r="D1812" s="588">
        <v>54.3</v>
      </c>
    </row>
    <row r="1813" spans="1:4" ht="14.25">
      <c r="A1813" s="585" t="s">
        <v>9558</v>
      </c>
      <c r="B1813" s="586" t="s">
        <v>9559</v>
      </c>
      <c r="C1813" s="587" t="s">
        <v>492</v>
      </c>
      <c r="D1813" s="588">
        <v>34.4</v>
      </c>
    </row>
    <row r="1814" spans="1:4" ht="14.25">
      <c r="A1814" s="585" t="s">
        <v>9560</v>
      </c>
      <c r="B1814" s="586" t="s">
        <v>9561</v>
      </c>
      <c r="C1814" s="587"/>
      <c r="D1814" s="588"/>
    </row>
    <row r="1815" spans="1:4" ht="14.25">
      <c r="A1815" s="585" t="s">
        <v>9562</v>
      </c>
      <c r="B1815" s="586" t="s">
        <v>9563</v>
      </c>
      <c r="C1815" s="587" t="s">
        <v>891</v>
      </c>
      <c r="D1815" s="588">
        <v>88.36</v>
      </c>
    </row>
    <row r="1816" spans="1:4" ht="14.25">
      <c r="A1816" s="585" t="s">
        <v>9564</v>
      </c>
      <c r="B1816" s="586" t="s">
        <v>9565</v>
      </c>
      <c r="C1816" s="587" t="s">
        <v>891</v>
      </c>
      <c r="D1816" s="588">
        <v>113.47</v>
      </c>
    </row>
    <row r="1817" spans="1:4" ht="28.5">
      <c r="A1817" s="585" t="s">
        <v>9566</v>
      </c>
      <c r="B1817" s="586" t="s">
        <v>9567</v>
      </c>
      <c r="C1817" s="587" t="s">
        <v>891</v>
      </c>
      <c r="D1817" s="588">
        <v>134.62</v>
      </c>
    </row>
    <row r="1818" spans="1:4" ht="28.5">
      <c r="A1818" s="585" t="s">
        <v>9568</v>
      </c>
      <c r="B1818" s="586" t="s">
        <v>9569</v>
      </c>
      <c r="C1818" s="587" t="s">
        <v>891</v>
      </c>
      <c r="D1818" s="588">
        <v>169.4</v>
      </c>
    </row>
    <row r="1819" spans="1:4" ht="28.5">
      <c r="A1819" s="585" t="s">
        <v>9570</v>
      </c>
      <c r="B1819" s="586" t="s">
        <v>9571</v>
      </c>
      <c r="C1819" s="587" t="s">
        <v>891</v>
      </c>
      <c r="D1819" s="588">
        <v>213.73</v>
      </c>
    </row>
    <row r="1820" spans="1:4" ht="28.5">
      <c r="A1820" s="585" t="s">
        <v>9572</v>
      </c>
      <c r="B1820" s="586" t="s">
        <v>9573</v>
      </c>
      <c r="C1820" s="587" t="s">
        <v>891</v>
      </c>
      <c r="D1820" s="588">
        <v>263.98</v>
      </c>
    </row>
    <row r="1821" spans="1:4" ht="14.25">
      <c r="A1821" s="585" t="s">
        <v>9574</v>
      </c>
      <c r="B1821" s="586" t="s">
        <v>9575</v>
      </c>
      <c r="C1821" s="587" t="s">
        <v>891</v>
      </c>
      <c r="D1821" s="588">
        <v>97.33</v>
      </c>
    </row>
    <row r="1822" spans="1:4" ht="14.25">
      <c r="A1822" s="585" t="s">
        <v>9576</v>
      </c>
      <c r="B1822" s="586" t="s">
        <v>9577</v>
      </c>
      <c r="C1822" s="587" t="s">
        <v>891</v>
      </c>
      <c r="D1822" s="588">
        <v>260.66000000000003</v>
      </c>
    </row>
    <row r="1823" spans="1:4" ht="14.25">
      <c r="A1823" s="585" t="s">
        <v>9578</v>
      </c>
      <c r="B1823" s="586" t="s">
        <v>9579</v>
      </c>
      <c r="C1823" s="587"/>
      <c r="D1823" s="588"/>
    </row>
    <row r="1824" spans="1:4" ht="28.5">
      <c r="A1824" s="585" t="s">
        <v>9580</v>
      </c>
      <c r="B1824" s="586" t="s">
        <v>9581</v>
      </c>
      <c r="C1824" s="587" t="s">
        <v>492</v>
      </c>
      <c r="D1824" s="588">
        <v>1791.24</v>
      </c>
    </row>
    <row r="1825" spans="1:4" ht="14.25">
      <c r="A1825" s="585" t="s">
        <v>9582</v>
      </c>
      <c r="B1825" s="586" t="s">
        <v>9583</v>
      </c>
      <c r="C1825" s="587"/>
      <c r="D1825" s="588"/>
    </row>
    <row r="1826" spans="1:4" ht="14.25">
      <c r="A1826" s="585" t="s">
        <v>9584</v>
      </c>
      <c r="B1826" s="586" t="s">
        <v>9585</v>
      </c>
      <c r="C1826" s="587" t="s">
        <v>891</v>
      </c>
      <c r="D1826" s="588">
        <v>336.56</v>
      </c>
    </row>
    <row r="1827" spans="1:4" ht="28.5">
      <c r="A1827" s="585" t="s">
        <v>9586</v>
      </c>
      <c r="B1827" s="586" t="s">
        <v>9587</v>
      </c>
      <c r="C1827" s="587" t="s">
        <v>891</v>
      </c>
      <c r="D1827" s="588">
        <v>393.03</v>
      </c>
    </row>
    <row r="1828" spans="1:4" ht="14.25">
      <c r="A1828" s="585" t="s">
        <v>9588</v>
      </c>
      <c r="B1828" s="586" t="s">
        <v>9589</v>
      </c>
      <c r="C1828" s="587" t="s">
        <v>891</v>
      </c>
      <c r="D1828" s="588">
        <v>135.69999999999999</v>
      </c>
    </row>
    <row r="1829" spans="1:4" ht="14.25">
      <c r="A1829" s="585" t="s">
        <v>9590</v>
      </c>
      <c r="B1829" s="586" t="s">
        <v>9591</v>
      </c>
      <c r="C1829" s="587" t="s">
        <v>891</v>
      </c>
      <c r="D1829" s="588">
        <v>159.03</v>
      </c>
    </row>
    <row r="1830" spans="1:4" ht="14.25">
      <c r="A1830" s="585" t="s">
        <v>9592</v>
      </c>
      <c r="B1830" s="586" t="s">
        <v>9593</v>
      </c>
      <c r="C1830" s="587" t="s">
        <v>891</v>
      </c>
      <c r="D1830" s="588">
        <v>151.26</v>
      </c>
    </row>
    <row r="1831" spans="1:4" ht="14.25">
      <c r="A1831" s="585" t="s">
        <v>9594</v>
      </c>
      <c r="B1831" s="586" t="s">
        <v>9595</v>
      </c>
      <c r="C1831" s="587" t="s">
        <v>891</v>
      </c>
      <c r="D1831" s="588">
        <v>213.48</v>
      </c>
    </row>
    <row r="1832" spans="1:4" ht="14.25">
      <c r="A1832" s="585" t="s">
        <v>9596</v>
      </c>
      <c r="B1832" s="586" t="s">
        <v>9597</v>
      </c>
      <c r="C1832" s="587" t="s">
        <v>891</v>
      </c>
      <c r="D1832" s="588">
        <v>104.59</v>
      </c>
    </row>
    <row r="1833" spans="1:4" ht="28.5">
      <c r="A1833" s="585" t="s">
        <v>9598</v>
      </c>
      <c r="B1833" s="586" t="s">
        <v>9599</v>
      </c>
      <c r="C1833" s="587" t="s">
        <v>891</v>
      </c>
      <c r="D1833" s="588">
        <v>307.77</v>
      </c>
    </row>
    <row r="1834" spans="1:4" ht="14.25">
      <c r="A1834" s="585" t="s">
        <v>9600</v>
      </c>
      <c r="B1834" s="586" t="s">
        <v>9601</v>
      </c>
      <c r="C1834" s="587"/>
      <c r="D1834" s="588"/>
    </row>
    <row r="1835" spans="1:4" ht="14.25">
      <c r="A1835" s="585" t="s">
        <v>9602</v>
      </c>
      <c r="B1835" s="586" t="s">
        <v>9603</v>
      </c>
      <c r="C1835" s="587" t="s">
        <v>891</v>
      </c>
      <c r="D1835" s="588">
        <v>170.67</v>
      </c>
    </row>
    <row r="1836" spans="1:4" ht="14.25">
      <c r="A1836" s="585" t="s">
        <v>9604</v>
      </c>
      <c r="B1836" s="586" t="s">
        <v>9605</v>
      </c>
      <c r="C1836" s="587"/>
      <c r="D1836" s="588"/>
    </row>
    <row r="1837" spans="1:4" ht="14.25">
      <c r="A1837" s="585" t="s">
        <v>9606</v>
      </c>
      <c r="B1837" s="586" t="s">
        <v>9607</v>
      </c>
      <c r="C1837" s="587" t="s">
        <v>891</v>
      </c>
      <c r="D1837" s="588">
        <v>344.64</v>
      </c>
    </row>
    <row r="1838" spans="1:4" ht="14.25">
      <c r="A1838" s="585" t="s">
        <v>9608</v>
      </c>
      <c r="B1838" s="586" t="s">
        <v>9609</v>
      </c>
      <c r="C1838" s="587"/>
      <c r="D1838" s="588"/>
    </row>
    <row r="1839" spans="1:4" ht="28.5">
      <c r="A1839" s="585" t="s">
        <v>9610</v>
      </c>
      <c r="B1839" s="586" t="s">
        <v>9611</v>
      </c>
      <c r="C1839" s="587" t="s">
        <v>891</v>
      </c>
      <c r="D1839" s="588">
        <v>714.68</v>
      </c>
    </row>
    <row r="1840" spans="1:4" ht="28.5">
      <c r="A1840" s="585" t="s">
        <v>9612</v>
      </c>
      <c r="B1840" s="586" t="s">
        <v>9613</v>
      </c>
      <c r="C1840" s="587" t="s">
        <v>492</v>
      </c>
      <c r="D1840" s="588">
        <v>368.76</v>
      </c>
    </row>
    <row r="1841" spans="1:4" ht="28.5">
      <c r="A1841" s="585" t="s">
        <v>9614</v>
      </c>
      <c r="B1841" s="586" t="s">
        <v>9615</v>
      </c>
      <c r="C1841" s="587" t="s">
        <v>492</v>
      </c>
      <c r="D1841" s="588">
        <v>890.28</v>
      </c>
    </row>
    <row r="1842" spans="1:4" ht="14.25">
      <c r="A1842" s="585" t="s">
        <v>9616</v>
      </c>
      <c r="B1842" s="586" t="s">
        <v>9617</v>
      </c>
      <c r="C1842" s="587"/>
      <c r="D1842" s="588"/>
    </row>
    <row r="1843" spans="1:4" ht="14.25">
      <c r="A1843" s="585" t="s">
        <v>9618</v>
      </c>
      <c r="B1843" s="586" t="s">
        <v>9619</v>
      </c>
      <c r="C1843" s="587" t="s">
        <v>891</v>
      </c>
      <c r="D1843" s="588">
        <v>393.76</v>
      </c>
    </row>
    <row r="1844" spans="1:4" ht="28.5">
      <c r="A1844" s="585" t="s">
        <v>9620</v>
      </c>
      <c r="B1844" s="586" t="s">
        <v>9621</v>
      </c>
      <c r="C1844" s="587"/>
      <c r="D1844" s="588"/>
    </row>
    <row r="1845" spans="1:4" ht="14.25">
      <c r="A1845" s="585" t="s">
        <v>9622</v>
      </c>
      <c r="B1845" s="586" t="s">
        <v>9623</v>
      </c>
      <c r="C1845" s="587" t="s">
        <v>891</v>
      </c>
      <c r="D1845" s="588">
        <v>421.13</v>
      </c>
    </row>
    <row r="1846" spans="1:4" ht="14.25">
      <c r="A1846" s="585" t="s">
        <v>9624</v>
      </c>
      <c r="B1846" s="586" t="s">
        <v>9625</v>
      </c>
      <c r="C1846" s="587"/>
      <c r="D1846" s="588"/>
    </row>
    <row r="1847" spans="1:4" ht="28.5">
      <c r="A1847" s="585" t="s">
        <v>9626</v>
      </c>
      <c r="B1847" s="586" t="s">
        <v>9627</v>
      </c>
      <c r="C1847" s="587" t="s">
        <v>891</v>
      </c>
      <c r="D1847" s="588">
        <v>399.98</v>
      </c>
    </row>
    <row r="1848" spans="1:4" ht="28.5">
      <c r="A1848" s="585" t="s">
        <v>9628</v>
      </c>
      <c r="B1848" s="586" t="s">
        <v>9629</v>
      </c>
      <c r="C1848" s="587" t="s">
        <v>891</v>
      </c>
      <c r="D1848" s="588">
        <v>496.54</v>
      </c>
    </row>
    <row r="1849" spans="1:4" ht="14.25">
      <c r="A1849" s="585" t="s">
        <v>9630</v>
      </c>
      <c r="B1849" s="586" t="s">
        <v>9631</v>
      </c>
      <c r="C1849" s="587" t="s">
        <v>891</v>
      </c>
      <c r="D1849" s="588">
        <v>345.69</v>
      </c>
    </row>
    <row r="1850" spans="1:4" ht="14.25">
      <c r="A1850" s="585" t="s">
        <v>9632</v>
      </c>
      <c r="B1850" s="586" t="s">
        <v>9633</v>
      </c>
      <c r="C1850" s="587" t="s">
        <v>891</v>
      </c>
      <c r="D1850" s="588">
        <v>419.79</v>
      </c>
    </row>
    <row r="1851" spans="1:4" ht="14.25">
      <c r="A1851" s="585" t="s">
        <v>9634</v>
      </c>
      <c r="B1851" s="586" t="s">
        <v>9635</v>
      </c>
      <c r="C1851" s="587"/>
      <c r="D1851" s="588"/>
    </row>
    <row r="1852" spans="1:4" ht="14.25">
      <c r="A1852" s="585" t="s">
        <v>9636</v>
      </c>
      <c r="B1852" s="586" t="s">
        <v>9637</v>
      </c>
      <c r="C1852" s="587"/>
      <c r="D1852" s="588"/>
    </row>
    <row r="1853" spans="1:4" ht="14.25">
      <c r="A1853" s="585" t="s">
        <v>9638</v>
      </c>
      <c r="B1853" s="586" t="s">
        <v>9639</v>
      </c>
      <c r="C1853" s="587" t="s">
        <v>810</v>
      </c>
      <c r="D1853" s="588">
        <v>35.049999999999997</v>
      </c>
    </row>
    <row r="1854" spans="1:4" ht="14.25">
      <c r="A1854" s="585" t="s">
        <v>9640</v>
      </c>
      <c r="B1854" s="586" t="s">
        <v>9641</v>
      </c>
      <c r="C1854" s="587" t="s">
        <v>810</v>
      </c>
      <c r="D1854" s="588">
        <v>25.78</v>
      </c>
    </row>
    <row r="1855" spans="1:4" ht="14.25">
      <c r="A1855" s="585" t="s">
        <v>9642</v>
      </c>
      <c r="B1855" s="586" t="s">
        <v>9643</v>
      </c>
      <c r="C1855" s="587" t="s">
        <v>810</v>
      </c>
      <c r="D1855" s="588">
        <v>15.63</v>
      </c>
    </row>
    <row r="1856" spans="1:4" ht="14.25">
      <c r="A1856" s="585" t="s">
        <v>9644</v>
      </c>
      <c r="B1856" s="586" t="s">
        <v>9645</v>
      </c>
      <c r="C1856" s="587" t="s">
        <v>810</v>
      </c>
      <c r="D1856" s="588">
        <v>19.11</v>
      </c>
    </row>
    <row r="1857" spans="1:4" ht="14.25">
      <c r="A1857" s="585" t="s">
        <v>295</v>
      </c>
      <c r="B1857" s="586" t="s">
        <v>9646</v>
      </c>
      <c r="C1857" s="587"/>
      <c r="D1857" s="588"/>
    </row>
    <row r="1858" spans="1:4" ht="14.25">
      <c r="A1858" s="585" t="s">
        <v>9647</v>
      </c>
      <c r="B1858" s="586" t="s">
        <v>9648</v>
      </c>
      <c r="C1858" s="587"/>
      <c r="D1858" s="588"/>
    </row>
    <row r="1859" spans="1:4" ht="28.5">
      <c r="A1859" s="585" t="s">
        <v>9649</v>
      </c>
      <c r="B1859" s="586" t="s">
        <v>9650</v>
      </c>
      <c r="C1859" s="587" t="s">
        <v>492</v>
      </c>
      <c r="D1859" s="588">
        <v>284.27999999999997</v>
      </c>
    </row>
    <row r="1860" spans="1:4" ht="14.25">
      <c r="A1860" s="585" t="s">
        <v>9651</v>
      </c>
      <c r="B1860" s="586" t="s">
        <v>9652</v>
      </c>
      <c r="C1860" s="587"/>
      <c r="D1860" s="588"/>
    </row>
    <row r="1861" spans="1:4" ht="14.25">
      <c r="A1861" s="585" t="s">
        <v>9653</v>
      </c>
      <c r="B1861" s="586" t="s">
        <v>9654</v>
      </c>
      <c r="C1861" s="587" t="s">
        <v>492</v>
      </c>
      <c r="D1861" s="588">
        <v>189.52</v>
      </c>
    </row>
    <row r="1862" spans="1:4" ht="14.25">
      <c r="A1862" s="585" t="s">
        <v>9655</v>
      </c>
      <c r="B1862" s="586" t="s">
        <v>9656</v>
      </c>
      <c r="C1862" s="587" t="s">
        <v>492</v>
      </c>
      <c r="D1862" s="588">
        <v>328.5</v>
      </c>
    </row>
    <row r="1863" spans="1:4" ht="14.25">
      <c r="A1863" s="585" t="s">
        <v>9657</v>
      </c>
      <c r="B1863" s="586" t="s">
        <v>9658</v>
      </c>
      <c r="C1863" s="587" t="s">
        <v>492</v>
      </c>
      <c r="D1863" s="588">
        <v>379.04</v>
      </c>
    </row>
    <row r="1864" spans="1:4" ht="14.25">
      <c r="A1864" s="585" t="s">
        <v>9659</v>
      </c>
      <c r="B1864" s="586" t="s">
        <v>9660</v>
      </c>
      <c r="C1864" s="587" t="s">
        <v>492</v>
      </c>
      <c r="D1864" s="588">
        <v>473.8</v>
      </c>
    </row>
    <row r="1865" spans="1:4" ht="14.25">
      <c r="A1865" s="585" t="s">
        <v>9661</v>
      </c>
      <c r="B1865" s="586" t="s">
        <v>9662</v>
      </c>
      <c r="C1865" s="587" t="s">
        <v>492</v>
      </c>
      <c r="D1865" s="588">
        <v>587.52</v>
      </c>
    </row>
    <row r="1866" spans="1:4" ht="28.5">
      <c r="A1866" s="585" t="s">
        <v>9663</v>
      </c>
      <c r="B1866" s="586" t="s">
        <v>9664</v>
      </c>
      <c r="C1866" s="587" t="s">
        <v>780</v>
      </c>
      <c r="D1866" s="588">
        <v>258.91000000000003</v>
      </c>
    </row>
    <row r="1867" spans="1:4" ht="14.25">
      <c r="A1867" s="585" t="s">
        <v>9665</v>
      </c>
      <c r="B1867" s="586" t="s">
        <v>9666</v>
      </c>
      <c r="C1867" s="587"/>
      <c r="D1867" s="588"/>
    </row>
    <row r="1868" spans="1:4" ht="28.5">
      <c r="A1868" s="585" t="s">
        <v>9667</v>
      </c>
      <c r="B1868" s="586" t="s">
        <v>9668</v>
      </c>
      <c r="C1868" s="587" t="s">
        <v>810</v>
      </c>
      <c r="D1868" s="588">
        <v>77.56</v>
      </c>
    </row>
    <row r="1869" spans="1:4" ht="14.25">
      <c r="A1869" s="585" t="s">
        <v>9669</v>
      </c>
      <c r="B1869" s="586" t="s">
        <v>9670</v>
      </c>
      <c r="C1869" s="587" t="s">
        <v>492</v>
      </c>
      <c r="D1869" s="588">
        <v>30.82</v>
      </c>
    </row>
    <row r="1870" spans="1:4" ht="14.25">
      <c r="A1870" s="585" t="s">
        <v>9671</v>
      </c>
      <c r="B1870" s="586" t="s">
        <v>9672</v>
      </c>
      <c r="C1870" s="587"/>
      <c r="D1870" s="588"/>
    </row>
    <row r="1871" spans="1:4" ht="28.5">
      <c r="A1871" s="585" t="s">
        <v>9673</v>
      </c>
      <c r="B1871" s="586" t="s">
        <v>9674</v>
      </c>
      <c r="C1871" s="587" t="s">
        <v>810</v>
      </c>
      <c r="D1871" s="588">
        <v>50.3</v>
      </c>
    </row>
    <row r="1872" spans="1:4" ht="28.5">
      <c r="A1872" s="585" t="s">
        <v>9675</v>
      </c>
      <c r="B1872" s="586" t="s">
        <v>9676</v>
      </c>
      <c r="C1872" s="587" t="s">
        <v>810</v>
      </c>
      <c r="D1872" s="588">
        <v>44.18</v>
      </c>
    </row>
    <row r="1873" spans="1:4" ht="28.5">
      <c r="A1873" s="585" t="s">
        <v>9677</v>
      </c>
      <c r="B1873" s="586" t="s">
        <v>9678</v>
      </c>
      <c r="C1873" s="587" t="s">
        <v>810</v>
      </c>
      <c r="D1873" s="588">
        <v>37.6</v>
      </c>
    </row>
    <row r="1874" spans="1:4" ht="42.75">
      <c r="A1874" s="585" t="s">
        <v>9679</v>
      </c>
      <c r="B1874" s="586" t="s">
        <v>9680</v>
      </c>
      <c r="C1874" s="587" t="s">
        <v>810</v>
      </c>
      <c r="D1874" s="588">
        <v>63.3</v>
      </c>
    </row>
    <row r="1875" spans="1:4" ht="42.75">
      <c r="A1875" s="585" t="s">
        <v>9681</v>
      </c>
      <c r="B1875" s="586" t="s">
        <v>9682</v>
      </c>
      <c r="C1875" s="587" t="s">
        <v>810</v>
      </c>
      <c r="D1875" s="588">
        <v>83.32</v>
      </c>
    </row>
    <row r="1876" spans="1:4" ht="42.75">
      <c r="A1876" s="585" t="s">
        <v>9683</v>
      </c>
      <c r="B1876" s="586" t="s">
        <v>9684</v>
      </c>
      <c r="C1876" s="587" t="s">
        <v>810</v>
      </c>
      <c r="D1876" s="588">
        <v>195.64</v>
      </c>
    </row>
    <row r="1877" spans="1:4" ht="42.75">
      <c r="A1877" s="585" t="s">
        <v>9685</v>
      </c>
      <c r="B1877" s="586" t="s">
        <v>9686</v>
      </c>
      <c r="C1877" s="587" t="s">
        <v>810</v>
      </c>
      <c r="D1877" s="588">
        <v>50.92</v>
      </c>
    </row>
    <row r="1878" spans="1:4" ht="42.75">
      <c r="A1878" s="585" t="s">
        <v>9687</v>
      </c>
      <c r="B1878" s="586" t="s">
        <v>9688</v>
      </c>
      <c r="C1878" s="587" t="s">
        <v>810</v>
      </c>
      <c r="D1878" s="588">
        <v>66.16</v>
      </c>
    </row>
    <row r="1879" spans="1:4" ht="42.75">
      <c r="A1879" s="585" t="s">
        <v>9689</v>
      </c>
      <c r="B1879" s="586" t="s">
        <v>9690</v>
      </c>
      <c r="C1879" s="587" t="s">
        <v>810</v>
      </c>
      <c r="D1879" s="588">
        <v>154.75</v>
      </c>
    </row>
    <row r="1880" spans="1:4" ht="42.75">
      <c r="A1880" s="585" t="s">
        <v>9691</v>
      </c>
      <c r="B1880" s="586" t="s">
        <v>9692</v>
      </c>
      <c r="C1880" s="587" t="s">
        <v>810</v>
      </c>
      <c r="D1880" s="588">
        <v>46.42</v>
      </c>
    </row>
    <row r="1881" spans="1:4" ht="42.75">
      <c r="A1881" s="585" t="s">
        <v>9693</v>
      </c>
      <c r="B1881" s="586" t="s">
        <v>9694</v>
      </c>
      <c r="C1881" s="587" t="s">
        <v>810</v>
      </c>
      <c r="D1881" s="588">
        <v>60.91</v>
      </c>
    </row>
    <row r="1882" spans="1:4" ht="42.75">
      <c r="A1882" s="585" t="s">
        <v>9695</v>
      </c>
      <c r="B1882" s="586" t="s">
        <v>9696</v>
      </c>
      <c r="C1882" s="587" t="s">
        <v>810</v>
      </c>
      <c r="D1882" s="588">
        <v>144.84</v>
      </c>
    </row>
    <row r="1883" spans="1:4" ht="28.5">
      <c r="A1883" s="585" t="s">
        <v>9697</v>
      </c>
      <c r="B1883" s="586" t="s">
        <v>9698</v>
      </c>
      <c r="C1883" s="587" t="s">
        <v>810</v>
      </c>
      <c r="D1883" s="588">
        <v>61.03</v>
      </c>
    </row>
    <row r="1884" spans="1:4" ht="28.5">
      <c r="A1884" s="585" t="s">
        <v>9699</v>
      </c>
      <c r="B1884" s="586" t="s">
        <v>9700</v>
      </c>
      <c r="C1884" s="587" t="s">
        <v>810</v>
      </c>
      <c r="D1884" s="588">
        <v>59.05</v>
      </c>
    </row>
    <row r="1885" spans="1:4" ht="28.5">
      <c r="A1885" s="585" t="s">
        <v>9701</v>
      </c>
      <c r="B1885" s="586" t="s">
        <v>9702</v>
      </c>
      <c r="C1885" s="587" t="s">
        <v>810</v>
      </c>
      <c r="D1885" s="588">
        <v>132.63</v>
      </c>
    </row>
    <row r="1886" spans="1:4" ht="28.5">
      <c r="A1886" s="585" t="s">
        <v>9703</v>
      </c>
      <c r="B1886" s="586" t="s">
        <v>9704</v>
      </c>
      <c r="C1886" s="587" t="s">
        <v>810</v>
      </c>
      <c r="D1886" s="588">
        <v>126.73</v>
      </c>
    </row>
    <row r="1887" spans="1:4" ht="28.5">
      <c r="A1887" s="585" t="s">
        <v>9705</v>
      </c>
      <c r="B1887" s="586" t="s">
        <v>9706</v>
      </c>
      <c r="C1887" s="587" t="s">
        <v>810</v>
      </c>
      <c r="D1887" s="588">
        <v>229.63</v>
      </c>
    </row>
    <row r="1888" spans="1:4" ht="28.5">
      <c r="A1888" s="585" t="s">
        <v>9707</v>
      </c>
      <c r="B1888" s="586" t="s">
        <v>9708</v>
      </c>
      <c r="C1888" s="587" t="s">
        <v>810</v>
      </c>
      <c r="D1888" s="588">
        <v>221.5</v>
      </c>
    </row>
    <row r="1889" spans="1:4" ht="28.5">
      <c r="A1889" s="585" t="s">
        <v>9709</v>
      </c>
      <c r="B1889" s="586" t="s">
        <v>9710</v>
      </c>
      <c r="C1889" s="587" t="s">
        <v>810</v>
      </c>
      <c r="D1889" s="588">
        <v>279.52</v>
      </c>
    </row>
    <row r="1890" spans="1:4" ht="28.5">
      <c r="A1890" s="585" t="s">
        <v>9711</v>
      </c>
      <c r="B1890" s="586" t="s">
        <v>9712</v>
      </c>
      <c r="C1890" s="587" t="s">
        <v>810</v>
      </c>
      <c r="D1890" s="588">
        <v>341.61</v>
      </c>
    </row>
    <row r="1891" spans="1:4" ht="42.75">
      <c r="A1891" s="585" t="s">
        <v>9713</v>
      </c>
      <c r="B1891" s="586" t="s">
        <v>9714</v>
      </c>
      <c r="C1891" s="587" t="s">
        <v>810</v>
      </c>
      <c r="D1891" s="588">
        <v>32.07</v>
      </c>
    </row>
    <row r="1892" spans="1:4" ht="42.75">
      <c r="A1892" s="585" t="s">
        <v>9715</v>
      </c>
      <c r="B1892" s="586" t="s">
        <v>9716</v>
      </c>
      <c r="C1892" s="587" t="s">
        <v>810</v>
      </c>
      <c r="D1892" s="588">
        <v>31.03</v>
      </c>
    </row>
    <row r="1893" spans="1:4" ht="42.75">
      <c r="A1893" s="585" t="s">
        <v>9717</v>
      </c>
      <c r="B1893" s="586" t="s">
        <v>9718</v>
      </c>
      <c r="C1893" s="587" t="s">
        <v>810</v>
      </c>
      <c r="D1893" s="588">
        <v>40.909999999999997</v>
      </c>
    </row>
    <row r="1894" spans="1:4" ht="42.75">
      <c r="A1894" s="585" t="s">
        <v>9719</v>
      </c>
      <c r="B1894" s="586" t="s">
        <v>9720</v>
      </c>
      <c r="C1894" s="587" t="s">
        <v>810</v>
      </c>
      <c r="D1894" s="588">
        <v>38.090000000000003</v>
      </c>
    </row>
    <row r="1895" spans="1:4" ht="42.75">
      <c r="A1895" s="585" t="s">
        <v>9721</v>
      </c>
      <c r="B1895" s="586" t="s">
        <v>9722</v>
      </c>
      <c r="C1895" s="587" t="s">
        <v>810</v>
      </c>
      <c r="D1895" s="588">
        <v>60.83</v>
      </c>
    </row>
    <row r="1896" spans="1:4" ht="42.75">
      <c r="A1896" s="585" t="s">
        <v>9723</v>
      </c>
      <c r="B1896" s="586" t="s">
        <v>9724</v>
      </c>
      <c r="C1896" s="587" t="s">
        <v>810</v>
      </c>
      <c r="D1896" s="588">
        <v>59.61</v>
      </c>
    </row>
    <row r="1897" spans="1:4" ht="42.75">
      <c r="A1897" s="585" t="s">
        <v>9725</v>
      </c>
      <c r="B1897" s="586" t="s">
        <v>9726</v>
      </c>
      <c r="C1897" s="587" t="s">
        <v>810</v>
      </c>
      <c r="D1897" s="588">
        <v>59.06</v>
      </c>
    </row>
    <row r="1898" spans="1:4" ht="42.75">
      <c r="A1898" s="585" t="s">
        <v>9727</v>
      </c>
      <c r="B1898" s="586" t="s">
        <v>9728</v>
      </c>
      <c r="C1898" s="587" t="s">
        <v>810</v>
      </c>
      <c r="D1898" s="588">
        <v>123.72</v>
      </c>
    </row>
    <row r="1899" spans="1:4" ht="42.75">
      <c r="A1899" s="585" t="s">
        <v>9729</v>
      </c>
      <c r="B1899" s="586" t="s">
        <v>9730</v>
      </c>
      <c r="C1899" s="587" t="s">
        <v>810</v>
      </c>
      <c r="D1899" s="588">
        <v>122.34</v>
      </c>
    </row>
    <row r="1900" spans="1:4" ht="42.75">
      <c r="A1900" s="585" t="s">
        <v>9731</v>
      </c>
      <c r="B1900" s="586" t="s">
        <v>9732</v>
      </c>
      <c r="C1900" s="587" t="s">
        <v>810</v>
      </c>
      <c r="D1900" s="588">
        <v>121.74</v>
      </c>
    </row>
    <row r="1901" spans="1:4" ht="42.75">
      <c r="A1901" s="585" t="s">
        <v>9733</v>
      </c>
      <c r="B1901" s="586" t="s">
        <v>9734</v>
      </c>
      <c r="C1901" s="587" t="s">
        <v>810</v>
      </c>
      <c r="D1901" s="588">
        <v>146.4</v>
      </c>
    </row>
    <row r="1902" spans="1:4" ht="42.75">
      <c r="A1902" s="585" t="s">
        <v>9735</v>
      </c>
      <c r="B1902" s="586" t="s">
        <v>9736</v>
      </c>
      <c r="C1902" s="587" t="s">
        <v>810</v>
      </c>
      <c r="D1902" s="588">
        <v>144.25</v>
      </c>
    </row>
    <row r="1903" spans="1:4" ht="42.75">
      <c r="A1903" s="585" t="s">
        <v>9737</v>
      </c>
      <c r="B1903" s="586" t="s">
        <v>9738</v>
      </c>
      <c r="C1903" s="587" t="s">
        <v>810</v>
      </c>
      <c r="D1903" s="588">
        <v>143.29</v>
      </c>
    </row>
    <row r="1904" spans="1:4" ht="14.25">
      <c r="A1904" s="585" t="s">
        <v>9739</v>
      </c>
      <c r="B1904" s="586" t="s">
        <v>9740</v>
      </c>
      <c r="C1904" s="587"/>
      <c r="D1904" s="588"/>
    </row>
    <row r="1905" spans="1:4" ht="14.25">
      <c r="A1905" s="585" t="s">
        <v>9741</v>
      </c>
      <c r="B1905" s="586" t="s">
        <v>9742</v>
      </c>
      <c r="C1905" s="587" t="s">
        <v>780</v>
      </c>
      <c r="D1905" s="588">
        <v>102.3</v>
      </c>
    </row>
    <row r="1906" spans="1:4" ht="14.25">
      <c r="A1906" s="585" t="s">
        <v>9743</v>
      </c>
      <c r="B1906" s="586" t="s">
        <v>9744</v>
      </c>
      <c r="C1906" s="587"/>
      <c r="D1906" s="588"/>
    </row>
    <row r="1907" spans="1:4" ht="14.25">
      <c r="A1907" s="585" t="s">
        <v>9745</v>
      </c>
      <c r="B1907" s="586" t="s">
        <v>9746</v>
      </c>
      <c r="C1907" s="587" t="s">
        <v>780</v>
      </c>
      <c r="D1907" s="588">
        <v>104.75</v>
      </c>
    </row>
    <row r="1908" spans="1:4" ht="14.25">
      <c r="A1908" s="585" t="s">
        <v>9747</v>
      </c>
      <c r="B1908" s="586" t="s">
        <v>9748</v>
      </c>
      <c r="C1908" s="587" t="s">
        <v>780</v>
      </c>
      <c r="D1908" s="588">
        <v>352.9</v>
      </c>
    </row>
    <row r="1909" spans="1:4" ht="14.25">
      <c r="A1909" s="585" t="s">
        <v>9749</v>
      </c>
      <c r="B1909" s="586" t="s">
        <v>9750</v>
      </c>
      <c r="C1909" s="587" t="s">
        <v>780</v>
      </c>
      <c r="D1909" s="588">
        <v>442.68</v>
      </c>
    </row>
    <row r="1910" spans="1:4" ht="14.25">
      <c r="A1910" s="585" t="s">
        <v>9751</v>
      </c>
      <c r="B1910" s="586" t="s">
        <v>9752</v>
      </c>
      <c r="C1910" s="587"/>
      <c r="D1910" s="588"/>
    </row>
    <row r="1911" spans="1:4" ht="14.25">
      <c r="A1911" s="585" t="s">
        <v>462</v>
      </c>
      <c r="B1911" s="586" t="s">
        <v>9753</v>
      </c>
      <c r="C1911" s="587" t="s">
        <v>891</v>
      </c>
      <c r="D1911" s="588">
        <v>27.48</v>
      </c>
    </row>
    <row r="1912" spans="1:4" ht="14.25">
      <c r="A1912" s="585" t="s">
        <v>9754</v>
      </c>
      <c r="B1912" s="586" t="s">
        <v>9755</v>
      </c>
      <c r="C1912" s="587" t="s">
        <v>891</v>
      </c>
      <c r="D1912" s="588">
        <v>47.55</v>
      </c>
    </row>
    <row r="1913" spans="1:4" ht="28.5">
      <c r="A1913" s="585" t="s">
        <v>9756</v>
      </c>
      <c r="B1913" s="586" t="s">
        <v>9757</v>
      </c>
      <c r="C1913" s="587"/>
      <c r="D1913" s="588"/>
    </row>
    <row r="1914" spans="1:4" ht="14.25">
      <c r="A1914" s="585" t="s">
        <v>9758</v>
      </c>
      <c r="B1914" s="586" t="s">
        <v>9759</v>
      </c>
      <c r="C1914" s="587" t="s">
        <v>891</v>
      </c>
      <c r="D1914" s="588">
        <v>22.03</v>
      </c>
    </row>
    <row r="1915" spans="1:4" ht="28.5">
      <c r="A1915" s="585" t="s">
        <v>9760</v>
      </c>
      <c r="B1915" s="586" t="s">
        <v>9761</v>
      </c>
      <c r="C1915" s="587"/>
      <c r="D1915" s="588"/>
    </row>
    <row r="1916" spans="1:4" ht="14.25">
      <c r="A1916" s="585" t="s">
        <v>9762</v>
      </c>
      <c r="B1916" s="586" t="s">
        <v>9763</v>
      </c>
      <c r="C1916" s="587" t="s">
        <v>891</v>
      </c>
      <c r="D1916" s="588">
        <v>70.52</v>
      </c>
    </row>
    <row r="1917" spans="1:4" ht="28.5">
      <c r="A1917" s="585" t="s">
        <v>9764</v>
      </c>
      <c r="B1917" s="586" t="s">
        <v>9765</v>
      </c>
      <c r="C1917" s="587"/>
      <c r="D1917" s="588"/>
    </row>
    <row r="1918" spans="1:4" ht="14.25">
      <c r="A1918" s="585" t="s">
        <v>9766</v>
      </c>
      <c r="B1918" s="586" t="s">
        <v>9767</v>
      </c>
      <c r="C1918" s="587" t="s">
        <v>891</v>
      </c>
      <c r="D1918" s="588">
        <v>34.4</v>
      </c>
    </row>
    <row r="1919" spans="1:4" ht="14.25">
      <c r="A1919" s="585" t="s">
        <v>9768</v>
      </c>
      <c r="B1919" s="586" t="s">
        <v>9769</v>
      </c>
      <c r="C1919" s="587" t="s">
        <v>891</v>
      </c>
      <c r="D1919" s="588">
        <v>24.75</v>
      </c>
    </row>
    <row r="1920" spans="1:4" ht="14.25">
      <c r="A1920" s="585" t="s">
        <v>9770</v>
      </c>
      <c r="B1920" s="586" t="s">
        <v>9771</v>
      </c>
      <c r="C1920" s="587" t="s">
        <v>891</v>
      </c>
      <c r="D1920" s="588">
        <v>17.53</v>
      </c>
    </row>
    <row r="1921" spans="1:4" ht="28.5">
      <c r="A1921" s="585" t="s">
        <v>9772</v>
      </c>
      <c r="B1921" s="586" t="s">
        <v>9773</v>
      </c>
      <c r="C1921" s="587" t="s">
        <v>891</v>
      </c>
      <c r="D1921" s="588">
        <v>9.4600000000000009</v>
      </c>
    </row>
    <row r="1922" spans="1:4" ht="42.75">
      <c r="A1922" s="585" t="s">
        <v>9774</v>
      </c>
      <c r="B1922" s="586" t="s">
        <v>9775</v>
      </c>
      <c r="C1922" s="587" t="s">
        <v>891</v>
      </c>
      <c r="D1922" s="588">
        <v>12.6</v>
      </c>
    </row>
    <row r="1923" spans="1:4" ht="28.5">
      <c r="A1923" s="585" t="s">
        <v>9776</v>
      </c>
      <c r="B1923" s="586" t="s">
        <v>9777</v>
      </c>
      <c r="C1923" s="587" t="s">
        <v>891</v>
      </c>
      <c r="D1923" s="588">
        <v>15.06</v>
      </c>
    </row>
    <row r="1924" spans="1:4" ht="42.75">
      <c r="A1924" s="585" t="s">
        <v>9778</v>
      </c>
      <c r="B1924" s="586" t="s">
        <v>9779</v>
      </c>
      <c r="C1924" s="587" t="s">
        <v>891</v>
      </c>
      <c r="D1924" s="588">
        <v>11.67</v>
      </c>
    </row>
    <row r="1925" spans="1:4" ht="42.75">
      <c r="A1925" s="585" t="s">
        <v>9780</v>
      </c>
      <c r="B1925" s="586" t="s">
        <v>9781</v>
      </c>
      <c r="C1925" s="587" t="s">
        <v>891</v>
      </c>
      <c r="D1925" s="588">
        <v>10.79</v>
      </c>
    </row>
    <row r="1926" spans="1:4" ht="42.75">
      <c r="A1926" s="585" t="s">
        <v>9782</v>
      </c>
      <c r="B1926" s="586" t="s">
        <v>9783</v>
      </c>
      <c r="C1926" s="587" t="s">
        <v>891</v>
      </c>
      <c r="D1926" s="588">
        <v>12.38</v>
      </c>
    </row>
    <row r="1927" spans="1:4" ht="42.75">
      <c r="A1927" s="585" t="s">
        <v>9784</v>
      </c>
      <c r="B1927" s="586" t="s">
        <v>9785</v>
      </c>
      <c r="C1927" s="587" t="s">
        <v>891</v>
      </c>
      <c r="D1927" s="588">
        <v>9.9600000000000009</v>
      </c>
    </row>
    <row r="1928" spans="1:4" ht="28.5">
      <c r="A1928" s="585" t="s">
        <v>9786</v>
      </c>
      <c r="B1928" s="586" t="s">
        <v>9787</v>
      </c>
      <c r="C1928" s="587" t="s">
        <v>891</v>
      </c>
      <c r="D1928" s="588">
        <v>11.79</v>
      </c>
    </row>
    <row r="1929" spans="1:4" ht="42.75">
      <c r="A1929" s="585" t="s">
        <v>9788</v>
      </c>
      <c r="B1929" s="586" t="s">
        <v>9789</v>
      </c>
      <c r="C1929" s="587" t="s">
        <v>891</v>
      </c>
      <c r="D1929" s="588">
        <v>9.26</v>
      </c>
    </row>
    <row r="1930" spans="1:4" ht="42.75">
      <c r="A1930" s="585" t="s">
        <v>9790</v>
      </c>
      <c r="B1930" s="586" t="s">
        <v>9791</v>
      </c>
      <c r="C1930" s="587" t="s">
        <v>891</v>
      </c>
      <c r="D1930" s="588">
        <v>8.3800000000000008</v>
      </c>
    </row>
    <row r="1931" spans="1:4" ht="42.75">
      <c r="A1931" s="585" t="s">
        <v>9792</v>
      </c>
      <c r="B1931" s="586" t="s">
        <v>9793</v>
      </c>
      <c r="C1931" s="587" t="s">
        <v>891</v>
      </c>
      <c r="D1931" s="588">
        <v>9.9700000000000006</v>
      </c>
    </row>
    <row r="1932" spans="1:4" ht="28.5">
      <c r="A1932" s="585" t="s">
        <v>9794</v>
      </c>
      <c r="B1932" s="586" t="s">
        <v>9795</v>
      </c>
      <c r="C1932" s="587" t="s">
        <v>891</v>
      </c>
      <c r="D1932" s="588">
        <v>96.08</v>
      </c>
    </row>
    <row r="1933" spans="1:4" ht="28.5">
      <c r="A1933" s="585" t="s">
        <v>9796</v>
      </c>
      <c r="B1933" s="586" t="s">
        <v>9797</v>
      </c>
      <c r="C1933" s="587" t="s">
        <v>891</v>
      </c>
      <c r="D1933" s="588">
        <v>113.22</v>
      </c>
    </row>
    <row r="1934" spans="1:4" ht="28.5">
      <c r="A1934" s="585" t="s">
        <v>9798</v>
      </c>
      <c r="B1934" s="586" t="s">
        <v>9799</v>
      </c>
      <c r="C1934" s="587" t="s">
        <v>891</v>
      </c>
      <c r="D1934" s="588">
        <v>67.44</v>
      </c>
    </row>
    <row r="1935" spans="1:4" ht="28.5">
      <c r="A1935" s="585" t="s">
        <v>9800</v>
      </c>
      <c r="B1935" s="586" t="s">
        <v>9801</v>
      </c>
      <c r="C1935" s="587" t="s">
        <v>891</v>
      </c>
      <c r="D1935" s="588">
        <v>82.73</v>
      </c>
    </row>
    <row r="1936" spans="1:4" ht="28.5">
      <c r="A1936" s="585" t="s">
        <v>9802</v>
      </c>
      <c r="B1936" s="586" t="s">
        <v>9803</v>
      </c>
      <c r="C1936" s="587" t="s">
        <v>891</v>
      </c>
      <c r="D1936" s="588">
        <v>28.85</v>
      </c>
    </row>
    <row r="1937" spans="1:4" ht="28.5">
      <c r="A1937" s="585" t="s">
        <v>9804</v>
      </c>
      <c r="B1937" s="586" t="s">
        <v>9805</v>
      </c>
      <c r="C1937" s="587" t="s">
        <v>891</v>
      </c>
      <c r="D1937" s="588">
        <v>42.34</v>
      </c>
    </row>
    <row r="1938" spans="1:4" ht="28.5">
      <c r="A1938" s="585" t="s">
        <v>9806</v>
      </c>
      <c r="B1938" s="586" t="s">
        <v>9807</v>
      </c>
      <c r="C1938" s="587" t="s">
        <v>891</v>
      </c>
      <c r="D1938" s="588">
        <v>60.27</v>
      </c>
    </row>
    <row r="1939" spans="1:4" ht="28.5">
      <c r="A1939" s="585" t="s">
        <v>9808</v>
      </c>
      <c r="B1939" s="586" t="s">
        <v>9809</v>
      </c>
      <c r="C1939" s="587" t="s">
        <v>891</v>
      </c>
      <c r="D1939" s="588">
        <v>48.36</v>
      </c>
    </row>
    <row r="1940" spans="1:4" ht="28.5">
      <c r="A1940" s="585" t="s">
        <v>9810</v>
      </c>
      <c r="B1940" s="586" t="s">
        <v>9811</v>
      </c>
      <c r="C1940" s="587" t="s">
        <v>891</v>
      </c>
      <c r="D1940" s="588">
        <v>33.56</v>
      </c>
    </row>
    <row r="1941" spans="1:4" ht="14.25">
      <c r="A1941" s="585" t="s">
        <v>9812</v>
      </c>
      <c r="B1941" s="586" t="s">
        <v>9813</v>
      </c>
      <c r="C1941" s="587" t="s">
        <v>810</v>
      </c>
      <c r="D1941" s="588">
        <v>27.74</v>
      </c>
    </row>
    <row r="1942" spans="1:4" ht="14.25">
      <c r="A1942" s="585" t="s">
        <v>9814</v>
      </c>
      <c r="B1942" s="586" t="s">
        <v>9815</v>
      </c>
      <c r="C1942" s="587" t="s">
        <v>810</v>
      </c>
      <c r="D1942" s="588">
        <v>13.91</v>
      </c>
    </row>
    <row r="1943" spans="1:4" ht="42.75">
      <c r="A1943" s="585" t="s">
        <v>9816</v>
      </c>
      <c r="B1943" s="586" t="s">
        <v>9817</v>
      </c>
      <c r="C1943" s="587" t="s">
        <v>891</v>
      </c>
      <c r="D1943" s="588">
        <v>117.92</v>
      </c>
    </row>
    <row r="1944" spans="1:4" ht="42.75">
      <c r="A1944" s="585" t="s">
        <v>9818</v>
      </c>
      <c r="B1944" s="586" t="s">
        <v>9819</v>
      </c>
      <c r="C1944" s="587" t="s">
        <v>891</v>
      </c>
      <c r="D1944" s="588">
        <v>111.37</v>
      </c>
    </row>
    <row r="1945" spans="1:4" ht="42.75">
      <c r="A1945" s="585" t="s">
        <v>9820</v>
      </c>
      <c r="B1945" s="586" t="s">
        <v>9821</v>
      </c>
      <c r="C1945" s="587" t="s">
        <v>891</v>
      </c>
      <c r="D1945" s="588">
        <v>81.8</v>
      </c>
    </row>
    <row r="1946" spans="1:4" ht="42.75">
      <c r="A1946" s="585" t="s">
        <v>9822</v>
      </c>
      <c r="B1946" s="586" t="s">
        <v>9823</v>
      </c>
      <c r="C1946" s="587" t="s">
        <v>891</v>
      </c>
      <c r="D1946" s="588">
        <v>76.010000000000005</v>
      </c>
    </row>
    <row r="1947" spans="1:4" ht="42.75">
      <c r="A1947" s="585" t="s">
        <v>9824</v>
      </c>
      <c r="B1947" s="586" t="s">
        <v>9825</v>
      </c>
      <c r="C1947" s="587" t="s">
        <v>891</v>
      </c>
      <c r="D1947" s="588">
        <v>55</v>
      </c>
    </row>
    <row r="1948" spans="1:4" ht="42.75">
      <c r="A1948" s="585" t="s">
        <v>9826</v>
      </c>
      <c r="B1948" s="586" t="s">
        <v>9827</v>
      </c>
      <c r="C1948" s="587" t="s">
        <v>891</v>
      </c>
      <c r="D1948" s="588">
        <v>50.55</v>
      </c>
    </row>
    <row r="1949" spans="1:4" ht="57">
      <c r="A1949" s="585" t="s">
        <v>9828</v>
      </c>
      <c r="B1949" s="586" t="s">
        <v>9829</v>
      </c>
      <c r="C1949" s="587" t="s">
        <v>891</v>
      </c>
      <c r="D1949" s="588">
        <v>77.95</v>
      </c>
    </row>
    <row r="1950" spans="1:4" ht="57">
      <c r="A1950" s="585" t="s">
        <v>9830</v>
      </c>
      <c r="B1950" s="586" t="s">
        <v>9831</v>
      </c>
      <c r="C1950" s="587" t="s">
        <v>891</v>
      </c>
      <c r="D1950" s="588">
        <v>72.16</v>
      </c>
    </row>
    <row r="1951" spans="1:4" ht="57">
      <c r="A1951" s="585" t="s">
        <v>9832</v>
      </c>
      <c r="B1951" s="586" t="s">
        <v>9833</v>
      </c>
      <c r="C1951" s="587" t="s">
        <v>891</v>
      </c>
      <c r="D1951" s="588">
        <v>89.85</v>
      </c>
    </row>
    <row r="1952" spans="1:4" ht="57">
      <c r="A1952" s="585" t="s">
        <v>9834</v>
      </c>
      <c r="B1952" s="586" t="s">
        <v>9835</v>
      </c>
      <c r="C1952" s="587" t="s">
        <v>891</v>
      </c>
      <c r="D1952" s="588">
        <v>84.08</v>
      </c>
    </row>
    <row r="1953" spans="1:4" ht="57">
      <c r="A1953" s="585" t="s">
        <v>9836</v>
      </c>
      <c r="B1953" s="586" t="s">
        <v>9837</v>
      </c>
      <c r="C1953" s="587" t="s">
        <v>891</v>
      </c>
      <c r="D1953" s="588">
        <v>47.18</v>
      </c>
    </row>
    <row r="1954" spans="1:4" ht="57">
      <c r="A1954" s="585" t="s">
        <v>9838</v>
      </c>
      <c r="B1954" s="586" t="s">
        <v>9839</v>
      </c>
      <c r="C1954" s="587" t="s">
        <v>891</v>
      </c>
      <c r="D1954" s="588">
        <v>42.75</v>
      </c>
    </row>
    <row r="1955" spans="1:4" ht="57">
      <c r="A1955" s="585" t="s">
        <v>9840</v>
      </c>
      <c r="B1955" s="586" t="s">
        <v>9841</v>
      </c>
      <c r="C1955" s="587" t="s">
        <v>891</v>
      </c>
      <c r="D1955" s="588">
        <v>56.33</v>
      </c>
    </row>
    <row r="1956" spans="1:4" ht="57">
      <c r="A1956" s="585" t="s">
        <v>9842</v>
      </c>
      <c r="B1956" s="586" t="s">
        <v>9843</v>
      </c>
      <c r="C1956" s="587" t="s">
        <v>891</v>
      </c>
      <c r="D1956" s="588">
        <v>51.89</v>
      </c>
    </row>
    <row r="1957" spans="1:4" ht="57">
      <c r="A1957" s="585" t="s">
        <v>9844</v>
      </c>
      <c r="B1957" s="586" t="s">
        <v>9845</v>
      </c>
      <c r="C1957" s="587" t="s">
        <v>891</v>
      </c>
      <c r="D1957" s="588">
        <v>37.520000000000003</v>
      </c>
    </row>
    <row r="1958" spans="1:4" ht="57">
      <c r="A1958" s="585" t="s">
        <v>9846</v>
      </c>
      <c r="B1958" s="586" t="s">
        <v>9847</v>
      </c>
      <c r="C1958" s="587" t="s">
        <v>891</v>
      </c>
      <c r="D1958" s="588">
        <v>33.67</v>
      </c>
    </row>
    <row r="1959" spans="1:4" ht="57">
      <c r="A1959" s="585" t="s">
        <v>9848</v>
      </c>
      <c r="B1959" s="586" t="s">
        <v>9849</v>
      </c>
      <c r="C1959" s="587" t="s">
        <v>891</v>
      </c>
      <c r="D1959" s="588">
        <v>45.49</v>
      </c>
    </row>
    <row r="1960" spans="1:4" ht="57">
      <c r="A1960" s="585" t="s">
        <v>9850</v>
      </c>
      <c r="B1960" s="586" t="s">
        <v>9851</v>
      </c>
      <c r="C1960" s="587" t="s">
        <v>891</v>
      </c>
      <c r="D1960" s="588">
        <v>41.62</v>
      </c>
    </row>
    <row r="1961" spans="1:4" ht="57">
      <c r="A1961" s="585" t="s">
        <v>9852</v>
      </c>
      <c r="B1961" s="586" t="s">
        <v>9853</v>
      </c>
      <c r="C1961" s="587" t="s">
        <v>891</v>
      </c>
      <c r="D1961" s="588">
        <v>32.65</v>
      </c>
    </row>
    <row r="1962" spans="1:4" ht="57">
      <c r="A1962" s="585" t="s">
        <v>9854</v>
      </c>
      <c r="B1962" s="586" t="s">
        <v>9855</v>
      </c>
      <c r="C1962" s="587" t="s">
        <v>891</v>
      </c>
      <c r="D1962" s="588">
        <v>29.08</v>
      </c>
    </row>
    <row r="1963" spans="1:4" ht="57">
      <c r="A1963" s="585" t="s">
        <v>9856</v>
      </c>
      <c r="B1963" s="586" t="s">
        <v>9857</v>
      </c>
      <c r="C1963" s="587" t="s">
        <v>891</v>
      </c>
      <c r="D1963" s="588">
        <v>40.020000000000003</v>
      </c>
    </row>
    <row r="1964" spans="1:4" ht="57">
      <c r="A1964" s="585" t="s">
        <v>9858</v>
      </c>
      <c r="B1964" s="586" t="s">
        <v>9859</v>
      </c>
      <c r="C1964" s="587" t="s">
        <v>891</v>
      </c>
      <c r="D1964" s="588">
        <v>36.450000000000003</v>
      </c>
    </row>
    <row r="1965" spans="1:4" ht="57">
      <c r="A1965" s="585" t="s">
        <v>9860</v>
      </c>
      <c r="B1965" s="586" t="s">
        <v>9861</v>
      </c>
      <c r="C1965" s="587" t="s">
        <v>891</v>
      </c>
      <c r="D1965" s="588">
        <v>29.36</v>
      </c>
    </row>
    <row r="1966" spans="1:4" ht="57">
      <c r="A1966" s="585" t="s">
        <v>9862</v>
      </c>
      <c r="B1966" s="586" t="s">
        <v>9863</v>
      </c>
      <c r="C1966" s="587" t="s">
        <v>891</v>
      </c>
      <c r="D1966" s="588">
        <v>25.97</v>
      </c>
    </row>
    <row r="1967" spans="1:4" ht="57">
      <c r="A1967" s="585" t="s">
        <v>9864</v>
      </c>
      <c r="B1967" s="586" t="s">
        <v>9865</v>
      </c>
      <c r="C1967" s="587" t="s">
        <v>891</v>
      </c>
      <c r="D1967" s="588">
        <v>36.36</v>
      </c>
    </row>
    <row r="1968" spans="1:4" ht="57">
      <c r="A1968" s="585" t="s">
        <v>9866</v>
      </c>
      <c r="B1968" s="586" t="s">
        <v>9867</v>
      </c>
      <c r="C1968" s="587" t="s">
        <v>891</v>
      </c>
      <c r="D1968" s="588">
        <v>32.96</v>
      </c>
    </row>
    <row r="1969" spans="1:4" ht="57">
      <c r="A1969" s="585" t="s">
        <v>9868</v>
      </c>
      <c r="B1969" s="586" t="s">
        <v>9869</v>
      </c>
      <c r="C1969" s="587" t="s">
        <v>891</v>
      </c>
      <c r="D1969" s="588">
        <v>27.63</v>
      </c>
    </row>
    <row r="1970" spans="1:4" ht="57">
      <c r="A1970" s="585" t="s">
        <v>9870</v>
      </c>
      <c r="B1970" s="586" t="s">
        <v>9871</v>
      </c>
      <c r="C1970" s="587" t="s">
        <v>891</v>
      </c>
      <c r="D1970" s="588">
        <v>24.35</v>
      </c>
    </row>
    <row r="1971" spans="1:4" ht="57">
      <c r="A1971" s="585" t="s">
        <v>9872</v>
      </c>
      <c r="B1971" s="586" t="s">
        <v>9873</v>
      </c>
      <c r="C1971" s="587" t="s">
        <v>891</v>
      </c>
      <c r="D1971" s="588">
        <v>34.380000000000003</v>
      </c>
    </row>
    <row r="1972" spans="1:4" ht="57">
      <c r="A1972" s="585" t="s">
        <v>9874</v>
      </c>
      <c r="B1972" s="586" t="s">
        <v>9875</v>
      </c>
      <c r="C1972" s="587" t="s">
        <v>891</v>
      </c>
      <c r="D1972" s="588">
        <v>31.11</v>
      </c>
    </row>
    <row r="1973" spans="1:4" ht="57">
      <c r="A1973" s="585" t="s">
        <v>9876</v>
      </c>
      <c r="B1973" s="586" t="s">
        <v>9877</v>
      </c>
      <c r="C1973" s="587" t="s">
        <v>891</v>
      </c>
      <c r="D1973" s="588">
        <v>26.38</v>
      </c>
    </row>
    <row r="1974" spans="1:4" ht="57">
      <c r="A1974" s="585" t="s">
        <v>9878</v>
      </c>
      <c r="B1974" s="586" t="s">
        <v>9879</v>
      </c>
      <c r="C1974" s="587" t="s">
        <v>891</v>
      </c>
      <c r="D1974" s="588">
        <v>23.18</v>
      </c>
    </row>
    <row r="1975" spans="1:4" ht="57">
      <c r="A1975" s="585" t="s">
        <v>9880</v>
      </c>
      <c r="B1975" s="586" t="s">
        <v>9881</v>
      </c>
      <c r="C1975" s="587" t="s">
        <v>891</v>
      </c>
      <c r="D1975" s="588">
        <v>32.950000000000003</v>
      </c>
    </row>
    <row r="1976" spans="1:4" ht="57">
      <c r="A1976" s="585" t="s">
        <v>9882</v>
      </c>
      <c r="B1976" s="586" t="s">
        <v>9883</v>
      </c>
      <c r="C1976" s="587" t="s">
        <v>891</v>
      </c>
      <c r="D1976" s="588">
        <v>29.77</v>
      </c>
    </row>
    <row r="1977" spans="1:4" ht="57">
      <c r="A1977" s="585" t="s">
        <v>9884</v>
      </c>
      <c r="B1977" s="586" t="s">
        <v>9885</v>
      </c>
      <c r="C1977" s="587" t="s">
        <v>891</v>
      </c>
      <c r="D1977" s="588">
        <v>23.76</v>
      </c>
    </row>
    <row r="1978" spans="1:4" ht="57">
      <c r="A1978" s="585" t="s">
        <v>9886</v>
      </c>
      <c r="B1978" s="586" t="s">
        <v>9887</v>
      </c>
      <c r="C1978" s="587" t="s">
        <v>891</v>
      </c>
      <c r="D1978" s="588">
        <v>20.67</v>
      </c>
    </row>
    <row r="1979" spans="1:4" ht="57">
      <c r="A1979" s="585" t="s">
        <v>9888</v>
      </c>
      <c r="B1979" s="586" t="s">
        <v>9889</v>
      </c>
      <c r="C1979" s="587" t="s">
        <v>891</v>
      </c>
      <c r="D1979" s="588">
        <v>30.11</v>
      </c>
    </row>
    <row r="1980" spans="1:4" ht="57">
      <c r="A1980" s="585" t="s">
        <v>9890</v>
      </c>
      <c r="B1980" s="586" t="s">
        <v>9891</v>
      </c>
      <c r="C1980" s="587" t="s">
        <v>891</v>
      </c>
      <c r="D1980" s="588">
        <v>27.03</v>
      </c>
    </row>
    <row r="1981" spans="1:4" ht="42.75">
      <c r="A1981" s="585" t="s">
        <v>9892</v>
      </c>
      <c r="B1981" s="586" t="s">
        <v>9893</v>
      </c>
      <c r="C1981" s="587" t="s">
        <v>891</v>
      </c>
      <c r="D1981" s="588">
        <v>113.97</v>
      </c>
    </row>
    <row r="1982" spans="1:4" ht="42.75">
      <c r="A1982" s="585" t="s">
        <v>9894</v>
      </c>
      <c r="B1982" s="586" t="s">
        <v>9895</v>
      </c>
      <c r="C1982" s="587" t="s">
        <v>891</v>
      </c>
      <c r="D1982" s="588">
        <v>85.94</v>
      </c>
    </row>
    <row r="1983" spans="1:4" ht="42.75">
      <c r="A1983" s="585" t="s">
        <v>9896</v>
      </c>
      <c r="B1983" s="586" t="s">
        <v>9897</v>
      </c>
      <c r="C1983" s="587" t="s">
        <v>891</v>
      </c>
      <c r="D1983" s="588">
        <v>74.62</v>
      </c>
    </row>
    <row r="1984" spans="1:4" ht="42.75">
      <c r="A1984" s="585" t="s">
        <v>9898</v>
      </c>
      <c r="B1984" s="586" t="s">
        <v>9899</v>
      </c>
      <c r="C1984" s="587" t="s">
        <v>891</v>
      </c>
      <c r="D1984" s="588">
        <v>170.13</v>
      </c>
    </row>
    <row r="1985" spans="1:4" ht="28.5">
      <c r="A1985" s="585" t="s">
        <v>9900</v>
      </c>
      <c r="B1985" s="586" t="s">
        <v>9901</v>
      </c>
      <c r="C1985" s="587" t="s">
        <v>891</v>
      </c>
      <c r="D1985" s="588">
        <v>101.24</v>
      </c>
    </row>
    <row r="1986" spans="1:4" ht="42.75">
      <c r="A1986" s="585" t="s">
        <v>9902</v>
      </c>
      <c r="B1986" s="586" t="s">
        <v>9903</v>
      </c>
      <c r="C1986" s="587" t="s">
        <v>891</v>
      </c>
      <c r="D1986" s="588">
        <v>110.98</v>
      </c>
    </row>
    <row r="1987" spans="1:4" ht="28.5">
      <c r="A1987" s="585" t="s">
        <v>9904</v>
      </c>
      <c r="B1987" s="586" t="s">
        <v>9905</v>
      </c>
      <c r="C1987" s="587" t="s">
        <v>891</v>
      </c>
      <c r="D1987" s="588">
        <v>84.54</v>
      </c>
    </row>
    <row r="1988" spans="1:4" ht="42.75">
      <c r="A1988" s="585" t="s">
        <v>9906</v>
      </c>
      <c r="B1988" s="586" t="s">
        <v>9907</v>
      </c>
      <c r="C1988" s="587" t="s">
        <v>891</v>
      </c>
      <c r="D1988" s="588">
        <v>149.31</v>
      </c>
    </row>
    <row r="1989" spans="1:4" ht="28.5">
      <c r="A1989" s="585" t="s">
        <v>9908</v>
      </c>
      <c r="B1989" s="586" t="s">
        <v>9909</v>
      </c>
      <c r="C1989" s="587" t="s">
        <v>891</v>
      </c>
      <c r="D1989" s="588">
        <v>92.63</v>
      </c>
    </row>
    <row r="1990" spans="1:4" ht="42.75">
      <c r="A1990" s="585" t="s">
        <v>9910</v>
      </c>
      <c r="B1990" s="586" t="s">
        <v>9911</v>
      </c>
      <c r="C1990" s="587" t="s">
        <v>891</v>
      </c>
      <c r="D1990" s="588">
        <v>93.22</v>
      </c>
    </row>
    <row r="1991" spans="1:4" ht="28.5">
      <c r="A1991" s="585" t="s">
        <v>9912</v>
      </c>
      <c r="B1991" s="586" t="s">
        <v>9913</v>
      </c>
      <c r="C1991" s="587" t="s">
        <v>891</v>
      </c>
      <c r="D1991" s="588">
        <v>69.14</v>
      </c>
    </row>
    <row r="1992" spans="1:4" ht="42.75">
      <c r="A1992" s="585" t="s">
        <v>9914</v>
      </c>
      <c r="B1992" s="586" t="s">
        <v>9915</v>
      </c>
      <c r="C1992" s="587" t="s">
        <v>891</v>
      </c>
      <c r="D1992" s="588">
        <v>129.63999999999999</v>
      </c>
    </row>
    <row r="1993" spans="1:4" ht="28.5">
      <c r="A1993" s="585" t="s">
        <v>9916</v>
      </c>
      <c r="B1993" s="586" t="s">
        <v>9917</v>
      </c>
      <c r="C1993" s="587" t="s">
        <v>891</v>
      </c>
      <c r="D1993" s="588">
        <v>82.03</v>
      </c>
    </row>
    <row r="1994" spans="1:4" ht="42.75">
      <c r="A1994" s="585" t="s">
        <v>9918</v>
      </c>
      <c r="B1994" s="586" t="s">
        <v>9919</v>
      </c>
      <c r="C1994" s="587" t="s">
        <v>891</v>
      </c>
      <c r="D1994" s="588">
        <v>79.099999999999994</v>
      </c>
    </row>
    <row r="1995" spans="1:4" ht="28.5">
      <c r="A1995" s="585" t="s">
        <v>9920</v>
      </c>
      <c r="B1995" s="586" t="s">
        <v>9921</v>
      </c>
      <c r="C1995" s="587" t="s">
        <v>891</v>
      </c>
      <c r="D1995" s="588">
        <v>57.35</v>
      </c>
    </row>
    <row r="1996" spans="1:4" ht="42.75">
      <c r="A1996" s="585" t="s">
        <v>9922</v>
      </c>
      <c r="B1996" s="586" t="s">
        <v>9923</v>
      </c>
      <c r="C1996" s="587" t="s">
        <v>891</v>
      </c>
      <c r="D1996" s="588">
        <v>119.95</v>
      </c>
    </row>
    <row r="1997" spans="1:4" ht="28.5">
      <c r="A1997" s="585" t="s">
        <v>9924</v>
      </c>
      <c r="B1997" s="586" t="s">
        <v>9925</v>
      </c>
      <c r="C1997" s="587" t="s">
        <v>891</v>
      </c>
      <c r="D1997" s="588">
        <v>75.41</v>
      </c>
    </row>
    <row r="1998" spans="1:4" ht="42.75">
      <c r="A1998" s="585" t="s">
        <v>9926</v>
      </c>
      <c r="B1998" s="586" t="s">
        <v>9927</v>
      </c>
      <c r="C1998" s="587" t="s">
        <v>891</v>
      </c>
      <c r="D1998" s="588">
        <v>71.88</v>
      </c>
    </row>
    <row r="1999" spans="1:4" ht="28.5">
      <c r="A1999" s="585" t="s">
        <v>9928</v>
      </c>
      <c r="B1999" s="586" t="s">
        <v>9929</v>
      </c>
      <c r="C1999" s="587" t="s">
        <v>891</v>
      </c>
      <c r="D1999" s="588">
        <v>51.34</v>
      </c>
    </row>
    <row r="2000" spans="1:4" ht="42.75">
      <c r="A2000" s="585" t="s">
        <v>9930</v>
      </c>
      <c r="B2000" s="586" t="s">
        <v>9931</v>
      </c>
      <c r="C2000" s="587" t="s">
        <v>891</v>
      </c>
      <c r="D2000" s="588">
        <v>91.36</v>
      </c>
    </row>
    <row r="2001" spans="1:4" ht="42.75">
      <c r="A2001" s="585" t="s">
        <v>9932</v>
      </c>
      <c r="B2001" s="586" t="s">
        <v>9933</v>
      </c>
      <c r="C2001" s="587" t="s">
        <v>891</v>
      </c>
      <c r="D2001" s="588">
        <v>70.81</v>
      </c>
    </row>
    <row r="2002" spans="1:4" ht="42.75">
      <c r="A2002" s="585" t="s">
        <v>9934</v>
      </c>
      <c r="B2002" s="586" t="s">
        <v>9935</v>
      </c>
      <c r="C2002" s="587" t="s">
        <v>891</v>
      </c>
      <c r="D2002" s="588">
        <v>56.17</v>
      </c>
    </row>
    <row r="2003" spans="1:4" ht="42.75">
      <c r="A2003" s="585" t="s">
        <v>9936</v>
      </c>
      <c r="B2003" s="586" t="s">
        <v>9937</v>
      </c>
      <c r="C2003" s="587" t="s">
        <v>891</v>
      </c>
      <c r="D2003" s="588">
        <v>46.57</v>
      </c>
    </row>
    <row r="2004" spans="1:4" ht="42.75">
      <c r="A2004" s="585" t="s">
        <v>9938</v>
      </c>
      <c r="B2004" s="586" t="s">
        <v>9939</v>
      </c>
      <c r="C2004" s="587" t="s">
        <v>891</v>
      </c>
      <c r="D2004" s="588">
        <v>82.51</v>
      </c>
    </row>
    <row r="2005" spans="1:4" ht="42.75">
      <c r="A2005" s="585" t="s">
        <v>9940</v>
      </c>
      <c r="B2005" s="586" t="s">
        <v>9941</v>
      </c>
      <c r="C2005" s="587" t="s">
        <v>891</v>
      </c>
      <c r="D2005" s="588">
        <v>67.27</v>
      </c>
    </row>
    <row r="2006" spans="1:4" ht="42.75">
      <c r="A2006" s="585" t="s">
        <v>9942</v>
      </c>
      <c r="B2006" s="586" t="s">
        <v>9943</v>
      </c>
      <c r="C2006" s="587" t="s">
        <v>891</v>
      </c>
      <c r="D2006" s="588">
        <v>50.78</v>
      </c>
    </row>
    <row r="2007" spans="1:4" ht="42.75">
      <c r="A2007" s="585" t="s">
        <v>9944</v>
      </c>
      <c r="B2007" s="586" t="s">
        <v>9945</v>
      </c>
      <c r="C2007" s="587" t="s">
        <v>891</v>
      </c>
      <c r="D2007" s="588">
        <v>43.37</v>
      </c>
    </row>
    <row r="2008" spans="1:4" ht="42.75">
      <c r="A2008" s="585" t="s">
        <v>9946</v>
      </c>
      <c r="B2008" s="586" t="s">
        <v>9947</v>
      </c>
      <c r="C2008" s="587" t="s">
        <v>891</v>
      </c>
      <c r="D2008" s="588">
        <v>75.400000000000006</v>
      </c>
    </row>
    <row r="2009" spans="1:4" ht="42.75">
      <c r="A2009" s="585" t="s">
        <v>9948</v>
      </c>
      <c r="B2009" s="586" t="s">
        <v>9949</v>
      </c>
      <c r="C2009" s="587" t="s">
        <v>891</v>
      </c>
      <c r="D2009" s="588">
        <v>64.22</v>
      </c>
    </row>
    <row r="2010" spans="1:4" ht="42.75">
      <c r="A2010" s="585" t="s">
        <v>9950</v>
      </c>
      <c r="B2010" s="586" t="s">
        <v>9951</v>
      </c>
      <c r="C2010" s="587" t="s">
        <v>891</v>
      </c>
      <c r="D2010" s="588">
        <v>46.43</v>
      </c>
    </row>
    <row r="2011" spans="1:4" ht="42.75">
      <c r="A2011" s="585" t="s">
        <v>9952</v>
      </c>
      <c r="B2011" s="586" t="s">
        <v>9953</v>
      </c>
      <c r="C2011" s="587" t="s">
        <v>891</v>
      </c>
      <c r="D2011" s="588">
        <v>40.67</v>
      </c>
    </row>
    <row r="2012" spans="1:4" ht="42.75">
      <c r="A2012" s="585" t="s">
        <v>9954</v>
      </c>
      <c r="B2012" s="586" t="s">
        <v>9955</v>
      </c>
      <c r="C2012" s="587" t="s">
        <v>891</v>
      </c>
      <c r="D2012" s="588">
        <v>60.04</v>
      </c>
    </row>
    <row r="2013" spans="1:4" ht="42.75">
      <c r="A2013" s="585" t="s">
        <v>9956</v>
      </c>
      <c r="B2013" s="586" t="s">
        <v>9957</v>
      </c>
      <c r="C2013" s="587" t="s">
        <v>891</v>
      </c>
      <c r="D2013" s="588">
        <v>58.21</v>
      </c>
    </row>
    <row r="2014" spans="1:4" ht="42.75">
      <c r="A2014" s="585" t="s">
        <v>9958</v>
      </c>
      <c r="B2014" s="586" t="s">
        <v>9959</v>
      </c>
      <c r="C2014" s="587" t="s">
        <v>891</v>
      </c>
      <c r="D2014" s="588">
        <v>37.06</v>
      </c>
    </row>
    <row r="2015" spans="1:4" ht="42.75">
      <c r="A2015" s="585" t="s">
        <v>9960</v>
      </c>
      <c r="B2015" s="586" t="s">
        <v>9961</v>
      </c>
      <c r="C2015" s="587" t="s">
        <v>891</v>
      </c>
      <c r="D2015" s="588">
        <v>35.24</v>
      </c>
    </row>
    <row r="2016" spans="1:4" ht="42.75">
      <c r="A2016" s="585" t="s">
        <v>9962</v>
      </c>
      <c r="B2016" s="586" t="s">
        <v>9963</v>
      </c>
      <c r="C2016" s="587" t="s">
        <v>891</v>
      </c>
      <c r="D2016" s="588">
        <v>145.38</v>
      </c>
    </row>
    <row r="2017" spans="1:4" ht="42.75">
      <c r="A2017" s="585" t="s">
        <v>9964</v>
      </c>
      <c r="B2017" s="586" t="s">
        <v>9965</v>
      </c>
      <c r="C2017" s="587" t="s">
        <v>891</v>
      </c>
      <c r="D2017" s="588">
        <v>137.75</v>
      </c>
    </row>
    <row r="2018" spans="1:4" ht="42.75">
      <c r="A2018" s="585" t="s">
        <v>9966</v>
      </c>
      <c r="B2018" s="586" t="s">
        <v>9967</v>
      </c>
      <c r="C2018" s="587" t="s">
        <v>891</v>
      </c>
      <c r="D2018" s="588">
        <v>112.61</v>
      </c>
    </row>
    <row r="2019" spans="1:4" ht="42.75">
      <c r="A2019" s="585" t="s">
        <v>9968</v>
      </c>
      <c r="B2019" s="586" t="s">
        <v>9969</v>
      </c>
      <c r="C2019" s="587" t="s">
        <v>891</v>
      </c>
      <c r="D2019" s="588">
        <v>105.86</v>
      </c>
    </row>
    <row r="2020" spans="1:4" ht="42.75">
      <c r="A2020" s="585" t="s">
        <v>9970</v>
      </c>
      <c r="B2020" s="586" t="s">
        <v>9971</v>
      </c>
      <c r="C2020" s="587" t="s">
        <v>891</v>
      </c>
      <c r="D2020" s="588">
        <v>82.7</v>
      </c>
    </row>
    <row r="2021" spans="1:4" ht="42.75">
      <c r="A2021" s="585" t="s">
        <v>9972</v>
      </c>
      <c r="B2021" s="586" t="s">
        <v>9973</v>
      </c>
      <c r="C2021" s="587" t="s">
        <v>891</v>
      </c>
      <c r="D2021" s="588">
        <v>77.52</v>
      </c>
    </row>
    <row r="2022" spans="1:4" ht="42.75">
      <c r="A2022" s="585" t="s">
        <v>9974</v>
      </c>
      <c r="B2022" s="586" t="s">
        <v>9975</v>
      </c>
      <c r="C2022" s="587" t="s">
        <v>891</v>
      </c>
      <c r="D2022" s="588">
        <v>40.549999999999997</v>
      </c>
    </row>
    <row r="2023" spans="1:4" ht="42.75">
      <c r="A2023" s="585" t="s">
        <v>9976</v>
      </c>
      <c r="B2023" s="586" t="s">
        <v>9977</v>
      </c>
      <c r="C2023" s="587" t="s">
        <v>891</v>
      </c>
      <c r="D2023" s="588">
        <v>38.76</v>
      </c>
    </row>
    <row r="2024" spans="1:4" ht="42.75">
      <c r="A2024" s="585" t="s">
        <v>9978</v>
      </c>
      <c r="B2024" s="586" t="s">
        <v>9979</v>
      </c>
      <c r="C2024" s="587" t="s">
        <v>891</v>
      </c>
      <c r="D2024" s="588">
        <v>30.87</v>
      </c>
    </row>
    <row r="2025" spans="1:4" ht="42.75">
      <c r="A2025" s="585" t="s">
        <v>9980</v>
      </c>
      <c r="B2025" s="586" t="s">
        <v>9981</v>
      </c>
      <c r="C2025" s="587" t="s">
        <v>891</v>
      </c>
      <c r="D2025" s="588">
        <v>29.23</v>
      </c>
    </row>
    <row r="2026" spans="1:4" ht="42.75">
      <c r="A2026" s="585" t="s">
        <v>9982</v>
      </c>
      <c r="B2026" s="586" t="s">
        <v>9983</v>
      </c>
      <c r="C2026" s="587" t="s">
        <v>891</v>
      </c>
      <c r="D2026" s="588">
        <v>38.46</v>
      </c>
    </row>
    <row r="2027" spans="1:4" ht="42.75">
      <c r="A2027" s="585" t="s">
        <v>9984</v>
      </c>
      <c r="B2027" s="586" t="s">
        <v>9985</v>
      </c>
      <c r="C2027" s="587" t="s">
        <v>891</v>
      </c>
      <c r="D2027" s="588">
        <v>36.75</v>
      </c>
    </row>
    <row r="2028" spans="1:4" ht="42.75">
      <c r="A2028" s="585" t="s">
        <v>9986</v>
      </c>
      <c r="B2028" s="586" t="s">
        <v>9987</v>
      </c>
      <c r="C2028" s="587" t="s">
        <v>891</v>
      </c>
      <c r="D2028" s="588">
        <v>27.16</v>
      </c>
    </row>
    <row r="2029" spans="1:4" ht="42.75">
      <c r="A2029" s="585" t="s">
        <v>9988</v>
      </c>
      <c r="B2029" s="586" t="s">
        <v>9989</v>
      </c>
      <c r="C2029" s="587" t="s">
        <v>891</v>
      </c>
      <c r="D2029" s="588">
        <v>27.49</v>
      </c>
    </row>
    <row r="2030" spans="1:4" ht="42.75">
      <c r="A2030" s="585" t="s">
        <v>9990</v>
      </c>
      <c r="B2030" s="586" t="s">
        <v>9991</v>
      </c>
      <c r="C2030" s="587" t="s">
        <v>891</v>
      </c>
      <c r="D2030" s="588">
        <v>37.03</v>
      </c>
    </row>
    <row r="2031" spans="1:4" ht="42.75">
      <c r="A2031" s="585" t="s">
        <v>9992</v>
      </c>
      <c r="B2031" s="586" t="s">
        <v>9993</v>
      </c>
      <c r="C2031" s="587" t="s">
        <v>891</v>
      </c>
      <c r="D2031" s="588">
        <v>35.4</v>
      </c>
    </row>
    <row r="2032" spans="1:4" ht="42.75">
      <c r="A2032" s="585" t="s">
        <v>9994</v>
      </c>
      <c r="B2032" s="586" t="s">
        <v>9995</v>
      </c>
      <c r="C2032" s="587" t="s">
        <v>891</v>
      </c>
      <c r="D2032" s="588">
        <v>27.83</v>
      </c>
    </row>
    <row r="2033" spans="1:4" ht="42.75">
      <c r="A2033" s="585" t="s">
        <v>9996</v>
      </c>
      <c r="B2033" s="586" t="s">
        <v>9997</v>
      </c>
      <c r="C2033" s="587" t="s">
        <v>891</v>
      </c>
      <c r="D2033" s="588">
        <v>26.31</v>
      </c>
    </row>
    <row r="2034" spans="1:4" ht="42.75">
      <c r="A2034" s="585" t="s">
        <v>9998</v>
      </c>
      <c r="B2034" s="586" t="s">
        <v>9999</v>
      </c>
      <c r="C2034" s="587" t="s">
        <v>891</v>
      </c>
      <c r="D2034" s="588">
        <v>36.21</v>
      </c>
    </row>
    <row r="2035" spans="1:4" ht="42.75">
      <c r="A2035" s="585" t="s">
        <v>10000</v>
      </c>
      <c r="B2035" s="586" t="s">
        <v>10001</v>
      </c>
      <c r="C2035" s="587" t="s">
        <v>891</v>
      </c>
      <c r="D2035" s="588">
        <v>34.619999999999997</v>
      </c>
    </row>
    <row r="2036" spans="1:4" ht="42.75">
      <c r="A2036" s="585" t="s">
        <v>10002</v>
      </c>
      <c r="B2036" s="586" t="s">
        <v>10003</v>
      </c>
      <c r="C2036" s="587" t="s">
        <v>891</v>
      </c>
      <c r="D2036" s="588">
        <v>27.14</v>
      </c>
    </row>
    <row r="2037" spans="1:4" ht="42.75">
      <c r="A2037" s="585" t="s">
        <v>10004</v>
      </c>
      <c r="B2037" s="586" t="s">
        <v>10005</v>
      </c>
      <c r="C2037" s="587" t="s">
        <v>891</v>
      </c>
      <c r="D2037" s="588">
        <v>25.66</v>
      </c>
    </row>
    <row r="2038" spans="1:4" ht="42.75">
      <c r="A2038" s="585" t="s">
        <v>10006</v>
      </c>
      <c r="B2038" s="586" t="s">
        <v>10007</v>
      </c>
      <c r="C2038" s="587" t="s">
        <v>891</v>
      </c>
      <c r="D2038" s="588">
        <v>34.840000000000003</v>
      </c>
    </row>
    <row r="2039" spans="1:4" ht="42.75">
      <c r="A2039" s="585" t="s">
        <v>10008</v>
      </c>
      <c r="B2039" s="586" t="s">
        <v>10009</v>
      </c>
      <c r="C2039" s="587" t="s">
        <v>891</v>
      </c>
      <c r="D2039" s="588">
        <v>27.83</v>
      </c>
    </row>
    <row r="2040" spans="1:4" ht="42.75">
      <c r="A2040" s="585" t="s">
        <v>10010</v>
      </c>
      <c r="B2040" s="586" t="s">
        <v>10011</v>
      </c>
      <c r="C2040" s="587" t="s">
        <v>891</v>
      </c>
      <c r="D2040" s="588">
        <v>25.95</v>
      </c>
    </row>
    <row r="2041" spans="1:4" ht="42.75">
      <c r="A2041" s="585" t="s">
        <v>10012</v>
      </c>
      <c r="B2041" s="586" t="s">
        <v>10013</v>
      </c>
      <c r="C2041" s="587" t="s">
        <v>891</v>
      </c>
      <c r="D2041" s="588">
        <v>24.52</v>
      </c>
    </row>
    <row r="2042" spans="1:4" ht="42.75">
      <c r="A2042" s="585" t="s">
        <v>10014</v>
      </c>
      <c r="B2042" s="586" t="s">
        <v>10015</v>
      </c>
      <c r="C2042" s="587" t="s">
        <v>891</v>
      </c>
      <c r="D2042" s="588">
        <v>42.5</v>
      </c>
    </row>
    <row r="2043" spans="1:4" ht="42.75">
      <c r="A2043" s="585" t="s">
        <v>10016</v>
      </c>
      <c r="B2043" s="586" t="s">
        <v>10017</v>
      </c>
      <c r="C2043" s="587" t="s">
        <v>891</v>
      </c>
      <c r="D2043" s="588">
        <v>41.07</v>
      </c>
    </row>
    <row r="2044" spans="1:4" ht="42.75">
      <c r="A2044" s="585" t="s">
        <v>10018</v>
      </c>
      <c r="B2044" s="586" t="s">
        <v>10019</v>
      </c>
      <c r="C2044" s="587" t="s">
        <v>891</v>
      </c>
      <c r="D2044" s="588">
        <v>31.45</v>
      </c>
    </row>
    <row r="2045" spans="1:4" ht="42.75">
      <c r="A2045" s="585" t="s">
        <v>10020</v>
      </c>
      <c r="B2045" s="586" t="s">
        <v>10021</v>
      </c>
      <c r="C2045" s="587" t="s">
        <v>891</v>
      </c>
      <c r="D2045" s="588">
        <v>30.13</v>
      </c>
    </row>
    <row r="2046" spans="1:4" ht="42.75">
      <c r="A2046" s="585" t="s">
        <v>10022</v>
      </c>
      <c r="B2046" s="586" t="s">
        <v>10023</v>
      </c>
      <c r="C2046" s="587" t="s">
        <v>891</v>
      </c>
      <c r="D2046" s="588">
        <v>32.97</v>
      </c>
    </row>
    <row r="2047" spans="1:4" ht="42.75">
      <c r="A2047" s="585" t="s">
        <v>10024</v>
      </c>
      <c r="B2047" s="586" t="s">
        <v>10025</v>
      </c>
      <c r="C2047" s="587" t="s">
        <v>891</v>
      </c>
      <c r="D2047" s="588">
        <v>31.88</v>
      </c>
    </row>
    <row r="2048" spans="1:4" ht="42.75">
      <c r="A2048" s="585" t="s">
        <v>10026</v>
      </c>
      <c r="B2048" s="586" t="s">
        <v>10027</v>
      </c>
      <c r="C2048" s="587" t="s">
        <v>891</v>
      </c>
      <c r="D2048" s="588">
        <v>22.66</v>
      </c>
    </row>
    <row r="2049" spans="1:4" ht="42.75">
      <c r="A2049" s="585" t="s">
        <v>10028</v>
      </c>
      <c r="B2049" s="586" t="s">
        <v>10029</v>
      </c>
      <c r="C2049" s="587" t="s">
        <v>891</v>
      </c>
      <c r="D2049" s="588">
        <v>21.65</v>
      </c>
    </row>
    <row r="2050" spans="1:4" ht="42.75">
      <c r="A2050" s="585" t="s">
        <v>10030</v>
      </c>
      <c r="B2050" s="586" t="s">
        <v>10031</v>
      </c>
      <c r="C2050" s="587" t="s">
        <v>891</v>
      </c>
      <c r="D2050" s="588">
        <v>28.08</v>
      </c>
    </row>
    <row r="2051" spans="1:4" ht="42.75">
      <c r="A2051" s="585" t="s">
        <v>10032</v>
      </c>
      <c r="B2051" s="586" t="s">
        <v>10033</v>
      </c>
      <c r="C2051" s="587" t="s">
        <v>891</v>
      </c>
      <c r="D2051" s="588">
        <v>27.14</v>
      </c>
    </row>
    <row r="2052" spans="1:4" ht="42.75">
      <c r="A2052" s="585" t="s">
        <v>10034</v>
      </c>
      <c r="B2052" s="586" t="s">
        <v>10035</v>
      </c>
      <c r="C2052" s="587" t="s">
        <v>891</v>
      </c>
      <c r="D2052" s="588">
        <v>18.63</v>
      </c>
    </row>
    <row r="2053" spans="1:4" ht="42.75">
      <c r="A2053" s="585" t="s">
        <v>10036</v>
      </c>
      <c r="B2053" s="586" t="s">
        <v>10037</v>
      </c>
      <c r="C2053" s="587" t="s">
        <v>891</v>
      </c>
      <c r="D2053" s="588">
        <v>17.75</v>
      </c>
    </row>
    <row r="2054" spans="1:4" ht="42.75">
      <c r="A2054" s="585" t="s">
        <v>10038</v>
      </c>
      <c r="B2054" s="586" t="s">
        <v>10039</v>
      </c>
      <c r="C2054" s="587" t="s">
        <v>891</v>
      </c>
      <c r="D2054" s="588">
        <v>25.59</v>
      </c>
    </row>
    <row r="2055" spans="1:4" ht="42.75">
      <c r="A2055" s="585" t="s">
        <v>10040</v>
      </c>
      <c r="B2055" s="586" t="s">
        <v>10041</v>
      </c>
      <c r="C2055" s="587" t="s">
        <v>891</v>
      </c>
      <c r="D2055" s="588">
        <v>24.71</v>
      </c>
    </row>
    <row r="2056" spans="1:4" ht="42.75">
      <c r="A2056" s="585" t="s">
        <v>10042</v>
      </c>
      <c r="B2056" s="586" t="s">
        <v>10043</v>
      </c>
      <c r="C2056" s="587" t="s">
        <v>891</v>
      </c>
      <c r="D2056" s="588">
        <v>16.55</v>
      </c>
    </row>
    <row r="2057" spans="1:4" ht="42.75">
      <c r="A2057" s="585" t="s">
        <v>10044</v>
      </c>
      <c r="B2057" s="586" t="s">
        <v>10045</v>
      </c>
      <c r="C2057" s="587" t="s">
        <v>891</v>
      </c>
      <c r="D2057" s="588">
        <v>15.73</v>
      </c>
    </row>
    <row r="2058" spans="1:4" ht="42.75">
      <c r="A2058" s="585" t="s">
        <v>10046</v>
      </c>
      <c r="B2058" s="586" t="s">
        <v>10047</v>
      </c>
      <c r="C2058" s="587" t="s">
        <v>891</v>
      </c>
      <c r="D2058" s="588">
        <v>25.05</v>
      </c>
    </row>
    <row r="2059" spans="1:4" ht="42.75">
      <c r="A2059" s="585" t="s">
        <v>10048</v>
      </c>
      <c r="B2059" s="586" t="s">
        <v>10049</v>
      </c>
      <c r="C2059" s="587" t="s">
        <v>891</v>
      </c>
      <c r="D2059" s="588">
        <v>24.22</v>
      </c>
    </row>
    <row r="2060" spans="1:4" ht="42.75">
      <c r="A2060" s="585" t="s">
        <v>10050</v>
      </c>
      <c r="B2060" s="586" t="s">
        <v>10051</v>
      </c>
      <c r="C2060" s="587" t="s">
        <v>891</v>
      </c>
      <c r="D2060" s="588">
        <v>16.28</v>
      </c>
    </row>
    <row r="2061" spans="1:4" ht="42.75">
      <c r="A2061" s="585" t="s">
        <v>10052</v>
      </c>
      <c r="B2061" s="586" t="s">
        <v>10053</v>
      </c>
      <c r="C2061" s="587" t="s">
        <v>891</v>
      </c>
      <c r="D2061" s="588">
        <v>15.49</v>
      </c>
    </row>
    <row r="2062" spans="1:4" ht="42.75">
      <c r="A2062" s="585" t="s">
        <v>10054</v>
      </c>
      <c r="B2062" s="586" t="s">
        <v>10055</v>
      </c>
      <c r="C2062" s="587" t="s">
        <v>891</v>
      </c>
      <c r="D2062" s="588">
        <v>24.04</v>
      </c>
    </row>
    <row r="2063" spans="1:4" ht="42.75">
      <c r="A2063" s="585" t="s">
        <v>10056</v>
      </c>
      <c r="B2063" s="586" t="s">
        <v>10057</v>
      </c>
      <c r="C2063" s="587" t="s">
        <v>891</v>
      </c>
      <c r="D2063" s="588">
        <v>23.23</v>
      </c>
    </row>
    <row r="2064" spans="1:4" ht="42.75">
      <c r="A2064" s="585" t="s">
        <v>10058</v>
      </c>
      <c r="B2064" s="586" t="s">
        <v>10059</v>
      </c>
      <c r="C2064" s="587" t="s">
        <v>891</v>
      </c>
      <c r="D2064" s="588">
        <v>15.42</v>
      </c>
    </row>
    <row r="2065" spans="1:4" ht="42.75">
      <c r="A2065" s="585" t="s">
        <v>10060</v>
      </c>
      <c r="B2065" s="586" t="s">
        <v>10061</v>
      </c>
      <c r="C2065" s="587" t="s">
        <v>891</v>
      </c>
      <c r="D2065" s="588">
        <v>14.66</v>
      </c>
    </row>
    <row r="2066" spans="1:4" ht="42.75">
      <c r="A2066" s="585" t="s">
        <v>10062</v>
      </c>
      <c r="B2066" s="586" t="s">
        <v>10063</v>
      </c>
      <c r="C2066" s="587" t="s">
        <v>891</v>
      </c>
      <c r="D2066" s="588">
        <v>23.27</v>
      </c>
    </row>
    <row r="2067" spans="1:4" ht="42.75">
      <c r="A2067" s="585" t="s">
        <v>10064</v>
      </c>
      <c r="B2067" s="586" t="s">
        <v>10065</v>
      </c>
      <c r="C2067" s="587" t="s">
        <v>891</v>
      </c>
      <c r="D2067" s="588">
        <v>22.48</v>
      </c>
    </row>
    <row r="2068" spans="1:4" ht="42.75">
      <c r="A2068" s="585" t="s">
        <v>10066</v>
      </c>
      <c r="B2068" s="586" t="s">
        <v>10067</v>
      </c>
      <c r="C2068" s="587" t="s">
        <v>891</v>
      </c>
      <c r="D2068" s="588">
        <v>14.78</v>
      </c>
    </row>
    <row r="2069" spans="1:4" ht="42.75">
      <c r="A2069" s="585" t="s">
        <v>10068</v>
      </c>
      <c r="B2069" s="586" t="s">
        <v>10069</v>
      </c>
      <c r="C2069" s="587" t="s">
        <v>891</v>
      </c>
      <c r="D2069" s="588">
        <v>14.06</v>
      </c>
    </row>
    <row r="2070" spans="1:4" ht="42.75">
      <c r="A2070" s="585" t="s">
        <v>10070</v>
      </c>
      <c r="B2070" s="586" t="s">
        <v>10071</v>
      </c>
      <c r="C2070" s="587" t="s">
        <v>891</v>
      </c>
      <c r="D2070" s="588">
        <v>21.85</v>
      </c>
    </row>
    <row r="2071" spans="1:4" ht="42.75">
      <c r="A2071" s="585" t="s">
        <v>10072</v>
      </c>
      <c r="B2071" s="586" t="s">
        <v>10073</v>
      </c>
      <c r="C2071" s="587" t="s">
        <v>891</v>
      </c>
      <c r="D2071" s="588">
        <v>21.09</v>
      </c>
    </row>
    <row r="2072" spans="1:4" ht="42.75">
      <c r="A2072" s="585" t="s">
        <v>10074</v>
      </c>
      <c r="B2072" s="586" t="s">
        <v>10075</v>
      </c>
      <c r="C2072" s="587" t="s">
        <v>891</v>
      </c>
      <c r="D2072" s="588">
        <v>13.51</v>
      </c>
    </row>
    <row r="2073" spans="1:4" ht="42.75">
      <c r="A2073" s="585" t="s">
        <v>10076</v>
      </c>
      <c r="B2073" s="586" t="s">
        <v>10077</v>
      </c>
      <c r="C2073" s="587" t="s">
        <v>891</v>
      </c>
      <c r="D2073" s="588">
        <v>12.8</v>
      </c>
    </row>
    <row r="2074" spans="1:4" ht="14.25">
      <c r="A2074" s="585" t="s">
        <v>10078</v>
      </c>
      <c r="B2074" s="586" t="s">
        <v>10079</v>
      </c>
      <c r="C2074" s="587"/>
      <c r="D2074" s="588"/>
    </row>
    <row r="2075" spans="1:4" ht="14.25">
      <c r="A2075" s="585" t="s">
        <v>10080</v>
      </c>
      <c r="B2075" s="586" t="s">
        <v>10081</v>
      </c>
      <c r="C2075" s="587"/>
      <c r="D2075" s="588"/>
    </row>
    <row r="2076" spans="1:4" ht="14.25">
      <c r="A2076" s="585" t="s">
        <v>10082</v>
      </c>
      <c r="B2076" s="586" t="s">
        <v>10083</v>
      </c>
      <c r="C2076" s="587" t="s">
        <v>492</v>
      </c>
      <c r="D2076" s="588">
        <v>14.98</v>
      </c>
    </row>
    <row r="2077" spans="1:4" ht="14.25">
      <c r="A2077" s="585" t="s">
        <v>10084</v>
      </c>
      <c r="B2077" s="586" t="s">
        <v>10085</v>
      </c>
      <c r="C2077" s="587"/>
      <c r="D2077" s="588"/>
    </row>
    <row r="2078" spans="1:4" ht="14.25">
      <c r="A2078" s="585" t="s">
        <v>10086</v>
      </c>
      <c r="B2078" s="586" t="s">
        <v>10087</v>
      </c>
      <c r="C2078" s="587" t="s">
        <v>492</v>
      </c>
      <c r="D2078" s="588">
        <v>510.72</v>
      </c>
    </row>
    <row r="2079" spans="1:4" ht="14.25">
      <c r="A2079" s="585" t="s">
        <v>10088</v>
      </c>
      <c r="B2079" s="586" t="s">
        <v>10089</v>
      </c>
      <c r="C2079" s="587"/>
      <c r="D2079" s="588"/>
    </row>
    <row r="2080" spans="1:4" ht="28.5">
      <c r="A2080" s="585" t="s">
        <v>10090</v>
      </c>
      <c r="B2080" s="586" t="s">
        <v>10091</v>
      </c>
      <c r="C2080" s="587" t="s">
        <v>486</v>
      </c>
      <c r="D2080" s="588">
        <v>5.78</v>
      </c>
    </row>
    <row r="2081" spans="1:4" ht="14.25">
      <c r="A2081" s="585" t="s">
        <v>10092</v>
      </c>
      <c r="B2081" s="586" t="s">
        <v>10081</v>
      </c>
      <c r="C2081" s="587"/>
      <c r="D2081" s="588"/>
    </row>
    <row r="2082" spans="1:4" ht="14.25">
      <c r="A2082" s="585" t="s">
        <v>10093</v>
      </c>
      <c r="B2082" s="586" t="s">
        <v>10094</v>
      </c>
      <c r="C2082" s="587" t="s">
        <v>810</v>
      </c>
      <c r="D2082" s="588">
        <v>36.130000000000003</v>
      </c>
    </row>
    <row r="2083" spans="1:4" ht="14.25">
      <c r="A2083" s="585" t="s">
        <v>10095</v>
      </c>
      <c r="B2083" s="586" t="s">
        <v>10096</v>
      </c>
      <c r="C2083" s="587" t="s">
        <v>810</v>
      </c>
      <c r="D2083" s="588">
        <v>42.24</v>
      </c>
    </row>
    <row r="2084" spans="1:4" ht="14.25">
      <c r="A2084" s="585" t="s">
        <v>10097</v>
      </c>
      <c r="B2084" s="586" t="s">
        <v>10098</v>
      </c>
      <c r="C2084" s="587" t="s">
        <v>810</v>
      </c>
      <c r="D2084" s="588">
        <v>48.35</v>
      </c>
    </row>
    <row r="2085" spans="1:4" ht="14.25">
      <c r="A2085" s="585" t="s">
        <v>10099</v>
      </c>
      <c r="B2085" s="586" t="s">
        <v>10100</v>
      </c>
      <c r="C2085" s="587" t="s">
        <v>810</v>
      </c>
      <c r="D2085" s="588">
        <v>54.46</v>
      </c>
    </row>
    <row r="2086" spans="1:4" ht="28.5">
      <c r="A2086" s="585" t="s">
        <v>10101</v>
      </c>
      <c r="B2086" s="586" t="s">
        <v>10102</v>
      </c>
      <c r="C2086" s="587" t="s">
        <v>810</v>
      </c>
      <c r="D2086" s="588">
        <v>44.83</v>
      </c>
    </row>
    <row r="2087" spans="1:4" ht="28.5">
      <c r="A2087" s="585" t="s">
        <v>10103</v>
      </c>
      <c r="B2087" s="586" t="s">
        <v>10104</v>
      </c>
      <c r="C2087" s="587" t="s">
        <v>810</v>
      </c>
      <c r="D2087" s="588">
        <v>50.94</v>
      </c>
    </row>
    <row r="2088" spans="1:4" ht="28.5">
      <c r="A2088" s="585" t="s">
        <v>10105</v>
      </c>
      <c r="B2088" s="586" t="s">
        <v>10106</v>
      </c>
      <c r="C2088" s="587" t="s">
        <v>810</v>
      </c>
      <c r="D2088" s="588">
        <v>57.06</v>
      </c>
    </row>
    <row r="2089" spans="1:4" ht="28.5">
      <c r="A2089" s="585" t="s">
        <v>10107</v>
      </c>
      <c r="B2089" s="586" t="s">
        <v>10108</v>
      </c>
      <c r="C2089" s="587" t="s">
        <v>810</v>
      </c>
      <c r="D2089" s="588">
        <v>76.16</v>
      </c>
    </row>
    <row r="2090" spans="1:4" ht="28.5">
      <c r="A2090" s="585" t="s">
        <v>10109</v>
      </c>
      <c r="B2090" s="586" t="s">
        <v>10110</v>
      </c>
      <c r="C2090" s="587" t="s">
        <v>810</v>
      </c>
      <c r="D2090" s="588">
        <v>84.43</v>
      </c>
    </row>
    <row r="2091" spans="1:4" ht="28.5">
      <c r="A2091" s="585" t="s">
        <v>10111</v>
      </c>
      <c r="B2091" s="586" t="s">
        <v>10112</v>
      </c>
      <c r="C2091" s="587" t="s">
        <v>810</v>
      </c>
      <c r="D2091" s="588">
        <v>90.54</v>
      </c>
    </row>
    <row r="2092" spans="1:4" ht="28.5">
      <c r="A2092" s="585" t="s">
        <v>10113</v>
      </c>
      <c r="B2092" s="586" t="s">
        <v>10114</v>
      </c>
      <c r="C2092" s="587" t="s">
        <v>810</v>
      </c>
      <c r="D2092" s="588">
        <v>96.65</v>
      </c>
    </row>
    <row r="2093" spans="1:4" ht="28.5">
      <c r="A2093" s="585" t="s">
        <v>10115</v>
      </c>
      <c r="B2093" s="586" t="s">
        <v>10116</v>
      </c>
      <c r="C2093" s="587" t="s">
        <v>810</v>
      </c>
      <c r="D2093" s="588">
        <v>115.75</v>
      </c>
    </row>
    <row r="2094" spans="1:4" ht="28.5">
      <c r="A2094" s="585" t="s">
        <v>10117</v>
      </c>
      <c r="B2094" s="586" t="s">
        <v>10118</v>
      </c>
      <c r="C2094" s="587" t="s">
        <v>891</v>
      </c>
      <c r="D2094" s="588">
        <v>8.64</v>
      </c>
    </row>
    <row r="2095" spans="1:4" ht="28.5">
      <c r="A2095" s="585" t="s">
        <v>10119</v>
      </c>
      <c r="B2095" s="586" t="s">
        <v>10120</v>
      </c>
      <c r="C2095" s="587" t="s">
        <v>486</v>
      </c>
      <c r="D2095" s="588">
        <v>5.54</v>
      </c>
    </row>
    <row r="2096" spans="1:4" ht="28.5">
      <c r="A2096" s="585" t="s">
        <v>10121</v>
      </c>
      <c r="B2096" s="586" t="s">
        <v>10122</v>
      </c>
      <c r="C2096" s="587" t="s">
        <v>486</v>
      </c>
      <c r="D2096" s="588">
        <v>4.84</v>
      </c>
    </row>
    <row r="2097" spans="1:4" ht="28.5">
      <c r="A2097" s="585" t="s">
        <v>10123</v>
      </c>
      <c r="B2097" s="586" t="s">
        <v>10124</v>
      </c>
      <c r="C2097" s="587" t="s">
        <v>486</v>
      </c>
      <c r="D2097" s="588">
        <v>5.24</v>
      </c>
    </row>
    <row r="2098" spans="1:4" ht="28.5">
      <c r="A2098" s="585" t="s">
        <v>10125</v>
      </c>
      <c r="B2098" s="586" t="s">
        <v>10126</v>
      </c>
      <c r="C2098" s="587" t="s">
        <v>486</v>
      </c>
      <c r="D2098" s="588">
        <v>8.23</v>
      </c>
    </row>
    <row r="2099" spans="1:4" ht="28.5">
      <c r="A2099" s="585" t="s">
        <v>10127</v>
      </c>
      <c r="B2099" s="586" t="s">
        <v>10128</v>
      </c>
      <c r="C2099" s="587" t="s">
        <v>486</v>
      </c>
      <c r="D2099" s="588">
        <v>6.3</v>
      </c>
    </row>
    <row r="2100" spans="1:4" ht="28.5">
      <c r="A2100" s="585" t="s">
        <v>10129</v>
      </c>
      <c r="B2100" s="586" t="s">
        <v>10130</v>
      </c>
      <c r="C2100" s="587" t="s">
        <v>486</v>
      </c>
      <c r="D2100" s="588">
        <v>5.94</v>
      </c>
    </row>
    <row r="2101" spans="1:4" ht="28.5">
      <c r="A2101" s="585" t="s">
        <v>10131</v>
      </c>
      <c r="B2101" s="586" t="s">
        <v>10132</v>
      </c>
      <c r="C2101" s="587" t="s">
        <v>486</v>
      </c>
      <c r="D2101" s="588">
        <v>6.29</v>
      </c>
    </row>
    <row r="2102" spans="1:4" ht="28.5">
      <c r="A2102" s="585" t="s">
        <v>10133</v>
      </c>
      <c r="B2102" s="586" t="s">
        <v>10134</v>
      </c>
      <c r="C2102" s="587" t="s">
        <v>486</v>
      </c>
      <c r="D2102" s="588">
        <v>7</v>
      </c>
    </row>
    <row r="2103" spans="1:4" ht="28.5">
      <c r="A2103" s="585" t="s">
        <v>10135</v>
      </c>
      <c r="B2103" s="586" t="s">
        <v>10136</v>
      </c>
      <c r="C2103" s="587" t="s">
        <v>486</v>
      </c>
      <c r="D2103" s="588">
        <v>6.06</v>
      </c>
    </row>
    <row r="2104" spans="1:4" ht="28.5">
      <c r="A2104" s="585" t="s">
        <v>10137</v>
      </c>
      <c r="B2104" s="586" t="s">
        <v>10138</v>
      </c>
      <c r="C2104" s="587" t="s">
        <v>486</v>
      </c>
      <c r="D2104" s="588">
        <v>4.21</v>
      </c>
    </row>
    <row r="2105" spans="1:4" ht="28.5">
      <c r="A2105" s="585" t="s">
        <v>10139</v>
      </c>
      <c r="B2105" s="586" t="s">
        <v>10140</v>
      </c>
      <c r="C2105" s="587" t="s">
        <v>486</v>
      </c>
      <c r="D2105" s="588">
        <v>6.02</v>
      </c>
    </row>
    <row r="2106" spans="1:4" ht="28.5">
      <c r="A2106" s="585" t="s">
        <v>10141</v>
      </c>
      <c r="B2106" s="586" t="s">
        <v>10142</v>
      </c>
      <c r="C2106" s="587" t="s">
        <v>486</v>
      </c>
      <c r="D2106" s="588">
        <v>6.39</v>
      </c>
    </row>
    <row r="2107" spans="1:4" ht="28.5">
      <c r="A2107" s="585" t="s">
        <v>10143</v>
      </c>
      <c r="B2107" s="586" t="s">
        <v>10144</v>
      </c>
      <c r="C2107" s="587" t="s">
        <v>486</v>
      </c>
      <c r="D2107" s="588">
        <v>6.87</v>
      </c>
    </row>
    <row r="2108" spans="1:4" ht="28.5">
      <c r="A2108" s="585" t="s">
        <v>10145</v>
      </c>
      <c r="B2108" s="586" t="s">
        <v>10146</v>
      </c>
      <c r="C2108" s="587" t="s">
        <v>486</v>
      </c>
      <c r="D2108" s="588">
        <v>7.15</v>
      </c>
    </row>
    <row r="2109" spans="1:4" ht="28.5">
      <c r="A2109" s="585" t="s">
        <v>10147</v>
      </c>
      <c r="B2109" s="586" t="s">
        <v>10148</v>
      </c>
      <c r="C2109" s="587" t="s">
        <v>486</v>
      </c>
      <c r="D2109" s="588">
        <v>6.88</v>
      </c>
    </row>
    <row r="2110" spans="1:4" ht="28.5">
      <c r="A2110" s="585" t="s">
        <v>10149</v>
      </c>
      <c r="B2110" s="586" t="s">
        <v>10150</v>
      </c>
      <c r="C2110" s="587" t="s">
        <v>486</v>
      </c>
      <c r="D2110" s="588">
        <v>5.57</v>
      </c>
    </row>
    <row r="2111" spans="1:4" ht="42.75">
      <c r="A2111" s="585" t="s">
        <v>10151</v>
      </c>
      <c r="B2111" s="586" t="s">
        <v>10152</v>
      </c>
      <c r="C2111" s="587" t="s">
        <v>486</v>
      </c>
      <c r="D2111" s="588">
        <v>9.86</v>
      </c>
    </row>
    <row r="2112" spans="1:4" ht="42.75">
      <c r="A2112" s="585" t="s">
        <v>10153</v>
      </c>
      <c r="B2112" s="586" t="s">
        <v>10154</v>
      </c>
      <c r="C2112" s="587" t="s">
        <v>486</v>
      </c>
      <c r="D2112" s="588">
        <v>9.26</v>
      </c>
    </row>
    <row r="2113" spans="1:4" ht="42.75">
      <c r="A2113" s="585" t="s">
        <v>10155</v>
      </c>
      <c r="B2113" s="586" t="s">
        <v>10156</v>
      </c>
      <c r="C2113" s="587" t="s">
        <v>486</v>
      </c>
      <c r="D2113" s="588">
        <v>9.16</v>
      </c>
    </row>
    <row r="2114" spans="1:4" ht="42.75">
      <c r="A2114" s="585" t="s">
        <v>10157</v>
      </c>
      <c r="B2114" s="586" t="s">
        <v>10158</v>
      </c>
      <c r="C2114" s="587" t="s">
        <v>486</v>
      </c>
      <c r="D2114" s="588">
        <v>7.51</v>
      </c>
    </row>
    <row r="2115" spans="1:4" ht="42.75">
      <c r="A2115" s="585" t="s">
        <v>10159</v>
      </c>
      <c r="B2115" s="586" t="s">
        <v>10160</v>
      </c>
      <c r="C2115" s="587" t="s">
        <v>486</v>
      </c>
      <c r="D2115" s="588">
        <v>6.38</v>
      </c>
    </row>
    <row r="2116" spans="1:4" ht="42.75">
      <c r="A2116" s="585" t="s">
        <v>10161</v>
      </c>
      <c r="B2116" s="586" t="s">
        <v>10162</v>
      </c>
      <c r="C2116" s="587" t="s">
        <v>486</v>
      </c>
      <c r="D2116" s="588">
        <v>5.26</v>
      </c>
    </row>
    <row r="2117" spans="1:4" ht="42.75">
      <c r="A2117" s="585" t="s">
        <v>10163</v>
      </c>
      <c r="B2117" s="586" t="s">
        <v>10164</v>
      </c>
      <c r="C2117" s="587" t="s">
        <v>486</v>
      </c>
      <c r="D2117" s="588">
        <v>4.82</v>
      </c>
    </row>
    <row r="2118" spans="1:4" ht="42.75">
      <c r="A2118" s="585" t="s">
        <v>10165</v>
      </c>
      <c r="B2118" s="586" t="s">
        <v>10166</v>
      </c>
      <c r="C2118" s="587" t="s">
        <v>486</v>
      </c>
      <c r="D2118" s="588">
        <v>5.3</v>
      </c>
    </row>
    <row r="2119" spans="1:4" ht="42.75">
      <c r="A2119" s="585" t="s">
        <v>10167</v>
      </c>
      <c r="B2119" s="586" t="s">
        <v>10168</v>
      </c>
      <c r="C2119" s="587" t="s">
        <v>486</v>
      </c>
      <c r="D2119" s="588">
        <v>8.6199999999999992</v>
      </c>
    </row>
    <row r="2120" spans="1:4" ht="42.75">
      <c r="A2120" s="585" t="s">
        <v>10169</v>
      </c>
      <c r="B2120" s="586" t="s">
        <v>10170</v>
      </c>
      <c r="C2120" s="587" t="s">
        <v>486</v>
      </c>
      <c r="D2120" s="588">
        <v>7.79</v>
      </c>
    </row>
    <row r="2121" spans="1:4" ht="42.75">
      <c r="A2121" s="585" t="s">
        <v>10171</v>
      </c>
      <c r="B2121" s="586" t="s">
        <v>10172</v>
      </c>
      <c r="C2121" s="587" t="s">
        <v>486</v>
      </c>
      <c r="D2121" s="588">
        <v>7.13</v>
      </c>
    </row>
    <row r="2122" spans="1:4" ht="42.75">
      <c r="A2122" s="585" t="s">
        <v>10173</v>
      </c>
      <c r="B2122" s="586" t="s">
        <v>10174</v>
      </c>
      <c r="C2122" s="587" t="s">
        <v>486</v>
      </c>
      <c r="D2122" s="588">
        <v>7.16</v>
      </c>
    </row>
    <row r="2123" spans="1:4" ht="42.75">
      <c r="A2123" s="585" t="s">
        <v>10175</v>
      </c>
      <c r="B2123" s="586" t="s">
        <v>10176</v>
      </c>
      <c r="C2123" s="587" t="s">
        <v>486</v>
      </c>
      <c r="D2123" s="588">
        <v>5.82</v>
      </c>
    </row>
    <row r="2124" spans="1:4" ht="42.75">
      <c r="A2124" s="585" t="s">
        <v>10177</v>
      </c>
      <c r="B2124" s="586" t="s">
        <v>10178</v>
      </c>
      <c r="C2124" s="587" t="s">
        <v>486</v>
      </c>
      <c r="D2124" s="588">
        <v>5.18</v>
      </c>
    </row>
    <row r="2125" spans="1:4" ht="42.75">
      <c r="A2125" s="585" t="s">
        <v>10179</v>
      </c>
      <c r="B2125" s="586" t="s">
        <v>10180</v>
      </c>
      <c r="C2125" s="587" t="s">
        <v>486</v>
      </c>
      <c r="D2125" s="588">
        <v>4.96</v>
      </c>
    </row>
    <row r="2126" spans="1:4" ht="42.75">
      <c r="A2126" s="585" t="s">
        <v>10181</v>
      </c>
      <c r="B2126" s="586" t="s">
        <v>10182</v>
      </c>
      <c r="C2126" s="587" t="s">
        <v>486</v>
      </c>
      <c r="D2126" s="588">
        <v>4.62</v>
      </c>
    </row>
    <row r="2127" spans="1:4" ht="42.75">
      <c r="A2127" s="585" t="s">
        <v>10183</v>
      </c>
      <c r="B2127" s="586" t="s">
        <v>10184</v>
      </c>
      <c r="C2127" s="587" t="s">
        <v>486</v>
      </c>
      <c r="D2127" s="588">
        <v>11.48</v>
      </c>
    </row>
    <row r="2128" spans="1:4" ht="42.75">
      <c r="A2128" s="585" t="s">
        <v>10185</v>
      </c>
      <c r="B2128" s="586" t="s">
        <v>10186</v>
      </c>
      <c r="C2128" s="587" t="s">
        <v>486</v>
      </c>
      <c r="D2128" s="588">
        <v>10.5</v>
      </c>
    </row>
    <row r="2129" spans="1:4" ht="42.75">
      <c r="A2129" s="585" t="s">
        <v>10187</v>
      </c>
      <c r="B2129" s="586" t="s">
        <v>10188</v>
      </c>
      <c r="C2129" s="587" t="s">
        <v>486</v>
      </c>
      <c r="D2129" s="588">
        <v>10.08</v>
      </c>
    </row>
    <row r="2130" spans="1:4" ht="42.75">
      <c r="A2130" s="585" t="s">
        <v>10189</v>
      </c>
      <c r="B2130" s="586" t="s">
        <v>10190</v>
      </c>
      <c r="C2130" s="587" t="s">
        <v>486</v>
      </c>
      <c r="D2130" s="588">
        <v>8.1999999999999993</v>
      </c>
    </row>
    <row r="2131" spans="1:4" ht="42.75">
      <c r="A2131" s="585" t="s">
        <v>10191</v>
      </c>
      <c r="B2131" s="586" t="s">
        <v>10192</v>
      </c>
      <c r="C2131" s="587" t="s">
        <v>486</v>
      </c>
      <c r="D2131" s="588">
        <v>6.89</v>
      </c>
    </row>
    <row r="2132" spans="1:4" ht="42.75">
      <c r="A2132" s="585" t="s">
        <v>10193</v>
      </c>
      <c r="B2132" s="586" t="s">
        <v>10194</v>
      </c>
      <c r="C2132" s="587" t="s">
        <v>486</v>
      </c>
      <c r="D2132" s="588">
        <v>5.6</v>
      </c>
    </row>
    <row r="2133" spans="1:4" ht="42.75">
      <c r="A2133" s="585" t="s">
        <v>10195</v>
      </c>
      <c r="B2133" s="586" t="s">
        <v>10196</v>
      </c>
      <c r="C2133" s="587" t="s">
        <v>486</v>
      </c>
      <c r="D2133" s="588">
        <v>5.05</v>
      </c>
    </row>
    <row r="2134" spans="1:4" ht="42.75">
      <c r="A2134" s="585" t="s">
        <v>10197</v>
      </c>
      <c r="B2134" s="586" t="s">
        <v>10198</v>
      </c>
      <c r="C2134" s="587" t="s">
        <v>486</v>
      </c>
      <c r="D2134" s="588">
        <v>5.43</v>
      </c>
    </row>
    <row r="2135" spans="1:4" ht="42.75">
      <c r="A2135" s="585" t="s">
        <v>10199</v>
      </c>
      <c r="B2135" s="586" t="s">
        <v>10200</v>
      </c>
      <c r="C2135" s="587" t="s">
        <v>486</v>
      </c>
      <c r="D2135" s="588">
        <v>9.99</v>
      </c>
    </row>
    <row r="2136" spans="1:4" ht="42.75">
      <c r="A2136" s="585" t="s">
        <v>10201</v>
      </c>
      <c r="B2136" s="586" t="s">
        <v>10202</v>
      </c>
      <c r="C2136" s="587" t="s">
        <v>486</v>
      </c>
      <c r="D2136" s="588">
        <v>8.91</v>
      </c>
    </row>
    <row r="2137" spans="1:4" ht="42.75">
      <c r="A2137" s="585" t="s">
        <v>10203</v>
      </c>
      <c r="B2137" s="586" t="s">
        <v>10204</v>
      </c>
      <c r="C2137" s="587" t="s">
        <v>486</v>
      </c>
      <c r="D2137" s="588">
        <v>7.97</v>
      </c>
    </row>
    <row r="2138" spans="1:4" ht="42.75">
      <c r="A2138" s="585" t="s">
        <v>10205</v>
      </c>
      <c r="B2138" s="586" t="s">
        <v>10206</v>
      </c>
      <c r="C2138" s="587" t="s">
        <v>486</v>
      </c>
      <c r="D2138" s="588">
        <v>7.78</v>
      </c>
    </row>
    <row r="2139" spans="1:4" ht="42.75">
      <c r="A2139" s="585" t="s">
        <v>10207</v>
      </c>
      <c r="B2139" s="586" t="s">
        <v>10208</v>
      </c>
      <c r="C2139" s="587" t="s">
        <v>486</v>
      </c>
      <c r="D2139" s="588">
        <v>6.27</v>
      </c>
    </row>
    <row r="2140" spans="1:4" ht="42.75">
      <c r="A2140" s="585" t="s">
        <v>10209</v>
      </c>
      <c r="B2140" s="586" t="s">
        <v>10210</v>
      </c>
      <c r="C2140" s="587" t="s">
        <v>486</v>
      </c>
      <c r="D2140" s="588">
        <v>5.5</v>
      </c>
    </row>
    <row r="2141" spans="1:4" ht="42.75">
      <c r="A2141" s="585" t="s">
        <v>10211</v>
      </c>
      <c r="B2141" s="586" t="s">
        <v>10212</v>
      </c>
      <c r="C2141" s="587" t="s">
        <v>486</v>
      </c>
      <c r="D2141" s="588">
        <v>5.17</v>
      </c>
    </row>
    <row r="2142" spans="1:4" ht="42.75">
      <c r="A2142" s="585" t="s">
        <v>10213</v>
      </c>
      <c r="B2142" s="586" t="s">
        <v>10214</v>
      </c>
      <c r="C2142" s="587" t="s">
        <v>486</v>
      </c>
      <c r="D2142" s="588">
        <v>4.75</v>
      </c>
    </row>
    <row r="2143" spans="1:4" ht="28.5">
      <c r="A2143" s="585" t="s">
        <v>10215</v>
      </c>
      <c r="B2143" s="586" t="s">
        <v>10216</v>
      </c>
      <c r="C2143" s="587" t="s">
        <v>486</v>
      </c>
      <c r="D2143" s="588">
        <v>7.39</v>
      </c>
    </row>
    <row r="2144" spans="1:4" ht="28.5">
      <c r="A2144" s="585" t="s">
        <v>10217</v>
      </c>
      <c r="B2144" s="586" t="s">
        <v>10218</v>
      </c>
      <c r="C2144" s="587" t="s">
        <v>486</v>
      </c>
      <c r="D2144" s="588">
        <v>7.31</v>
      </c>
    </row>
    <row r="2145" spans="1:4" ht="28.5">
      <c r="A2145" s="585" t="s">
        <v>10219</v>
      </c>
      <c r="B2145" s="586" t="s">
        <v>10220</v>
      </c>
      <c r="C2145" s="587" t="s">
        <v>486</v>
      </c>
      <c r="D2145" s="588">
        <v>7.65</v>
      </c>
    </row>
    <row r="2146" spans="1:4" ht="28.5">
      <c r="A2146" s="585" t="s">
        <v>10221</v>
      </c>
      <c r="B2146" s="586" t="s">
        <v>10222</v>
      </c>
      <c r="C2146" s="587" t="s">
        <v>486</v>
      </c>
      <c r="D2146" s="588">
        <v>6.33</v>
      </c>
    </row>
    <row r="2147" spans="1:4" ht="28.5">
      <c r="A2147" s="585" t="s">
        <v>10223</v>
      </c>
      <c r="B2147" s="586" t="s">
        <v>10224</v>
      </c>
      <c r="C2147" s="587" t="s">
        <v>486</v>
      </c>
      <c r="D2147" s="588">
        <v>5.46</v>
      </c>
    </row>
    <row r="2148" spans="1:4" ht="28.5">
      <c r="A2148" s="585" t="s">
        <v>10225</v>
      </c>
      <c r="B2148" s="586" t="s">
        <v>10226</v>
      </c>
      <c r="C2148" s="587" t="s">
        <v>486</v>
      </c>
      <c r="D2148" s="588">
        <v>4.57</v>
      </c>
    </row>
    <row r="2149" spans="1:4" ht="28.5">
      <c r="A2149" s="585" t="s">
        <v>10227</v>
      </c>
      <c r="B2149" s="586" t="s">
        <v>10228</v>
      </c>
      <c r="C2149" s="587" t="s">
        <v>486</v>
      </c>
      <c r="D2149" s="588">
        <v>4.29</v>
      </c>
    </row>
    <row r="2150" spans="1:4" ht="28.5">
      <c r="A2150" s="585" t="s">
        <v>10229</v>
      </c>
      <c r="B2150" s="586" t="s">
        <v>10230</v>
      </c>
      <c r="C2150" s="587" t="s">
        <v>486</v>
      </c>
      <c r="D2150" s="588">
        <v>4.9000000000000004</v>
      </c>
    </row>
    <row r="2151" spans="1:4" ht="28.5">
      <c r="A2151" s="585" t="s">
        <v>10231</v>
      </c>
      <c r="B2151" s="586" t="s">
        <v>10232</v>
      </c>
      <c r="C2151" s="587" t="s">
        <v>486</v>
      </c>
      <c r="D2151" s="588">
        <v>6.14</v>
      </c>
    </row>
    <row r="2152" spans="1:4" ht="28.5">
      <c r="A2152" s="585" t="s">
        <v>10233</v>
      </c>
      <c r="B2152" s="586" t="s">
        <v>10234</v>
      </c>
      <c r="C2152" s="587" t="s">
        <v>486</v>
      </c>
      <c r="D2152" s="588">
        <v>5.76</v>
      </c>
    </row>
    <row r="2153" spans="1:4" ht="28.5">
      <c r="A2153" s="585" t="s">
        <v>10235</v>
      </c>
      <c r="B2153" s="586" t="s">
        <v>10236</v>
      </c>
      <c r="C2153" s="587" t="s">
        <v>486</v>
      </c>
      <c r="D2153" s="588">
        <v>5.59</v>
      </c>
    </row>
    <row r="2154" spans="1:4" ht="28.5">
      <c r="A2154" s="585" t="s">
        <v>10237</v>
      </c>
      <c r="B2154" s="586" t="s">
        <v>10238</v>
      </c>
      <c r="C2154" s="587" t="s">
        <v>486</v>
      </c>
      <c r="D2154" s="588">
        <v>6.02</v>
      </c>
    </row>
    <row r="2155" spans="1:4" ht="28.5">
      <c r="A2155" s="585" t="s">
        <v>10239</v>
      </c>
      <c r="B2155" s="586" t="s">
        <v>10240</v>
      </c>
      <c r="C2155" s="587" t="s">
        <v>486</v>
      </c>
      <c r="D2155" s="588">
        <v>4.96</v>
      </c>
    </row>
    <row r="2156" spans="1:4" ht="28.5">
      <c r="A2156" s="585" t="s">
        <v>10241</v>
      </c>
      <c r="B2156" s="586" t="s">
        <v>10242</v>
      </c>
      <c r="C2156" s="587" t="s">
        <v>486</v>
      </c>
      <c r="D2156" s="588">
        <v>4.53</v>
      </c>
    </row>
    <row r="2157" spans="1:4" ht="28.5">
      <c r="A2157" s="585" t="s">
        <v>10243</v>
      </c>
      <c r="B2157" s="586" t="s">
        <v>10244</v>
      </c>
      <c r="C2157" s="587" t="s">
        <v>486</v>
      </c>
      <c r="D2157" s="588">
        <v>4.4800000000000004</v>
      </c>
    </row>
    <row r="2158" spans="1:4" ht="28.5">
      <c r="A2158" s="585" t="s">
        <v>10245</v>
      </c>
      <c r="B2158" s="586" t="s">
        <v>10246</v>
      </c>
      <c r="C2158" s="587" t="s">
        <v>486</v>
      </c>
      <c r="D2158" s="588">
        <v>4.25</v>
      </c>
    </row>
    <row r="2159" spans="1:4" ht="14.25">
      <c r="A2159" s="585" t="s">
        <v>10247</v>
      </c>
      <c r="B2159" s="586" t="s">
        <v>10248</v>
      </c>
      <c r="C2159" s="587" t="s">
        <v>486</v>
      </c>
      <c r="D2159" s="588">
        <v>6.71</v>
      </c>
    </row>
    <row r="2160" spans="1:4" ht="14.25">
      <c r="A2160" s="585" t="s">
        <v>10249</v>
      </c>
      <c r="B2160" s="586" t="s">
        <v>10250</v>
      </c>
      <c r="C2160" s="587" t="s">
        <v>486</v>
      </c>
      <c r="D2160" s="588">
        <v>6.39</v>
      </c>
    </row>
    <row r="2161" spans="1:4" ht="14.25">
      <c r="A2161" s="585" t="s">
        <v>10251</v>
      </c>
      <c r="B2161" s="586" t="s">
        <v>10252</v>
      </c>
      <c r="C2161" s="587" t="s">
        <v>486</v>
      </c>
      <c r="D2161" s="588">
        <v>5.62</v>
      </c>
    </row>
    <row r="2162" spans="1:4" ht="14.25">
      <c r="A2162" s="585" t="s">
        <v>10253</v>
      </c>
      <c r="B2162" s="586" t="s">
        <v>10254</v>
      </c>
      <c r="C2162" s="587" t="s">
        <v>486</v>
      </c>
      <c r="D2162" s="588">
        <v>5.01</v>
      </c>
    </row>
    <row r="2163" spans="1:4" ht="14.25">
      <c r="A2163" s="585" t="s">
        <v>10255</v>
      </c>
      <c r="B2163" s="586" t="s">
        <v>10256</v>
      </c>
      <c r="C2163" s="587" t="s">
        <v>486</v>
      </c>
      <c r="D2163" s="588">
        <v>4.12</v>
      </c>
    </row>
    <row r="2164" spans="1:4" ht="14.25">
      <c r="A2164" s="585" t="s">
        <v>10257</v>
      </c>
      <c r="B2164" s="586" t="s">
        <v>10258</v>
      </c>
      <c r="C2164" s="587" t="s">
        <v>486</v>
      </c>
      <c r="D2164" s="588">
        <v>4.12</v>
      </c>
    </row>
    <row r="2165" spans="1:4" ht="14.25">
      <c r="A2165" s="585" t="s">
        <v>10259</v>
      </c>
      <c r="B2165" s="586" t="s">
        <v>10260</v>
      </c>
      <c r="C2165" s="587" t="s">
        <v>486</v>
      </c>
      <c r="D2165" s="588">
        <v>4.07</v>
      </c>
    </row>
    <row r="2166" spans="1:4" ht="14.25">
      <c r="A2166" s="585" t="s">
        <v>10261</v>
      </c>
      <c r="B2166" s="586" t="s">
        <v>10262</v>
      </c>
      <c r="C2166" s="587" t="s">
        <v>486</v>
      </c>
      <c r="D2166" s="588">
        <v>8.66</v>
      </c>
    </row>
    <row r="2167" spans="1:4" ht="14.25">
      <c r="A2167" s="585" t="s">
        <v>10263</v>
      </c>
      <c r="B2167" s="586" t="s">
        <v>10264</v>
      </c>
      <c r="C2167" s="587" t="s">
        <v>486</v>
      </c>
      <c r="D2167" s="588">
        <v>7.91</v>
      </c>
    </row>
    <row r="2168" spans="1:4" ht="14.25">
      <c r="A2168" s="585" t="s">
        <v>10265</v>
      </c>
      <c r="B2168" s="586" t="s">
        <v>10266</v>
      </c>
      <c r="C2168" s="587" t="s">
        <v>486</v>
      </c>
      <c r="D2168" s="588">
        <v>6.81</v>
      </c>
    </row>
    <row r="2169" spans="1:4" ht="14.25">
      <c r="A2169" s="585" t="s">
        <v>10267</v>
      </c>
      <c r="B2169" s="586" t="s">
        <v>10268</v>
      </c>
      <c r="C2169" s="587" t="s">
        <v>486</v>
      </c>
      <c r="D2169" s="588">
        <v>5.93</v>
      </c>
    </row>
    <row r="2170" spans="1:4" ht="14.25">
      <c r="A2170" s="585" t="s">
        <v>10269</v>
      </c>
      <c r="B2170" s="586" t="s">
        <v>10270</v>
      </c>
      <c r="C2170" s="587" t="s">
        <v>486</v>
      </c>
      <c r="D2170" s="588">
        <v>4.8</v>
      </c>
    </row>
    <row r="2171" spans="1:4" ht="14.25">
      <c r="A2171" s="585" t="s">
        <v>10271</v>
      </c>
      <c r="B2171" s="586" t="s">
        <v>10272</v>
      </c>
      <c r="C2171" s="587" t="s">
        <v>486</v>
      </c>
      <c r="D2171" s="588">
        <v>4.6399999999999997</v>
      </c>
    </row>
    <row r="2172" spans="1:4" ht="14.25">
      <c r="A2172" s="585" t="s">
        <v>10273</v>
      </c>
      <c r="B2172" s="586" t="s">
        <v>10274</v>
      </c>
      <c r="C2172" s="587" t="s">
        <v>486</v>
      </c>
      <c r="D2172" s="588">
        <v>4.47</v>
      </c>
    </row>
    <row r="2173" spans="1:4" ht="42.75">
      <c r="A2173" s="585" t="s">
        <v>10275</v>
      </c>
      <c r="B2173" s="586" t="s">
        <v>10276</v>
      </c>
      <c r="C2173" s="587" t="s">
        <v>486</v>
      </c>
      <c r="D2173" s="588">
        <v>10.67</v>
      </c>
    </row>
    <row r="2174" spans="1:4" ht="42.75">
      <c r="A2174" s="585" t="s">
        <v>10277</v>
      </c>
      <c r="B2174" s="586" t="s">
        <v>10278</v>
      </c>
      <c r="C2174" s="587" t="s">
        <v>486</v>
      </c>
      <c r="D2174" s="588">
        <v>9.8800000000000008</v>
      </c>
    </row>
    <row r="2175" spans="1:4" ht="42.75">
      <c r="A2175" s="585" t="s">
        <v>10279</v>
      </c>
      <c r="B2175" s="586" t="s">
        <v>10280</v>
      </c>
      <c r="C2175" s="587" t="s">
        <v>486</v>
      </c>
      <c r="D2175" s="588">
        <v>9.6199999999999992</v>
      </c>
    </row>
    <row r="2176" spans="1:4" ht="42.75">
      <c r="A2176" s="585" t="s">
        <v>10281</v>
      </c>
      <c r="B2176" s="586" t="s">
        <v>10282</v>
      </c>
      <c r="C2176" s="587" t="s">
        <v>486</v>
      </c>
      <c r="D2176" s="588">
        <v>7.86</v>
      </c>
    </row>
    <row r="2177" spans="1:4" ht="42.75">
      <c r="A2177" s="585" t="s">
        <v>10283</v>
      </c>
      <c r="B2177" s="586" t="s">
        <v>10284</v>
      </c>
      <c r="C2177" s="587" t="s">
        <v>486</v>
      </c>
      <c r="D2177" s="588">
        <v>6.63</v>
      </c>
    </row>
    <row r="2178" spans="1:4" ht="42.75">
      <c r="A2178" s="585" t="s">
        <v>10285</v>
      </c>
      <c r="B2178" s="586" t="s">
        <v>10286</v>
      </c>
      <c r="C2178" s="587" t="s">
        <v>486</v>
      </c>
      <c r="D2178" s="588">
        <v>5.43</v>
      </c>
    </row>
    <row r="2179" spans="1:4" ht="42.75">
      <c r="A2179" s="585" t="s">
        <v>10287</v>
      </c>
      <c r="B2179" s="586" t="s">
        <v>10288</v>
      </c>
      <c r="C2179" s="587" t="s">
        <v>486</v>
      </c>
      <c r="D2179" s="588">
        <v>4.93</v>
      </c>
    </row>
    <row r="2180" spans="1:4" ht="42.75">
      <c r="A2180" s="585" t="s">
        <v>10289</v>
      </c>
      <c r="B2180" s="586" t="s">
        <v>10290</v>
      </c>
      <c r="C2180" s="587" t="s">
        <v>486</v>
      </c>
      <c r="D2180" s="588">
        <v>5.37</v>
      </c>
    </row>
    <row r="2181" spans="1:4" ht="14.25">
      <c r="A2181" s="585" t="s">
        <v>10291</v>
      </c>
      <c r="B2181" s="586" t="s">
        <v>10292</v>
      </c>
      <c r="C2181" s="587"/>
      <c r="D2181" s="588"/>
    </row>
    <row r="2182" spans="1:4" ht="28.5">
      <c r="A2182" s="585" t="s">
        <v>10293</v>
      </c>
      <c r="B2182" s="586" t="s">
        <v>10294</v>
      </c>
      <c r="C2182" s="587" t="s">
        <v>780</v>
      </c>
      <c r="D2182" s="588">
        <v>258.93</v>
      </c>
    </row>
    <row r="2183" spans="1:4" ht="28.5">
      <c r="A2183" s="585" t="s">
        <v>10295</v>
      </c>
      <c r="B2183" s="586" t="s">
        <v>10296</v>
      </c>
      <c r="C2183" s="587" t="s">
        <v>780</v>
      </c>
      <c r="D2183" s="588">
        <v>295.33999999999997</v>
      </c>
    </row>
    <row r="2184" spans="1:4" ht="14.25">
      <c r="A2184" s="585" t="s">
        <v>10297</v>
      </c>
      <c r="B2184" s="586" t="s">
        <v>10298</v>
      </c>
      <c r="C2184" s="587" t="s">
        <v>780</v>
      </c>
      <c r="D2184" s="588">
        <v>354.44</v>
      </c>
    </row>
    <row r="2185" spans="1:4" ht="14.25">
      <c r="A2185" s="585" t="s">
        <v>10299</v>
      </c>
      <c r="B2185" s="586" t="s">
        <v>10300</v>
      </c>
      <c r="C2185" s="587" t="s">
        <v>891</v>
      </c>
      <c r="D2185" s="588">
        <v>6.75</v>
      </c>
    </row>
    <row r="2186" spans="1:4" ht="14.25">
      <c r="A2186" s="585" t="s">
        <v>10301</v>
      </c>
      <c r="B2186" s="586" t="s">
        <v>10302</v>
      </c>
      <c r="C2186" s="587"/>
      <c r="D2186" s="588"/>
    </row>
    <row r="2187" spans="1:4" ht="14.25">
      <c r="A2187" s="585" t="s">
        <v>10303</v>
      </c>
      <c r="B2187" s="586" t="s">
        <v>10304</v>
      </c>
      <c r="C2187" s="587" t="s">
        <v>780</v>
      </c>
      <c r="D2187" s="588">
        <v>388.84</v>
      </c>
    </row>
    <row r="2188" spans="1:4" ht="14.25">
      <c r="A2188" s="585" t="s">
        <v>460</v>
      </c>
      <c r="B2188" s="586" t="s">
        <v>10305</v>
      </c>
      <c r="C2188" s="587" t="s">
        <v>780</v>
      </c>
      <c r="D2188" s="588">
        <v>374.82</v>
      </c>
    </row>
    <row r="2189" spans="1:4" ht="28.5">
      <c r="A2189" s="585" t="s">
        <v>10306</v>
      </c>
      <c r="B2189" s="586" t="s">
        <v>10307</v>
      </c>
      <c r="C2189" s="587"/>
      <c r="D2189" s="588"/>
    </row>
    <row r="2190" spans="1:4" ht="28.5">
      <c r="A2190" s="585" t="s">
        <v>10308</v>
      </c>
      <c r="B2190" s="586" t="s">
        <v>10309</v>
      </c>
      <c r="C2190" s="587" t="s">
        <v>780</v>
      </c>
      <c r="D2190" s="588">
        <v>388.92</v>
      </c>
    </row>
    <row r="2191" spans="1:4" ht="28.5">
      <c r="A2191" s="585" t="s">
        <v>10310</v>
      </c>
      <c r="B2191" s="586" t="s">
        <v>10311</v>
      </c>
      <c r="C2191" s="587"/>
      <c r="D2191" s="588"/>
    </row>
    <row r="2192" spans="1:4" ht="14.25">
      <c r="A2192" s="585" t="s">
        <v>10312</v>
      </c>
      <c r="B2192" s="586" t="s">
        <v>10313</v>
      </c>
      <c r="C2192" s="587" t="s">
        <v>780</v>
      </c>
      <c r="D2192" s="588">
        <v>451.88</v>
      </c>
    </row>
    <row r="2193" spans="1:4" ht="14.25">
      <c r="A2193" s="585" t="s">
        <v>10314</v>
      </c>
      <c r="B2193" s="586" t="s">
        <v>10315</v>
      </c>
      <c r="C2193" s="587"/>
      <c r="D2193" s="588"/>
    </row>
    <row r="2194" spans="1:4" ht="14.25">
      <c r="A2194" s="585" t="s">
        <v>10316</v>
      </c>
      <c r="B2194" s="586" t="s">
        <v>10317</v>
      </c>
      <c r="C2194" s="587" t="s">
        <v>780</v>
      </c>
      <c r="D2194" s="588">
        <v>349.63</v>
      </c>
    </row>
    <row r="2195" spans="1:4" ht="14.25">
      <c r="A2195" s="585" t="s">
        <v>10318</v>
      </c>
      <c r="B2195" s="586" t="s">
        <v>10319</v>
      </c>
      <c r="C2195" s="587"/>
      <c r="D2195" s="588"/>
    </row>
    <row r="2196" spans="1:4" ht="28.5">
      <c r="A2196" s="585" t="s">
        <v>10320</v>
      </c>
      <c r="B2196" s="586" t="s">
        <v>10321</v>
      </c>
      <c r="C2196" s="587" t="s">
        <v>780</v>
      </c>
      <c r="D2196" s="588">
        <v>330.19</v>
      </c>
    </row>
    <row r="2197" spans="1:4" ht="14.25">
      <c r="A2197" s="585" t="s">
        <v>10322</v>
      </c>
      <c r="B2197" s="586" t="s">
        <v>10323</v>
      </c>
      <c r="C2197" s="587"/>
      <c r="D2197" s="588"/>
    </row>
    <row r="2198" spans="1:4" ht="14.25">
      <c r="A2198" s="585" t="s">
        <v>10324</v>
      </c>
      <c r="B2198" s="586" t="s">
        <v>10325</v>
      </c>
      <c r="C2198" s="587" t="s">
        <v>780</v>
      </c>
      <c r="D2198" s="588">
        <v>73.260000000000005</v>
      </c>
    </row>
    <row r="2199" spans="1:4" ht="14.25">
      <c r="A2199" s="585" t="s">
        <v>10326</v>
      </c>
      <c r="B2199" s="586" t="s">
        <v>10327</v>
      </c>
      <c r="C2199" s="587" t="s">
        <v>780</v>
      </c>
      <c r="D2199" s="588">
        <v>575.63</v>
      </c>
    </row>
    <row r="2200" spans="1:4" ht="28.5">
      <c r="A2200" s="585" t="s">
        <v>10328</v>
      </c>
      <c r="B2200" s="586" t="s">
        <v>10329</v>
      </c>
      <c r="C2200" s="587" t="s">
        <v>780</v>
      </c>
      <c r="D2200" s="588">
        <v>501.57</v>
      </c>
    </row>
    <row r="2201" spans="1:4" ht="28.5">
      <c r="A2201" s="585" t="s">
        <v>10330</v>
      </c>
      <c r="B2201" s="586" t="s">
        <v>10331</v>
      </c>
      <c r="C2201" s="587" t="s">
        <v>780</v>
      </c>
      <c r="D2201" s="588">
        <v>556.69000000000005</v>
      </c>
    </row>
    <row r="2202" spans="1:4" ht="28.5">
      <c r="A2202" s="585" t="s">
        <v>10332</v>
      </c>
      <c r="B2202" s="586" t="s">
        <v>10333</v>
      </c>
      <c r="C2202" s="587" t="s">
        <v>780</v>
      </c>
      <c r="D2202" s="588">
        <v>309.22000000000003</v>
      </c>
    </row>
    <row r="2203" spans="1:4" ht="28.5">
      <c r="A2203" s="585" t="s">
        <v>10334</v>
      </c>
      <c r="B2203" s="586" t="s">
        <v>10335</v>
      </c>
      <c r="C2203" s="587" t="s">
        <v>780</v>
      </c>
      <c r="D2203" s="588">
        <v>330.47</v>
      </c>
    </row>
    <row r="2204" spans="1:4" ht="28.5">
      <c r="A2204" s="585" t="s">
        <v>10336</v>
      </c>
      <c r="B2204" s="586" t="s">
        <v>10337</v>
      </c>
      <c r="C2204" s="587" t="s">
        <v>780</v>
      </c>
      <c r="D2204" s="588">
        <v>367.02</v>
      </c>
    </row>
    <row r="2205" spans="1:4" ht="28.5">
      <c r="A2205" s="585" t="s">
        <v>10338</v>
      </c>
      <c r="B2205" s="586" t="s">
        <v>10339</v>
      </c>
      <c r="C2205" s="587" t="s">
        <v>780</v>
      </c>
      <c r="D2205" s="588">
        <v>420.1</v>
      </c>
    </row>
    <row r="2206" spans="1:4" ht="28.5">
      <c r="A2206" s="585" t="s">
        <v>10340</v>
      </c>
      <c r="B2206" s="586" t="s">
        <v>10341</v>
      </c>
      <c r="C2206" s="587" t="s">
        <v>780</v>
      </c>
      <c r="D2206" s="588">
        <v>312.02</v>
      </c>
    </row>
    <row r="2207" spans="1:4" ht="28.5">
      <c r="A2207" s="585" t="s">
        <v>10342</v>
      </c>
      <c r="B2207" s="586" t="s">
        <v>10343</v>
      </c>
      <c r="C2207" s="587" t="s">
        <v>780</v>
      </c>
      <c r="D2207" s="588">
        <v>334.38</v>
      </c>
    </row>
    <row r="2208" spans="1:4" ht="28.5">
      <c r="A2208" s="585" t="s">
        <v>10344</v>
      </c>
      <c r="B2208" s="586" t="s">
        <v>10345</v>
      </c>
      <c r="C2208" s="587" t="s">
        <v>780</v>
      </c>
      <c r="D2208" s="588">
        <v>371.65</v>
      </c>
    </row>
    <row r="2209" spans="1:4" ht="28.5">
      <c r="A2209" s="585" t="s">
        <v>10346</v>
      </c>
      <c r="B2209" s="586" t="s">
        <v>10347</v>
      </c>
      <c r="C2209" s="587" t="s">
        <v>780</v>
      </c>
      <c r="D2209" s="588">
        <v>427.24</v>
      </c>
    </row>
    <row r="2210" spans="1:4" ht="57">
      <c r="A2210" s="585" t="s">
        <v>10348</v>
      </c>
      <c r="B2210" s="586" t="s">
        <v>10349</v>
      </c>
      <c r="C2210" s="587" t="s">
        <v>780</v>
      </c>
      <c r="D2210" s="588">
        <v>387.81</v>
      </c>
    </row>
    <row r="2211" spans="1:4" ht="57">
      <c r="A2211" s="585" t="s">
        <v>10350</v>
      </c>
      <c r="B2211" s="586" t="s">
        <v>10351</v>
      </c>
      <c r="C2211" s="587" t="s">
        <v>780</v>
      </c>
      <c r="D2211" s="588">
        <v>376.25</v>
      </c>
    </row>
    <row r="2212" spans="1:4" ht="57">
      <c r="A2212" s="585" t="s">
        <v>10352</v>
      </c>
      <c r="B2212" s="586" t="s">
        <v>10353</v>
      </c>
      <c r="C2212" s="587" t="s">
        <v>780</v>
      </c>
      <c r="D2212" s="588">
        <v>409.47</v>
      </c>
    </row>
    <row r="2213" spans="1:4" ht="57">
      <c r="A2213" s="585" t="s">
        <v>10354</v>
      </c>
      <c r="B2213" s="586" t="s">
        <v>10355</v>
      </c>
      <c r="C2213" s="587" t="s">
        <v>780</v>
      </c>
      <c r="D2213" s="588">
        <v>390.37</v>
      </c>
    </row>
    <row r="2214" spans="1:4" ht="57">
      <c r="A2214" s="585" t="s">
        <v>10356</v>
      </c>
      <c r="B2214" s="586" t="s">
        <v>10357</v>
      </c>
      <c r="C2214" s="587" t="s">
        <v>780</v>
      </c>
      <c r="D2214" s="588">
        <v>377.94</v>
      </c>
    </row>
    <row r="2215" spans="1:4" ht="57">
      <c r="A2215" s="585" t="s">
        <v>10358</v>
      </c>
      <c r="B2215" s="586" t="s">
        <v>10359</v>
      </c>
      <c r="C2215" s="587" t="s">
        <v>780</v>
      </c>
      <c r="D2215" s="588">
        <v>421.19</v>
      </c>
    </row>
    <row r="2216" spans="1:4" ht="57">
      <c r="A2216" s="585" t="s">
        <v>10360</v>
      </c>
      <c r="B2216" s="586" t="s">
        <v>10361</v>
      </c>
      <c r="C2216" s="587" t="s">
        <v>780</v>
      </c>
      <c r="D2216" s="588">
        <v>370.4</v>
      </c>
    </row>
    <row r="2217" spans="1:4" ht="57">
      <c r="A2217" s="585" t="s">
        <v>10362</v>
      </c>
      <c r="B2217" s="586" t="s">
        <v>10363</v>
      </c>
      <c r="C2217" s="587" t="s">
        <v>780</v>
      </c>
      <c r="D2217" s="588">
        <v>373.92</v>
      </c>
    </row>
    <row r="2218" spans="1:4" ht="57">
      <c r="A2218" s="585" t="s">
        <v>10364</v>
      </c>
      <c r="B2218" s="586" t="s">
        <v>10365</v>
      </c>
      <c r="C2218" s="587" t="s">
        <v>780</v>
      </c>
      <c r="D2218" s="588">
        <v>381.53</v>
      </c>
    </row>
    <row r="2219" spans="1:4" ht="42.75">
      <c r="A2219" s="585" t="s">
        <v>10366</v>
      </c>
      <c r="B2219" s="586" t="s">
        <v>10367</v>
      </c>
      <c r="C2219" s="587" t="s">
        <v>780</v>
      </c>
      <c r="D2219" s="588">
        <v>348.7</v>
      </c>
    </row>
    <row r="2220" spans="1:4" ht="42.75">
      <c r="A2220" s="585" t="s">
        <v>10368</v>
      </c>
      <c r="B2220" s="586" t="s">
        <v>10369</v>
      </c>
      <c r="C2220" s="587" t="s">
        <v>780</v>
      </c>
      <c r="D2220" s="588">
        <v>426.35</v>
      </c>
    </row>
    <row r="2221" spans="1:4" ht="42.75">
      <c r="A2221" s="585" t="s">
        <v>10370</v>
      </c>
      <c r="B2221" s="586" t="s">
        <v>10371</v>
      </c>
      <c r="C2221" s="587" t="s">
        <v>780</v>
      </c>
      <c r="D2221" s="588">
        <v>332.47</v>
      </c>
    </row>
    <row r="2222" spans="1:4" ht="42.75">
      <c r="A2222" s="585" t="s">
        <v>10372</v>
      </c>
      <c r="B2222" s="586" t="s">
        <v>10373</v>
      </c>
      <c r="C2222" s="587" t="s">
        <v>780</v>
      </c>
      <c r="D2222" s="588">
        <v>381.07</v>
      </c>
    </row>
    <row r="2223" spans="1:4" ht="42.75">
      <c r="A2223" s="585" t="s">
        <v>10374</v>
      </c>
      <c r="B2223" s="586" t="s">
        <v>10375</v>
      </c>
      <c r="C2223" s="587" t="s">
        <v>780</v>
      </c>
      <c r="D2223" s="588">
        <v>326.73</v>
      </c>
    </row>
    <row r="2224" spans="1:4" ht="42.75">
      <c r="A2224" s="585" t="s">
        <v>10376</v>
      </c>
      <c r="B2224" s="586" t="s">
        <v>10377</v>
      </c>
      <c r="C2224" s="587" t="s">
        <v>780</v>
      </c>
      <c r="D2224" s="588">
        <v>378.71</v>
      </c>
    </row>
    <row r="2225" spans="1:4" ht="42.75">
      <c r="A2225" s="585" t="s">
        <v>10378</v>
      </c>
      <c r="B2225" s="586" t="s">
        <v>10379</v>
      </c>
      <c r="C2225" s="587" t="s">
        <v>780</v>
      </c>
      <c r="D2225" s="588">
        <v>367.08</v>
      </c>
    </row>
    <row r="2226" spans="1:4" ht="42.75">
      <c r="A2226" s="585" t="s">
        <v>10380</v>
      </c>
      <c r="B2226" s="586" t="s">
        <v>10381</v>
      </c>
      <c r="C2226" s="587" t="s">
        <v>780</v>
      </c>
      <c r="D2226" s="588">
        <v>364.98</v>
      </c>
    </row>
    <row r="2227" spans="1:4" ht="57">
      <c r="A2227" s="585" t="s">
        <v>10382</v>
      </c>
      <c r="B2227" s="586" t="s">
        <v>10383</v>
      </c>
      <c r="C2227" s="587" t="s">
        <v>780</v>
      </c>
      <c r="D2227" s="588">
        <v>364.1</v>
      </c>
    </row>
    <row r="2228" spans="1:4" ht="42.75">
      <c r="A2228" s="585" t="s">
        <v>10384</v>
      </c>
      <c r="B2228" s="586" t="s">
        <v>10385</v>
      </c>
      <c r="C2228" s="587" t="s">
        <v>780</v>
      </c>
      <c r="D2228" s="588">
        <v>362.61</v>
      </c>
    </row>
    <row r="2229" spans="1:4" ht="57">
      <c r="A2229" s="585" t="s">
        <v>10386</v>
      </c>
      <c r="B2229" s="586" t="s">
        <v>10387</v>
      </c>
      <c r="C2229" s="587" t="s">
        <v>780</v>
      </c>
      <c r="D2229" s="588">
        <v>378.97</v>
      </c>
    </row>
    <row r="2230" spans="1:4" ht="57">
      <c r="A2230" s="585" t="s">
        <v>10388</v>
      </c>
      <c r="B2230" s="586" t="s">
        <v>10389</v>
      </c>
      <c r="C2230" s="587" t="s">
        <v>780</v>
      </c>
      <c r="D2230" s="588">
        <v>364.23</v>
      </c>
    </row>
    <row r="2231" spans="1:4" ht="57">
      <c r="A2231" s="585" t="s">
        <v>10390</v>
      </c>
      <c r="B2231" s="586" t="s">
        <v>10391</v>
      </c>
      <c r="C2231" s="587" t="s">
        <v>780</v>
      </c>
      <c r="D2231" s="588">
        <v>357.98</v>
      </c>
    </row>
    <row r="2232" spans="1:4" ht="57">
      <c r="A2232" s="585" t="s">
        <v>10392</v>
      </c>
      <c r="B2232" s="586" t="s">
        <v>10393</v>
      </c>
      <c r="C2232" s="587" t="s">
        <v>780</v>
      </c>
      <c r="D2232" s="588">
        <v>347.57</v>
      </c>
    </row>
    <row r="2233" spans="1:4" ht="57">
      <c r="A2233" s="585" t="s">
        <v>10394</v>
      </c>
      <c r="B2233" s="586" t="s">
        <v>10395</v>
      </c>
      <c r="C2233" s="587" t="s">
        <v>780</v>
      </c>
      <c r="D2233" s="588">
        <v>359.45</v>
      </c>
    </row>
    <row r="2234" spans="1:4" ht="57">
      <c r="A2234" s="585" t="s">
        <v>10396</v>
      </c>
      <c r="B2234" s="586" t="s">
        <v>10397</v>
      </c>
      <c r="C2234" s="587" t="s">
        <v>780</v>
      </c>
      <c r="D2234" s="588">
        <v>349.37</v>
      </c>
    </row>
    <row r="2235" spans="1:4" ht="57">
      <c r="A2235" s="585" t="s">
        <v>10398</v>
      </c>
      <c r="B2235" s="586" t="s">
        <v>10399</v>
      </c>
      <c r="C2235" s="587" t="s">
        <v>780</v>
      </c>
      <c r="D2235" s="588">
        <v>345.08</v>
      </c>
    </row>
    <row r="2236" spans="1:4" ht="57">
      <c r="A2236" s="585" t="s">
        <v>10400</v>
      </c>
      <c r="B2236" s="586" t="s">
        <v>10401</v>
      </c>
      <c r="C2236" s="587" t="s">
        <v>780</v>
      </c>
      <c r="D2236" s="588">
        <v>337.97</v>
      </c>
    </row>
    <row r="2237" spans="1:4" ht="57">
      <c r="A2237" s="585" t="s">
        <v>10402</v>
      </c>
      <c r="B2237" s="586" t="s">
        <v>10403</v>
      </c>
      <c r="C2237" s="587" t="s">
        <v>780</v>
      </c>
      <c r="D2237" s="588">
        <v>342.89</v>
      </c>
    </row>
    <row r="2238" spans="1:4" ht="57">
      <c r="A2238" s="585" t="s">
        <v>10404</v>
      </c>
      <c r="B2238" s="586" t="s">
        <v>10405</v>
      </c>
      <c r="C2238" s="587" t="s">
        <v>780</v>
      </c>
      <c r="D2238" s="588">
        <v>335.06</v>
      </c>
    </row>
    <row r="2239" spans="1:4" ht="57">
      <c r="A2239" s="585" t="s">
        <v>10406</v>
      </c>
      <c r="B2239" s="586" t="s">
        <v>10407</v>
      </c>
      <c r="C2239" s="587" t="s">
        <v>780</v>
      </c>
      <c r="D2239" s="588">
        <v>323.69</v>
      </c>
    </row>
    <row r="2240" spans="1:4" ht="57">
      <c r="A2240" s="585" t="s">
        <v>10408</v>
      </c>
      <c r="B2240" s="586" t="s">
        <v>10409</v>
      </c>
      <c r="C2240" s="587" t="s">
        <v>780</v>
      </c>
      <c r="D2240" s="588">
        <v>319.81</v>
      </c>
    </row>
    <row r="2241" spans="1:4" ht="42.75">
      <c r="A2241" s="585" t="s">
        <v>10410</v>
      </c>
      <c r="B2241" s="586" t="s">
        <v>10411</v>
      </c>
      <c r="C2241" s="587" t="s">
        <v>780</v>
      </c>
      <c r="D2241" s="588">
        <v>460.39</v>
      </c>
    </row>
    <row r="2242" spans="1:4" ht="57">
      <c r="A2242" s="585" t="s">
        <v>10412</v>
      </c>
      <c r="B2242" s="586" t="s">
        <v>10413</v>
      </c>
      <c r="C2242" s="587" t="s">
        <v>780</v>
      </c>
      <c r="D2242" s="588">
        <v>608.46</v>
      </c>
    </row>
    <row r="2243" spans="1:4" ht="28.5">
      <c r="A2243" s="585" t="s">
        <v>461</v>
      </c>
      <c r="B2243" s="586" t="s">
        <v>10414</v>
      </c>
      <c r="C2243" s="587" t="s">
        <v>780</v>
      </c>
      <c r="D2243" s="588">
        <v>116.09</v>
      </c>
    </row>
    <row r="2244" spans="1:4" ht="28.5">
      <c r="A2244" s="585" t="s">
        <v>10415</v>
      </c>
      <c r="B2244" s="586" t="s">
        <v>10416</v>
      </c>
      <c r="C2244" s="587" t="s">
        <v>780</v>
      </c>
      <c r="D2244" s="588">
        <v>18.989999999999998</v>
      </c>
    </row>
    <row r="2245" spans="1:4" ht="14.25">
      <c r="A2245" s="585" t="s">
        <v>10417</v>
      </c>
      <c r="B2245" s="586" t="s">
        <v>10418</v>
      </c>
      <c r="C2245" s="587"/>
      <c r="D2245" s="588"/>
    </row>
    <row r="2246" spans="1:4" ht="14.25">
      <c r="A2246" s="585" t="s">
        <v>10419</v>
      </c>
      <c r="B2246" s="586" t="s">
        <v>10420</v>
      </c>
      <c r="C2246" s="587"/>
      <c r="D2246" s="588"/>
    </row>
    <row r="2247" spans="1:4" ht="42.75">
      <c r="A2247" s="585" t="s">
        <v>10421</v>
      </c>
      <c r="B2247" s="586" t="s">
        <v>10422</v>
      </c>
      <c r="C2247" s="587" t="s">
        <v>891</v>
      </c>
      <c r="D2247" s="588">
        <v>77.849999999999994</v>
      </c>
    </row>
    <row r="2248" spans="1:4" ht="42.75">
      <c r="A2248" s="585" t="s">
        <v>10423</v>
      </c>
      <c r="B2248" s="586" t="s">
        <v>10424</v>
      </c>
      <c r="C2248" s="587" t="s">
        <v>891</v>
      </c>
      <c r="D2248" s="588">
        <v>87.59</v>
      </c>
    </row>
    <row r="2249" spans="1:4" ht="42.75">
      <c r="A2249" s="585" t="s">
        <v>10425</v>
      </c>
      <c r="B2249" s="586" t="s">
        <v>10426</v>
      </c>
      <c r="C2249" s="587" t="s">
        <v>891</v>
      </c>
      <c r="D2249" s="588">
        <v>97.09</v>
      </c>
    </row>
    <row r="2250" spans="1:4" ht="42.75">
      <c r="A2250" s="585" t="s">
        <v>10427</v>
      </c>
      <c r="B2250" s="586" t="s">
        <v>10428</v>
      </c>
      <c r="C2250" s="587" t="s">
        <v>891</v>
      </c>
      <c r="D2250" s="588">
        <v>126.43</v>
      </c>
    </row>
    <row r="2251" spans="1:4" ht="14.25">
      <c r="A2251" s="585" t="s">
        <v>10429</v>
      </c>
      <c r="B2251" s="586" t="s">
        <v>10420</v>
      </c>
      <c r="C2251" s="587"/>
      <c r="D2251" s="588"/>
    </row>
    <row r="2252" spans="1:4" ht="42.75">
      <c r="A2252" s="585" t="s">
        <v>10430</v>
      </c>
      <c r="B2252" s="586" t="s">
        <v>10431</v>
      </c>
      <c r="C2252" s="587" t="s">
        <v>891</v>
      </c>
      <c r="D2252" s="588">
        <v>64.25</v>
      </c>
    </row>
    <row r="2253" spans="1:4" ht="42.75">
      <c r="A2253" s="585" t="s">
        <v>10432</v>
      </c>
      <c r="B2253" s="586" t="s">
        <v>10433</v>
      </c>
      <c r="C2253" s="587" t="s">
        <v>891</v>
      </c>
      <c r="D2253" s="588">
        <v>72.06</v>
      </c>
    </row>
    <row r="2254" spans="1:4" ht="14.25">
      <c r="A2254" s="585" t="s">
        <v>10434</v>
      </c>
      <c r="B2254" s="586" t="s">
        <v>10435</v>
      </c>
      <c r="C2254" s="587"/>
      <c r="D2254" s="588"/>
    </row>
    <row r="2255" spans="1:4" ht="14.25">
      <c r="A2255" s="585" t="s">
        <v>10436</v>
      </c>
      <c r="B2255" s="586" t="s">
        <v>10437</v>
      </c>
      <c r="C2255" s="587" t="s">
        <v>780</v>
      </c>
      <c r="D2255" s="588">
        <v>334.41</v>
      </c>
    </row>
    <row r="2256" spans="1:4" ht="14.25">
      <c r="A2256" s="585" t="s">
        <v>10438</v>
      </c>
      <c r="B2256" s="586" t="s">
        <v>10439</v>
      </c>
      <c r="C2256" s="587"/>
      <c r="D2256" s="588"/>
    </row>
    <row r="2257" spans="1:4" ht="14.25">
      <c r="A2257" s="585" t="s">
        <v>10440</v>
      </c>
      <c r="B2257" s="586" t="s">
        <v>10441</v>
      </c>
      <c r="C2257" s="587" t="s">
        <v>780</v>
      </c>
      <c r="D2257" s="588">
        <v>100.9</v>
      </c>
    </row>
    <row r="2258" spans="1:4" ht="14.25">
      <c r="A2258" s="585" t="s">
        <v>10442</v>
      </c>
      <c r="B2258" s="586" t="s">
        <v>10443</v>
      </c>
      <c r="C2258" s="587" t="s">
        <v>780</v>
      </c>
      <c r="D2258" s="588">
        <v>126.37</v>
      </c>
    </row>
    <row r="2259" spans="1:4" ht="14.25">
      <c r="A2259" s="585" t="s">
        <v>10444</v>
      </c>
      <c r="B2259" s="586" t="s">
        <v>10445</v>
      </c>
      <c r="C2259" s="587"/>
      <c r="D2259" s="588"/>
    </row>
    <row r="2260" spans="1:4" ht="14.25">
      <c r="A2260" s="585" t="s">
        <v>10446</v>
      </c>
      <c r="B2260" s="586" t="s">
        <v>10447</v>
      </c>
      <c r="C2260" s="587" t="s">
        <v>891</v>
      </c>
      <c r="D2260" s="588">
        <v>24.61</v>
      </c>
    </row>
    <row r="2261" spans="1:4" ht="14.25">
      <c r="A2261" s="585" t="s">
        <v>10448</v>
      </c>
      <c r="B2261" s="586" t="s">
        <v>10449</v>
      </c>
      <c r="C2261" s="587" t="s">
        <v>891</v>
      </c>
      <c r="D2261" s="588">
        <v>12.3</v>
      </c>
    </row>
    <row r="2262" spans="1:4" ht="14.25">
      <c r="A2262" s="585" t="s">
        <v>10450</v>
      </c>
      <c r="B2262" s="586" t="s">
        <v>10451</v>
      </c>
      <c r="C2262" s="587" t="s">
        <v>780</v>
      </c>
      <c r="D2262" s="588">
        <v>282.38</v>
      </c>
    </row>
    <row r="2263" spans="1:4" ht="14.25">
      <c r="A2263" s="585" t="s">
        <v>10452</v>
      </c>
      <c r="B2263" s="586" t="s">
        <v>10453</v>
      </c>
      <c r="C2263" s="587" t="s">
        <v>780</v>
      </c>
      <c r="D2263" s="588">
        <v>373.44</v>
      </c>
    </row>
    <row r="2264" spans="1:4" ht="14.25">
      <c r="A2264" s="585" t="s">
        <v>10454</v>
      </c>
      <c r="B2264" s="586" t="s">
        <v>10455</v>
      </c>
      <c r="C2264" s="587"/>
      <c r="D2264" s="588"/>
    </row>
    <row r="2265" spans="1:4" ht="14.25">
      <c r="A2265" s="585" t="s">
        <v>10456</v>
      </c>
      <c r="B2265" s="586" t="s">
        <v>10457</v>
      </c>
      <c r="C2265" s="587" t="s">
        <v>891</v>
      </c>
      <c r="D2265" s="588">
        <v>10.32</v>
      </c>
    </row>
    <row r="2266" spans="1:4" ht="14.25">
      <c r="A2266" s="585" t="s">
        <v>10458</v>
      </c>
      <c r="B2266" s="586" t="s">
        <v>10459</v>
      </c>
      <c r="C2266" s="587"/>
      <c r="D2266" s="588"/>
    </row>
    <row r="2267" spans="1:4" ht="14.25">
      <c r="A2267" s="585" t="s">
        <v>10460</v>
      </c>
      <c r="B2267" s="586" t="s">
        <v>10461</v>
      </c>
      <c r="C2267" s="587" t="s">
        <v>810</v>
      </c>
      <c r="D2267" s="588">
        <v>210.58</v>
      </c>
    </row>
    <row r="2268" spans="1:4" ht="14.25">
      <c r="A2268" s="585" t="s">
        <v>10462</v>
      </c>
      <c r="B2268" s="586" t="s">
        <v>10463</v>
      </c>
      <c r="C2268" s="587"/>
      <c r="D2268" s="588"/>
    </row>
    <row r="2269" spans="1:4" ht="28.5">
      <c r="A2269" s="585" t="s">
        <v>10464</v>
      </c>
      <c r="B2269" s="586" t="s">
        <v>10465</v>
      </c>
      <c r="C2269" s="587" t="s">
        <v>810</v>
      </c>
      <c r="D2269" s="588">
        <v>15.89</v>
      </c>
    </row>
    <row r="2270" spans="1:4" ht="14.25">
      <c r="A2270" s="585" t="s">
        <v>10466</v>
      </c>
      <c r="B2270" s="586" t="s">
        <v>10467</v>
      </c>
      <c r="C2270" s="587" t="s">
        <v>486</v>
      </c>
      <c r="D2270" s="588">
        <v>51.59</v>
      </c>
    </row>
    <row r="2271" spans="1:4" ht="28.5">
      <c r="A2271" s="585" t="s">
        <v>10468</v>
      </c>
      <c r="B2271" s="586" t="s">
        <v>10469</v>
      </c>
      <c r="C2271" s="587" t="s">
        <v>810</v>
      </c>
      <c r="D2271" s="588">
        <v>557.01</v>
      </c>
    </row>
    <row r="2272" spans="1:4" ht="14.25">
      <c r="A2272" s="585" t="s">
        <v>10470</v>
      </c>
      <c r="B2272" s="586" t="s">
        <v>10471</v>
      </c>
      <c r="C2272" s="587"/>
      <c r="D2272" s="588"/>
    </row>
    <row r="2273" spans="1:4" ht="14.25">
      <c r="A2273" s="585" t="s">
        <v>10472</v>
      </c>
      <c r="B2273" s="586" t="s">
        <v>10473</v>
      </c>
      <c r="C2273" s="587" t="s">
        <v>810</v>
      </c>
      <c r="D2273" s="588">
        <v>22.78</v>
      </c>
    </row>
    <row r="2274" spans="1:4" ht="14.25">
      <c r="A2274" s="585" t="s">
        <v>10474</v>
      </c>
      <c r="B2274" s="586" t="s">
        <v>10475</v>
      </c>
      <c r="C2274" s="587" t="s">
        <v>810</v>
      </c>
      <c r="D2274" s="588">
        <v>29.45</v>
      </c>
    </row>
    <row r="2275" spans="1:4" ht="14.25">
      <c r="A2275" s="585" t="s">
        <v>10476</v>
      </c>
      <c r="B2275" s="586" t="s">
        <v>10477</v>
      </c>
      <c r="C2275" s="587" t="s">
        <v>810</v>
      </c>
      <c r="D2275" s="588">
        <v>17.100000000000001</v>
      </c>
    </row>
    <row r="2276" spans="1:4" ht="14.25">
      <c r="A2276" s="585" t="s">
        <v>10478</v>
      </c>
      <c r="B2276" s="586" t="s">
        <v>10479</v>
      </c>
      <c r="C2276" s="587" t="s">
        <v>810</v>
      </c>
      <c r="D2276" s="588">
        <v>29.08</v>
      </c>
    </row>
    <row r="2277" spans="1:4" ht="28.5">
      <c r="A2277" s="585" t="s">
        <v>10480</v>
      </c>
      <c r="B2277" s="586" t="s">
        <v>10481</v>
      </c>
      <c r="C2277" s="587" t="s">
        <v>810</v>
      </c>
      <c r="D2277" s="588">
        <v>38.880000000000003</v>
      </c>
    </row>
    <row r="2278" spans="1:4" ht="28.5">
      <c r="A2278" s="585" t="s">
        <v>10482</v>
      </c>
      <c r="B2278" s="586" t="s">
        <v>10483</v>
      </c>
      <c r="C2278" s="587" t="s">
        <v>810</v>
      </c>
      <c r="D2278" s="588">
        <v>44.58</v>
      </c>
    </row>
    <row r="2279" spans="1:4" ht="28.5">
      <c r="A2279" s="585" t="s">
        <v>10484</v>
      </c>
      <c r="B2279" s="586" t="s">
        <v>10485</v>
      </c>
      <c r="C2279" s="587" t="s">
        <v>810</v>
      </c>
      <c r="D2279" s="588">
        <v>40.46</v>
      </c>
    </row>
    <row r="2280" spans="1:4" ht="28.5">
      <c r="A2280" s="585" t="s">
        <v>10486</v>
      </c>
      <c r="B2280" s="586" t="s">
        <v>10487</v>
      </c>
      <c r="C2280" s="587" t="s">
        <v>810</v>
      </c>
      <c r="D2280" s="588">
        <v>45.73</v>
      </c>
    </row>
    <row r="2281" spans="1:4" ht="28.5">
      <c r="A2281" s="585" t="s">
        <v>10488</v>
      </c>
      <c r="B2281" s="586" t="s">
        <v>10489</v>
      </c>
      <c r="C2281" s="587" t="s">
        <v>810</v>
      </c>
      <c r="D2281" s="588">
        <v>28.62</v>
      </c>
    </row>
    <row r="2282" spans="1:4" ht="28.5">
      <c r="A2282" s="585" t="s">
        <v>10490</v>
      </c>
      <c r="B2282" s="586" t="s">
        <v>10491</v>
      </c>
      <c r="C2282" s="587" t="s">
        <v>810</v>
      </c>
      <c r="D2282" s="588">
        <v>29.69</v>
      </c>
    </row>
    <row r="2283" spans="1:4" ht="28.5">
      <c r="A2283" s="585" t="s">
        <v>10492</v>
      </c>
      <c r="B2283" s="586" t="s">
        <v>10493</v>
      </c>
      <c r="C2283" s="587" t="s">
        <v>810</v>
      </c>
      <c r="D2283" s="588">
        <v>34.840000000000003</v>
      </c>
    </row>
    <row r="2284" spans="1:4" ht="28.5">
      <c r="A2284" s="585" t="s">
        <v>10494</v>
      </c>
      <c r="B2284" s="586" t="s">
        <v>10495</v>
      </c>
      <c r="C2284" s="587" t="s">
        <v>810</v>
      </c>
      <c r="D2284" s="588">
        <v>30.88</v>
      </c>
    </row>
    <row r="2285" spans="1:4" ht="28.5">
      <c r="A2285" s="585" t="s">
        <v>10496</v>
      </c>
      <c r="B2285" s="586" t="s">
        <v>10497</v>
      </c>
      <c r="C2285" s="587" t="s">
        <v>810</v>
      </c>
      <c r="D2285" s="588">
        <v>22.49</v>
      </c>
    </row>
    <row r="2286" spans="1:4" ht="28.5">
      <c r="A2286" s="585" t="s">
        <v>10498</v>
      </c>
      <c r="B2286" s="586" t="s">
        <v>10499</v>
      </c>
      <c r="C2286" s="587" t="s">
        <v>810</v>
      </c>
      <c r="D2286" s="588">
        <v>26.8</v>
      </c>
    </row>
    <row r="2287" spans="1:4" ht="28.5">
      <c r="A2287" s="585" t="s">
        <v>10500</v>
      </c>
      <c r="B2287" s="586" t="s">
        <v>10501</v>
      </c>
      <c r="C2287" s="587" t="s">
        <v>810</v>
      </c>
      <c r="D2287" s="588">
        <v>35.9</v>
      </c>
    </row>
    <row r="2288" spans="1:4" ht="28.5">
      <c r="A2288" s="585" t="s">
        <v>10502</v>
      </c>
      <c r="B2288" s="586" t="s">
        <v>10503</v>
      </c>
      <c r="C2288" s="587" t="s">
        <v>810</v>
      </c>
      <c r="D2288" s="588">
        <v>40.26</v>
      </c>
    </row>
    <row r="2289" spans="1:4" ht="28.5">
      <c r="A2289" s="585" t="s">
        <v>10504</v>
      </c>
      <c r="B2289" s="586" t="s">
        <v>10505</v>
      </c>
      <c r="C2289" s="587" t="s">
        <v>810</v>
      </c>
      <c r="D2289" s="588">
        <v>24.58</v>
      </c>
    </row>
    <row r="2290" spans="1:4" ht="28.5">
      <c r="A2290" s="585" t="s">
        <v>10506</v>
      </c>
      <c r="B2290" s="586" t="s">
        <v>10507</v>
      </c>
      <c r="C2290" s="587" t="s">
        <v>810</v>
      </c>
      <c r="D2290" s="588">
        <v>24.26</v>
      </c>
    </row>
    <row r="2291" spans="1:4" ht="28.5">
      <c r="A2291" s="585" t="s">
        <v>10508</v>
      </c>
      <c r="B2291" s="586" t="s">
        <v>10509</v>
      </c>
      <c r="C2291" s="587" t="s">
        <v>810</v>
      </c>
      <c r="D2291" s="588">
        <v>1.98</v>
      </c>
    </row>
    <row r="2292" spans="1:4" ht="28.5">
      <c r="A2292" s="585" t="s">
        <v>10510</v>
      </c>
      <c r="B2292" s="586" t="s">
        <v>10511</v>
      </c>
      <c r="C2292" s="587" t="s">
        <v>810</v>
      </c>
      <c r="D2292" s="588">
        <v>3.73</v>
      </c>
    </row>
    <row r="2293" spans="1:4" ht="28.5">
      <c r="A2293" s="585" t="s">
        <v>10512</v>
      </c>
      <c r="B2293" s="586" t="s">
        <v>10513</v>
      </c>
      <c r="C2293" s="587" t="s">
        <v>810</v>
      </c>
      <c r="D2293" s="588">
        <v>14.05</v>
      </c>
    </row>
    <row r="2294" spans="1:4" ht="28.5">
      <c r="A2294" s="585" t="s">
        <v>10514</v>
      </c>
      <c r="B2294" s="586" t="s">
        <v>10515</v>
      </c>
      <c r="C2294" s="587" t="s">
        <v>810</v>
      </c>
      <c r="D2294" s="588">
        <v>29.8</v>
      </c>
    </row>
    <row r="2295" spans="1:4" ht="28.5">
      <c r="A2295" s="585" t="s">
        <v>10516</v>
      </c>
      <c r="B2295" s="586" t="s">
        <v>10517</v>
      </c>
      <c r="C2295" s="587" t="s">
        <v>810</v>
      </c>
      <c r="D2295" s="588">
        <v>22.4</v>
      </c>
    </row>
    <row r="2296" spans="1:4" ht="14.25">
      <c r="A2296" s="585" t="s">
        <v>10518</v>
      </c>
      <c r="B2296" s="586" t="s">
        <v>10519</v>
      </c>
      <c r="C2296" s="587"/>
      <c r="D2296" s="588"/>
    </row>
    <row r="2297" spans="1:4" ht="28.5">
      <c r="A2297" s="585" t="s">
        <v>10520</v>
      </c>
      <c r="B2297" s="586" t="s">
        <v>10521</v>
      </c>
      <c r="C2297" s="587" t="s">
        <v>810</v>
      </c>
      <c r="D2297" s="588">
        <v>23.56</v>
      </c>
    </row>
    <row r="2298" spans="1:4" ht="14.25">
      <c r="A2298" s="585" t="s">
        <v>10522</v>
      </c>
      <c r="B2298" s="586" t="s">
        <v>10523</v>
      </c>
      <c r="C2298" s="587"/>
      <c r="D2298" s="588"/>
    </row>
    <row r="2299" spans="1:4" ht="14.25">
      <c r="A2299" s="585" t="s">
        <v>10524</v>
      </c>
      <c r="B2299" s="586" t="s">
        <v>10525</v>
      </c>
      <c r="C2299" s="587" t="s">
        <v>492</v>
      </c>
      <c r="D2299" s="588">
        <v>15</v>
      </c>
    </row>
    <row r="2300" spans="1:4" ht="14.25">
      <c r="A2300" s="585" t="s">
        <v>10526</v>
      </c>
      <c r="B2300" s="586" t="s">
        <v>10527</v>
      </c>
      <c r="C2300" s="587" t="s">
        <v>486</v>
      </c>
      <c r="D2300" s="588">
        <v>5.23</v>
      </c>
    </row>
    <row r="2301" spans="1:4" ht="14.25">
      <c r="A2301" s="585" t="s">
        <v>10528</v>
      </c>
      <c r="B2301" s="586" t="s">
        <v>10529</v>
      </c>
      <c r="C2301" s="587" t="s">
        <v>486</v>
      </c>
      <c r="D2301" s="588">
        <v>4.45</v>
      </c>
    </row>
    <row r="2302" spans="1:4" ht="14.25">
      <c r="A2302" s="585" t="s">
        <v>10530</v>
      </c>
      <c r="B2302" s="586" t="s">
        <v>10531</v>
      </c>
      <c r="C2302" s="587" t="s">
        <v>486</v>
      </c>
      <c r="D2302" s="588">
        <v>39.33</v>
      </c>
    </row>
    <row r="2303" spans="1:4" ht="14.25">
      <c r="A2303" s="585" t="s">
        <v>10532</v>
      </c>
      <c r="B2303" s="586" t="s">
        <v>10533</v>
      </c>
      <c r="C2303" s="587" t="s">
        <v>782</v>
      </c>
      <c r="D2303" s="588">
        <v>121.28</v>
      </c>
    </row>
    <row r="2304" spans="1:4" ht="14.25">
      <c r="A2304" s="585" t="s">
        <v>10534</v>
      </c>
      <c r="B2304" s="586" t="s">
        <v>10535</v>
      </c>
      <c r="C2304" s="587" t="s">
        <v>780</v>
      </c>
      <c r="D2304" s="588">
        <v>1871.62</v>
      </c>
    </row>
    <row r="2305" spans="1:4" ht="14.25">
      <c r="A2305" s="585" t="s">
        <v>296</v>
      </c>
      <c r="B2305" s="586" t="s">
        <v>10536</v>
      </c>
      <c r="C2305" s="587"/>
      <c r="D2305" s="588"/>
    </row>
    <row r="2306" spans="1:4" ht="14.25">
      <c r="A2306" s="585" t="s">
        <v>10537</v>
      </c>
      <c r="B2306" s="586" t="s">
        <v>10538</v>
      </c>
      <c r="C2306" s="587"/>
      <c r="D2306" s="588"/>
    </row>
    <row r="2307" spans="1:4" ht="28.5">
      <c r="A2307" s="585" t="s">
        <v>10539</v>
      </c>
      <c r="B2307" s="586" t="s">
        <v>10540</v>
      </c>
      <c r="C2307" s="587" t="s">
        <v>891</v>
      </c>
      <c r="D2307" s="588">
        <v>29.73</v>
      </c>
    </row>
    <row r="2308" spans="1:4" ht="28.5">
      <c r="A2308" s="585" t="s">
        <v>10541</v>
      </c>
      <c r="B2308" s="586" t="s">
        <v>10542</v>
      </c>
      <c r="C2308" s="587" t="s">
        <v>891</v>
      </c>
      <c r="D2308" s="588">
        <v>17.47</v>
      </c>
    </row>
    <row r="2309" spans="1:4" ht="14.25">
      <c r="A2309" s="585" t="s">
        <v>10543</v>
      </c>
      <c r="B2309" s="586" t="s">
        <v>10544</v>
      </c>
      <c r="C2309" s="587"/>
      <c r="D2309" s="588"/>
    </row>
    <row r="2310" spans="1:4" ht="28.5">
      <c r="A2310" s="585" t="s">
        <v>10545</v>
      </c>
      <c r="B2310" s="586" t="s">
        <v>10546</v>
      </c>
      <c r="C2310" s="587" t="s">
        <v>891</v>
      </c>
      <c r="D2310" s="588">
        <v>39.020000000000003</v>
      </c>
    </row>
    <row r="2311" spans="1:4" ht="28.5">
      <c r="A2311" s="585" t="s">
        <v>10547</v>
      </c>
      <c r="B2311" s="586" t="s">
        <v>10548</v>
      </c>
      <c r="C2311" s="587" t="s">
        <v>891</v>
      </c>
      <c r="D2311" s="588">
        <v>33.549999999999997</v>
      </c>
    </row>
    <row r="2312" spans="1:4" ht="28.5">
      <c r="A2312" s="585" t="s">
        <v>10549</v>
      </c>
      <c r="B2312" s="586" t="s">
        <v>10550</v>
      </c>
      <c r="C2312" s="587" t="s">
        <v>891</v>
      </c>
      <c r="D2312" s="588">
        <v>23.77</v>
      </c>
    </row>
    <row r="2313" spans="1:4" ht="28.5">
      <c r="A2313" s="585" t="s">
        <v>10551</v>
      </c>
      <c r="B2313" s="586" t="s">
        <v>10552</v>
      </c>
      <c r="C2313" s="587" t="s">
        <v>891</v>
      </c>
      <c r="D2313" s="588">
        <v>28.1</v>
      </c>
    </row>
    <row r="2314" spans="1:4" ht="14.25">
      <c r="A2314" s="585" t="s">
        <v>10553</v>
      </c>
      <c r="B2314" s="586" t="s">
        <v>10554</v>
      </c>
      <c r="C2314" s="587"/>
      <c r="D2314" s="588"/>
    </row>
    <row r="2315" spans="1:4" ht="28.5">
      <c r="A2315" s="585" t="s">
        <v>10555</v>
      </c>
      <c r="B2315" s="586" t="s">
        <v>10556</v>
      </c>
      <c r="C2315" s="587" t="s">
        <v>891</v>
      </c>
      <c r="D2315" s="588">
        <v>47.09</v>
      </c>
    </row>
    <row r="2316" spans="1:4" ht="14.25">
      <c r="A2316" s="585" t="s">
        <v>10557</v>
      </c>
      <c r="B2316" s="586" t="s">
        <v>10558</v>
      </c>
      <c r="C2316" s="587"/>
      <c r="D2316" s="588"/>
    </row>
    <row r="2317" spans="1:4" ht="28.5">
      <c r="A2317" s="585" t="s">
        <v>10559</v>
      </c>
      <c r="B2317" s="586" t="s">
        <v>10560</v>
      </c>
      <c r="C2317" s="587" t="s">
        <v>891</v>
      </c>
      <c r="D2317" s="588">
        <v>4.17</v>
      </c>
    </row>
    <row r="2318" spans="1:4" ht="14.25">
      <c r="A2318" s="585" t="s">
        <v>10561</v>
      </c>
      <c r="B2318" s="586" t="s">
        <v>10562</v>
      </c>
      <c r="C2318" s="587"/>
      <c r="D2318" s="588"/>
    </row>
    <row r="2319" spans="1:4" ht="42.75">
      <c r="A2319" s="585" t="s">
        <v>10563</v>
      </c>
      <c r="B2319" s="586" t="s">
        <v>10564</v>
      </c>
      <c r="C2319" s="587" t="s">
        <v>891</v>
      </c>
      <c r="D2319" s="588">
        <v>67.78</v>
      </c>
    </row>
    <row r="2320" spans="1:4" ht="14.25">
      <c r="A2320" s="585" t="s">
        <v>10565</v>
      </c>
      <c r="B2320" s="586" t="s">
        <v>10566</v>
      </c>
      <c r="C2320" s="587"/>
      <c r="D2320" s="588"/>
    </row>
    <row r="2321" spans="1:4" ht="28.5">
      <c r="A2321" s="585" t="s">
        <v>10567</v>
      </c>
      <c r="B2321" s="586" t="s">
        <v>10568</v>
      </c>
      <c r="C2321" s="587" t="s">
        <v>891</v>
      </c>
      <c r="D2321" s="588">
        <v>34.86</v>
      </c>
    </row>
    <row r="2322" spans="1:4" ht="28.5">
      <c r="A2322" s="585" t="s">
        <v>10569</v>
      </c>
      <c r="B2322" s="586" t="s">
        <v>10570</v>
      </c>
      <c r="C2322" s="587" t="s">
        <v>891</v>
      </c>
      <c r="D2322" s="588">
        <v>54.94</v>
      </c>
    </row>
    <row r="2323" spans="1:4" ht="28.5">
      <c r="A2323" s="585" t="s">
        <v>10571</v>
      </c>
      <c r="B2323" s="586" t="s">
        <v>10572</v>
      </c>
      <c r="C2323" s="587" t="s">
        <v>891</v>
      </c>
      <c r="D2323" s="588">
        <v>64.36</v>
      </c>
    </row>
    <row r="2324" spans="1:4" ht="14.25">
      <c r="A2324" s="585" t="s">
        <v>10573</v>
      </c>
      <c r="B2324" s="586" t="s">
        <v>10574</v>
      </c>
      <c r="C2324" s="587"/>
      <c r="D2324" s="588"/>
    </row>
    <row r="2325" spans="1:4" ht="14.25">
      <c r="A2325" s="585" t="s">
        <v>10575</v>
      </c>
      <c r="B2325" s="586" t="s">
        <v>10576</v>
      </c>
      <c r="C2325" s="587" t="s">
        <v>891</v>
      </c>
      <c r="D2325" s="588">
        <v>28.31</v>
      </c>
    </row>
    <row r="2326" spans="1:4" ht="14.25">
      <c r="A2326" s="585" t="s">
        <v>10577</v>
      </c>
      <c r="B2326" s="586" t="s">
        <v>10578</v>
      </c>
      <c r="C2326" s="587"/>
      <c r="D2326" s="588"/>
    </row>
    <row r="2327" spans="1:4" ht="28.5">
      <c r="A2327" s="585" t="s">
        <v>10579</v>
      </c>
      <c r="B2327" s="586" t="s">
        <v>10580</v>
      </c>
      <c r="C2327" s="587"/>
      <c r="D2327" s="588"/>
    </row>
    <row r="2328" spans="1:4" ht="42.75">
      <c r="A2328" s="585" t="s">
        <v>10581</v>
      </c>
      <c r="B2328" s="586" t="s">
        <v>10582</v>
      </c>
      <c r="C2328" s="587" t="s">
        <v>891</v>
      </c>
      <c r="D2328" s="588">
        <v>19.36</v>
      </c>
    </row>
    <row r="2329" spans="1:4" ht="14.25">
      <c r="A2329" s="585" t="s">
        <v>10583</v>
      </c>
      <c r="B2329" s="586" t="s">
        <v>10584</v>
      </c>
      <c r="C2329" s="587" t="s">
        <v>891</v>
      </c>
      <c r="D2329" s="588">
        <v>39.880000000000003</v>
      </c>
    </row>
    <row r="2330" spans="1:4" ht="28.5">
      <c r="A2330" s="585" t="s">
        <v>10585</v>
      </c>
      <c r="B2330" s="586" t="s">
        <v>10586</v>
      </c>
      <c r="C2330" s="587" t="s">
        <v>891</v>
      </c>
      <c r="D2330" s="588">
        <v>38</v>
      </c>
    </row>
    <row r="2331" spans="1:4" ht="14.25">
      <c r="A2331" s="585" t="s">
        <v>10587</v>
      </c>
      <c r="B2331" s="586" t="s">
        <v>10588</v>
      </c>
      <c r="C2331" s="587"/>
      <c r="D2331" s="588"/>
    </row>
    <row r="2332" spans="1:4" ht="28.5">
      <c r="A2332" s="585" t="s">
        <v>10589</v>
      </c>
      <c r="B2332" s="586" t="s">
        <v>10590</v>
      </c>
      <c r="C2332" s="587" t="s">
        <v>891</v>
      </c>
      <c r="D2332" s="588">
        <v>29.41</v>
      </c>
    </row>
    <row r="2333" spans="1:4" ht="28.5">
      <c r="A2333" s="585" t="s">
        <v>10591</v>
      </c>
      <c r="B2333" s="586" t="s">
        <v>10592</v>
      </c>
      <c r="C2333" s="587" t="s">
        <v>891</v>
      </c>
      <c r="D2333" s="588">
        <v>8.1300000000000008</v>
      </c>
    </row>
    <row r="2334" spans="1:4" ht="14.25">
      <c r="A2334" s="585" t="s">
        <v>10593</v>
      </c>
      <c r="B2334" s="586" t="s">
        <v>10562</v>
      </c>
      <c r="C2334" s="587"/>
      <c r="D2334" s="588"/>
    </row>
    <row r="2335" spans="1:4" ht="28.5">
      <c r="A2335" s="585" t="s">
        <v>10594</v>
      </c>
      <c r="B2335" s="586" t="s">
        <v>10595</v>
      </c>
      <c r="C2335" s="587" t="s">
        <v>891</v>
      </c>
      <c r="D2335" s="588">
        <v>71.38</v>
      </c>
    </row>
    <row r="2336" spans="1:4" ht="28.5">
      <c r="A2336" s="585" t="s">
        <v>10596</v>
      </c>
      <c r="B2336" s="586" t="s">
        <v>10597</v>
      </c>
      <c r="C2336" s="587" t="s">
        <v>891</v>
      </c>
      <c r="D2336" s="588">
        <v>45.84</v>
      </c>
    </row>
    <row r="2337" spans="1:4" ht="42.75">
      <c r="A2337" s="585" t="s">
        <v>10598</v>
      </c>
      <c r="B2337" s="586" t="s">
        <v>10599</v>
      </c>
      <c r="C2337" s="587" t="s">
        <v>891</v>
      </c>
      <c r="D2337" s="588">
        <v>68.63</v>
      </c>
    </row>
    <row r="2338" spans="1:4" ht="28.5">
      <c r="A2338" s="585" t="s">
        <v>10600</v>
      </c>
      <c r="B2338" s="586" t="s">
        <v>10601</v>
      </c>
      <c r="C2338" s="587" t="s">
        <v>891</v>
      </c>
      <c r="D2338" s="588">
        <v>100.4</v>
      </c>
    </row>
    <row r="2339" spans="1:4" ht="14.25">
      <c r="A2339" s="585" t="s">
        <v>10602</v>
      </c>
      <c r="B2339" s="586" t="s">
        <v>10603</v>
      </c>
      <c r="C2339" s="587"/>
      <c r="D2339" s="588"/>
    </row>
    <row r="2340" spans="1:4" ht="28.5">
      <c r="A2340" s="585" t="s">
        <v>10604</v>
      </c>
      <c r="B2340" s="586" t="s">
        <v>10605</v>
      </c>
      <c r="C2340" s="587" t="s">
        <v>891</v>
      </c>
      <c r="D2340" s="588">
        <v>44.87</v>
      </c>
    </row>
    <row r="2341" spans="1:4" ht="28.5">
      <c r="A2341" s="585" t="s">
        <v>10606</v>
      </c>
      <c r="B2341" s="586" t="s">
        <v>10607</v>
      </c>
      <c r="C2341" s="587" t="s">
        <v>891</v>
      </c>
      <c r="D2341" s="588">
        <v>62.63</v>
      </c>
    </row>
    <row r="2342" spans="1:4" ht="14.25">
      <c r="A2342" s="585" t="s">
        <v>10608</v>
      </c>
      <c r="B2342" s="586" t="s">
        <v>10609</v>
      </c>
      <c r="C2342" s="587"/>
      <c r="D2342" s="588"/>
    </row>
    <row r="2343" spans="1:4" ht="14.25">
      <c r="A2343" s="585" t="s">
        <v>10610</v>
      </c>
      <c r="B2343" s="586" t="s">
        <v>10611</v>
      </c>
      <c r="C2343" s="587" t="s">
        <v>891</v>
      </c>
      <c r="D2343" s="588">
        <v>29.41</v>
      </c>
    </row>
    <row r="2344" spans="1:4" ht="42.75">
      <c r="A2344" s="585" t="s">
        <v>10612</v>
      </c>
      <c r="B2344" s="586" t="s">
        <v>10613</v>
      </c>
      <c r="C2344" s="587"/>
      <c r="D2344" s="588"/>
    </row>
    <row r="2345" spans="1:4" ht="28.5">
      <c r="A2345" s="585" t="s">
        <v>10614</v>
      </c>
      <c r="B2345" s="586" t="s">
        <v>10615</v>
      </c>
      <c r="C2345" s="587" t="s">
        <v>891</v>
      </c>
      <c r="D2345" s="588">
        <v>7.05</v>
      </c>
    </row>
    <row r="2346" spans="1:4" ht="28.5">
      <c r="A2346" s="585" t="s">
        <v>10616</v>
      </c>
      <c r="B2346" s="586" t="s">
        <v>10617</v>
      </c>
      <c r="C2346" s="587" t="s">
        <v>891</v>
      </c>
      <c r="D2346" s="588">
        <v>70.040000000000006</v>
      </c>
    </row>
    <row r="2347" spans="1:4" ht="14.25">
      <c r="A2347" s="585" t="s">
        <v>10618</v>
      </c>
      <c r="B2347" s="586" t="s">
        <v>10619</v>
      </c>
      <c r="C2347" s="587" t="s">
        <v>891</v>
      </c>
      <c r="D2347" s="588">
        <v>18.37</v>
      </c>
    </row>
    <row r="2348" spans="1:4" ht="28.5">
      <c r="A2348" s="585" t="s">
        <v>10620</v>
      </c>
      <c r="B2348" s="586" t="s">
        <v>10621</v>
      </c>
      <c r="C2348" s="587" t="s">
        <v>810</v>
      </c>
      <c r="D2348" s="588">
        <v>15.13</v>
      </c>
    </row>
    <row r="2349" spans="1:4" ht="14.25">
      <c r="A2349" s="585" t="s">
        <v>10622</v>
      </c>
      <c r="B2349" s="586" t="s">
        <v>10623</v>
      </c>
      <c r="C2349" s="587"/>
      <c r="D2349" s="588"/>
    </row>
    <row r="2350" spans="1:4" ht="14.25">
      <c r="A2350" s="585" t="s">
        <v>10624</v>
      </c>
      <c r="B2350" s="586" t="s">
        <v>10625</v>
      </c>
      <c r="C2350" s="587"/>
      <c r="D2350" s="588"/>
    </row>
    <row r="2351" spans="1:4" ht="28.5">
      <c r="A2351" s="585" t="s">
        <v>10626</v>
      </c>
      <c r="B2351" s="586" t="s">
        <v>10627</v>
      </c>
      <c r="C2351" s="587" t="s">
        <v>891</v>
      </c>
      <c r="D2351" s="588">
        <v>22.19</v>
      </c>
    </row>
    <row r="2352" spans="1:4" ht="28.5">
      <c r="A2352" s="585" t="s">
        <v>10628</v>
      </c>
      <c r="B2352" s="586" t="s">
        <v>10629</v>
      </c>
      <c r="C2352" s="587" t="s">
        <v>891</v>
      </c>
      <c r="D2352" s="588">
        <v>42.69</v>
      </c>
    </row>
    <row r="2353" spans="1:4" ht="14.25">
      <c r="A2353" s="585" t="s">
        <v>10630</v>
      </c>
      <c r="B2353" s="586" t="s">
        <v>10631</v>
      </c>
      <c r="C2353" s="587"/>
      <c r="D2353" s="588"/>
    </row>
    <row r="2354" spans="1:4" ht="28.5">
      <c r="A2354" s="585" t="s">
        <v>10632</v>
      </c>
      <c r="B2354" s="586" t="s">
        <v>10633</v>
      </c>
      <c r="C2354" s="587" t="s">
        <v>782</v>
      </c>
      <c r="D2354" s="588">
        <v>88.04</v>
      </c>
    </row>
    <row r="2355" spans="1:4" ht="14.25">
      <c r="A2355" s="585" t="s">
        <v>10634</v>
      </c>
      <c r="B2355" s="586" t="s">
        <v>10635</v>
      </c>
      <c r="C2355" s="587"/>
      <c r="D2355" s="588"/>
    </row>
    <row r="2356" spans="1:4" ht="28.5">
      <c r="A2356" s="585" t="s">
        <v>10636</v>
      </c>
      <c r="B2356" s="586" t="s">
        <v>10637</v>
      </c>
      <c r="C2356" s="587" t="s">
        <v>810</v>
      </c>
      <c r="D2356" s="588">
        <v>43.51</v>
      </c>
    </row>
    <row r="2357" spans="1:4" ht="14.25">
      <c r="A2357" s="585" t="s">
        <v>10638</v>
      </c>
      <c r="B2357" s="586" t="s">
        <v>10639</v>
      </c>
      <c r="C2357" s="587"/>
      <c r="D2357" s="588"/>
    </row>
    <row r="2358" spans="1:4" ht="28.5">
      <c r="A2358" s="585" t="s">
        <v>10640</v>
      </c>
      <c r="B2358" s="586" t="s">
        <v>10641</v>
      </c>
      <c r="C2358" s="587" t="s">
        <v>891</v>
      </c>
      <c r="D2358" s="588">
        <v>144.56</v>
      </c>
    </row>
    <row r="2359" spans="1:4" ht="14.25">
      <c r="A2359" s="585" t="s">
        <v>10642</v>
      </c>
      <c r="B2359" s="586" t="s">
        <v>10643</v>
      </c>
      <c r="C2359" s="587"/>
      <c r="D2359" s="588"/>
    </row>
    <row r="2360" spans="1:4" ht="28.5">
      <c r="A2360" s="585" t="s">
        <v>10644</v>
      </c>
      <c r="B2360" s="586" t="s">
        <v>10645</v>
      </c>
      <c r="C2360" s="587" t="s">
        <v>891</v>
      </c>
      <c r="D2360" s="588">
        <v>24.72</v>
      </c>
    </row>
    <row r="2361" spans="1:4" ht="28.5">
      <c r="A2361" s="585" t="s">
        <v>10646</v>
      </c>
      <c r="B2361" s="586" t="s">
        <v>10647</v>
      </c>
      <c r="C2361" s="587" t="s">
        <v>891</v>
      </c>
      <c r="D2361" s="588">
        <v>14.89</v>
      </c>
    </row>
    <row r="2362" spans="1:4" ht="28.5">
      <c r="A2362" s="585" t="s">
        <v>10648</v>
      </c>
      <c r="B2362" s="586" t="s">
        <v>10649</v>
      </c>
      <c r="C2362" s="587" t="s">
        <v>891</v>
      </c>
      <c r="D2362" s="588">
        <v>21.9</v>
      </c>
    </row>
    <row r="2363" spans="1:4" ht="28.5">
      <c r="A2363" s="585" t="s">
        <v>10650</v>
      </c>
      <c r="B2363" s="586" t="s">
        <v>10651</v>
      </c>
      <c r="C2363" s="587" t="s">
        <v>891</v>
      </c>
      <c r="D2363" s="588">
        <v>18.649999999999999</v>
      </c>
    </row>
    <row r="2364" spans="1:4" ht="28.5">
      <c r="A2364" s="585" t="s">
        <v>10652</v>
      </c>
      <c r="B2364" s="586" t="s">
        <v>10653</v>
      </c>
      <c r="C2364" s="587" t="s">
        <v>891</v>
      </c>
      <c r="D2364" s="588">
        <v>22.91</v>
      </c>
    </row>
    <row r="2365" spans="1:4" ht="28.5">
      <c r="A2365" s="585" t="s">
        <v>10654</v>
      </c>
      <c r="B2365" s="586" t="s">
        <v>10655</v>
      </c>
      <c r="C2365" s="587" t="s">
        <v>891</v>
      </c>
      <c r="D2365" s="588">
        <v>25.49</v>
      </c>
    </row>
    <row r="2366" spans="1:4" ht="28.5">
      <c r="A2366" s="585" t="s">
        <v>10656</v>
      </c>
      <c r="B2366" s="586" t="s">
        <v>10657</v>
      </c>
      <c r="C2366" s="587" t="s">
        <v>891</v>
      </c>
      <c r="D2366" s="588">
        <v>28.08</v>
      </c>
    </row>
    <row r="2367" spans="1:4" ht="28.5">
      <c r="A2367" s="585" t="s">
        <v>10658</v>
      </c>
      <c r="B2367" s="586" t="s">
        <v>10659</v>
      </c>
      <c r="C2367" s="587" t="s">
        <v>891</v>
      </c>
      <c r="D2367" s="588">
        <v>19.5</v>
      </c>
    </row>
    <row r="2368" spans="1:4" ht="28.5">
      <c r="A2368" s="585" t="s">
        <v>10660</v>
      </c>
      <c r="B2368" s="586" t="s">
        <v>10661</v>
      </c>
      <c r="C2368" s="587" t="s">
        <v>891</v>
      </c>
      <c r="D2368" s="588">
        <v>18.649999999999999</v>
      </c>
    </row>
    <row r="2369" spans="1:4" ht="28.5">
      <c r="A2369" s="585" t="s">
        <v>10662</v>
      </c>
      <c r="B2369" s="586" t="s">
        <v>10663</v>
      </c>
      <c r="C2369" s="587" t="s">
        <v>891</v>
      </c>
      <c r="D2369" s="588">
        <v>31.35</v>
      </c>
    </row>
    <row r="2370" spans="1:4" ht="28.5">
      <c r="A2370" s="585" t="s">
        <v>10664</v>
      </c>
      <c r="B2370" s="586" t="s">
        <v>10665</v>
      </c>
      <c r="C2370" s="587" t="s">
        <v>891</v>
      </c>
      <c r="D2370" s="588">
        <v>20.68</v>
      </c>
    </row>
    <row r="2371" spans="1:4" ht="14.25">
      <c r="A2371" s="585" t="s">
        <v>297</v>
      </c>
      <c r="B2371" s="586" t="s">
        <v>10666</v>
      </c>
      <c r="C2371" s="587"/>
      <c r="D2371" s="588"/>
    </row>
    <row r="2372" spans="1:4" ht="14.25">
      <c r="A2372" s="585" t="s">
        <v>10667</v>
      </c>
      <c r="B2372" s="586" t="s">
        <v>10668</v>
      </c>
      <c r="C2372" s="587"/>
      <c r="D2372" s="588"/>
    </row>
    <row r="2373" spans="1:4" ht="28.5">
      <c r="A2373" s="585" t="s">
        <v>10669</v>
      </c>
      <c r="B2373" s="586" t="s">
        <v>10670</v>
      </c>
      <c r="C2373" s="587" t="s">
        <v>810</v>
      </c>
      <c r="D2373" s="588">
        <v>17.98</v>
      </c>
    </row>
    <row r="2374" spans="1:4" ht="28.5">
      <c r="A2374" s="585" t="s">
        <v>10671</v>
      </c>
      <c r="B2374" s="586" t="s">
        <v>10672</v>
      </c>
      <c r="C2374" s="587" t="s">
        <v>810</v>
      </c>
      <c r="D2374" s="588">
        <v>18.7</v>
      </c>
    </row>
    <row r="2375" spans="1:4" ht="28.5">
      <c r="A2375" s="585" t="s">
        <v>10673</v>
      </c>
      <c r="B2375" s="586" t="s">
        <v>10674</v>
      </c>
      <c r="C2375" s="587" t="s">
        <v>810</v>
      </c>
      <c r="D2375" s="588">
        <v>30.73</v>
      </c>
    </row>
    <row r="2376" spans="1:4" ht="28.5">
      <c r="A2376" s="585" t="s">
        <v>10675</v>
      </c>
      <c r="B2376" s="586" t="s">
        <v>10676</v>
      </c>
      <c r="C2376" s="587" t="s">
        <v>810</v>
      </c>
      <c r="D2376" s="588">
        <v>33.61</v>
      </c>
    </row>
    <row r="2377" spans="1:4" ht="28.5">
      <c r="A2377" s="585" t="s">
        <v>10677</v>
      </c>
      <c r="B2377" s="586" t="s">
        <v>10678</v>
      </c>
      <c r="C2377" s="587" t="s">
        <v>810</v>
      </c>
      <c r="D2377" s="588">
        <v>46.22</v>
      </c>
    </row>
    <row r="2378" spans="1:4" ht="28.5">
      <c r="A2378" s="585" t="s">
        <v>10679</v>
      </c>
      <c r="B2378" s="586" t="s">
        <v>10680</v>
      </c>
      <c r="C2378" s="587" t="s">
        <v>810</v>
      </c>
      <c r="D2378" s="588">
        <v>53.14</v>
      </c>
    </row>
    <row r="2379" spans="1:4" ht="42.75">
      <c r="A2379" s="585" t="s">
        <v>10681</v>
      </c>
      <c r="B2379" s="586" t="s">
        <v>10682</v>
      </c>
      <c r="C2379" s="587" t="s">
        <v>810</v>
      </c>
      <c r="D2379" s="588">
        <v>9.73</v>
      </c>
    </row>
    <row r="2380" spans="1:4" ht="42.75">
      <c r="A2380" s="585" t="s">
        <v>10683</v>
      </c>
      <c r="B2380" s="586" t="s">
        <v>10684</v>
      </c>
      <c r="C2380" s="587" t="s">
        <v>810</v>
      </c>
      <c r="D2380" s="588">
        <v>15.65</v>
      </c>
    </row>
    <row r="2381" spans="1:4" ht="28.5">
      <c r="A2381" s="585" t="s">
        <v>10685</v>
      </c>
      <c r="B2381" s="586" t="s">
        <v>10686</v>
      </c>
      <c r="C2381" s="587" t="s">
        <v>810</v>
      </c>
      <c r="D2381" s="588">
        <v>17.03</v>
      </c>
    </row>
    <row r="2382" spans="1:4" ht="14.25">
      <c r="A2382" s="585" t="s">
        <v>10687</v>
      </c>
      <c r="B2382" s="586" t="s">
        <v>10688</v>
      </c>
      <c r="C2382" s="587"/>
      <c r="D2382" s="588"/>
    </row>
    <row r="2383" spans="1:4" ht="28.5">
      <c r="A2383" s="585" t="s">
        <v>10689</v>
      </c>
      <c r="B2383" s="586" t="s">
        <v>10690</v>
      </c>
      <c r="C2383" s="587" t="s">
        <v>810</v>
      </c>
      <c r="D2383" s="588">
        <v>24.81</v>
      </c>
    </row>
    <row r="2384" spans="1:4" ht="28.5">
      <c r="A2384" s="585" t="s">
        <v>10691</v>
      </c>
      <c r="B2384" s="586" t="s">
        <v>10692</v>
      </c>
      <c r="C2384" s="587" t="s">
        <v>810</v>
      </c>
      <c r="D2384" s="588">
        <v>39.880000000000003</v>
      </c>
    </row>
    <row r="2385" spans="1:4" ht="28.5">
      <c r="A2385" s="585" t="s">
        <v>10693</v>
      </c>
      <c r="B2385" s="586" t="s">
        <v>10694</v>
      </c>
      <c r="C2385" s="587" t="s">
        <v>810</v>
      </c>
      <c r="D2385" s="588">
        <v>4.84</v>
      </c>
    </row>
    <row r="2386" spans="1:4" ht="28.5">
      <c r="A2386" s="585" t="s">
        <v>10695</v>
      </c>
      <c r="B2386" s="586" t="s">
        <v>10696</v>
      </c>
      <c r="C2386" s="587" t="s">
        <v>810</v>
      </c>
      <c r="D2386" s="588">
        <v>6.73</v>
      </c>
    </row>
    <row r="2387" spans="1:4" ht="28.5">
      <c r="A2387" s="585" t="s">
        <v>10697</v>
      </c>
      <c r="B2387" s="586" t="s">
        <v>10698</v>
      </c>
      <c r="C2387" s="587" t="s">
        <v>810</v>
      </c>
      <c r="D2387" s="588">
        <v>8.5399999999999991</v>
      </c>
    </row>
    <row r="2388" spans="1:4" ht="28.5">
      <c r="A2388" s="585" t="s">
        <v>10699</v>
      </c>
      <c r="B2388" s="586" t="s">
        <v>10700</v>
      </c>
      <c r="C2388" s="587" t="s">
        <v>810</v>
      </c>
      <c r="D2388" s="588">
        <v>9.64</v>
      </c>
    </row>
    <row r="2389" spans="1:4" ht="28.5">
      <c r="A2389" s="585" t="s">
        <v>10701</v>
      </c>
      <c r="B2389" s="586" t="s">
        <v>10702</v>
      </c>
      <c r="C2389" s="587" t="s">
        <v>810</v>
      </c>
      <c r="D2389" s="588">
        <v>12.97</v>
      </c>
    </row>
    <row r="2390" spans="1:4" ht="28.5">
      <c r="A2390" s="585" t="s">
        <v>10703</v>
      </c>
      <c r="B2390" s="586" t="s">
        <v>10704</v>
      </c>
      <c r="C2390" s="587" t="s">
        <v>810</v>
      </c>
      <c r="D2390" s="588">
        <v>15.78</v>
      </c>
    </row>
    <row r="2391" spans="1:4" ht="28.5">
      <c r="A2391" s="585" t="s">
        <v>10705</v>
      </c>
      <c r="B2391" s="586" t="s">
        <v>10706</v>
      </c>
      <c r="C2391" s="587" t="s">
        <v>810</v>
      </c>
      <c r="D2391" s="588">
        <v>22.46</v>
      </c>
    </row>
    <row r="2392" spans="1:4" ht="28.5">
      <c r="A2392" s="585" t="s">
        <v>10707</v>
      </c>
      <c r="B2392" s="586" t="s">
        <v>10708</v>
      </c>
      <c r="C2392" s="587" t="s">
        <v>810</v>
      </c>
      <c r="D2392" s="588">
        <v>3.54</v>
      </c>
    </row>
    <row r="2393" spans="1:4" ht="28.5">
      <c r="A2393" s="585" t="s">
        <v>10709</v>
      </c>
      <c r="B2393" s="586" t="s">
        <v>10710</v>
      </c>
      <c r="C2393" s="587" t="s">
        <v>810</v>
      </c>
      <c r="D2393" s="588">
        <v>4.59</v>
      </c>
    </row>
    <row r="2394" spans="1:4" ht="28.5">
      <c r="A2394" s="585" t="s">
        <v>10711</v>
      </c>
      <c r="B2394" s="586" t="s">
        <v>10712</v>
      </c>
      <c r="C2394" s="587" t="s">
        <v>810</v>
      </c>
      <c r="D2394" s="588">
        <v>6.41</v>
      </c>
    </row>
    <row r="2395" spans="1:4" ht="28.5">
      <c r="A2395" s="585" t="s">
        <v>10713</v>
      </c>
      <c r="B2395" s="586" t="s">
        <v>10714</v>
      </c>
      <c r="C2395" s="587" t="s">
        <v>810</v>
      </c>
      <c r="D2395" s="588">
        <v>4.0199999999999996</v>
      </c>
    </row>
    <row r="2396" spans="1:4" ht="28.5">
      <c r="A2396" s="585" t="s">
        <v>10715</v>
      </c>
      <c r="B2396" s="586" t="s">
        <v>10716</v>
      </c>
      <c r="C2396" s="587" t="s">
        <v>810</v>
      </c>
      <c r="D2396" s="588">
        <v>5.08</v>
      </c>
    </row>
    <row r="2397" spans="1:4" ht="28.5">
      <c r="A2397" s="585" t="s">
        <v>10717</v>
      </c>
      <c r="B2397" s="586" t="s">
        <v>10718</v>
      </c>
      <c r="C2397" s="587" t="s">
        <v>810</v>
      </c>
      <c r="D2397" s="588">
        <v>6.9</v>
      </c>
    </row>
    <row r="2398" spans="1:4" ht="28.5">
      <c r="A2398" s="585" t="s">
        <v>10719</v>
      </c>
      <c r="B2398" s="586" t="s">
        <v>10720</v>
      </c>
      <c r="C2398" s="587" t="s">
        <v>810</v>
      </c>
      <c r="D2398" s="588">
        <v>5.44</v>
      </c>
    </row>
    <row r="2399" spans="1:4" ht="28.5">
      <c r="A2399" s="585" t="s">
        <v>10721</v>
      </c>
      <c r="B2399" s="586" t="s">
        <v>10722</v>
      </c>
      <c r="C2399" s="587" t="s">
        <v>810</v>
      </c>
      <c r="D2399" s="588">
        <v>6.44</v>
      </c>
    </row>
    <row r="2400" spans="1:4" ht="28.5">
      <c r="A2400" s="585" t="s">
        <v>10723</v>
      </c>
      <c r="B2400" s="586" t="s">
        <v>10724</v>
      </c>
      <c r="C2400" s="587" t="s">
        <v>810</v>
      </c>
      <c r="D2400" s="588">
        <v>8.17</v>
      </c>
    </row>
    <row r="2401" spans="1:4" ht="28.5">
      <c r="A2401" s="585" t="s">
        <v>10725</v>
      </c>
      <c r="B2401" s="586" t="s">
        <v>10726</v>
      </c>
      <c r="C2401" s="587" t="s">
        <v>810</v>
      </c>
      <c r="D2401" s="588">
        <v>4.04</v>
      </c>
    </row>
    <row r="2402" spans="1:4" ht="28.5">
      <c r="A2402" s="585" t="s">
        <v>10727</v>
      </c>
      <c r="B2402" s="586" t="s">
        <v>10728</v>
      </c>
      <c r="C2402" s="587" t="s">
        <v>810</v>
      </c>
      <c r="D2402" s="588">
        <v>5.32</v>
      </c>
    </row>
    <row r="2403" spans="1:4" ht="28.5">
      <c r="A2403" s="585" t="s">
        <v>10729</v>
      </c>
      <c r="B2403" s="586" t="s">
        <v>10730</v>
      </c>
      <c r="C2403" s="587" t="s">
        <v>810</v>
      </c>
      <c r="D2403" s="588">
        <v>7.56</v>
      </c>
    </row>
    <row r="2404" spans="1:4" ht="28.5">
      <c r="A2404" s="585" t="s">
        <v>10731</v>
      </c>
      <c r="B2404" s="586" t="s">
        <v>10732</v>
      </c>
      <c r="C2404" s="587" t="s">
        <v>810</v>
      </c>
      <c r="D2404" s="588">
        <v>10.56</v>
      </c>
    </row>
    <row r="2405" spans="1:4" ht="28.5">
      <c r="A2405" s="585" t="s">
        <v>10733</v>
      </c>
      <c r="B2405" s="586" t="s">
        <v>10734</v>
      </c>
      <c r="C2405" s="587" t="s">
        <v>810</v>
      </c>
      <c r="D2405" s="588">
        <v>4.6100000000000003</v>
      </c>
    </row>
    <row r="2406" spans="1:4" ht="28.5">
      <c r="A2406" s="585" t="s">
        <v>10735</v>
      </c>
      <c r="B2406" s="586" t="s">
        <v>10736</v>
      </c>
      <c r="C2406" s="587" t="s">
        <v>810</v>
      </c>
      <c r="D2406" s="588">
        <v>5.9</v>
      </c>
    </row>
    <row r="2407" spans="1:4" ht="28.5">
      <c r="A2407" s="585" t="s">
        <v>10737</v>
      </c>
      <c r="B2407" s="586" t="s">
        <v>10738</v>
      </c>
      <c r="C2407" s="587" t="s">
        <v>810</v>
      </c>
      <c r="D2407" s="588">
        <v>8.1300000000000008</v>
      </c>
    </row>
    <row r="2408" spans="1:4" ht="28.5">
      <c r="A2408" s="585" t="s">
        <v>10739</v>
      </c>
      <c r="B2408" s="586" t="s">
        <v>10740</v>
      </c>
      <c r="C2408" s="587" t="s">
        <v>810</v>
      </c>
      <c r="D2408" s="588">
        <v>11.13</v>
      </c>
    </row>
    <row r="2409" spans="1:4" ht="28.5">
      <c r="A2409" s="585" t="s">
        <v>10741</v>
      </c>
      <c r="B2409" s="586" t="s">
        <v>10742</v>
      </c>
      <c r="C2409" s="587" t="s">
        <v>810</v>
      </c>
      <c r="D2409" s="588">
        <v>6.45</v>
      </c>
    </row>
    <row r="2410" spans="1:4" ht="28.5">
      <c r="A2410" s="585" t="s">
        <v>10743</v>
      </c>
      <c r="B2410" s="586" t="s">
        <v>10744</v>
      </c>
      <c r="C2410" s="587" t="s">
        <v>810</v>
      </c>
      <c r="D2410" s="588">
        <v>7.77</v>
      </c>
    </row>
    <row r="2411" spans="1:4" ht="28.5">
      <c r="A2411" s="585" t="s">
        <v>10745</v>
      </c>
      <c r="B2411" s="586" t="s">
        <v>10746</v>
      </c>
      <c r="C2411" s="587" t="s">
        <v>810</v>
      </c>
      <c r="D2411" s="588">
        <v>10</v>
      </c>
    </row>
    <row r="2412" spans="1:4" ht="28.5">
      <c r="A2412" s="585" t="s">
        <v>10747</v>
      </c>
      <c r="B2412" s="586" t="s">
        <v>10748</v>
      </c>
      <c r="C2412" s="587" t="s">
        <v>810</v>
      </c>
      <c r="D2412" s="588">
        <v>12.97</v>
      </c>
    </row>
    <row r="2413" spans="1:4" ht="28.5">
      <c r="A2413" s="585" t="s">
        <v>10749</v>
      </c>
      <c r="B2413" s="586" t="s">
        <v>10750</v>
      </c>
      <c r="C2413" s="587" t="s">
        <v>810</v>
      </c>
      <c r="D2413" s="588">
        <v>12.36</v>
      </c>
    </row>
    <row r="2414" spans="1:4" ht="28.5">
      <c r="A2414" s="585" t="s">
        <v>10751</v>
      </c>
      <c r="B2414" s="586" t="s">
        <v>10752</v>
      </c>
      <c r="C2414" s="587" t="s">
        <v>810</v>
      </c>
      <c r="D2414" s="588">
        <v>15.48</v>
      </c>
    </row>
    <row r="2415" spans="1:4" ht="28.5">
      <c r="A2415" s="585" t="s">
        <v>10753</v>
      </c>
      <c r="B2415" s="586" t="s">
        <v>10754</v>
      </c>
      <c r="C2415" s="587" t="s">
        <v>810</v>
      </c>
      <c r="D2415" s="588">
        <v>28.08</v>
      </c>
    </row>
    <row r="2416" spans="1:4" ht="28.5">
      <c r="A2416" s="585" t="s">
        <v>10755</v>
      </c>
      <c r="B2416" s="586" t="s">
        <v>10756</v>
      </c>
      <c r="C2416" s="587" t="s">
        <v>810</v>
      </c>
      <c r="D2416" s="588">
        <v>34.86</v>
      </c>
    </row>
    <row r="2417" spans="1:4" ht="28.5">
      <c r="A2417" s="585" t="s">
        <v>10757</v>
      </c>
      <c r="B2417" s="586" t="s">
        <v>10758</v>
      </c>
      <c r="C2417" s="587" t="s">
        <v>810</v>
      </c>
      <c r="D2417" s="588">
        <v>51.78</v>
      </c>
    </row>
    <row r="2418" spans="1:4" ht="14.25">
      <c r="A2418" s="585" t="s">
        <v>10759</v>
      </c>
      <c r="B2418" s="586" t="s">
        <v>10760</v>
      </c>
      <c r="C2418" s="587"/>
      <c r="D2418" s="588"/>
    </row>
    <row r="2419" spans="1:4" ht="28.5">
      <c r="A2419" s="585" t="s">
        <v>10761</v>
      </c>
      <c r="B2419" s="586" t="s">
        <v>10762</v>
      </c>
      <c r="C2419" s="587" t="s">
        <v>492</v>
      </c>
      <c r="D2419" s="588">
        <v>10.59</v>
      </c>
    </row>
    <row r="2420" spans="1:4" ht="28.5">
      <c r="A2420" s="585" t="s">
        <v>10763</v>
      </c>
      <c r="B2420" s="586" t="s">
        <v>10764</v>
      </c>
      <c r="C2420" s="587" t="s">
        <v>492</v>
      </c>
      <c r="D2420" s="588">
        <v>10.55</v>
      </c>
    </row>
    <row r="2421" spans="1:4" ht="28.5">
      <c r="A2421" s="585" t="s">
        <v>10765</v>
      </c>
      <c r="B2421" s="586" t="s">
        <v>10766</v>
      </c>
      <c r="C2421" s="587" t="s">
        <v>492</v>
      </c>
      <c r="D2421" s="588">
        <v>11.2</v>
      </c>
    </row>
    <row r="2422" spans="1:4" ht="28.5">
      <c r="A2422" s="585" t="s">
        <v>10767</v>
      </c>
      <c r="B2422" s="586" t="s">
        <v>10768</v>
      </c>
      <c r="C2422" s="587" t="s">
        <v>492</v>
      </c>
      <c r="D2422" s="588">
        <v>11.2</v>
      </c>
    </row>
    <row r="2423" spans="1:4" ht="28.5">
      <c r="A2423" s="585" t="s">
        <v>10769</v>
      </c>
      <c r="B2423" s="586" t="s">
        <v>10770</v>
      </c>
      <c r="C2423" s="587" t="s">
        <v>492</v>
      </c>
      <c r="D2423" s="588">
        <v>15.04</v>
      </c>
    </row>
    <row r="2424" spans="1:4" ht="28.5">
      <c r="A2424" s="585" t="s">
        <v>10771</v>
      </c>
      <c r="B2424" s="586" t="s">
        <v>10772</v>
      </c>
      <c r="C2424" s="587" t="s">
        <v>492</v>
      </c>
      <c r="D2424" s="588">
        <v>15.16</v>
      </c>
    </row>
    <row r="2425" spans="1:4" ht="28.5">
      <c r="A2425" s="585" t="s">
        <v>10773</v>
      </c>
      <c r="B2425" s="586" t="s">
        <v>10774</v>
      </c>
      <c r="C2425" s="587" t="s">
        <v>492</v>
      </c>
      <c r="D2425" s="588">
        <v>18.260000000000002</v>
      </c>
    </row>
    <row r="2426" spans="1:4" ht="28.5">
      <c r="A2426" s="585" t="s">
        <v>10775</v>
      </c>
      <c r="B2426" s="586" t="s">
        <v>10776</v>
      </c>
      <c r="C2426" s="587" t="s">
        <v>492</v>
      </c>
      <c r="D2426" s="588">
        <v>24.49</v>
      </c>
    </row>
    <row r="2427" spans="1:4" ht="28.5">
      <c r="A2427" s="585" t="s">
        <v>10777</v>
      </c>
      <c r="B2427" s="586" t="s">
        <v>10778</v>
      </c>
      <c r="C2427" s="587" t="s">
        <v>492</v>
      </c>
      <c r="D2427" s="588">
        <v>24.71</v>
      </c>
    </row>
    <row r="2428" spans="1:4" ht="28.5">
      <c r="A2428" s="585" t="s">
        <v>10779</v>
      </c>
      <c r="B2428" s="586" t="s">
        <v>10780</v>
      </c>
      <c r="C2428" s="587" t="s">
        <v>492</v>
      </c>
      <c r="D2428" s="588">
        <v>25.72</v>
      </c>
    </row>
    <row r="2429" spans="1:4" ht="28.5">
      <c r="A2429" s="585" t="s">
        <v>10781</v>
      </c>
      <c r="B2429" s="586" t="s">
        <v>10782</v>
      </c>
      <c r="C2429" s="587" t="s">
        <v>492</v>
      </c>
      <c r="D2429" s="588">
        <v>29.5</v>
      </c>
    </row>
    <row r="2430" spans="1:4" ht="28.5">
      <c r="A2430" s="585" t="s">
        <v>10783</v>
      </c>
      <c r="B2430" s="586" t="s">
        <v>10784</v>
      </c>
      <c r="C2430" s="587" t="s">
        <v>492</v>
      </c>
      <c r="D2430" s="588">
        <v>36.61</v>
      </c>
    </row>
    <row r="2431" spans="1:4" ht="28.5">
      <c r="A2431" s="585" t="s">
        <v>10785</v>
      </c>
      <c r="B2431" s="586" t="s">
        <v>10786</v>
      </c>
      <c r="C2431" s="587" t="s">
        <v>492</v>
      </c>
      <c r="D2431" s="588">
        <v>8.74</v>
      </c>
    </row>
    <row r="2432" spans="1:4" ht="28.5">
      <c r="A2432" s="585" t="s">
        <v>10787</v>
      </c>
      <c r="B2432" s="586" t="s">
        <v>10788</v>
      </c>
      <c r="C2432" s="587" t="s">
        <v>492</v>
      </c>
      <c r="D2432" s="588">
        <v>9.76</v>
      </c>
    </row>
    <row r="2433" spans="1:4" ht="14.25">
      <c r="A2433" s="585" t="s">
        <v>10789</v>
      </c>
      <c r="B2433" s="586" t="s">
        <v>10790</v>
      </c>
      <c r="C2433" s="587"/>
      <c r="D2433" s="588"/>
    </row>
    <row r="2434" spans="1:4" ht="28.5">
      <c r="A2434" s="585" t="s">
        <v>10791</v>
      </c>
      <c r="B2434" s="586" t="s">
        <v>10792</v>
      </c>
      <c r="C2434" s="587" t="s">
        <v>492</v>
      </c>
      <c r="D2434" s="588">
        <v>25.25</v>
      </c>
    </row>
    <row r="2435" spans="1:4" ht="28.5">
      <c r="A2435" s="585" t="s">
        <v>10793</v>
      </c>
      <c r="B2435" s="586" t="s">
        <v>10794</v>
      </c>
      <c r="C2435" s="587" t="s">
        <v>492</v>
      </c>
      <c r="D2435" s="588">
        <v>39.119999999999997</v>
      </c>
    </row>
    <row r="2436" spans="1:4" ht="28.5">
      <c r="A2436" s="585" t="s">
        <v>10795</v>
      </c>
      <c r="B2436" s="586" t="s">
        <v>10796</v>
      </c>
      <c r="C2436" s="587" t="s">
        <v>492</v>
      </c>
      <c r="D2436" s="588">
        <v>92.93</v>
      </c>
    </row>
    <row r="2437" spans="1:4" ht="28.5">
      <c r="A2437" s="585" t="s">
        <v>10797</v>
      </c>
      <c r="B2437" s="586" t="s">
        <v>10798</v>
      </c>
      <c r="C2437" s="587" t="s">
        <v>492</v>
      </c>
      <c r="D2437" s="588">
        <v>15.54</v>
      </c>
    </row>
    <row r="2438" spans="1:4" ht="28.5">
      <c r="A2438" s="585" t="s">
        <v>10799</v>
      </c>
      <c r="B2438" s="586" t="s">
        <v>10800</v>
      </c>
      <c r="C2438" s="587" t="s">
        <v>492</v>
      </c>
      <c r="D2438" s="588">
        <v>7.9</v>
      </c>
    </row>
    <row r="2439" spans="1:4" ht="28.5">
      <c r="A2439" s="585" t="s">
        <v>10801</v>
      </c>
      <c r="B2439" s="586" t="s">
        <v>10802</v>
      </c>
      <c r="C2439" s="587" t="s">
        <v>492</v>
      </c>
      <c r="D2439" s="588">
        <v>3.53</v>
      </c>
    </row>
    <row r="2440" spans="1:4" ht="28.5">
      <c r="A2440" s="585" t="s">
        <v>10803</v>
      </c>
      <c r="B2440" s="586" t="s">
        <v>10804</v>
      </c>
      <c r="C2440" s="587" t="s">
        <v>492</v>
      </c>
      <c r="D2440" s="588">
        <v>4.8099999999999996</v>
      </c>
    </row>
    <row r="2441" spans="1:4" ht="28.5">
      <c r="A2441" s="585" t="s">
        <v>10805</v>
      </c>
      <c r="B2441" s="586" t="s">
        <v>10806</v>
      </c>
      <c r="C2441" s="587" t="s">
        <v>492</v>
      </c>
      <c r="D2441" s="588">
        <v>6.2</v>
      </c>
    </row>
    <row r="2442" spans="1:4" ht="28.5">
      <c r="A2442" s="585" t="s">
        <v>10807</v>
      </c>
      <c r="B2442" s="586" t="s">
        <v>10808</v>
      </c>
      <c r="C2442" s="587" t="s">
        <v>492</v>
      </c>
      <c r="D2442" s="588">
        <v>8.83</v>
      </c>
    </row>
    <row r="2443" spans="1:4" ht="28.5">
      <c r="A2443" s="585" t="s">
        <v>10809</v>
      </c>
      <c r="B2443" s="586" t="s">
        <v>10810</v>
      </c>
      <c r="C2443" s="587" t="s">
        <v>492</v>
      </c>
      <c r="D2443" s="588">
        <v>4.34</v>
      </c>
    </row>
    <row r="2444" spans="1:4" ht="28.5">
      <c r="A2444" s="585" t="s">
        <v>10811</v>
      </c>
      <c r="B2444" s="586" t="s">
        <v>10812</v>
      </c>
      <c r="C2444" s="587" t="s">
        <v>492</v>
      </c>
      <c r="D2444" s="588">
        <v>5.59</v>
      </c>
    </row>
    <row r="2445" spans="1:4" ht="28.5">
      <c r="A2445" s="585" t="s">
        <v>10813</v>
      </c>
      <c r="B2445" s="586" t="s">
        <v>10814</v>
      </c>
      <c r="C2445" s="587" t="s">
        <v>492</v>
      </c>
      <c r="D2445" s="588">
        <v>7</v>
      </c>
    </row>
    <row r="2446" spans="1:4" ht="28.5">
      <c r="A2446" s="585" t="s">
        <v>10815</v>
      </c>
      <c r="B2446" s="586" t="s">
        <v>10816</v>
      </c>
      <c r="C2446" s="587" t="s">
        <v>492</v>
      </c>
      <c r="D2446" s="588">
        <v>9.6300000000000008</v>
      </c>
    </row>
    <row r="2447" spans="1:4" ht="28.5">
      <c r="A2447" s="585" t="s">
        <v>10817</v>
      </c>
      <c r="B2447" s="586" t="s">
        <v>10818</v>
      </c>
      <c r="C2447" s="587" t="s">
        <v>492</v>
      </c>
      <c r="D2447" s="588">
        <v>5.2</v>
      </c>
    </row>
    <row r="2448" spans="1:4" ht="28.5">
      <c r="A2448" s="585" t="s">
        <v>10819</v>
      </c>
      <c r="B2448" s="586" t="s">
        <v>10820</v>
      </c>
      <c r="C2448" s="587" t="s">
        <v>492</v>
      </c>
      <c r="D2448" s="588">
        <v>6.26</v>
      </c>
    </row>
    <row r="2449" spans="1:4" ht="28.5">
      <c r="A2449" s="585" t="s">
        <v>10821</v>
      </c>
      <c r="B2449" s="586" t="s">
        <v>10822</v>
      </c>
      <c r="C2449" s="587" t="s">
        <v>492</v>
      </c>
      <c r="D2449" s="588">
        <v>7.39</v>
      </c>
    </row>
    <row r="2450" spans="1:4" ht="28.5">
      <c r="A2450" s="585" t="s">
        <v>10823</v>
      </c>
      <c r="B2450" s="586" t="s">
        <v>10824</v>
      </c>
      <c r="C2450" s="587" t="s">
        <v>492</v>
      </c>
      <c r="D2450" s="588">
        <v>9.7100000000000009</v>
      </c>
    </row>
    <row r="2451" spans="1:4" ht="42.75">
      <c r="A2451" s="585" t="s">
        <v>10825</v>
      </c>
      <c r="B2451" s="586" t="s">
        <v>10826</v>
      </c>
      <c r="C2451" s="587" t="s">
        <v>492</v>
      </c>
      <c r="D2451" s="588">
        <v>5.31</v>
      </c>
    </row>
    <row r="2452" spans="1:4" ht="42.75">
      <c r="A2452" s="585" t="s">
        <v>10827</v>
      </c>
      <c r="B2452" s="586" t="s">
        <v>10828</v>
      </c>
      <c r="C2452" s="587" t="s">
        <v>492</v>
      </c>
      <c r="D2452" s="588">
        <v>8.2100000000000009</v>
      </c>
    </row>
    <row r="2453" spans="1:4" ht="42.75">
      <c r="A2453" s="585" t="s">
        <v>10829</v>
      </c>
      <c r="B2453" s="586" t="s">
        <v>10830</v>
      </c>
      <c r="C2453" s="587" t="s">
        <v>492</v>
      </c>
      <c r="D2453" s="588">
        <v>7.64</v>
      </c>
    </row>
    <row r="2454" spans="1:4" ht="42.75">
      <c r="A2454" s="585" t="s">
        <v>10831</v>
      </c>
      <c r="B2454" s="586" t="s">
        <v>10832</v>
      </c>
      <c r="C2454" s="587" t="s">
        <v>492</v>
      </c>
      <c r="D2454" s="588">
        <v>8.94</v>
      </c>
    </row>
    <row r="2455" spans="1:4" ht="42.75">
      <c r="A2455" s="585" t="s">
        <v>10833</v>
      </c>
      <c r="B2455" s="586" t="s">
        <v>10834</v>
      </c>
      <c r="C2455" s="587" t="s">
        <v>492</v>
      </c>
      <c r="D2455" s="588">
        <v>10.73</v>
      </c>
    </row>
    <row r="2456" spans="1:4" ht="42.75">
      <c r="A2456" s="585" t="s">
        <v>10835</v>
      </c>
      <c r="B2456" s="586" t="s">
        <v>10836</v>
      </c>
      <c r="C2456" s="587" t="s">
        <v>492</v>
      </c>
      <c r="D2456" s="588">
        <v>11.59</v>
      </c>
    </row>
    <row r="2457" spans="1:4" ht="42.75">
      <c r="A2457" s="585" t="s">
        <v>10837</v>
      </c>
      <c r="B2457" s="586" t="s">
        <v>10838</v>
      </c>
      <c r="C2457" s="587" t="s">
        <v>492</v>
      </c>
      <c r="D2457" s="588">
        <v>14.1</v>
      </c>
    </row>
    <row r="2458" spans="1:4" ht="42.75">
      <c r="A2458" s="585" t="s">
        <v>10839</v>
      </c>
      <c r="B2458" s="586" t="s">
        <v>10840</v>
      </c>
      <c r="C2458" s="587" t="s">
        <v>492</v>
      </c>
      <c r="D2458" s="588">
        <v>18.73</v>
      </c>
    </row>
    <row r="2459" spans="1:4" ht="42.75">
      <c r="A2459" s="585" t="s">
        <v>10841</v>
      </c>
      <c r="B2459" s="586" t="s">
        <v>10842</v>
      </c>
      <c r="C2459" s="587" t="s">
        <v>492</v>
      </c>
      <c r="D2459" s="588">
        <v>6.48</v>
      </c>
    </row>
    <row r="2460" spans="1:4" ht="42.75">
      <c r="A2460" s="585" t="s">
        <v>10843</v>
      </c>
      <c r="B2460" s="586" t="s">
        <v>10844</v>
      </c>
      <c r="C2460" s="587" t="s">
        <v>492</v>
      </c>
      <c r="D2460" s="588">
        <v>9.3800000000000008</v>
      </c>
    </row>
    <row r="2461" spans="1:4" ht="42.75">
      <c r="A2461" s="585" t="s">
        <v>10845</v>
      </c>
      <c r="B2461" s="586" t="s">
        <v>10846</v>
      </c>
      <c r="C2461" s="587" t="s">
        <v>492</v>
      </c>
      <c r="D2461" s="588">
        <v>8.81</v>
      </c>
    </row>
    <row r="2462" spans="1:4" ht="42.75">
      <c r="A2462" s="585" t="s">
        <v>10847</v>
      </c>
      <c r="B2462" s="586" t="s">
        <v>10848</v>
      </c>
      <c r="C2462" s="587" t="s">
        <v>492</v>
      </c>
      <c r="D2462" s="588">
        <v>10.1</v>
      </c>
    </row>
    <row r="2463" spans="1:4" ht="42.75">
      <c r="A2463" s="585" t="s">
        <v>10849</v>
      </c>
      <c r="B2463" s="586" t="s">
        <v>10850</v>
      </c>
      <c r="C2463" s="587" t="s">
        <v>492</v>
      </c>
      <c r="D2463" s="588">
        <v>11.89</v>
      </c>
    </row>
    <row r="2464" spans="1:4" ht="42.75">
      <c r="A2464" s="585" t="s">
        <v>10851</v>
      </c>
      <c r="B2464" s="586" t="s">
        <v>10852</v>
      </c>
      <c r="C2464" s="587" t="s">
        <v>492</v>
      </c>
      <c r="D2464" s="588">
        <v>12.76</v>
      </c>
    </row>
    <row r="2465" spans="1:4" ht="42.75">
      <c r="A2465" s="585" t="s">
        <v>10853</v>
      </c>
      <c r="B2465" s="586" t="s">
        <v>10854</v>
      </c>
      <c r="C2465" s="587" t="s">
        <v>492</v>
      </c>
      <c r="D2465" s="588">
        <v>15.3</v>
      </c>
    </row>
    <row r="2466" spans="1:4" ht="42.75">
      <c r="A2466" s="585" t="s">
        <v>10855</v>
      </c>
      <c r="B2466" s="586" t="s">
        <v>10856</v>
      </c>
      <c r="C2466" s="587" t="s">
        <v>492</v>
      </c>
      <c r="D2466" s="588">
        <v>19.920000000000002</v>
      </c>
    </row>
    <row r="2467" spans="1:4" ht="42.75">
      <c r="A2467" s="585" t="s">
        <v>10857</v>
      </c>
      <c r="B2467" s="586" t="s">
        <v>10858</v>
      </c>
      <c r="C2467" s="587" t="s">
        <v>492</v>
      </c>
      <c r="D2467" s="588">
        <v>7.81</v>
      </c>
    </row>
    <row r="2468" spans="1:4" ht="42.75">
      <c r="A2468" s="585" t="s">
        <v>10859</v>
      </c>
      <c r="B2468" s="586" t="s">
        <v>10860</v>
      </c>
      <c r="C2468" s="587" t="s">
        <v>492</v>
      </c>
      <c r="D2468" s="588">
        <v>10.71</v>
      </c>
    </row>
    <row r="2469" spans="1:4" ht="42.75">
      <c r="A2469" s="585" t="s">
        <v>10861</v>
      </c>
      <c r="B2469" s="586" t="s">
        <v>10862</v>
      </c>
      <c r="C2469" s="587" t="s">
        <v>492</v>
      </c>
      <c r="D2469" s="588">
        <v>9.83</v>
      </c>
    </row>
    <row r="2470" spans="1:4" ht="42.75">
      <c r="A2470" s="585" t="s">
        <v>10863</v>
      </c>
      <c r="B2470" s="586" t="s">
        <v>10864</v>
      </c>
      <c r="C2470" s="587" t="s">
        <v>492</v>
      </c>
      <c r="D2470" s="588">
        <v>11.13</v>
      </c>
    </row>
    <row r="2471" spans="1:4" ht="42.75">
      <c r="A2471" s="585" t="s">
        <v>10865</v>
      </c>
      <c r="B2471" s="586" t="s">
        <v>10866</v>
      </c>
      <c r="C2471" s="587" t="s">
        <v>492</v>
      </c>
      <c r="D2471" s="588">
        <v>12.5</v>
      </c>
    </row>
    <row r="2472" spans="1:4" ht="42.75">
      <c r="A2472" s="585" t="s">
        <v>10867</v>
      </c>
      <c r="B2472" s="586" t="s">
        <v>10868</v>
      </c>
      <c r="C2472" s="587" t="s">
        <v>492</v>
      </c>
      <c r="D2472" s="588">
        <v>13.37</v>
      </c>
    </row>
    <row r="2473" spans="1:4" ht="42.75">
      <c r="A2473" s="585" t="s">
        <v>10869</v>
      </c>
      <c r="B2473" s="586" t="s">
        <v>10870</v>
      </c>
      <c r="C2473" s="587" t="s">
        <v>492</v>
      </c>
      <c r="D2473" s="588">
        <v>15.44</v>
      </c>
    </row>
    <row r="2474" spans="1:4" ht="42.75">
      <c r="A2474" s="585" t="s">
        <v>10871</v>
      </c>
      <c r="B2474" s="586" t="s">
        <v>10872</v>
      </c>
      <c r="C2474" s="587" t="s">
        <v>492</v>
      </c>
      <c r="D2474" s="588">
        <v>20.059999999999999</v>
      </c>
    </row>
    <row r="2475" spans="1:4" ht="28.5">
      <c r="A2475" s="585" t="s">
        <v>10873</v>
      </c>
      <c r="B2475" s="586" t="s">
        <v>10874</v>
      </c>
      <c r="C2475" s="587" t="s">
        <v>492</v>
      </c>
      <c r="D2475" s="588">
        <v>11.14</v>
      </c>
    </row>
    <row r="2476" spans="1:4" ht="28.5">
      <c r="A2476" s="585" t="s">
        <v>10875</v>
      </c>
      <c r="B2476" s="586" t="s">
        <v>10876</v>
      </c>
      <c r="C2476" s="587" t="s">
        <v>492</v>
      </c>
      <c r="D2476" s="588">
        <v>15.11</v>
      </c>
    </row>
    <row r="2477" spans="1:4" ht="28.5">
      <c r="A2477" s="585" t="s">
        <v>10877</v>
      </c>
      <c r="B2477" s="586" t="s">
        <v>10878</v>
      </c>
      <c r="C2477" s="587" t="s">
        <v>492</v>
      </c>
      <c r="D2477" s="588">
        <v>30.19</v>
      </c>
    </row>
    <row r="2478" spans="1:4" ht="28.5">
      <c r="A2478" s="585" t="s">
        <v>10879</v>
      </c>
      <c r="B2478" s="586" t="s">
        <v>10880</v>
      </c>
      <c r="C2478" s="587" t="s">
        <v>492</v>
      </c>
      <c r="D2478" s="588">
        <v>35.880000000000003</v>
      </c>
    </row>
    <row r="2479" spans="1:4" ht="28.5">
      <c r="A2479" s="585" t="s">
        <v>10881</v>
      </c>
      <c r="B2479" s="586" t="s">
        <v>10882</v>
      </c>
      <c r="C2479" s="587" t="s">
        <v>492</v>
      </c>
      <c r="D2479" s="588">
        <v>63.06</v>
      </c>
    </row>
    <row r="2480" spans="1:4" ht="28.5">
      <c r="A2480" s="585" t="s">
        <v>10883</v>
      </c>
      <c r="B2480" s="586" t="s">
        <v>10884</v>
      </c>
      <c r="C2480" s="587" t="s">
        <v>492</v>
      </c>
      <c r="D2480" s="588">
        <v>16.97</v>
      </c>
    </row>
    <row r="2481" spans="1:4" ht="28.5">
      <c r="A2481" s="585" t="s">
        <v>10885</v>
      </c>
      <c r="B2481" s="586" t="s">
        <v>10886</v>
      </c>
      <c r="C2481" s="587" t="s">
        <v>492</v>
      </c>
      <c r="D2481" s="588">
        <v>22.39</v>
      </c>
    </row>
    <row r="2482" spans="1:4" ht="28.5">
      <c r="A2482" s="585" t="s">
        <v>10887</v>
      </c>
      <c r="B2482" s="586" t="s">
        <v>10888</v>
      </c>
      <c r="C2482" s="587" t="s">
        <v>492</v>
      </c>
      <c r="D2482" s="588">
        <v>22.2</v>
      </c>
    </row>
    <row r="2483" spans="1:4" ht="28.5">
      <c r="A2483" s="585" t="s">
        <v>10889</v>
      </c>
      <c r="B2483" s="586" t="s">
        <v>10890</v>
      </c>
      <c r="C2483" s="587" t="s">
        <v>492</v>
      </c>
      <c r="D2483" s="588">
        <v>28</v>
      </c>
    </row>
    <row r="2484" spans="1:4" ht="28.5">
      <c r="A2484" s="585" t="s">
        <v>10891</v>
      </c>
      <c r="B2484" s="586" t="s">
        <v>10892</v>
      </c>
      <c r="C2484" s="587" t="s">
        <v>492</v>
      </c>
      <c r="D2484" s="588">
        <v>40.9</v>
      </c>
    </row>
    <row r="2485" spans="1:4" ht="28.5">
      <c r="A2485" s="585" t="s">
        <v>10893</v>
      </c>
      <c r="B2485" s="586" t="s">
        <v>10894</v>
      </c>
      <c r="C2485" s="587" t="s">
        <v>492</v>
      </c>
      <c r="D2485" s="588">
        <v>32.58</v>
      </c>
    </row>
    <row r="2486" spans="1:4" ht="28.5">
      <c r="A2486" s="585" t="s">
        <v>10895</v>
      </c>
      <c r="B2486" s="586" t="s">
        <v>10896</v>
      </c>
      <c r="C2486" s="587" t="s">
        <v>492</v>
      </c>
      <c r="D2486" s="588">
        <v>47.04</v>
      </c>
    </row>
    <row r="2487" spans="1:4" ht="28.5">
      <c r="A2487" s="585" t="s">
        <v>10897</v>
      </c>
      <c r="B2487" s="586" t="s">
        <v>10898</v>
      </c>
      <c r="C2487" s="587" t="s">
        <v>492</v>
      </c>
      <c r="D2487" s="588">
        <v>60.91</v>
      </c>
    </row>
    <row r="2488" spans="1:4" ht="28.5">
      <c r="A2488" s="585" t="s">
        <v>10899</v>
      </c>
      <c r="B2488" s="586" t="s">
        <v>10900</v>
      </c>
      <c r="C2488" s="587" t="s">
        <v>492</v>
      </c>
      <c r="D2488" s="588">
        <v>80.319999999999993</v>
      </c>
    </row>
    <row r="2489" spans="1:4" ht="28.5">
      <c r="A2489" s="585" t="s">
        <v>10901</v>
      </c>
      <c r="B2489" s="586" t="s">
        <v>10902</v>
      </c>
      <c r="C2489" s="587" t="s">
        <v>492</v>
      </c>
      <c r="D2489" s="588">
        <v>67.62</v>
      </c>
    </row>
    <row r="2490" spans="1:4" ht="14.25">
      <c r="A2490" s="585" t="s">
        <v>10903</v>
      </c>
      <c r="B2490" s="586" t="s">
        <v>10904</v>
      </c>
      <c r="C2490" s="587"/>
      <c r="D2490" s="588"/>
    </row>
    <row r="2491" spans="1:4" ht="14.25">
      <c r="A2491" s="585" t="s">
        <v>10905</v>
      </c>
      <c r="B2491" s="586" t="s">
        <v>10906</v>
      </c>
      <c r="C2491" s="587" t="s">
        <v>810</v>
      </c>
      <c r="D2491" s="588">
        <v>6.96</v>
      </c>
    </row>
    <row r="2492" spans="1:4" ht="14.25">
      <c r="A2492" s="585" t="s">
        <v>10907</v>
      </c>
      <c r="B2492" s="586" t="s">
        <v>10908</v>
      </c>
      <c r="C2492" s="587" t="s">
        <v>810</v>
      </c>
      <c r="D2492" s="588">
        <v>10.26</v>
      </c>
    </row>
    <row r="2493" spans="1:4" ht="14.25">
      <c r="A2493" s="585" t="s">
        <v>10909</v>
      </c>
      <c r="B2493" s="586" t="s">
        <v>10910</v>
      </c>
      <c r="C2493" s="587" t="s">
        <v>810</v>
      </c>
      <c r="D2493" s="588">
        <v>15</v>
      </c>
    </row>
    <row r="2494" spans="1:4" ht="14.25">
      <c r="A2494" s="585" t="s">
        <v>10911</v>
      </c>
      <c r="B2494" s="586" t="s">
        <v>10912</v>
      </c>
      <c r="C2494" s="587" t="s">
        <v>810</v>
      </c>
      <c r="D2494" s="588">
        <v>20.04</v>
      </c>
    </row>
    <row r="2495" spans="1:4" ht="14.25">
      <c r="A2495" s="585" t="s">
        <v>10913</v>
      </c>
      <c r="B2495" s="586" t="s">
        <v>10914</v>
      </c>
      <c r="C2495" s="587" t="s">
        <v>810</v>
      </c>
      <c r="D2495" s="588">
        <v>28.39</v>
      </c>
    </row>
    <row r="2496" spans="1:4" ht="14.25">
      <c r="A2496" s="585" t="s">
        <v>10915</v>
      </c>
      <c r="B2496" s="586" t="s">
        <v>10916</v>
      </c>
      <c r="C2496" s="587" t="s">
        <v>810</v>
      </c>
      <c r="D2496" s="588">
        <v>37.32</v>
      </c>
    </row>
    <row r="2497" spans="1:4" ht="14.25">
      <c r="A2497" s="585" t="s">
        <v>10917</v>
      </c>
      <c r="B2497" s="586" t="s">
        <v>10918</v>
      </c>
      <c r="C2497" s="587" t="s">
        <v>810</v>
      </c>
      <c r="D2497" s="588">
        <v>49.26</v>
      </c>
    </row>
    <row r="2498" spans="1:4" ht="14.25">
      <c r="A2498" s="585" t="s">
        <v>10919</v>
      </c>
      <c r="B2498" s="586" t="s">
        <v>10920</v>
      </c>
      <c r="C2498" s="587" t="s">
        <v>810</v>
      </c>
      <c r="D2498" s="588">
        <v>64.209999999999994</v>
      </c>
    </row>
    <row r="2499" spans="1:4" ht="14.25">
      <c r="A2499" s="585" t="s">
        <v>10921</v>
      </c>
      <c r="B2499" s="586" t="s">
        <v>10922</v>
      </c>
      <c r="C2499" s="587" t="s">
        <v>810</v>
      </c>
      <c r="D2499" s="588">
        <v>1.73</v>
      </c>
    </row>
    <row r="2500" spans="1:4" ht="28.5">
      <c r="A2500" s="585" t="s">
        <v>10923</v>
      </c>
      <c r="B2500" s="586" t="s">
        <v>10924</v>
      </c>
      <c r="C2500" s="587" t="s">
        <v>810</v>
      </c>
      <c r="D2500" s="588">
        <v>1.81</v>
      </c>
    </row>
    <row r="2501" spans="1:4" ht="28.5">
      <c r="A2501" s="585" t="s">
        <v>10925</v>
      </c>
      <c r="B2501" s="586" t="s">
        <v>10926</v>
      </c>
      <c r="C2501" s="587" t="s">
        <v>810</v>
      </c>
      <c r="D2501" s="588">
        <v>2.2599999999999998</v>
      </c>
    </row>
    <row r="2502" spans="1:4" ht="28.5">
      <c r="A2502" s="585" t="s">
        <v>10927</v>
      </c>
      <c r="B2502" s="586" t="s">
        <v>10928</v>
      </c>
      <c r="C2502" s="587" t="s">
        <v>810</v>
      </c>
      <c r="D2502" s="588">
        <v>2.4300000000000002</v>
      </c>
    </row>
    <row r="2503" spans="1:4" ht="28.5">
      <c r="A2503" s="585" t="s">
        <v>10929</v>
      </c>
      <c r="B2503" s="586" t="s">
        <v>10930</v>
      </c>
      <c r="C2503" s="587" t="s">
        <v>810</v>
      </c>
      <c r="D2503" s="588">
        <v>2.88</v>
      </c>
    </row>
    <row r="2504" spans="1:4" ht="28.5">
      <c r="A2504" s="585" t="s">
        <v>10931</v>
      </c>
      <c r="B2504" s="586" t="s">
        <v>10932</v>
      </c>
      <c r="C2504" s="587" t="s">
        <v>810</v>
      </c>
      <c r="D2504" s="588">
        <v>3.38</v>
      </c>
    </row>
    <row r="2505" spans="1:4" ht="28.5">
      <c r="A2505" s="585" t="s">
        <v>10933</v>
      </c>
      <c r="B2505" s="586" t="s">
        <v>10934</v>
      </c>
      <c r="C2505" s="587" t="s">
        <v>810</v>
      </c>
      <c r="D2505" s="588">
        <v>4.51</v>
      </c>
    </row>
    <row r="2506" spans="1:4" ht="28.5">
      <c r="A2506" s="585" t="s">
        <v>10935</v>
      </c>
      <c r="B2506" s="586" t="s">
        <v>10936</v>
      </c>
      <c r="C2506" s="587" t="s">
        <v>810</v>
      </c>
      <c r="D2506" s="588">
        <v>4.92</v>
      </c>
    </row>
    <row r="2507" spans="1:4" ht="28.5">
      <c r="A2507" s="585" t="s">
        <v>10937</v>
      </c>
      <c r="B2507" s="586" t="s">
        <v>10938</v>
      </c>
      <c r="C2507" s="587" t="s">
        <v>810</v>
      </c>
      <c r="D2507" s="588">
        <v>5.67</v>
      </c>
    </row>
    <row r="2508" spans="1:4" ht="28.5">
      <c r="A2508" s="585" t="s">
        <v>10939</v>
      </c>
      <c r="B2508" s="586" t="s">
        <v>10940</v>
      </c>
      <c r="C2508" s="587" t="s">
        <v>810</v>
      </c>
      <c r="D2508" s="588">
        <v>7.94</v>
      </c>
    </row>
    <row r="2509" spans="1:4" ht="28.5">
      <c r="A2509" s="585" t="s">
        <v>10941</v>
      </c>
      <c r="B2509" s="586" t="s">
        <v>10942</v>
      </c>
      <c r="C2509" s="587" t="s">
        <v>810</v>
      </c>
      <c r="D2509" s="588">
        <v>8.6199999999999992</v>
      </c>
    </row>
    <row r="2510" spans="1:4" ht="28.5">
      <c r="A2510" s="585" t="s">
        <v>10943</v>
      </c>
      <c r="B2510" s="586" t="s">
        <v>10944</v>
      </c>
      <c r="C2510" s="587" t="s">
        <v>810</v>
      </c>
      <c r="D2510" s="588">
        <v>15.24</v>
      </c>
    </row>
    <row r="2511" spans="1:4" ht="28.5">
      <c r="A2511" s="585" t="s">
        <v>10945</v>
      </c>
      <c r="B2511" s="586" t="s">
        <v>10946</v>
      </c>
      <c r="C2511" s="587" t="s">
        <v>810</v>
      </c>
      <c r="D2511" s="588">
        <v>12.91</v>
      </c>
    </row>
    <row r="2512" spans="1:4" ht="28.5">
      <c r="A2512" s="585" t="s">
        <v>10947</v>
      </c>
      <c r="B2512" s="586" t="s">
        <v>10948</v>
      </c>
      <c r="C2512" s="587" t="s">
        <v>810</v>
      </c>
      <c r="D2512" s="588">
        <v>5.27</v>
      </c>
    </row>
    <row r="2513" spans="1:4" ht="28.5">
      <c r="A2513" s="585" t="s">
        <v>10949</v>
      </c>
      <c r="B2513" s="586" t="s">
        <v>10950</v>
      </c>
      <c r="C2513" s="587" t="s">
        <v>810</v>
      </c>
      <c r="D2513" s="588">
        <v>5.85</v>
      </c>
    </row>
    <row r="2514" spans="1:4" ht="28.5">
      <c r="A2514" s="585" t="s">
        <v>10951</v>
      </c>
      <c r="B2514" s="586" t="s">
        <v>10952</v>
      </c>
      <c r="C2514" s="587" t="s">
        <v>810</v>
      </c>
      <c r="D2514" s="588">
        <v>10.76</v>
      </c>
    </row>
    <row r="2515" spans="1:4" ht="28.5">
      <c r="A2515" s="585" t="s">
        <v>10953</v>
      </c>
      <c r="B2515" s="586" t="s">
        <v>10954</v>
      </c>
      <c r="C2515" s="587" t="s">
        <v>810</v>
      </c>
      <c r="D2515" s="588">
        <v>8.75</v>
      </c>
    </row>
    <row r="2516" spans="1:4" ht="28.5">
      <c r="A2516" s="585" t="s">
        <v>10955</v>
      </c>
      <c r="B2516" s="586" t="s">
        <v>10956</v>
      </c>
      <c r="C2516" s="587" t="s">
        <v>810</v>
      </c>
      <c r="D2516" s="588">
        <v>12.82</v>
      </c>
    </row>
    <row r="2517" spans="1:4" ht="28.5">
      <c r="A2517" s="585" t="s">
        <v>10957</v>
      </c>
      <c r="B2517" s="586" t="s">
        <v>10958</v>
      </c>
      <c r="C2517" s="587" t="s">
        <v>810</v>
      </c>
      <c r="D2517" s="588">
        <v>14.56</v>
      </c>
    </row>
    <row r="2518" spans="1:4" ht="28.5">
      <c r="A2518" s="585" t="s">
        <v>10959</v>
      </c>
      <c r="B2518" s="586" t="s">
        <v>10960</v>
      </c>
      <c r="C2518" s="587" t="s">
        <v>810</v>
      </c>
      <c r="D2518" s="588">
        <v>15.63</v>
      </c>
    </row>
    <row r="2519" spans="1:4" ht="28.5">
      <c r="A2519" s="585" t="s">
        <v>10961</v>
      </c>
      <c r="B2519" s="586" t="s">
        <v>10962</v>
      </c>
      <c r="C2519" s="587" t="s">
        <v>810</v>
      </c>
      <c r="D2519" s="588">
        <v>18.850000000000001</v>
      </c>
    </row>
    <row r="2520" spans="1:4" ht="28.5">
      <c r="A2520" s="585" t="s">
        <v>10963</v>
      </c>
      <c r="B2520" s="586" t="s">
        <v>10964</v>
      </c>
      <c r="C2520" s="587" t="s">
        <v>810</v>
      </c>
      <c r="D2520" s="588">
        <v>22.18</v>
      </c>
    </row>
    <row r="2521" spans="1:4" ht="28.5">
      <c r="A2521" s="585" t="s">
        <v>10965</v>
      </c>
      <c r="B2521" s="586" t="s">
        <v>10966</v>
      </c>
      <c r="C2521" s="587" t="s">
        <v>810</v>
      </c>
      <c r="D2521" s="588">
        <v>25.2</v>
      </c>
    </row>
    <row r="2522" spans="1:4" ht="28.5">
      <c r="A2522" s="585" t="s">
        <v>10967</v>
      </c>
      <c r="B2522" s="586" t="s">
        <v>10968</v>
      </c>
      <c r="C2522" s="587" t="s">
        <v>810</v>
      </c>
      <c r="D2522" s="588">
        <v>31.92</v>
      </c>
    </row>
    <row r="2523" spans="1:4" ht="28.5">
      <c r="A2523" s="585" t="s">
        <v>10969</v>
      </c>
      <c r="B2523" s="586" t="s">
        <v>10970</v>
      </c>
      <c r="C2523" s="587" t="s">
        <v>810</v>
      </c>
      <c r="D2523" s="588">
        <v>34.74</v>
      </c>
    </row>
    <row r="2524" spans="1:4" ht="28.5">
      <c r="A2524" s="585" t="s">
        <v>10971</v>
      </c>
      <c r="B2524" s="586" t="s">
        <v>10972</v>
      </c>
      <c r="C2524" s="587" t="s">
        <v>810</v>
      </c>
      <c r="D2524" s="588">
        <v>42.62</v>
      </c>
    </row>
    <row r="2525" spans="1:4" ht="28.5">
      <c r="A2525" s="585" t="s">
        <v>10973</v>
      </c>
      <c r="B2525" s="586" t="s">
        <v>10974</v>
      </c>
      <c r="C2525" s="587" t="s">
        <v>810</v>
      </c>
      <c r="D2525" s="588">
        <v>48.14</v>
      </c>
    </row>
    <row r="2526" spans="1:4" ht="28.5">
      <c r="A2526" s="585" t="s">
        <v>10975</v>
      </c>
      <c r="B2526" s="586" t="s">
        <v>10976</v>
      </c>
      <c r="C2526" s="587" t="s">
        <v>810</v>
      </c>
      <c r="D2526" s="588">
        <v>52.91</v>
      </c>
    </row>
    <row r="2527" spans="1:4" ht="28.5">
      <c r="A2527" s="585" t="s">
        <v>10977</v>
      </c>
      <c r="B2527" s="586" t="s">
        <v>10978</v>
      </c>
      <c r="C2527" s="587" t="s">
        <v>810</v>
      </c>
      <c r="D2527" s="588">
        <v>55.73</v>
      </c>
    </row>
    <row r="2528" spans="1:4" ht="28.5">
      <c r="A2528" s="585" t="s">
        <v>10979</v>
      </c>
      <c r="B2528" s="586" t="s">
        <v>10980</v>
      </c>
      <c r="C2528" s="587" t="s">
        <v>810</v>
      </c>
      <c r="D2528" s="588">
        <v>63.79</v>
      </c>
    </row>
    <row r="2529" spans="1:4" ht="28.5">
      <c r="A2529" s="585" t="s">
        <v>10981</v>
      </c>
      <c r="B2529" s="586" t="s">
        <v>10982</v>
      </c>
      <c r="C2529" s="587" t="s">
        <v>810</v>
      </c>
      <c r="D2529" s="588">
        <v>70.400000000000006</v>
      </c>
    </row>
    <row r="2530" spans="1:4" ht="28.5">
      <c r="A2530" s="585" t="s">
        <v>10983</v>
      </c>
      <c r="B2530" s="586" t="s">
        <v>10984</v>
      </c>
      <c r="C2530" s="587" t="s">
        <v>810</v>
      </c>
      <c r="D2530" s="588">
        <v>79.459999999999994</v>
      </c>
    </row>
    <row r="2531" spans="1:4" ht="28.5">
      <c r="A2531" s="585" t="s">
        <v>10985</v>
      </c>
      <c r="B2531" s="586" t="s">
        <v>10986</v>
      </c>
      <c r="C2531" s="587" t="s">
        <v>810</v>
      </c>
      <c r="D2531" s="588">
        <v>86.06</v>
      </c>
    </row>
    <row r="2532" spans="1:4" ht="28.5">
      <c r="A2532" s="585" t="s">
        <v>10987</v>
      </c>
      <c r="B2532" s="586" t="s">
        <v>10988</v>
      </c>
      <c r="C2532" s="587" t="s">
        <v>810</v>
      </c>
      <c r="D2532" s="588">
        <v>103.06</v>
      </c>
    </row>
    <row r="2533" spans="1:4" ht="28.5">
      <c r="A2533" s="585" t="s">
        <v>10989</v>
      </c>
      <c r="B2533" s="586" t="s">
        <v>10990</v>
      </c>
      <c r="C2533" s="587" t="s">
        <v>810</v>
      </c>
      <c r="D2533" s="588">
        <v>115.89</v>
      </c>
    </row>
    <row r="2534" spans="1:4" ht="28.5">
      <c r="A2534" s="585" t="s">
        <v>10991</v>
      </c>
      <c r="B2534" s="586" t="s">
        <v>10992</v>
      </c>
      <c r="C2534" s="587" t="s">
        <v>810</v>
      </c>
      <c r="D2534" s="588">
        <v>125.03</v>
      </c>
    </row>
    <row r="2535" spans="1:4" ht="28.5">
      <c r="A2535" s="585" t="s">
        <v>10993</v>
      </c>
      <c r="B2535" s="586" t="s">
        <v>10994</v>
      </c>
      <c r="C2535" s="587" t="s">
        <v>810</v>
      </c>
      <c r="D2535" s="588">
        <v>137.79</v>
      </c>
    </row>
    <row r="2536" spans="1:4" ht="14.25">
      <c r="A2536" s="585" t="s">
        <v>10995</v>
      </c>
      <c r="B2536" s="586" t="s">
        <v>10996</v>
      </c>
      <c r="C2536" s="587"/>
      <c r="D2536" s="588"/>
    </row>
    <row r="2537" spans="1:4" ht="14.25">
      <c r="A2537" s="585" t="s">
        <v>10997</v>
      </c>
      <c r="B2537" s="586" t="s">
        <v>10998</v>
      </c>
      <c r="C2537" s="587"/>
      <c r="D2537" s="588"/>
    </row>
    <row r="2538" spans="1:4" ht="28.5">
      <c r="A2538" s="585" t="s">
        <v>10999</v>
      </c>
      <c r="B2538" s="586" t="s">
        <v>11000</v>
      </c>
      <c r="C2538" s="587" t="s">
        <v>492</v>
      </c>
      <c r="D2538" s="588">
        <v>10.41</v>
      </c>
    </row>
    <row r="2539" spans="1:4" ht="28.5">
      <c r="A2539" s="585" t="s">
        <v>11001</v>
      </c>
      <c r="B2539" s="586" t="s">
        <v>11002</v>
      </c>
      <c r="C2539" s="587" t="s">
        <v>492</v>
      </c>
      <c r="D2539" s="588">
        <v>11.46</v>
      </c>
    </row>
    <row r="2540" spans="1:4" ht="28.5">
      <c r="A2540" s="585" t="s">
        <v>11003</v>
      </c>
      <c r="B2540" s="586" t="s">
        <v>11004</v>
      </c>
      <c r="C2540" s="587" t="s">
        <v>492</v>
      </c>
      <c r="D2540" s="588">
        <v>14.31</v>
      </c>
    </row>
    <row r="2541" spans="1:4" ht="28.5">
      <c r="A2541" s="585" t="s">
        <v>11005</v>
      </c>
      <c r="B2541" s="586" t="s">
        <v>11006</v>
      </c>
      <c r="C2541" s="587" t="s">
        <v>492</v>
      </c>
      <c r="D2541" s="588">
        <v>9.64</v>
      </c>
    </row>
    <row r="2542" spans="1:4" ht="28.5">
      <c r="A2542" s="585" t="s">
        <v>11007</v>
      </c>
      <c r="B2542" s="586" t="s">
        <v>11008</v>
      </c>
      <c r="C2542" s="587" t="s">
        <v>492</v>
      </c>
      <c r="D2542" s="588">
        <v>12.77</v>
      </c>
    </row>
    <row r="2543" spans="1:4" ht="28.5">
      <c r="A2543" s="585" t="s">
        <v>11009</v>
      </c>
      <c r="B2543" s="586" t="s">
        <v>11010</v>
      </c>
      <c r="C2543" s="587" t="s">
        <v>492</v>
      </c>
      <c r="D2543" s="588">
        <v>15.75</v>
      </c>
    </row>
    <row r="2544" spans="1:4" ht="28.5">
      <c r="A2544" s="585" t="s">
        <v>11011</v>
      </c>
      <c r="B2544" s="586" t="s">
        <v>11012</v>
      </c>
      <c r="C2544" s="587" t="s">
        <v>492</v>
      </c>
      <c r="D2544" s="588">
        <v>9.57</v>
      </c>
    </row>
    <row r="2545" spans="1:4" ht="28.5">
      <c r="A2545" s="585" t="s">
        <v>11013</v>
      </c>
      <c r="B2545" s="586" t="s">
        <v>11014</v>
      </c>
      <c r="C2545" s="587" t="s">
        <v>492</v>
      </c>
      <c r="D2545" s="588">
        <v>10.52</v>
      </c>
    </row>
    <row r="2546" spans="1:4" ht="28.5">
      <c r="A2546" s="585" t="s">
        <v>11015</v>
      </c>
      <c r="B2546" s="586" t="s">
        <v>11016</v>
      </c>
      <c r="C2546" s="587" t="s">
        <v>492</v>
      </c>
      <c r="D2546" s="588">
        <v>15.38</v>
      </c>
    </row>
    <row r="2547" spans="1:4" ht="28.5">
      <c r="A2547" s="585" t="s">
        <v>11017</v>
      </c>
      <c r="B2547" s="586" t="s">
        <v>11018</v>
      </c>
      <c r="C2547" s="587" t="s">
        <v>492</v>
      </c>
      <c r="D2547" s="588">
        <v>10.16</v>
      </c>
    </row>
    <row r="2548" spans="1:4" ht="28.5">
      <c r="A2548" s="585" t="s">
        <v>11019</v>
      </c>
      <c r="B2548" s="586" t="s">
        <v>11020</v>
      </c>
      <c r="C2548" s="587" t="s">
        <v>492</v>
      </c>
      <c r="D2548" s="588">
        <v>11.63</v>
      </c>
    </row>
    <row r="2549" spans="1:4" ht="28.5">
      <c r="A2549" s="585" t="s">
        <v>11021</v>
      </c>
      <c r="B2549" s="586" t="s">
        <v>11022</v>
      </c>
      <c r="C2549" s="587" t="s">
        <v>492</v>
      </c>
      <c r="D2549" s="588">
        <v>16.2</v>
      </c>
    </row>
    <row r="2550" spans="1:4" ht="28.5">
      <c r="A2550" s="585" t="s">
        <v>11023</v>
      </c>
      <c r="B2550" s="586" t="s">
        <v>11024</v>
      </c>
      <c r="C2550" s="587" t="s">
        <v>492</v>
      </c>
      <c r="D2550" s="588">
        <v>10.16</v>
      </c>
    </row>
    <row r="2551" spans="1:4" ht="28.5">
      <c r="A2551" s="585" t="s">
        <v>11025</v>
      </c>
      <c r="B2551" s="586" t="s">
        <v>11026</v>
      </c>
      <c r="C2551" s="587" t="s">
        <v>492</v>
      </c>
      <c r="D2551" s="588">
        <v>11.63</v>
      </c>
    </row>
    <row r="2552" spans="1:4" ht="28.5">
      <c r="A2552" s="585" t="s">
        <v>11027</v>
      </c>
      <c r="B2552" s="586" t="s">
        <v>11028</v>
      </c>
      <c r="C2552" s="587" t="s">
        <v>492</v>
      </c>
      <c r="D2552" s="588">
        <v>16.2</v>
      </c>
    </row>
    <row r="2553" spans="1:4" ht="28.5">
      <c r="A2553" s="585" t="s">
        <v>11029</v>
      </c>
      <c r="B2553" s="586" t="s">
        <v>11030</v>
      </c>
      <c r="C2553" s="587" t="s">
        <v>492</v>
      </c>
      <c r="D2553" s="588">
        <v>14.33</v>
      </c>
    </row>
    <row r="2554" spans="1:4" ht="28.5">
      <c r="A2554" s="585" t="s">
        <v>11031</v>
      </c>
      <c r="B2554" s="586" t="s">
        <v>11032</v>
      </c>
      <c r="C2554" s="587" t="s">
        <v>492</v>
      </c>
      <c r="D2554" s="588">
        <v>16.54</v>
      </c>
    </row>
    <row r="2555" spans="1:4" ht="28.5">
      <c r="A2555" s="585" t="s">
        <v>11033</v>
      </c>
      <c r="B2555" s="586" t="s">
        <v>11034</v>
      </c>
      <c r="C2555" s="587" t="s">
        <v>492</v>
      </c>
      <c r="D2555" s="588">
        <v>19.690000000000001</v>
      </c>
    </row>
    <row r="2556" spans="1:4" ht="28.5">
      <c r="A2556" s="585" t="s">
        <v>11035</v>
      </c>
      <c r="B2556" s="586" t="s">
        <v>11036</v>
      </c>
      <c r="C2556" s="587" t="s">
        <v>492</v>
      </c>
      <c r="D2556" s="588">
        <v>12.14</v>
      </c>
    </row>
    <row r="2557" spans="1:4" ht="28.5">
      <c r="A2557" s="585" t="s">
        <v>11037</v>
      </c>
      <c r="B2557" s="586" t="s">
        <v>11038</v>
      </c>
      <c r="C2557" s="587" t="s">
        <v>492</v>
      </c>
      <c r="D2557" s="588">
        <v>13.46</v>
      </c>
    </row>
    <row r="2558" spans="1:4" ht="28.5">
      <c r="A2558" s="585" t="s">
        <v>11039</v>
      </c>
      <c r="B2558" s="586" t="s">
        <v>11040</v>
      </c>
      <c r="C2558" s="587" t="s">
        <v>492</v>
      </c>
      <c r="D2558" s="588">
        <v>19.010000000000002</v>
      </c>
    </row>
    <row r="2559" spans="1:4" ht="14.25">
      <c r="A2559" s="585" t="s">
        <v>11041</v>
      </c>
      <c r="B2559" s="586" t="s">
        <v>11042</v>
      </c>
      <c r="C2559" s="587"/>
      <c r="D2559" s="588"/>
    </row>
    <row r="2560" spans="1:4" ht="14.25">
      <c r="A2560" s="585" t="s">
        <v>11043</v>
      </c>
      <c r="B2560" s="586" t="s">
        <v>11044</v>
      </c>
      <c r="C2560" s="587" t="s">
        <v>492</v>
      </c>
      <c r="D2560" s="588">
        <v>19.5</v>
      </c>
    </row>
    <row r="2561" spans="1:4" ht="14.25">
      <c r="A2561" s="585" t="s">
        <v>11045</v>
      </c>
      <c r="B2561" s="586" t="s">
        <v>11046</v>
      </c>
      <c r="C2561" s="587" t="s">
        <v>492</v>
      </c>
      <c r="D2561" s="588">
        <v>15.93</v>
      </c>
    </row>
    <row r="2562" spans="1:4" ht="14.25">
      <c r="A2562" s="585" t="s">
        <v>11047</v>
      </c>
      <c r="B2562" s="586" t="s">
        <v>11048</v>
      </c>
      <c r="C2562" s="587" t="s">
        <v>492</v>
      </c>
      <c r="D2562" s="588">
        <v>26.77</v>
      </c>
    </row>
    <row r="2563" spans="1:4" ht="14.25">
      <c r="A2563" s="585" t="s">
        <v>11049</v>
      </c>
      <c r="B2563" s="586" t="s">
        <v>11050</v>
      </c>
      <c r="C2563" s="587" t="s">
        <v>492</v>
      </c>
      <c r="D2563" s="588">
        <v>37.39</v>
      </c>
    </row>
    <row r="2564" spans="1:4" ht="14.25">
      <c r="A2564" s="585" t="s">
        <v>11051</v>
      </c>
      <c r="B2564" s="586" t="s">
        <v>11052</v>
      </c>
      <c r="C2564" s="587" t="s">
        <v>492</v>
      </c>
      <c r="D2564" s="588">
        <v>121.93</v>
      </c>
    </row>
    <row r="2565" spans="1:4" ht="14.25">
      <c r="A2565" s="585" t="s">
        <v>11053</v>
      </c>
      <c r="B2565" s="586" t="s">
        <v>11054</v>
      </c>
      <c r="C2565" s="587" t="s">
        <v>492</v>
      </c>
      <c r="D2565" s="588">
        <v>130.36000000000001</v>
      </c>
    </row>
    <row r="2566" spans="1:4" ht="14.25">
      <c r="A2566" s="585" t="s">
        <v>11055</v>
      </c>
      <c r="B2566" s="586" t="s">
        <v>11056</v>
      </c>
      <c r="C2566" s="587" t="s">
        <v>492</v>
      </c>
      <c r="D2566" s="588">
        <v>196.81</v>
      </c>
    </row>
    <row r="2567" spans="1:4" ht="14.25">
      <c r="A2567" s="585" t="s">
        <v>11057</v>
      </c>
      <c r="B2567" s="586" t="s">
        <v>11058</v>
      </c>
      <c r="C2567" s="587" t="s">
        <v>492</v>
      </c>
      <c r="D2567" s="588">
        <v>277.63</v>
      </c>
    </row>
    <row r="2568" spans="1:4" ht="14.25">
      <c r="A2568" s="585" t="s">
        <v>11059</v>
      </c>
      <c r="B2568" s="586" t="s">
        <v>11060</v>
      </c>
      <c r="C2568" s="587" t="s">
        <v>492</v>
      </c>
      <c r="D2568" s="588">
        <v>331.6</v>
      </c>
    </row>
    <row r="2569" spans="1:4" ht="14.25">
      <c r="A2569" s="585" t="s">
        <v>11061</v>
      </c>
      <c r="B2569" s="586" t="s">
        <v>11062</v>
      </c>
      <c r="C2569" s="587" t="s">
        <v>492</v>
      </c>
      <c r="D2569" s="588">
        <v>14.18</v>
      </c>
    </row>
    <row r="2570" spans="1:4" ht="14.25">
      <c r="A2570" s="585" t="s">
        <v>11063</v>
      </c>
      <c r="B2570" s="586" t="s">
        <v>11064</v>
      </c>
      <c r="C2570" s="587" t="s">
        <v>492</v>
      </c>
      <c r="D2570" s="588">
        <v>17.53</v>
      </c>
    </row>
    <row r="2571" spans="1:4" ht="14.25">
      <c r="A2571" s="585" t="s">
        <v>11065</v>
      </c>
      <c r="B2571" s="586" t="s">
        <v>11066</v>
      </c>
      <c r="C2571" s="587" t="s">
        <v>492</v>
      </c>
      <c r="D2571" s="588">
        <v>19.59</v>
      </c>
    </row>
    <row r="2572" spans="1:4" ht="14.25">
      <c r="A2572" s="585" t="s">
        <v>11067</v>
      </c>
      <c r="B2572" s="586" t="s">
        <v>11068</v>
      </c>
      <c r="C2572" s="587" t="s">
        <v>492</v>
      </c>
      <c r="D2572" s="588">
        <v>15.79</v>
      </c>
    </row>
    <row r="2573" spans="1:4" ht="14.25">
      <c r="A2573" s="585" t="s">
        <v>11069</v>
      </c>
      <c r="B2573" s="586" t="s">
        <v>11070</v>
      </c>
      <c r="C2573" s="587" t="s">
        <v>492</v>
      </c>
      <c r="D2573" s="588">
        <v>15.88</v>
      </c>
    </row>
    <row r="2574" spans="1:4" ht="14.25">
      <c r="A2574" s="585" t="s">
        <v>11071</v>
      </c>
      <c r="B2574" s="586" t="s">
        <v>11072</v>
      </c>
      <c r="C2574" s="587" t="s">
        <v>492</v>
      </c>
      <c r="D2574" s="588">
        <v>16.170000000000002</v>
      </c>
    </row>
    <row r="2575" spans="1:4" ht="14.25">
      <c r="A2575" s="585" t="s">
        <v>11073</v>
      </c>
      <c r="B2575" s="586" t="s">
        <v>11074</v>
      </c>
      <c r="C2575" s="587" t="s">
        <v>492</v>
      </c>
      <c r="D2575" s="588">
        <v>30.1</v>
      </c>
    </row>
    <row r="2576" spans="1:4" ht="14.25">
      <c r="A2576" s="585" t="s">
        <v>11075</v>
      </c>
      <c r="B2576" s="586" t="s">
        <v>11076</v>
      </c>
      <c r="C2576" s="587" t="s">
        <v>492</v>
      </c>
      <c r="D2576" s="588">
        <v>26.53</v>
      </c>
    </row>
    <row r="2577" spans="1:4" ht="14.25">
      <c r="A2577" s="585" t="s">
        <v>11077</v>
      </c>
      <c r="B2577" s="586" t="s">
        <v>11078</v>
      </c>
      <c r="C2577" s="587" t="s">
        <v>492</v>
      </c>
      <c r="D2577" s="588">
        <v>27.21</v>
      </c>
    </row>
    <row r="2578" spans="1:4" ht="14.25">
      <c r="A2578" s="585" t="s">
        <v>11079</v>
      </c>
      <c r="B2578" s="586" t="s">
        <v>11080</v>
      </c>
      <c r="C2578" s="587" t="s">
        <v>492</v>
      </c>
      <c r="D2578" s="588">
        <v>30.63</v>
      </c>
    </row>
    <row r="2579" spans="1:4" ht="14.25">
      <c r="A2579" s="585" t="s">
        <v>11081</v>
      </c>
      <c r="B2579" s="586" t="s">
        <v>11082</v>
      </c>
      <c r="C2579" s="587" t="s">
        <v>492</v>
      </c>
      <c r="D2579" s="588">
        <v>71.09</v>
      </c>
    </row>
    <row r="2580" spans="1:4" ht="28.5">
      <c r="A2580" s="585" t="s">
        <v>11083</v>
      </c>
      <c r="B2580" s="586" t="s">
        <v>11084</v>
      </c>
      <c r="C2580" s="587" t="s">
        <v>492</v>
      </c>
      <c r="D2580" s="588">
        <v>9.5</v>
      </c>
    </row>
    <row r="2581" spans="1:4" ht="28.5">
      <c r="A2581" s="585" t="s">
        <v>11085</v>
      </c>
      <c r="B2581" s="586" t="s">
        <v>11086</v>
      </c>
      <c r="C2581" s="587" t="s">
        <v>492</v>
      </c>
      <c r="D2581" s="588">
        <v>10.5</v>
      </c>
    </row>
    <row r="2582" spans="1:4" ht="28.5">
      <c r="A2582" s="585" t="s">
        <v>11087</v>
      </c>
      <c r="B2582" s="586" t="s">
        <v>11088</v>
      </c>
      <c r="C2582" s="587" t="s">
        <v>492</v>
      </c>
      <c r="D2582" s="588">
        <v>17.170000000000002</v>
      </c>
    </row>
    <row r="2583" spans="1:4" ht="28.5">
      <c r="A2583" s="585" t="s">
        <v>11089</v>
      </c>
      <c r="B2583" s="586" t="s">
        <v>11090</v>
      </c>
      <c r="C2583" s="587" t="s">
        <v>492</v>
      </c>
      <c r="D2583" s="588">
        <v>9.6199999999999992</v>
      </c>
    </row>
    <row r="2584" spans="1:4" ht="28.5">
      <c r="A2584" s="585" t="s">
        <v>11091</v>
      </c>
      <c r="B2584" s="586" t="s">
        <v>11092</v>
      </c>
      <c r="C2584" s="587" t="s">
        <v>492</v>
      </c>
      <c r="D2584" s="588">
        <v>6.79</v>
      </c>
    </row>
    <row r="2585" spans="1:4" ht="28.5">
      <c r="A2585" s="585" t="s">
        <v>11093</v>
      </c>
      <c r="B2585" s="586" t="s">
        <v>11094</v>
      </c>
      <c r="C2585" s="587" t="s">
        <v>492</v>
      </c>
      <c r="D2585" s="588">
        <v>20.85</v>
      </c>
    </row>
    <row r="2586" spans="1:4" ht="28.5">
      <c r="A2586" s="585" t="s">
        <v>11095</v>
      </c>
      <c r="B2586" s="586" t="s">
        <v>11096</v>
      </c>
      <c r="C2586" s="587" t="s">
        <v>492</v>
      </c>
      <c r="D2586" s="588">
        <v>12.17</v>
      </c>
    </row>
    <row r="2587" spans="1:4" ht="28.5">
      <c r="A2587" s="585" t="s">
        <v>11097</v>
      </c>
      <c r="B2587" s="586" t="s">
        <v>11098</v>
      </c>
      <c r="C2587" s="587" t="s">
        <v>492</v>
      </c>
      <c r="D2587" s="588">
        <v>8.92</v>
      </c>
    </row>
    <row r="2588" spans="1:4" ht="28.5">
      <c r="A2588" s="585" t="s">
        <v>11099</v>
      </c>
      <c r="B2588" s="586" t="s">
        <v>11100</v>
      </c>
      <c r="C2588" s="587" t="s">
        <v>492</v>
      </c>
      <c r="D2588" s="588">
        <v>6.04</v>
      </c>
    </row>
    <row r="2589" spans="1:4" ht="28.5">
      <c r="A2589" s="585" t="s">
        <v>11101</v>
      </c>
      <c r="B2589" s="586" t="s">
        <v>11102</v>
      </c>
      <c r="C2589" s="587" t="s">
        <v>492</v>
      </c>
      <c r="D2589" s="588">
        <v>5.69</v>
      </c>
    </row>
    <row r="2590" spans="1:4" ht="28.5">
      <c r="A2590" s="585" t="s">
        <v>11103</v>
      </c>
      <c r="B2590" s="586" t="s">
        <v>11104</v>
      </c>
      <c r="C2590" s="587" t="s">
        <v>492</v>
      </c>
      <c r="D2590" s="588">
        <v>15.8</v>
      </c>
    </row>
    <row r="2591" spans="1:4" ht="28.5">
      <c r="A2591" s="585" t="s">
        <v>11105</v>
      </c>
      <c r="B2591" s="586" t="s">
        <v>11106</v>
      </c>
      <c r="C2591" s="587" t="s">
        <v>492</v>
      </c>
      <c r="D2591" s="588">
        <v>8.26</v>
      </c>
    </row>
    <row r="2592" spans="1:4" ht="28.5">
      <c r="A2592" s="585" t="s">
        <v>11107</v>
      </c>
      <c r="B2592" s="586" t="s">
        <v>11108</v>
      </c>
      <c r="C2592" s="587" t="s">
        <v>492</v>
      </c>
      <c r="D2592" s="588">
        <v>5.43</v>
      </c>
    </row>
    <row r="2593" spans="1:4" ht="28.5">
      <c r="A2593" s="585" t="s">
        <v>11109</v>
      </c>
      <c r="B2593" s="586" t="s">
        <v>11110</v>
      </c>
      <c r="C2593" s="587" t="s">
        <v>492</v>
      </c>
      <c r="D2593" s="588">
        <v>18.760000000000002</v>
      </c>
    </row>
    <row r="2594" spans="1:4" ht="28.5">
      <c r="A2594" s="585" t="s">
        <v>11111</v>
      </c>
      <c r="B2594" s="586" t="s">
        <v>11112</v>
      </c>
      <c r="C2594" s="587" t="s">
        <v>492</v>
      </c>
      <c r="D2594" s="588">
        <v>10.07</v>
      </c>
    </row>
    <row r="2595" spans="1:4" ht="28.5">
      <c r="A2595" s="585" t="s">
        <v>11113</v>
      </c>
      <c r="B2595" s="586" t="s">
        <v>11114</v>
      </c>
      <c r="C2595" s="587" t="s">
        <v>492</v>
      </c>
      <c r="D2595" s="588">
        <v>6.82</v>
      </c>
    </row>
    <row r="2596" spans="1:4" ht="14.25">
      <c r="A2596" s="585" t="s">
        <v>11115</v>
      </c>
      <c r="B2596" s="586" t="s">
        <v>11116</v>
      </c>
      <c r="C2596" s="587"/>
      <c r="D2596" s="588"/>
    </row>
    <row r="2597" spans="1:4" ht="14.25">
      <c r="A2597" s="585" t="s">
        <v>11117</v>
      </c>
      <c r="B2597" s="586" t="s">
        <v>11118</v>
      </c>
      <c r="C2597" s="587" t="s">
        <v>492</v>
      </c>
      <c r="D2597" s="588">
        <v>97.33</v>
      </c>
    </row>
    <row r="2598" spans="1:4" ht="14.25">
      <c r="A2598" s="585" t="s">
        <v>11119</v>
      </c>
      <c r="B2598" s="586" t="s">
        <v>11120</v>
      </c>
      <c r="C2598" s="587" t="s">
        <v>492</v>
      </c>
      <c r="D2598" s="588">
        <v>4403.8999999999996</v>
      </c>
    </row>
    <row r="2599" spans="1:4" ht="28.5">
      <c r="A2599" s="585" t="s">
        <v>11121</v>
      </c>
      <c r="B2599" s="586" t="s">
        <v>11122</v>
      </c>
      <c r="C2599" s="587" t="s">
        <v>492</v>
      </c>
      <c r="D2599" s="588">
        <v>200.33</v>
      </c>
    </row>
    <row r="2600" spans="1:4" ht="28.5">
      <c r="A2600" s="585" t="s">
        <v>11123</v>
      </c>
      <c r="B2600" s="586" t="s">
        <v>11124</v>
      </c>
      <c r="C2600" s="587" t="s">
        <v>492</v>
      </c>
      <c r="D2600" s="588">
        <v>238.16</v>
      </c>
    </row>
    <row r="2601" spans="1:4" ht="28.5">
      <c r="A2601" s="585" t="s">
        <v>11125</v>
      </c>
      <c r="B2601" s="586" t="s">
        <v>11126</v>
      </c>
      <c r="C2601" s="587" t="s">
        <v>492</v>
      </c>
      <c r="D2601" s="588">
        <v>390.19</v>
      </c>
    </row>
    <row r="2602" spans="1:4" ht="28.5">
      <c r="A2602" s="585" t="s">
        <v>11127</v>
      </c>
      <c r="B2602" s="586" t="s">
        <v>11128</v>
      </c>
      <c r="C2602" s="587" t="s">
        <v>492</v>
      </c>
      <c r="D2602" s="588">
        <v>1176.6500000000001</v>
      </c>
    </row>
    <row r="2603" spans="1:4" ht="14.25">
      <c r="A2603" s="585" t="s">
        <v>11129</v>
      </c>
      <c r="B2603" s="586" t="s">
        <v>11130</v>
      </c>
      <c r="C2603" s="587"/>
      <c r="D2603" s="588"/>
    </row>
    <row r="2604" spans="1:4" ht="28.5">
      <c r="A2604" s="585" t="s">
        <v>11131</v>
      </c>
      <c r="B2604" s="586" t="s">
        <v>11132</v>
      </c>
      <c r="C2604" s="587" t="s">
        <v>492</v>
      </c>
      <c r="D2604" s="588">
        <v>1070.4100000000001</v>
      </c>
    </row>
    <row r="2605" spans="1:4" ht="14.25">
      <c r="A2605" s="585" t="s">
        <v>11133</v>
      </c>
      <c r="B2605" s="586" t="s">
        <v>11134</v>
      </c>
      <c r="C2605" s="587"/>
      <c r="D2605" s="588"/>
    </row>
    <row r="2606" spans="1:4" ht="28.5">
      <c r="A2606" s="585" t="s">
        <v>11135</v>
      </c>
      <c r="B2606" s="586" t="s">
        <v>11136</v>
      </c>
      <c r="C2606" s="587" t="s">
        <v>492</v>
      </c>
      <c r="D2606" s="588">
        <v>12.69</v>
      </c>
    </row>
    <row r="2607" spans="1:4" ht="28.5">
      <c r="A2607" s="585" t="s">
        <v>11137</v>
      </c>
      <c r="B2607" s="586" t="s">
        <v>11138</v>
      </c>
      <c r="C2607" s="587" t="s">
        <v>492</v>
      </c>
      <c r="D2607" s="588">
        <v>19.96</v>
      </c>
    </row>
    <row r="2608" spans="1:4" ht="28.5">
      <c r="A2608" s="585" t="s">
        <v>11139</v>
      </c>
      <c r="B2608" s="586" t="s">
        <v>11140</v>
      </c>
      <c r="C2608" s="587" t="s">
        <v>492</v>
      </c>
      <c r="D2608" s="588">
        <v>60.1</v>
      </c>
    </row>
    <row r="2609" spans="1:4" ht="28.5">
      <c r="A2609" s="585" t="s">
        <v>11141</v>
      </c>
      <c r="B2609" s="586" t="s">
        <v>11142</v>
      </c>
      <c r="C2609" s="587" t="s">
        <v>492</v>
      </c>
      <c r="D2609" s="588">
        <v>83.13</v>
      </c>
    </row>
    <row r="2610" spans="1:4" ht="28.5">
      <c r="A2610" s="585" t="s">
        <v>11143</v>
      </c>
      <c r="B2610" s="586" t="s">
        <v>11144</v>
      </c>
      <c r="C2610" s="587" t="s">
        <v>492</v>
      </c>
      <c r="D2610" s="588">
        <v>112.58</v>
      </c>
    </row>
    <row r="2611" spans="1:4" ht="28.5">
      <c r="A2611" s="585" t="s">
        <v>11145</v>
      </c>
      <c r="B2611" s="586" t="s">
        <v>11146</v>
      </c>
      <c r="C2611" s="587" t="s">
        <v>492</v>
      </c>
      <c r="D2611" s="588">
        <v>328.47</v>
      </c>
    </row>
    <row r="2612" spans="1:4" ht="28.5">
      <c r="A2612" s="585" t="s">
        <v>11147</v>
      </c>
      <c r="B2612" s="586" t="s">
        <v>11148</v>
      </c>
      <c r="C2612" s="587" t="s">
        <v>492</v>
      </c>
      <c r="D2612" s="588">
        <v>857.26</v>
      </c>
    </row>
    <row r="2613" spans="1:4" ht="28.5">
      <c r="A2613" s="585" t="s">
        <v>11149</v>
      </c>
      <c r="B2613" s="586" t="s">
        <v>11150</v>
      </c>
      <c r="C2613" s="587" t="s">
        <v>492</v>
      </c>
      <c r="D2613" s="588">
        <v>1173.42</v>
      </c>
    </row>
    <row r="2614" spans="1:4" ht="28.5">
      <c r="A2614" s="585" t="s">
        <v>11151</v>
      </c>
      <c r="B2614" s="586" t="s">
        <v>11152</v>
      </c>
      <c r="C2614" s="587" t="s">
        <v>492</v>
      </c>
      <c r="D2614" s="588">
        <v>1925.44</v>
      </c>
    </row>
    <row r="2615" spans="1:4" ht="28.5">
      <c r="A2615" s="585" t="s">
        <v>11153</v>
      </c>
      <c r="B2615" s="586" t="s">
        <v>11154</v>
      </c>
      <c r="C2615" s="587" t="s">
        <v>492</v>
      </c>
      <c r="D2615" s="588">
        <v>516.38</v>
      </c>
    </row>
    <row r="2616" spans="1:4" ht="14.25">
      <c r="A2616" s="585" t="s">
        <v>11155</v>
      </c>
      <c r="B2616" s="586" t="s">
        <v>11156</v>
      </c>
      <c r="C2616" s="587"/>
      <c r="D2616" s="588"/>
    </row>
    <row r="2617" spans="1:4" ht="42.75">
      <c r="A2617" s="585" t="s">
        <v>11157</v>
      </c>
      <c r="B2617" s="586" t="s">
        <v>11158</v>
      </c>
      <c r="C2617" s="587" t="s">
        <v>492</v>
      </c>
      <c r="D2617" s="588">
        <v>42.67</v>
      </c>
    </row>
    <row r="2618" spans="1:4" ht="42.75">
      <c r="A2618" s="585" t="s">
        <v>11159</v>
      </c>
      <c r="B2618" s="586" t="s">
        <v>11160</v>
      </c>
      <c r="C2618" s="587" t="s">
        <v>492</v>
      </c>
      <c r="D2618" s="588">
        <v>308.32</v>
      </c>
    </row>
    <row r="2619" spans="1:4" ht="42.75">
      <c r="A2619" s="585" t="s">
        <v>11161</v>
      </c>
      <c r="B2619" s="586" t="s">
        <v>11162</v>
      </c>
      <c r="C2619" s="587" t="s">
        <v>492</v>
      </c>
      <c r="D2619" s="588">
        <v>341.41</v>
      </c>
    </row>
    <row r="2620" spans="1:4" ht="42.75">
      <c r="A2620" s="585" t="s">
        <v>11163</v>
      </c>
      <c r="B2620" s="586" t="s">
        <v>11164</v>
      </c>
      <c r="C2620" s="587" t="s">
        <v>492</v>
      </c>
      <c r="D2620" s="588">
        <v>501.37</v>
      </c>
    </row>
    <row r="2621" spans="1:4" ht="42.75">
      <c r="A2621" s="585" t="s">
        <v>11165</v>
      </c>
      <c r="B2621" s="586" t="s">
        <v>11166</v>
      </c>
      <c r="C2621" s="587" t="s">
        <v>492</v>
      </c>
      <c r="D2621" s="588">
        <v>541.27</v>
      </c>
    </row>
    <row r="2622" spans="1:4" ht="42.75">
      <c r="A2622" s="585" t="s">
        <v>11167</v>
      </c>
      <c r="B2622" s="586" t="s">
        <v>11168</v>
      </c>
      <c r="C2622" s="587" t="s">
        <v>492</v>
      </c>
      <c r="D2622" s="588">
        <v>802.4</v>
      </c>
    </row>
    <row r="2623" spans="1:4" ht="14.25">
      <c r="A2623" s="585" t="s">
        <v>11169</v>
      </c>
      <c r="B2623" s="586" t="s">
        <v>11170</v>
      </c>
      <c r="C2623" s="587" t="s">
        <v>492</v>
      </c>
      <c r="D2623" s="588">
        <v>567.01</v>
      </c>
    </row>
    <row r="2624" spans="1:4" ht="42.75">
      <c r="A2624" s="585" t="s">
        <v>11171</v>
      </c>
      <c r="B2624" s="586" t="s">
        <v>11172</v>
      </c>
      <c r="C2624" s="587" t="s">
        <v>492</v>
      </c>
      <c r="D2624" s="588">
        <v>210.36</v>
      </c>
    </row>
    <row r="2625" spans="1:4" ht="42.75">
      <c r="A2625" s="585" t="s">
        <v>11173</v>
      </c>
      <c r="B2625" s="586" t="s">
        <v>11174</v>
      </c>
      <c r="C2625" s="587" t="s">
        <v>492</v>
      </c>
      <c r="D2625" s="588">
        <v>50.38</v>
      </c>
    </row>
    <row r="2626" spans="1:4" ht="28.5">
      <c r="A2626" s="585" t="s">
        <v>11175</v>
      </c>
      <c r="B2626" s="586" t="s">
        <v>11176</v>
      </c>
      <c r="C2626" s="587" t="s">
        <v>492</v>
      </c>
      <c r="D2626" s="588">
        <v>9.67</v>
      </c>
    </row>
    <row r="2627" spans="1:4" ht="28.5">
      <c r="A2627" s="585" t="s">
        <v>11177</v>
      </c>
      <c r="B2627" s="586" t="s">
        <v>11178</v>
      </c>
      <c r="C2627" s="587" t="s">
        <v>492</v>
      </c>
      <c r="D2627" s="588">
        <v>10.029999999999999</v>
      </c>
    </row>
    <row r="2628" spans="1:4" ht="28.5">
      <c r="A2628" s="585" t="s">
        <v>11179</v>
      </c>
      <c r="B2628" s="586" t="s">
        <v>11180</v>
      </c>
      <c r="C2628" s="587" t="s">
        <v>492</v>
      </c>
      <c r="D2628" s="588">
        <v>10.65</v>
      </c>
    </row>
    <row r="2629" spans="1:4" ht="28.5">
      <c r="A2629" s="585" t="s">
        <v>11181</v>
      </c>
      <c r="B2629" s="586" t="s">
        <v>11182</v>
      </c>
      <c r="C2629" s="587" t="s">
        <v>492</v>
      </c>
      <c r="D2629" s="588">
        <v>10.65</v>
      </c>
    </row>
    <row r="2630" spans="1:4" ht="28.5">
      <c r="A2630" s="585" t="s">
        <v>11183</v>
      </c>
      <c r="B2630" s="586" t="s">
        <v>11184</v>
      </c>
      <c r="C2630" s="587" t="s">
        <v>492</v>
      </c>
      <c r="D2630" s="588">
        <v>11.45</v>
      </c>
    </row>
    <row r="2631" spans="1:4" ht="28.5">
      <c r="A2631" s="585" t="s">
        <v>11185</v>
      </c>
      <c r="B2631" s="586" t="s">
        <v>11186</v>
      </c>
      <c r="C2631" s="587" t="s">
        <v>492</v>
      </c>
      <c r="D2631" s="588">
        <v>16.72</v>
      </c>
    </row>
    <row r="2632" spans="1:4" ht="28.5">
      <c r="A2632" s="585" t="s">
        <v>11187</v>
      </c>
      <c r="B2632" s="586" t="s">
        <v>11188</v>
      </c>
      <c r="C2632" s="587" t="s">
        <v>492</v>
      </c>
      <c r="D2632" s="588">
        <v>18.350000000000001</v>
      </c>
    </row>
    <row r="2633" spans="1:4" ht="28.5">
      <c r="A2633" s="585" t="s">
        <v>11189</v>
      </c>
      <c r="B2633" s="586" t="s">
        <v>11190</v>
      </c>
      <c r="C2633" s="587" t="s">
        <v>492</v>
      </c>
      <c r="D2633" s="588">
        <v>50.26</v>
      </c>
    </row>
    <row r="2634" spans="1:4" ht="28.5">
      <c r="A2634" s="585" t="s">
        <v>11191</v>
      </c>
      <c r="B2634" s="586" t="s">
        <v>11192</v>
      </c>
      <c r="C2634" s="587" t="s">
        <v>492</v>
      </c>
      <c r="D2634" s="588">
        <v>50.95</v>
      </c>
    </row>
    <row r="2635" spans="1:4" ht="28.5">
      <c r="A2635" s="585" t="s">
        <v>11193</v>
      </c>
      <c r="B2635" s="586" t="s">
        <v>11194</v>
      </c>
      <c r="C2635" s="587" t="s">
        <v>492</v>
      </c>
      <c r="D2635" s="588">
        <v>52.26</v>
      </c>
    </row>
    <row r="2636" spans="1:4" ht="28.5">
      <c r="A2636" s="585" t="s">
        <v>11195</v>
      </c>
      <c r="B2636" s="586" t="s">
        <v>11196</v>
      </c>
      <c r="C2636" s="587" t="s">
        <v>492</v>
      </c>
      <c r="D2636" s="588">
        <v>52.26</v>
      </c>
    </row>
    <row r="2637" spans="1:4" ht="28.5">
      <c r="A2637" s="585" t="s">
        <v>11197</v>
      </c>
      <c r="B2637" s="586" t="s">
        <v>11198</v>
      </c>
      <c r="C2637" s="587" t="s">
        <v>492</v>
      </c>
      <c r="D2637" s="588">
        <v>53.82</v>
      </c>
    </row>
    <row r="2638" spans="1:4" ht="28.5">
      <c r="A2638" s="585" t="s">
        <v>11199</v>
      </c>
      <c r="B2638" s="586" t="s">
        <v>11200</v>
      </c>
      <c r="C2638" s="587" t="s">
        <v>492</v>
      </c>
      <c r="D2638" s="588">
        <v>55.64</v>
      </c>
    </row>
    <row r="2639" spans="1:4" ht="28.5">
      <c r="A2639" s="585" t="s">
        <v>11201</v>
      </c>
      <c r="B2639" s="586" t="s">
        <v>11202</v>
      </c>
      <c r="C2639" s="587" t="s">
        <v>492</v>
      </c>
      <c r="D2639" s="588">
        <v>58.9</v>
      </c>
    </row>
    <row r="2640" spans="1:4" ht="28.5">
      <c r="A2640" s="585" t="s">
        <v>11203</v>
      </c>
      <c r="B2640" s="586" t="s">
        <v>11204</v>
      </c>
      <c r="C2640" s="587" t="s">
        <v>492</v>
      </c>
      <c r="D2640" s="588">
        <v>62.34</v>
      </c>
    </row>
    <row r="2641" spans="1:4" ht="28.5">
      <c r="A2641" s="585" t="s">
        <v>11205</v>
      </c>
      <c r="B2641" s="586" t="s">
        <v>11206</v>
      </c>
      <c r="C2641" s="587" t="s">
        <v>492</v>
      </c>
      <c r="D2641" s="588">
        <v>63.4</v>
      </c>
    </row>
    <row r="2642" spans="1:4" ht="28.5">
      <c r="A2642" s="585" t="s">
        <v>11207</v>
      </c>
      <c r="B2642" s="586" t="s">
        <v>11208</v>
      </c>
      <c r="C2642" s="587" t="s">
        <v>492</v>
      </c>
      <c r="D2642" s="588">
        <v>65.319999999999993</v>
      </c>
    </row>
    <row r="2643" spans="1:4" ht="28.5">
      <c r="A2643" s="585" t="s">
        <v>11209</v>
      </c>
      <c r="B2643" s="586" t="s">
        <v>11210</v>
      </c>
      <c r="C2643" s="587" t="s">
        <v>492</v>
      </c>
      <c r="D2643" s="588">
        <v>65.319999999999993</v>
      </c>
    </row>
    <row r="2644" spans="1:4" ht="28.5">
      <c r="A2644" s="585" t="s">
        <v>11211</v>
      </c>
      <c r="B2644" s="586" t="s">
        <v>11212</v>
      </c>
      <c r="C2644" s="587" t="s">
        <v>492</v>
      </c>
      <c r="D2644" s="588">
        <v>67.69</v>
      </c>
    </row>
    <row r="2645" spans="1:4" ht="28.5">
      <c r="A2645" s="585" t="s">
        <v>11213</v>
      </c>
      <c r="B2645" s="586" t="s">
        <v>11214</v>
      </c>
      <c r="C2645" s="587" t="s">
        <v>492</v>
      </c>
      <c r="D2645" s="588">
        <v>71.53</v>
      </c>
    </row>
    <row r="2646" spans="1:4" ht="28.5">
      <c r="A2646" s="585" t="s">
        <v>11215</v>
      </c>
      <c r="B2646" s="586" t="s">
        <v>11216</v>
      </c>
      <c r="C2646" s="587" t="s">
        <v>492</v>
      </c>
      <c r="D2646" s="588">
        <v>76.42</v>
      </c>
    </row>
    <row r="2647" spans="1:4" ht="28.5">
      <c r="A2647" s="585" t="s">
        <v>11217</v>
      </c>
      <c r="B2647" s="586" t="s">
        <v>11218</v>
      </c>
      <c r="C2647" s="587" t="s">
        <v>492</v>
      </c>
      <c r="D2647" s="588">
        <v>64.55</v>
      </c>
    </row>
    <row r="2648" spans="1:4" ht="14.25">
      <c r="A2648" s="585" t="s">
        <v>11219</v>
      </c>
      <c r="B2648" s="586" t="s">
        <v>11220</v>
      </c>
      <c r="C2648" s="587"/>
      <c r="D2648" s="588"/>
    </row>
    <row r="2649" spans="1:4" ht="28.5">
      <c r="A2649" s="585" t="s">
        <v>11221</v>
      </c>
      <c r="B2649" s="586" t="s">
        <v>11222</v>
      </c>
      <c r="C2649" s="587" t="s">
        <v>492</v>
      </c>
      <c r="D2649" s="588">
        <v>26.34</v>
      </c>
    </row>
    <row r="2650" spans="1:4" ht="14.25">
      <c r="A2650" s="585" t="s">
        <v>11223</v>
      </c>
      <c r="B2650" s="586" t="s">
        <v>11224</v>
      </c>
      <c r="C2650" s="587" t="s">
        <v>492</v>
      </c>
      <c r="D2650" s="588">
        <v>27.46</v>
      </c>
    </row>
    <row r="2651" spans="1:4" ht="28.5">
      <c r="A2651" s="585" t="s">
        <v>11225</v>
      </c>
      <c r="B2651" s="586" t="s">
        <v>11226</v>
      </c>
      <c r="C2651" s="587" t="s">
        <v>492</v>
      </c>
      <c r="D2651" s="588">
        <v>12.22</v>
      </c>
    </row>
    <row r="2652" spans="1:4" ht="14.25">
      <c r="A2652" s="585" t="s">
        <v>11227</v>
      </c>
      <c r="B2652" s="586" t="s">
        <v>11228</v>
      </c>
      <c r="C2652" s="587" t="s">
        <v>492</v>
      </c>
      <c r="D2652" s="588">
        <v>30.17</v>
      </c>
    </row>
    <row r="2653" spans="1:4" ht="28.5">
      <c r="A2653" s="585" t="s">
        <v>11229</v>
      </c>
      <c r="B2653" s="586" t="s">
        <v>11230</v>
      </c>
      <c r="C2653" s="587" t="s">
        <v>492</v>
      </c>
      <c r="D2653" s="588">
        <v>5.62</v>
      </c>
    </row>
    <row r="2654" spans="1:4" ht="28.5">
      <c r="A2654" s="585" t="s">
        <v>11231</v>
      </c>
      <c r="B2654" s="586" t="s">
        <v>11232</v>
      </c>
      <c r="C2654" s="587" t="s">
        <v>492</v>
      </c>
      <c r="D2654" s="588">
        <v>4.71</v>
      </c>
    </row>
    <row r="2655" spans="1:4" ht="28.5">
      <c r="A2655" s="585" t="s">
        <v>11233</v>
      </c>
      <c r="B2655" s="586" t="s">
        <v>11234</v>
      </c>
      <c r="C2655" s="587" t="s">
        <v>492</v>
      </c>
      <c r="D2655" s="588">
        <v>4.1399999999999997</v>
      </c>
    </row>
    <row r="2656" spans="1:4" ht="28.5">
      <c r="A2656" s="585" t="s">
        <v>11235</v>
      </c>
      <c r="B2656" s="586" t="s">
        <v>11236</v>
      </c>
      <c r="C2656" s="587" t="s">
        <v>492</v>
      </c>
      <c r="D2656" s="588">
        <v>9.66</v>
      </c>
    </row>
    <row r="2657" spans="1:4" ht="28.5">
      <c r="A2657" s="585" t="s">
        <v>11237</v>
      </c>
      <c r="B2657" s="586" t="s">
        <v>11238</v>
      </c>
      <c r="C2657" s="587" t="s">
        <v>492</v>
      </c>
      <c r="D2657" s="588">
        <v>8.56</v>
      </c>
    </row>
    <row r="2658" spans="1:4" ht="28.5">
      <c r="A2658" s="585" t="s">
        <v>11239</v>
      </c>
      <c r="B2658" s="586" t="s">
        <v>11240</v>
      </c>
      <c r="C2658" s="587" t="s">
        <v>492</v>
      </c>
      <c r="D2658" s="588">
        <v>7.9</v>
      </c>
    </row>
    <row r="2659" spans="1:4" ht="28.5">
      <c r="A2659" s="585" t="s">
        <v>11241</v>
      </c>
      <c r="B2659" s="586" t="s">
        <v>11242</v>
      </c>
      <c r="C2659" s="587" t="s">
        <v>492</v>
      </c>
      <c r="D2659" s="588">
        <v>10.75</v>
      </c>
    </row>
    <row r="2660" spans="1:4" ht="28.5">
      <c r="A2660" s="585" t="s">
        <v>11243</v>
      </c>
      <c r="B2660" s="586" t="s">
        <v>11244</v>
      </c>
      <c r="C2660" s="587" t="s">
        <v>492</v>
      </c>
      <c r="D2660" s="588">
        <v>15.46</v>
      </c>
    </row>
    <row r="2661" spans="1:4" ht="28.5">
      <c r="A2661" s="585" t="s">
        <v>11245</v>
      </c>
      <c r="B2661" s="586" t="s">
        <v>11246</v>
      </c>
      <c r="C2661" s="587" t="s">
        <v>492</v>
      </c>
      <c r="D2661" s="588">
        <v>14.78</v>
      </c>
    </row>
    <row r="2662" spans="1:4" ht="28.5">
      <c r="A2662" s="585" t="s">
        <v>11247</v>
      </c>
      <c r="B2662" s="586" t="s">
        <v>11248</v>
      </c>
      <c r="C2662" s="587" t="s">
        <v>492</v>
      </c>
      <c r="D2662" s="588">
        <v>19.5</v>
      </c>
    </row>
    <row r="2663" spans="1:4" ht="42.75">
      <c r="A2663" s="585" t="s">
        <v>11249</v>
      </c>
      <c r="B2663" s="586" t="s">
        <v>11250</v>
      </c>
      <c r="C2663" s="587" t="s">
        <v>492</v>
      </c>
      <c r="D2663" s="588">
        <v>23.84</v>
      </c>
    </row>
    <row r="2664" spans="1:4" ht="42.75">
      <c r="A2664" s="585" t="s">
        <v>11251</v>
      </c>
      <c r="B2664" s="586" t="s">
        <v>11252</v>
      </c>
      <c r="C2664" s="587" t="s">
        <v>492</v>
      </c>
      <c r="D2664" s="588">
        <v>28.56</v>
      </c>
    </row>
    <row r="2665" spans="1:4" ht="28.5">
      <c r="A2665" s="585" t="s">
        <v>11253</v>
      </c>
      <c r="B2665" s="586" t="s">
        <v>11254</v>
      </c>
      <c r="C2665" s="587" t="s">
        <v>492</v>
      </c>
      <c r="D2665" s="588">
        <v>19.84</v>
      </c>
    </row>
    <row r="2666" spans="1:4" ht="28.5">
      <c r="A2666" s="585" t="s">
        <v>11255</v>
      </c>
      <c r="B2666" s="586" t="s">
        <v>11256</v>
      </c>
      <c r="C2666" s="587" t="s">
        <v>492</v>
      </c>
      <c r="D2666" s="588">
        <v>24.55</v>
      </c>
    </row>
    <row r="2667" spans="1:4" ht="28.5">
      <c r="A2667" s="585" t="s">
        <v>11257</v>
      </c>
      <c r="B2667" s="586" t="s">
        <v>11258</v>
      </c>
      <c r="C2667" s="587" t="s">
        <v>492</v>
      </c>
      <c r="D2667" s="588">
        <v>27.87</v>
      </c>
    </row>
    <row r="2668" spans="1:4" ht="28.5">
      <c r="A2668" s="585" t="s">
        <v>11259</v>
      </c>
      <c r="B2668" s="586" t="s">
        <v>11260</v>
      </c>
      <c r="C2668" s="587" t="s">
        <v>492</v>
      </c>
      <c r="D2668" s="588">
        <v>32.590000000000003</v>
      </c>
    </row>
    <row r="2669" spans="1:4" ht="42.75">
      <c r="A2669" s="585" t="s">
        <v>11261</v>
      </c>
      <c r="B2669" s="586" t="s">
        <v>11262</v>
      </c>
      <c r="C2669" s="587" t="s">
        <v>492</v>
      </c>
      <c r="D2669" s="588">
        <v>36.96</v>
      </c>
    </row>
    <row r="2670" spans="1:4" ht="42.75">
      <c r="A2670" s="585" t="s">
        <v>11263</v>
      </c>
      <c r="B2670" s="586" t="s">
        <v>11264</v>
      </c>
      <c r="C2670" s="587" t="s">
        <v>492</v>
      </c>
      <c r="D2670" s="588">
        <v>41.68</v>
      </c>
    </row>
    <row r="2671" spans="1:4" ht="42.75">
      <c r="A2671" s="585" t="s">
        <v>11265</v>
      </c>
      <c r="B2671" s="586" t="s">
        <v>11266</v>
      </c>
      <c r="C2671" s="587" t="s">
        <v>492</v>
      </c>
      <c r="D2671" s="588">
        <v>32.93</v>
      </c>
    </row>
    <row r="2672" spans="1:4" ht="42.75">
      <c r="A2672" s="585" t="s">
        <v>11267</v>
      </c>
      <c r="B2672" s="586" t="s">
        <v>11268</v>
      </c>
      <c r="C2672" s="587" t="s">
        <v>492</v>
      </c>
      <c r="D2672" s="588">
        <v>37.64</v>
      </c>
    </row>
    <row r="2673" spans="1:4" ht="28.5">
      <c r="A2673" s="585" t="s">
        <v>11269</v>
      </c>
      <c r="B2673" s="586" t="s">
        <v>11270</v>
      </c>
      <c r="C2673" s="587" t="s">
        <v>492</v>
      </c>
      <c r="D2673" s="588">
        <v>28.93</v>
      </c>
    </row>
    <row r="2674" spans="1:4" ht="28.5">
      <c r="A2674" s="585" t="s">
        <v>11271</v>
      </c>
      <c r="B2674" s="586" t="s">
        <v>11272</v>
      </c>
      <c r="C2674" s="587" t="s">
        <v>492</v>
      </c>
      <c r="D2674" s="588">
        <v>33.64</v>
      </c>
    </row>
    <row r="2675" spans="1:4" ht="28.5">
      <c r="A2675" s="585" t="s">
        <v>11273</v>
      </c>
      <c r="B2675" s="586" t="s">
        <v>11274</v>
      </c>
      <c r="C2675" s="587" t="s">
        <v>492</v>
      </c>
      <c r="D2675" s="588">
        <v>40.97</v>
      </c>
    </row>
    <row r="2676" spans="1:4" ht="28.5">
      <c r="A2676" s="585" t="s">
        <v>11275</v>
      </c>
      <c r="B2676" s="586" t="s">
        <v>11276</v>
      </c>
      <c r="C2676" s="587" t="s">
        <v>492</v>
      </c>
      <c r="D2676" s="588">
        <v>45.68</v>
      </c>
    </row>
    <row r="2677" spans="1:4" ht="42.75">
      <c r="A2677" s="585" t="s">
        <v>11277</v>
      </c>
      <c r="B2677" s="586" t="s">
        <v>11278</v>
      </c>
      <c r="C2677" s="587" t="s">
        <v>492</v>
      </c>
      <c r="D2677" s="588">
        <v>42.21</v>
      </c>
    </row>
    <row r="2678" spans="1:4" ht="42.75">
      <c r="A2678" s="585" t="s">
        <v>11279</v>
      </c>
      <c r="B2678" s="586" t="s">
        <v>11280</v>
      </c>
      <c r="C2678" s="587" t="s">
        <v>492</v>
      </c>
      <c r="D2678" s="588">
        <v>50.78</v>
      </c>
    </row>
    <row r="2679" spans="1:4" ht="42.75">
      <c r="A2679" s="585" t="s">
        <v>11281</v>
      </c>
      <c r="B2679" s="586" t="s">
        <v>11282</v>
      </c>
      <c r="C2679" s="587" t="s">
        <v>492</v>
      </c>
      <c r="D2679" s="588">
        <v>46.24</v>
      </c>
    </row>
    <row r="2680" spans="1:4" ht="42.75">
      <c r="A2680" s="585" t="s">
        <v>11283</v>
      </c>
      <c r="B2680" s="586" t="s">
        <v>11284</v>
      </c>
      <c r="C2680" s="587" t="s">
        <v>492</v>
      </c>
      <c r="D2680" s="588">
        <v>54.81</v>
      </c>
    </row>
    <row r="2681" spans="1:4" ht="28.5">
      <c r="A2681" s="585" t="s">
        <v>11285</v>
      </c>
      <c r="B2681" s="586" t="s">
        <v>11286</v>
      </c>
      <c r="C2681" s="587" t="s">
        <v>492</v>
      </c>
      <c r="D2681" s="588">
        <v>38.18</v>
      </c>
    </row>
    <row r="2682" spans="1:4" ht="28.5">
      <c r="A2682" s="585" t="s">
        <v>11287</v>
      </c>
      <c r="B2682" s="586" t="s">
        <v>11288</v>
      </c>
      <c r="C2682" s="587" t="s">
        <v>492</v>
      </c>
      <c r="D2682" s="588">
        <v>46.74</v>
      </c>
    </row>
    <row r="2683" spans="1:4" ht="28.5">
      <c r="A2683" s="585" t="s">
        <v>11289</v>
      </c>
      <c r="B2683" s="586" t="s">
        <v>11290</v>
      </c>
      <c r="C2683" s="587" t="s">
        <v>492</v>
      </c>
      <c r="D2683" s="588">
        <v>56.41</v>
      </c>
    </row>
    <row r="2684" spans="1:4" ht="28.5">
      <c r="A2684" s="585" t="s">
        <v>11291</v>
      </c>
      <c r="B2684" s="586" t="s">
        <v>11292</v>
      </c>
      <c r="C2684" s="587" t="s">
        <v>492</v>
      </c>
      <c r="D2684" s="588">
        <v>64.98</v>
      </c>
    </row>
    <row r="2685" spans="1:4" ht="28.5">
      <c r="A2685" s="585" t="s">
        <v>11293</v>
      </c>
      <c r="B2685" s="586" t="s">
        <v>11294</v>
      </c>
      <c r="C2685" s="587" t="s">
        <v>492</v>
      </c>
      <c r="D2685" s="588">
        <v>17.350000000000001</v>
      </c>
    </row>
    <row r="2686" spans="1:4" ht="28.5">
      <c r="A2686" s="585" t="s">
        <v>11295</v>
      </c>
      <c r="B2686" s="586" t="s">
        <v>11296</v>
      </c>
      <c r="C2686" s="587" t="s">
        <v>492</v>
      </c>
      <c r="D2686" s="588">
        <v>19.5</v>
      </c>
    </row>
    <row r="2687" spans="1:4" ht="28.5">
      <c r="A2687" s="585" t="s">
        <v>11297</v>
      </c>
      <c r="B2687" s="586" t="s">
        <v>11298</v>
      </c>
      <c r="C2687" s="587" t="s">
        <v>492</v>
      </c>
      <c r="D2687" s="588">
        <v>22.07</v>
      </c>
    </row>
    <row r="2688" spans="1:4" ht="28.5">
      <c r="A2688" s="585" t="s">
        <v>11299</v>
      </c>
      <c r="B2688" s="586" t="s">
        <v>11300</v>
      </c>
      <c r="C2688" s="587" t="s">
        <v>492</v>
      </c>
      <c r="D2688" s="588">
        <v>24.22</v>
      </c>
    </row>
    <row r="2689" spans="1:4" ht="28.5">
      <c r="A2689" s="585" t="s">
        <v>11301</v>
      </c>
      <c r="B2689" s="586" t="s">
        <v>11302</v>
      </c>
      <c r="C2689" s="587" t="s">
        <v>492</v>
      </c>
      <c r="D2689" s="588">
        <v>12.14</v>
      </c>
    </row>
    <row r="2690" spans="1:4" ht="28.5">
      <c r="A2690" s="585" t="s">
        <v>11303</v>
      </c>
      <c r="B2690" s="586" t="s">
        <v>11304</v>
      </c>
      <c r="C2690" s="587" t="s">
        <v>492</v>
      </c>
      <c r="D2690" s="588">
        <v>14.29</v>
      </c>
    </row>
    <row r="2691" spans="1:4" ht="28.5">
      <c r="A2691" s="585" t="s">
        <v>11305</v>
      </c>
      <c r="B2691" s="586" t="s">
        <v>11306</v>
      </c>
      <c r="C2691" s="587" t="s">
        <v>492</v>
      </c>
      <c r="D2691" s="588">
        <v>16.850000000000001</v>
      </c>
    </row>
    <row r="2692" spans="1:4" ht="28.5">
      <c r="A2692" s="585" t="s">
        <v>11307</v>
      </c>
      <c r="B2692" s="586" t="s">
        <v>11308</v>
      </c>
      <c r="C2692" s="587" t="s">
        <v>492</v>
      </c>
      <c r="D2692" s="588">
        <v>19</v>
      </c>
    </row>
    <row r="2693" spans="1:4" ht="28.5">
      <c r="A2693" s="585" t="s">
        <v>11309</v>
      </c>
      <c r="B2693" s="586" t="s">
        <v>11310</v>
      </c>
      <c r="C2693" s="587" t="s">
        <v>492</v>
      </c>
      <c r="D2693" s="588">
        <v>10.11</v>
      </c>
    </row>
    <row r="2694" spans="1:4" ht="28.5">
      <c r="A2694" s="585" t="s">
        <v>11311</v>
      </c>
      <c r="B2694" s="586" t="s">
        <v>11312</v>
      </c>
      <c r="C2694" s="587" t="s">
        <v>492</v>
      </c>
      <c r="D2694" s="588">
        <v>12.26</v>
      </c>
    </row>
    <row r="2695" spans="1:4" ht="28.5">
      <c r="A2695" s="585" t="s">
        <v>11313</v>
      </c>
      <c r="B2695" s="586" t="s">
        <v>11314</v>
      </c>
      <c r="C2695" s="587" t="s">
        <v>492</v>
      </c>
      <c r="D2695" s="588">
        <v>14.83</v>
      </c>
    </row>
    <row r="2696" spans="1:4" ht="28.5">
      <c r="A2696" s="585" t="s">
        <v>11315</v>
      </c>
      <c r="B2696" s="586" t="s">
        <v>11316</v>
      </c>
      <c r="C2696" s="587" t="s">
        <v>492</v>
      </c>
      <c r="D2696" s="588">
        <v>16.98</v>
      </c>
    </row>
    <row r="2697" spans="1:4" ht="28.5">
      <c r="A2697" s="585" t="s">
        <v>11317</v>
      </c>
      <c r="B2697" s="586" t="s">
        <v>11318</v>
      </c>
      <c r="C2697" s="587" t="s">
        <v>492</v>
      </c>
      <c r="D2697" s="588">
        <v>22.59</v>
      </c>
    </row>
    <row r="2698" spans="1:4" ht="28.5">
      <c r="A2698" s="585" t="s">
        <v>11319</v>
      </c>
      <c r="B2698" s="586" t="s">
        <v>11320</v>
      </c>
      <c r="C2698" s="587" t="s">
        <v>492</v>
      </c>
      <c r="D2698" s="588">
        <v>26.89</v>
      </c>
    </row>
    <row r="2699" spans="1:4" ht="28.5">
      <c r="A2699" s="585" t="s">
        <v>11321</v>
      </c>
      <c r="B2699" s="586" t="s">
        <v>11322</v>
      </c>
      <c r="C2699" s="587" t="s">
        <v>492</v>
      </c>
      <c r="D2699" s="588">
        <v>27.3</v>
      </c>
    </row>
    <row r="2700" spans="1:4" ht="28.5">
      <c r="A2700" s="585" t="s">
        <v>11323</v>
      </c>
      <c r="B2700" s="586" t="s">
        <v>11324</v>
      </c>
      <c r="C2700" s="587" t="s">
        <v>492</v>
      </c>
      <c r="D2700" s="588">
        <v>31.6</v>
      </c>
    </row>
    <row r="2701" spans="1:4" ht="28.5">
      <c r="A2701" s="585" t="s">
        <v>11325</v>
      </c>
      <c r="B2701" s="586" t="s">
        <v>11326</v>
      </c>
      <c r="C2701" s="587" t="s">
        <v>492</v>
      </c>
      <c r="D2701" s="588">
        <v>18.53</v>
      </c>
    </row>
    <row r="2702" spans="1:4" ht="28.5">
      <c r="A2702" s="585" t="s">
        <v>11327</v>
      </c>
      <c r="B2702" s="586" t="s">
        <v>11328</v>
      </c>
      <c r="C2702" s="587" t="s">
        <v>492</v>
      </c>
      <c r="D2702" s="588">
        <v>22.83</v>
      </c>
    </row>
    <row r="2703" spans="1:4" ht="28.5">
      <c r="A2703" s="585" t="s">
        <v>11329</v>
      </c>
      <c r="B2703" s="586" t="s">
        <v>11330</v>
      </c>
      <c r="C2703" s="587" t="s">
        <v>492</v>
      </c>
      <c r="D2703" s="588">
        <v>23.25</v>
      </c>
    </row>
    <row r="2704" spans="1:4" ht="28.5">
      <c r="A2704" s="585" t="s">
        <v>11331</v>
      </c>
      <c r="B2704" s="586" t="s">
        <v>11332</v>
      </c>
      <c r="C2704" s="587" t="s">
        <v>492</v>
      </c>
      <c r="D2704" s="588">
        <v>27.55</v>
      </c>
    </row>
    <row r="2705" spans="1:4" ht="28.5">
      <c r="A2705" s="585" t="s">
        <v>11333</v>
      </c>
      <c r="B2705" s="586" t="s">
        <v>11334</v>
      </c>
      <c r="C2705" s="587" t="s">
        <v>492</v>
      </c>
      <c r="D2705" s="588">
        <v>33.03</v>
      </c>
    </row>
    <row r="2706" spans="1:4" ht="28.5">
      <c r="A2706" s="585" t="s">
        <v>11335</v>
      </c>
      <c r="B2706" s="586" t="s">
        <v>11336</v>
      </c>
      <c r="C2706" s="587" t="s">
        <v>492</v>
      </c>
      <c r="D2706" s="588">
        <v>39.49</v>
      </c>
    </row>
    <row r="2707" spans="1:4" ht="28.5">
      <c r="A2707" s="585" t="s">
        <v>11337</v>
      </c>
      <c r="B2707" s="586" t="s">
        <v>11338</v>
      </c>
      <c r="C2707" s="587" t="s">
        <v>492</v>
      </c>
      <c r="D2707" s="588">
        <v>37.75</v>
      </c>
    </row>
    <row r="2708" spans="1:4" ht="28.5">
      <c r="A2708" s="585" t="s">
        <v>11339</v>
      </c>
      <c r="B2708" s="586" t="s">
        <v>11340</v>
      </c>
      <c r="C2708" s="587" t="s">
        <v>492</v>
      </c>
      <c r="D2708" s="588">
        <v>44.2</v>
      </c>
    </row>
    <row r="2709" spans="1:4" ht="28.5">
      <c r="A2709" s="585" t="s">
        <v>11341</v>
      </c>
      <c r="B2709" s="586" t="s">
        <v>11342</v>
      </c>
      <c r="C2709" s="587" t="s">
        <v>492</v>
      </c>
      <c r="D2709" s="588">
        <v>26.96</v>
      </c>
    </row>
    <row r="2710" spans="1:4" ht="28.5">
      <c r="A2710" s="585" t="s">
        <v>11343</v>
      </c>
      <c r="B2710" s="586" t="s">
        <v>11344</v>
      </c>
      <c r="C2710" s="587" t="s">
        <v>492</v>
      </c>
      <c r="D2710" s="588">
        <v>33.409999999999997</v>
      </c>
    </row>
    <row r="2711" spans="1:4" ht="28.5">
      <c r="A2711" s="585" t="s">
        <v>11345</v>
      </c>
      <c r="B2711" s="586" t="s">
        <v>11346</v>
      </c>
      <c r="C2711" s="587" t="s">
        <v>492</v>
      </c>
      <c r="D2711" s="588">
        <v>31.67</v>
      </c>
    </row>
    <row r="2712" spans="1:4" ht="28.5">
      <c r="A2712" s="585" t="s">
        <v>11347</v>
      </c>
      <c r="B2712" s="586" t="s">
        <v>11348</v>
      </c>
      <c r="C2712" s="587" t="s">
        <v>492</v>
      </c>
      <c r="D2712" s="588">
        <v>38.119999999999997</v>
      </c>
    </row>
    <row r="2713" spans="1:4" ht="28.5">
      <c r="A2713" s="585" t="s">
        <v>11349</v>
      </c>
      <c r="B2713" s="586" t="s">
        <v>11350</v>
      </c>
      <c r="C2713" s="587" t="s">
        <v>492</v>
      </c>
      <c r="D2713" s="588">
        <v>35.659999999999997</v>
      </c>
    </row>
    <row r="2714" spans="1:4" ht="28.5">
      <c r="A2714" s="585" t="s">
        <v>11351</v>
      </c>
      <c r="B2714" s="586" t="s">
        <v>11352</v>
      </c>
      <c r="C2714" s="587" t="s">
        <v>492</v>
      </c>
      <c r="D2714" s="588">
        <v>44.22</v>
      </c>
    </row>
    <row r="2715" spans="1:4" ht="28.5">
      <c r="A2715" s="585" t="s">
        <v>11353</v>
      </c>
      <c r="B2715" s="586" t="s">
        <v>11354</v>
      </c>
      <c r="C2715" s="587" t="s">
        <v>492</v>
      </c>
      <c r="D2715" s="588">
        <v>52.64</v>
      </c>
    </row>
    <row r="2716" spans="1:4" ht="28.5">
      <c r="A2716" s="585" t="s">
        <v>11355</v>
      </c>
      <c r="B2716" s="586" t="s">
        <v>11356</v>
      </c>
      <c r="C2716" s="587" t="s">
        <v>492</v>
      </c>
      <c r="D2716" s="588">
        <v>61.21</v>
      </c>
    </row>
    <row r="2717" spans="1:4" ht="28.5">
      <c r="A2717" s="585" t="s">
        <v>11357</v>
      </c>
      <c r="B2717" s="586" t="s">
        <v>11358</v>
      </c>
      <c r="C2717" s="587" t="s">
        <v>492</v>
      </c>
      <c r="D2717" s="588">
        <v>21.2</v>
      </c>
    </row>
    <row r="2718" spans="1:4" ht="28.5">
      <c r="A2718" s="585" t="s">
        <v>11359</v>
      </c>
      <c r="B2718" s="586" t="s">
        <v>11360</v>
      </c>
      <c r="C2718" s="587" t="s">
        <v>492</v>
      </c>
      <c r="D2718" s="588">
        <v>25.91</v>
      </c>
    </row>
    <row r="2719" spans="1:4" ht="28.5">
      <c r="A2719" s="585" t="s">
        <v>11361</v>
      </c>
      <c r="B2719" s="586" t="s">
        <v>11362</v>
      </c>
      <c r="C2719" s="587" t="s">
        <v>492</v>
      </c>
      <c r="D2719" s="588">
        <v>31.67</v>
      </c>
    </row>
    <row r="2720" spans="1:4" ht="28.5">
      <c r="A2720" s="585" t="s">
        <v>11363</v>
      </c>
      <c r="B2720" s="586" t="s">
        <v>11364</v>
      </c>
      <c r="C2720" s="587" t="s">
        <v>492</v>
      </c>
      <c r="D2720" s="588">
        <v>36.39</v>
      </c>
    </row>
    <row r="2721" spans="1:4" ht="28.5">
      <c r="A2721" s="585" t="s">
        <v>11365</v>
      </c>
      <c r="B2721" s="586" t="s">
        <v>11366</v>
      </c>
      <c r="C2721" s="587" t="s">
        <v>492</v>
      </c>
      <c r="D2721" s="588">
        <v>30.29</v>
      </c>
    </row>
    <row r="2722" spans="1:4" ht="28.5">
      <c r="A2722" s="585" t="s">
        <v>11367</v>
      </c>
      <c r="B2722" s="586" t="s">
        <v>11368</v>
      </c>
      <c r="C2722" s="587" t="s">
        <v>492</v>
      </c>
      <c r="D2722" s="588">
        <v>35</v>
      </c>
    </row>
    <row r="2723" spans="1:4" ht="28.5">
      <c r="A2723" s="585" t="s">
        <v>11369</v>
      </c>
      <c r="B2723" s="586" t="s">
        <v>11370</v>
      </c>
      <c r="C2723" s="587" t="s">
        <v>492</v>
      </c>
      <c r="D2723" s="588">
        <v>25.23</v>
      </c>
    </row>
    <row r="2724" spans="1:4" ht="28.5">
      <c r="A2724" s="585" t="s">
        <v>11371</v>
      </c>
      <c r="B2724" s="586" t="s">
        <v>11372</v>
      </c>
      <c r="C2724" s="587" t="s">
        <v>492</v>
      </c>
      <c r="D2724" s="588">
        <v>29.94</v>
      </c>
    </row>
    <row r="2725" spans="1:4" ht="28.5">
      <c r="A2725" s="585" t="s">
        <v>11373</v>
      </c>
      <c r="B2725" s="586" t="s">
        <v>11374</v>
      </c>
      <c r="C2725" s="587" t="s">
        <v>492</v>
      </c>
      <c r="D2725" s="588">
        <v>35.68</v>
      </c>
    </row>
    <row r="2726" spans="1:4" ht="28.5">
      <c r="A2726" s="585" t="s">
        <v>11375</v>
      </c>
      <c r="B2726" s="586" t="s">
        <v>11376</v>
      </c>
      <c r="C2726" s="587" t="s">
        <v>492</v>
      </c>
      <c r="D2726" s="588">
        <v>40.39</v>
      </c>
    </row>
    <row r="2727" spans="1:4" ht="28.5">
      <c r="A2727" s="585" t="s">
        <v>11377</v>
      </c>
      <c r="B2727" s="586" t="s">
        <v>11378</v>
      </c>
      <c r="C2727" s="587" t="s">
        <v>492</v>
      </c>
      <c r="D2727" s="588">
        <v>38.32</v>
      </c>
    </row>
    <row r="2728" spans="1:4" ht="28.5">
      <c r="A2728" s="585" t="s">
        <v>11379</v>
      </c>
      <c r="B2728" s="586" t="s">
        <v>11380</v>
      </c>
      <c r="C2728" s="587" t="s">
        <v>492</v>
      </c>
      <c r="D2728" s="588">
        <v>43.04</v>
      </c>
    </row>
    <row r="2729" spans="1:4" ht="42.75">
      <c r="A2729" s="585" t="s">
        <v>11381</v>
      </c>
      <c r="B2729" s="586" t="s">
        <v>11382</v>
      </c>
      <c r="C2729" s="587" t="s">
        <v>492</v>
      </c>
      <c r="D2729" s="588">
        <v>34.32</v>
      </c>
    </row>
    <row r="2730" spans="1:4" ht="42.75">
      <c r="A2730" s="585" t="s">
        <v>11383</v>
      </c>
      <c r="B2730" s="586" t="s">
        <v>11384</v>
      </c>
      <c r="C2730" s="587" t="s">
        <v>492</v>
      </c>
      <c r="D2730" s="588">
        <v>39.03</v>
      </c>
    </row>
    <row r="2731" spans="1:4" ht="14.25">
      <c r="A2731" s="585" t="s">
        <v>11385</v>
      </c>
      <c r="B2731" s="586" t="s">
        <v>11386</v>
      </c>
      <c r="C2731" s="587"/>
      <c r="D2731" s="588"/>
    </row>
    <row r="2732" spans="1:4" ht="14.25">
      <c r="A2732" s="585" t="s">
        <v>11387</v>
      </c>
      <c r="B2732" s="586" t="s">
        <v>11388</v>
      </c>
      <c r="C2732" s="587" t="s">
        <v>492</v>
      </c>
      <c r="D2732" s="588">
        <v>69.11</v>
      </c>
    </row>
    <row r="2733" spans="1:4" ht="14.25">
      <c r="A2733" s="585" t="s">
        <v>11389</v>
      </c>
      <c r="B2733" s="586" t="s">
        <v>11390</v>
      </c>
      <c r="C2733" s="587" t="s">
        <v>492</v>
      </c>
      <c r="D2733" s="588">
        <v>41.23</v>
      </c>
    </row>
    <row r="2734" spans="1:4" ht="14.25">
      <c r="A2734" s="585" t="s">
        <v>11391</v>
      </c>
      <c r="B2734" s="586" t="s">
        <v>11392</v>
      </c>
      <c r="C2734" s="587"/>
      <c r="D2734" s="588"/>
    </row>
    <row r="2735" spans="1:4" ht="28.5">
      <c r="A2735" s="585" t="s">
        <v>11393</v>
      </c>
      <c r="B2735" s="586" t="s">
        <v>11394</v>
      </c>
      <c r="C2735" s="587" t="s">
        <v>492</v>
      </c>
      <c r="D2735" s="588">
        <v>58.26</v>
      </c>
    </row>
    <row r="2736" spans="1:4" ht="28.5">
      <c r="A2736" s="585" t="s">
        <v>11395</v>
      </c>
      <c r="B2736" s="586" t="s">
        <v>11396</v>
      </c>
      <c r="C2736" s="587" t="s">
        <v>492</v>
      </c>
      <c r="D2736" s="588">
        <v>86.5</v>
      </c>
    </row>
    <row r="2737" spans="1:4" ht="28.5">
      <c r="A2737" s="585" t="s">
        <v>11397</v>
      </c>
      <c r="B2737" s="586" t="s">
        <v>11398</v>
      </c>
      <c r="C2737" s="587" t="s">
        <v>492</v>
      </c>
      <c r="D2737" s="588">
        <v>128.59</v>
      </c>
    </row>
    <row r="2738" spans="1:4" ht="28.5">
      <c r="A2738" s="585" t="s">
        <v>11399</v>
      </c>
      <c r="B2738" s="586" t="s">
        <v>11400</v>
      </c>
      <c r="C2738" s="587" t="s">
        <v>492</v>
      </c>
      <c r="D2738" s="588">
        <v>138.53</v>
      </c>
    </row>
    <row r="2739" spans="1:4" ht="28.5">
      <c r="A2739" s="585" t="s">
        <v>11401</v>
      </c>
      <c r="B2739" s="586" t="s">
        <v>11402</v>
      </c>
      <c r="C2739" s="587" t="s">
        <v>492</v>
      </c>
      <c r="D2739" s="588">
        <v>67.930000000000007</v>
      </c>
    </row>
    <row r="2740" spans="1:4" ht="28.5">
      <c r="A2740" s="585" t="s">
        <v>11403</v>
      </c>
      <c r="B2740" s="586" t="s">
        <v>11404</v>
      </c>
      <c r="C2740" s="587" t="s">
        <v>492</v>
      </c>
      <c r="D2740" s="588">
        <v>93.82</v>
      </c>
    </row>
    <row r="2741" spans="1:4" ht="28.5">
      <c r="A2741" s="585" t="s">
        <v>11405</v>
      </c>
      <c r="B2741" s="586" t="s">
        <v>11406</v>
      </c>
      <c r="C2741" s="587" t="s">
        <v>492</v>
      </c>
      <c r="D2741" s="588">
        <v>128.76</v>
      </c>
    </row>
    <row r="2742" spans="1:4" ht="28.5">
      <c r="A2742" s="585" t="s">
        <v>11407</v>
      </c>
      <c r="B2742" s="586" t="s">
        <v>11408</v>
      </c>
      <c r="C2742" s="587" t="s">
        <v>492</v>
      </c>
      <c r="D2742" s="588">
        <v>160.04</v>
      </c>
    </row>
    <row r="2743" spans="1:4" ht="28.5">
      <c r="A2743" s="585" t="s">
        <v>11409</v>
      </c>
      <c r="B2743" s="586" t="s">
        <v>11410</v>
      </c>
      <c r="C2743" s="587" t="s">
        <v>492</v>
      </c>
      <c r="D2743" s="588">
        <v>52.93</v>
      </c>
    </row>
    <row r="2744" spans="1:4" ht="14.25">
      <c r="A2744" s="585" t="s">
        <v>11411</v>
      </c>
      <c r="B2744" s="586" t="s">
        <v>11412</v>
      </c>
      <c r="C2744" s="587"/>
      <c r="D2744" s="588"/>
    </row>
    <row r="2745" spans="1:4" ht="28.5">
      <c r="A2745" s="585" t="s">
        <v>11413</v>
      </c>
      <c r="B2745" s="586" t="s">
        <v>11414</v>
      </c>
      <c r="C2745" s="587" t="s">
        <v>492</v>
      </c>
      <c r="D2745" s="588">
        <v>51.71</v>
      </c>
    </row>
    <row r="2746" spans="1:4" ht="28.5">
      <c r="A2746" s="585" t="s">
        <v>11415</v>
      </c>
      <c r="B2746" s="586" t="s">
        <v>11416</v>
      </c>
      <c r="C2746" s="587" t="s">
        <v>492</v>
      </c>
      <c r="D2746" s="588">
        <v>51.71</v>
      </c>
    </row>
    <row r="2747" spans="1:4" ht="14.25">
      <c r="A2747" s="585" t="s">
        <v>11417</v>
      </c>
      <c r="B2747" s="586" t="s">
        <v>11418</v>
      </c>
      <c r="C2747" s="587"/>
      <c r="D2747" s="588"/>
    </row>
    <row r="2748" spans="1:4" ht="28.5">
      <c r="A2748" s="585" t="s">
        <v>11419</v>
      </c>
      <c r="B2748" s="586" t="s">
        <v>11420</v>
      </c>
      <c r="C2748" s="587" t="s">
        <v>492</v>
      </c>
      <c r="D2748" s="588">
        <v>203.73</v>
      </c>
    </row>
    <row r="2749" spans="1:4" ht="14.25">
      <c r="A2749" s="585" t="s">
        <v>11421</v>
      </c>
      <c r="B2749" s="586" t="s">
        <v>11422</v>
      </c>
      <c r="C2749" s="587"/>
      <c r="D2749" s="588"/>
    </row>
    <row r="2750" spans="1:4" ht="28.5">
      <c r="A2750" s="585" t="s">
        <v>11423</v>
      </c>
      <c r="B2750" s="586" t="s">
        <v>11424</v>
      </c>
      <c r="C2750" s="587" t="s">
        <v>492</v>
      </c>
      <c r="D2750" s="588">
        <v>25.56</v>
      </c>
    </row>
    <row r="2751" spans="1:4" ht="28.5">
      <c r="A2751" s="585" t="s">
        <v>11425</v>
      </c>
      <c r="B2751" s="586" t="s">
        <v>11426</v>
      </c>
      <c r="C2751" s="587" t="s">
        <v>492</v>
      </c>
      <c r="D2751" s="588">
        <v>38.770000000000003</v>
      </c>
    </row>
    <row r="2752" spans="1:4" ht="28.5">
      <c r="A2752" s="585" t="s">
        <v>11427</v>
      </c>
      <c r="B2752" s="586" t="s">
        <v>11428</v>
      </c>
      <c r="C2752" s="587" t="s">
        <v>492</v>
      </c>
      <c r="D2752" s="588">
        <v>26.18</v>
      </c>
    </row>
    <row r="2753" spans="1:4" ht="28.5">
      <c r="A2753" s="585" t="s">
        <v>11429</v>
      </c>
      <c r="B2753" s="586" t="s">
        <v>11430</v>
      </c>
      <c r="C2753" s="587" t="s">
        <v>492</v>
      </c>
      <c r="D2753" s="588">
        <v>28.07</v>
      </c>
    </row>
    <row r="2754" spans="1:4" ht="14.25">
      <c r="A2754" s="585" t="s">
        <v>11431</v>
      </c>
      <c r="B2754" s="586" t="s">
        <v>11432</v>
      </c>
      <c r="C2754" s="587" t="s">
        <v>492</v>
      </c>
      <c r="D2754" s="588">
        <v>6.16</v>
      </c>
    </row>
    <row r="2755" spans="1:4" ht="14.25">
      <c r="A2755" s="585" t="s">
        <v>11433</v>
      </c>
      <c r="B2755" s="586" t="s">
        <v>11434</v>
      </c>
      <c r="C2755" s="587" t="s">
        <v>492</v>
      </c>
      <c r="D2755" s="588">
        <v>6.16</v>
      </c>
    </row>
    <row r="2756" spans="1:4" ht="14.25">
      <c r="A2756" s="585" t="s">
        <v>11435</v>
      </c>
      <c r="B2756" s="586" t="s">
        <v>11436</v>
      </c>
      <c r="C2756" s="587" t="s">
        <v>492</v>
      </c>
      <c r="D2756" s="588">
        <v>67.180000000000007</v>
      </c>
    </row>
    <row r="2757" spans="1:4" ht="28.5">
      <c r="A2757" s="585" t="s">
        <v>11437</v>
      </c>
      <c r="B2757" s="586" t="s">
        <v>11438</v>
      </c>
      <c r="C2757" s="587" t="s">
        <v>492</v>
      </c>
      <c r="D2757" s="588">
        <v>10.61</v>
      </c>
    </row>
    <row r="2758" spans="1:4" ht="28.5">
      <c r="A2758" s="585" t="s">
        <v>11439</v>
      </c>
      <c r="B2758" s="586" t="s">
        <v>11440</v>
      </c>
      <c r="C2758" s="587" t="s">
        <v>492</v>
      </c>
      <c r="D2758" s="588">
        <v>66.81</v>
      </c>
    </row>
    <row r="2759" spans="1:4" ht="28.5">
      <c r="A2759" s="585" t="s">
        <v>11441</v>
      </c>
      <c r="B2759" s="586" t="s">
        <v>11442</v>
      </c>
      <c r="C2759" s="587" t="s">
        <v>492</v>
      </c>
      <c r="D2759" s="588">
        <v>21.59</v>
      </c>
    </row>
    <row r="2760" spans="1:4" ht="28.5">
      <c r="A2760" s="585" t="s">
        <v>11443</v>
      </c>
      <c r="B2760" s="586" t="s">
        <v>11444</v>
      </c>
      <c r="C2760" s="587" t="s">
        <v>492</v>
      </c>
      <c r="D2760" s="588">
        <v>28.77</v>
      </c>
    </row>
    <row r="2761" spans="1:4" ht="28.5">
      <c r="A2761" s="585" t="s">
        <v>11445</v>
      </c>
      <c r="B2761" s="586" t="s">
        <v>11446</v>
      </c>
      <c r="C2761" s="587" t="s">
        <v>492</v>
      </c>
      <c r="D2761" s="588">
        <v>11.94</v>
      </c>
    </row>
    <row r="2762" spans="1:4" ht="28.5">
      <c r="A2762" s="585" t="s">
        <v>11447</v>
      </c>
      <c r="B2762" s="586" t="s">
        <v>11448</v>
      </c>
      <c r="C2762" s="587" t="s">
        <v>492</v>
      </c>
      <c r="D2762" s="588">
        <v>37.46</v>
      </c>
    </row>
    <row r="2763" spans="1:4" ht="28.5">
      <c r="A2763" s="585" t="s">
        <v>11449</v>
      </c>
      <c r="B2763" s="586" t="s">
        <v>11450</v>
      </c>
      <c r="C2763" s="587"/>
      <c r="D2763" s="588"/>
    </row>
    <row r="2764" spans="1:4" ht="42.75">
      <c r="A2764" s="585" t="s">
        <v>11451</v>
      </c>
      <c r="B2764" s="586" t="s">
        <v>11452</v>
      </c>
      <c r="C2764" s="587" t="s">
        <v>492</v>
      </c>
      <c r="D2764" s="588">
        <v>805.33</v>
      </c>
    </row>
    <row r="2765" spans="1:4" ht="28.5">
      <c r="A2765" s="585" t="s">
        <v>11453</v>
      </c>
      <c r="B2765" s="586" t="s">
        <v>11454</v>
      </c>
      <c r="C2765" s="587" t="s">
        <v>492</v>
      </c>
      <c r="D2765" s="588">
        <v>916.31</v>
      </c>
    </row>
    <row r="2766" spans="1:4" ht="28.5">
      <c r="A2766" s="585" t="s">
        <v>11455</v>
      </c>
      <c r="B2766" s="586" t="s">
        <v>11456</v>
      </c>
      <c r="C2766" s="587" t="s">
        <v>492</v>
      </c>
      <c r="D2766" s="588">
        <v>411.42</v>
      </c>
    </row>
    <row r="2767" spans="1:4" ht="14.25">
      <c r="A2767" s="585" t="s">
        <v>11457</v>
      </c>
      <c r="B2767" s="586" t="s">
        <v>11458</v>
      </c>
      <c r="C2767" s="587" t="s">
        <v>492</v>
      </c>
      <c r="D2767" s="588">
        <v>68.900000000000006</v>
      </c>
    </row>
    <row r="2768" spans="1:4" ht="14.25">
      <c r="A2768" s="585" t="s">
        <v>11459</v>
      </c>
      <c r="B2768" s="586" t="s">
        <v>11460</v>
      </c>
      <c r="C2768" s="587"/>
      <c r="D2768" s="588"/>
    </row>
    <row r="2769" spans="1:4" ht="28.5">
      <c r="A2769" s="585" t="s">
        <v>11461</v>
      </c>
      <c r="B2769" s="586" t="s">
        <v>11462</v>
      </c>
      <c r="C2769" s="587" t="s">
        <v>492</v>
      </c>
      <c r="D2769" s="588">
        <v>6.96</v>
      </c>
    </row>
    <row r="2770" spans="1:4" ht="28.5">
      <c r="A2770" s="585" t="s">
        <v>11463</v>
      </c>
      <c r="B2770" s="586" t="s">
        <v>11464</v>
      </c>
      <c r="C2770" s="587" t="s">
        <v>492</v>
      </c>
      <c r="D2770" s="588">
        <v>10.26</v>
      </c>
    </row>
    <row r="2771" spans="1:4" ht="28.5">
      <c r="A2771" s="585" t="s">
        <v>11465</v>
      </c>
      <c r="B2771" s="586" t="s">
        <v>11466</v>
      </c>
      <c r="C2771" s="587" t="s">
        <v>492</v>
      </c>
      <c r="D2771" s="588">
        <v>7.06</v>
      </c>
    </row>
    <row r="2772" spans="1:4" ht="28.5">
      <c r="A2772" s="585" t="s">
        <v>11467</v>
      </c>
      <c r="B2772" s="586" t="s">
        <v>11468</v>
      </c>
      <c r="C2772" s="587" t="s">
        <v>492</v>
      </c>
      <c r="D2772" s="588">
        <v>4.1500000000000004</v>
      </c>
    </row>
    <row r="2773" spans="1:4" ht="28.5">
      <c r="A2773" s="585" t="s">
        <v>11469</v>
      </c>
      <c r="B2773" s="586" t="s">
        <v>11470</v>
      </c>
      <c r="C2773" s="587" t="s">
        <v>492</v>
      </c>
      <c r="D2773" s="588">
        <v>3.69</v>
      </c>
    </row>
    <row r="2774" spans="1:4" ht="14.25">
      <c r="A2774" s="585" t="s">
        <v>11471</v>
      </c>
      <c r="B2774" s="586" t="s">
        <v>11472</v>
      </c>
      <c r="C2774" s="587"/>
      <c r="D2774" s="588"/>
    </row>
    <row r="2775" spans="1:4" ht="42.75">
      <c r="A2775" s="585" t="s">
        <v>11473</v>
      </c>
      <c r="B2775" s="586" t="s">
        <v>11474</v>
      </c>
      <c r="C2775" s="587" t="s">
        <v>492</v>
      </c>
      <c r="D2775" s="588">
        <v>374.53</v>
      </c>
    </row>
    <row r="2776" spans="1:4" ht="28.5">
      <c r="A2776" s="585" t="s">
        <v>11475</v>
      </c>
      <c r="B2776" s="586" t="s">
        <v>11476</v>
      </c>
      <c r="C2776" s="587" t="s">
        <v>492</v>
      </c>
      <c r="D2776" s="588">
        <v>23.59</v>
      </c>
    </row>
    <row r="2777" spans="1:4" ht="28.5">
      <c r="A2777" s="585" t="s">
        <v>11477</v>
      </c>
      <c r="B2777" s="586" t="s">
        <v>11478</v>
      </c>
      <c r="C2777" s="587" t="s">
        <v>492</v>
      </c>
      <c r="D2777" s="588">
        <v>73</v>
      </c>
    </row>
    <row r="2778" spans="1:4" ht="28.5">
      <c r="A2778" s="585" t="s">
        <v>11479</v>
      </c>
      <c r="B2778" s="586" t="s">
        <v>11480</v>
      </c>
      <c r="C2778" s="587" t="s">
        <v>492</v>
      </c>
      <c r="D2778" s="588">
        <v>124.59</v>
      </c>
    </row>
    <row r="2779" spans="1:4" ht="28.5">
      <c r="A2779" s="585" t="s">
        <v>11481</v>
      </c>
      <c r="B2779" s="586" t="s">
        <v>11482</v>
      </c>
      <c r="C2779" s="587" t="s">
        <v>492</v>
      </c>
      <c r="D2779" s="588">
        <v>74.040000000000006</v>
      </c>
    </row>
    <row r="2780" spans="1:4" ht="28.5">
      <c r="A2780" s="585" t="s">
        <v>11483</v>
      </c>
      <c r="B2780" s="586" t="s">
        <v>11484</v>
      </c>
      <c r="C2780" s="587" t="s">
        <v>492</v>
      </c>
      <c r="D2780" s="588">
        <v>146.93</v>
      </c>
    </row>
    <row r="2781" spans="1:4" ht="14.25">
      <c r="A2781" s="585" t="s">
        <v>11485</v>
      </c>
      <c r="B2781" s="586" t="s">
        <v>11486</v>
      </c>
      <c r="C2781" s="587"/>
      <c r="D2781" s="588"/>
    </row>
    <row r="2782" spans="1:4" ht="14.25">
      <c r="A2782" s="585" t="s">
        <v>11487</v>
      </c>
      <c r="B2782" s="586" t="s">
        <v>11488</v>
      </c>
      <c r="C2782" s="587"/>
      <c r="D2782" s="588"/>
    </row>
    <row r="2783" spans="1:4" ht="28.5">
      <c r="A2783" s="585" t="s">
        <v>11489</v>
      </c>
      <c r="B2783" s="586" t="s">
        <v>11490</v>
      </c>
      <c r="C2783" s="587" t="s">
        <v>492</v>
      </c>
      <c r="D2783" s="588">
        <v>427.19</v>
      </c>
    </row>
    <row r="2784" spans="1:4" ht="28.5">
      <c r="A2784" s="585" t="s">
        <v>11491</v>
      </c>
      <c r="B2784" s="586" t="s">
        <v>11492</v>
      </c>
      <c r="C2784" s="587" t="s">
        <v>492</v>
      </c>
      <c r="D2784" s="588">
        <v>393.1</v>
      </c>
    </row>
    <row r="2785" spans="1:4" ht="28.5">
      <c r="A2785" s="585" t="s">
        <v>11493</v>
      </c>
      <c r="B2785" s="586" t="s">
        <v>11494</v>
      </c>
      <c r="C2785" s="587" t="s">
        <v>492</v>
      </c>
      <c r="D2785" s="588">
        <v>441.54</v>
      </c>
    </row>
    <row r="2786" spans="1:4" ht="28.5">
      <c r="A2786" s="585" t="s">
        <v>11495</v>
      </c>
      <c r="B2786" s="586" t="s">
        <v>11496</v>
      </c>
      <c r="C2786" s="587" t="s">
        <v>492</v>
      </c>
      <c r="D2786" s="588">
        <v>511.76</v>
      </c>
    </row>
    <row r="2787" spans="1:4" ht="28.5">
      <c r="A2787" s="585" t="s">
        <v>11497</v>
      </c>
      <c r="B2787" s="586" t="s">
        <v>11498</v>
      </c>
      <c r="C2787" s="587" t="s">
        <v>492</v>
      </c>
      <c r="D2787" s="588">
        <v>895.75</v>
      </c>
    </row>
    <row r="2788" spans="1:4" ht="28.5">
      <c r="A2788" s="585" t="s">
        <v>11499</v>
      </c>
      <c r="B2788" s="586" t="s">
        <v>11500</v>
      </c>
      <c r="C2788" s="587" t="s">
        <v>492</v>
      </c>
      <c r="D2788" s="588">
        <v>897.56</v>
      </c>
    </row>
    <row r="2789" spans="1:4" ht="28.5">
      <c r="A2789" s="585" t="s">
        <v>11501</v>
      </c>
      <c r="B2789" s="586" t="s">
        <v>11502</v>
      </c>
      <c r="C2789" s="587" t="s">
        <v>492</v>
      </c>
      <c r="D2789" s="588">
        <v>1059.83</v>
      </c>
    </row>
    <row r="2790" spans="1:4" ht="28.5">
      <c r="A2790" s="585" t="s">
        <v>11503</v>
      </c>
      <c r="B2790" s="586" t="s">
        <v>11504</v>
      </c>
      <c r="C2790" s="587" t="s">
        <v>492</v>
      </c>
      <c r="D2790" s="588">
        <v>1614</v>
      </c>
    </row>
    <row r="2791" spans="1:4" ht="28.5">
      <c r="A2791" s="585" t="s">
        <v>11505</v>
      </c>
      <c r="B2791" s="586" t="s">
        <v>11506</v>
      </c>
      <c r="C2791" s="587" t="s">
        <v>492</v>
      </c>
      <c r="D2791" s="588">
        <v>587.42999999999995</v>
      </c>
    </row>
    <row r="2792" spans="1:4" ht="28.5">
      <c r="A2792" s="585" t="s">
        <v>11507</v>
      </c>
      <c r="B2792" s="586" t="s">
        <v>11508</v>
      </c>
      <c r="C2792" s="587" t="s">
        <v>492</v>
      </c>
      <c r="D2792" s="588">
        <v>655</v>
      </c>
    </row>
    <row r="2793" spans="1:4" ht="28.5">
      <c r="A2793" s="585" t="s">
        <v>11509</v>
      </c>
      <c r="B2793" s="586" t="s">
        <v>11510</v>
      </c>
      <c r="C2793" s="587" t="s">
        <v>492</v>
      </c>
      <c r="D2793" s="588">
        <v>702.37</v>
      </c>
    </row>
    <row r="2794" spans="1:4" ht="28.5">
      <c r="A2794" s="585" t="s">
        <v>11511</v>
      </c>
      <c r="B2794" s="586" t="s">
        <v>11512</v>
      </c>
      <c r="C2794" s="587" t="s">
        <v>492</v>
      </c>
      <c r="D2794" s="588">
        <v>847.43</v>
      </c>
    </row>
    <row r="2795" spans="1:4" ht="28.5">
      <c r="A2795" s="585" t="s">
        <v>11513</v>
      </c>
      <c r="B2795" s="586" t="s">
        <v>11514</v>
      </c>
      <c r="C2795" s="587" t="s">
        <v>492</v>
      </c>
      <c r="D2795" s="588">
        <v>1119.8499999999999</v>
      </c>
    </row>
    <row r="2796" spans="1:4" ht="28.5">
      <c r="A2796" s="585" t="s">
        <v>11515</v>
      </c>
      <c r="B2796" s="586" t="s">
        <v>11516</v>
      </c>
      <c r="C2796" s="587" t="s">
        <v>492</v>
      </c>
      <c r="D2796" s="588">
        <v>756.48</v>
      </c>
    </row>
    <row r="2797" spans="1:4" ht="28.5">
      <c r="A2797" s="585" t="s">
        <v>11517</v>
      </c>
      <c r="B2797" s="586" t="s">
        <v>11518</v>
      </c>
      <c r="C2797" s="587" t="s">
        <v>492</v>
      </c>
      <c r="D2797" s="588">
        <v>677.87</v>
      </c>
    </row>
    <row r="2798" spans="1:4" ht="28.5">
      <c r="A2798" s="585" t="s">
        <v>11519</v>
      </c>
      <c r="B2798" s="586" t="s">
        <v>11520</v>
      </c>
      <c r="C2798" s="587" t="s">
        <v>492</v>
      </c>
      <c r="D2798" s="588">
        <v>890.22</v>
      </c>
    </row>
    <row r="2799" spans="1:4" ht="28.5">
      <c r="A2799" s="585" t="s">
        <v>11521</v>
      </c>
      <c r="B2799" s="586" t="s">
        <v>11522</v>
      </c>
      <c r="C2799" s="587" t="s">
        <v>492</v>
      </c>
      <c r="D2799" s="588">
        <v>788.07</v>
      </c>
    </row>
    <row r="2800" spans="1:4" ht="14.25">
      <c r="A2800" s="585" t="s">
        <v>11523</v>
      </c>
      <c r="B2800" s="586" t="s">
        <v>11524</v>
      </c>
      <c r="C2800" s="587"/>
      <c r="D2800" s="588"/>
    </row>
    <row r="2801" spans="1:4" ht="14.25">
      <c r="A2801" s="585" t="s">
        <v>11525</v>
      </c>
      <c r="B2801" s="586" t="s">
        <v>11526</v>
      </c>
      <c r="C2801" s="587"/>
      <c r="D2801" s="588"/>
    </row>
    <row r="2802" spans="1:4" ht="28.5">
      <c r="A2802" s="585" t="s">
        <v>11527</v>
      </c>
      <c r="B2802" s="586" t="s">
        <v>11528</v>
      </c>
      <c r="C2802" s="587" t="s">
        <v>492</v>
      </c>
      <c r="D2802" s="588">
        <v>1325.96</v>
      </c>
    </row>
    <row r="2803" spans="1:4" ht="28.5">
      <c r="A2803" s="585" t="s">
        <v>11529</v>
      </c>
      <c r="B2803" s="586" t="s">
        <v>11530</v>
      </c>
      <c r="C2803" s="587" t="s">
        <v>492</v>
      </c>
      <c r="D2803" s="588">
        <v>1327.73</v>
      </c>
    </row>
    <row r="2804" spans="1:4" ht="28.5">
      <c r="A2804" s="585" t="s">
        <v>11531</v>
      </c>
      <c r="B2804" s="586" t="s">
        <v>11532</v>
      </c>
      <c r="C2804" s="587" t="s">
        <v>492</v>
      </c>
      <c r="D2804" s="588">
        <v>1369.76</v>
      </c>
    </row>
    <row r="2805" spans="1:4" ht="28.5">
      <c r="A2805" s="585" t="s">
        <v>11533</v>
      </c>
      <c r="B2805" s="586" t="s">
        <v>11534</v>
      </c>
      <c r="C2805" s="587" t="s">
        <v>492</v>
      </c>
      <c r="D2805" s="588">
        <v>1382.86</v>
      </c>
    </row>
    <row r="2806" spans="1:4" ht="14.25">
      <c r="A2806" s="585" t="s">
        <v>11535</v>
      </c>
      <c r="B2806" s="586" t="s">
        <v>11536</v>
      </c>
      <c r="C2806" s="587"/>
      <c r="D2806" s="588"/>
    </row>
    <row r="2807" spans="1:4" ht="28.5">
      <c r="A2807" s="585" t="s">
        <v>11537</v>
      </c>
      <c r="B2807" s="586" t="s">
        <v>11538</v>
      </c>
      <c r="C2807" s="587" t="s">
        <v>492</v>
      </c>
      <c r="D2807" s="588">
        <v>527.04999999999995</v>
      </c>
    </row>
    <row r="2808" spans="1:4" ht="14.25">
      <c r="A2808" s="585" t="s">
        <v>11539</v>
      </c>
      <c r="B2808" s="586" t="s">
        <v>11540</v>
      </c>
      <c r="C2808" s="587"/>
      <c r="D2808" s="588"/>
    </row>
    <row r="2809" spans="1:4" ht="14.25">
      <c r="A2809" s="585" t="s">
        <v>11541</v>
      </c>
      <c r="B2809" s="586" t="s">
        <v>11542</v>
      </c>
      <c r="C2809" s="587" t="s">
        <v>492</v>
      </c>
      <c r="D2809" s="588">
        <v>90.05</v>
      </c>
    </row>
    <row r="2810" spans="1:4" ht="28.5">
      <c r="A2810" s="585" t="s">
        <v>11543</v>
      </c>
      <c r="B2810" s="586" t="s">
        <v>11544</v>
      </c>
      <c r="C2810" s="587" t="s">
        <v>492</v>
      </c>
      <c r="D2810" s="588">
        <v>124.41</v>
      </c>
    </row>
    <row r="2811" spans="1:4" ht="14.25">
      <c r="A2811" s="585" t="s">
        <v>11545</v>
      </c>
      <c r="B2811" s="586" t="s">
        <v>11546</v>
      </c>
      <c r="C2811" s="587"/>
      <c r="D2811" s="588"/>
    </row>
    <row r="2812" spans="1:4" ht="14.25">
      <c r="A2812" s="585" t="s">
        <v>11547</v>
      </c>
      <c r="B2812" s="586" t="s">
        <v>11548</v>
      </c>
      <c r="C2812" s="587" t="s">
        <v>492</v>
      </c>
      <c r="D2812" s="588">
        <v>17.5</v>
      </c>
    </row>
    <row r="2813" spans="1:4" ht="14.25">
      <c r="A2813" s="585" t="s">
        <v>11549</v>
      </c>
      <c r="B2813" s="586" t="s">
        <v>11550</v>
      </c>
      <c r="C2813" s="587" t="s">
        <v>492</v>
      </c>
      <c r="D2813" s="588">
        <v>30.14</v>
      </c>
    </row>
    <row r="2814" spans="1:4" ht="28.5">
      <c r="A2814" s="585" t="s">
        <v>11551</v>
      </c>
      <c r="B2814" s="586" t="s">
        <v>11552</v>
      </c>
      <c r="C2814" s="587" t="s">
        <v>492</v>
      </c>
      <c r="D2814" s="588">
        <v>39.99</v>
      </c>
    </row>
    <row r="2815" spans="1:4" ht="14.25">
      <c r="A2815" s="585" t="s">
        <v>11553</v>
      </c>
      <c r="B2815" s="586" t="s">
        <v>11554</v>
      </c>
      <c r="C2815" s="587" t="s">
        <v>492</v>
      </c>
      <c r="D2815" s="588">
        <v>19.34</v>
      </c>
    </row>
    <row r="2816" spans="1:4" ht="14.25">
      <c r="A2816" s="585" t="s">
        <v>11555</v>
      </c>
      <c r="B2816" s="586" t="s">
        <v>11556</v>
      </c>
      <c r="C2816" s="587" t="s">
        <v>492</v>
      </c>
      <c r="D2816" s="588">
        <v>25.2</v>
      </c>
    </row>
    <row r="2817" spans="1:4" ht="14.25">
      <c r="A2817" s="585" t="s">
        <v>11557</v>
      </c>
      <c r="B2817" s="586" t="s">
        <v>11558</v>
      </c>
      <c r="C2817" s="587" t="s">
        <v>492</v>
      </c>
      <c r="D2817" s="588">
        <v>45.04</v>
      </c>
    </row>
    <row r="2818" spans="1:4" ht="14.25">
      <c r="A2818" s="585" t="s">
        <v>11559</v>
      </c>
      <c r="B2818" s="586" t="s">
        <v>11560</v>
      </c>
      <c r="C2818" s="587" t="s">
        <v>492</v>
      </c>
      <c r="D2818" s="588">
        <v>35.96</v>
      </c>
    </row>
    <row r="2819" spans="1:4" ht="14.25">
      <c r="A2819" s="585" t="s">
        <v>11561</v>
      </c>
      <c r="B2819" s="586" t="s">
        <v>11562</v>
      </c>
      <c r="C2819" s="587" t="s">
        <v>492</v>
      </c>
      <c r="D2819" s="588">
        <v>41.09</v>
      </c>
    </row>
    <row r="2820" spans="1:4" ht="14.25">
      <c r="A2820" s="585" t="s">
        <v>11563</v>
      </c>
      <c r="B2820" s="586" t="s">
        <v>11564</v>
      </c>
      <c r="C2820" s="587" t="s">
        <v>492</v>
      </c>
      <c r="D2820" s="588">
        <v>47.38</v>
      </c>
    </row>
    <row r="2821" spans="1:4" ht="14.25">
      <c r="A2821" s="585" t="s">
        <v>11565</v>
      </c>
      <c r="B2821" s="586" t="s">
        <v>11566</v>
      </c>
      <c r="C2821" s="587"/>
      <c r="D2821" s="588"/>
    </row>
    <row r="2822" spans="1:4" ht="57">
      <c r="A2822" s="585" t="s">
        <v>11567</v>
      </c>
      <c r="B2822" s="586" t="s">
        <v>11568</v>
      </c>
      <c r="C2822" s="587" t="s">
        <v>492</v>
      </c>
      <c r="D2822" s="588">
        <v>107.22</v>
      </c>
    </row>
    <row r="2823" spans="1:4" ht="28.5">
      <c r="A2823" s="585" t="s">
        <v>11569</v>
      </c>
      <c r="B2823" s="586" t="s">
        <v>11570</v>
      </c>
      <c r="C2823" s="587"/>
      <c r="D2823" s="588"/>
    </row>
    <row r="2824" spans="1:4" ht="14.25">
      <c r="A2824" s="585" t="s">
        <v>11571</v>
      </c>
      <c r="B2824" s="586" t="s">
        <v>11572</v>
      </c>
      <c r="C2824" s="587" t="s">
        <v>492</v>
      </c>
      <c r="D2824" s="588">
        <v>231.68</v>
      </c>
    </row>
    <row r="2825" spans="1:4" ht="28.5">
      <c r="A2825" s="585" t="s">
        <v>11573</v>
      </c>
      <c r="B2825" s="586" t="s">
        <v>11574</v>
      </c>
      <c r="C2825" s="587" t="s">
        <v>492</v>
      </c>
      <c r="D2825" s="588">
        <v>37.630000000000003</v>
      </c>
    </row>
    <row r="2826" spans="1:4" ht="42.75">
      <c r="A2826" s="585" t="s">
        <v>11575</v>
      </c>
      <c r="B2826" s="586" t="s">
        <v>11576</v>
      </c>
      <c r="C2826" s="587" t="s">
        <v>492</v>
      </c>
      <c r="D2826" s="588">
        <v>72.44</v>
      </c>
    </row>
    <row r="2827" spans="1:4" ht="28.5">
      <c r="A2827" s="585" t="s">
        <v>11577</v>
      </c>
      <c r="B2827" s="586" t="s">
        <v>11578</v>
      </c>
      <c r="C2827" s="587" t="s">
        <v>492</v>
      </c>
      <c r="D2827" s="588">
        <v>72.44</v>
      </c>
    </row>
    <row r="2828" spans="1:4" ht="28.5">
      <c r="A2828" s="585" t="s">
        <v>11579</v>
      </c>
      <c r="B2828" s="586" t="s">
        <v>11580</v>
      </c>
      <c r="C2828" s="587" t="s">
        <v>492</v>
      </c>
      <c r="D2828" s="588">
        <v>36.25</v>
      </c>
    </row>
    <row r="2829" spans="1:4" ht="28.5">
      <c r="A2829" s="585" t="s">
        <v>11581</v>
      </c>
      <c r="B2829" s="586" t="s">
        <v>11582</v>
      </c>
      <c r="C2829" s="587" t="s">
        <v>492</v>
      </c>
      <c r="D2829" s="588">
        <v>325.61</v>
      </c>
    </row>
    <row r="2830" spans="1:4" ht="28.5">
      <c r="A2830" s="585" t="s">
        <v>11583</v>
      </c>
      <c r="B2830" s="586" t="s">
        <v>11584</v>
      </c>
      <c r="C2830" s="587" t="s">
        <v>492</v>
      </c>
      <c r="D2830" s="588">
        <v>227.71</v>
      </c>
    </row>
    <row r="2831" spans="1:4" ht="28.5">
      <c r="A2831" s="585" t="s">
        <v>11585</v>
      </c>
      <c r="B2831" s="586" t="s">
        <v>11586</v>
      </c>
      <c r="C2831" s="587" t="s">
        <v>492</v>
      </c>
      <c r="D2831" s="588">
        <v>149.63999999999999</v>
      </c>
    </row>
    <row r="2832" spans="1:4" ht="14.25">
      <c r="A2832" s="585" t="s">
        <v>11587</v>
      </c>
      <c r="B2832" s="586" t="s">
        <v>11588</v>
      </c>
      <c r="C2832" s="587" t="s">
        <v>492</v>
      </c>
      <c r="D2832" s="588">
        <v>71.59</v>
      </c>
    </row>
    <row r="2833" spans="1:4" ht="14.25">
      <c r="A2833" s="585" t="s">
        <v>11589</v>
      </c>
      <c r="B2833" s="586" t="s">
        <v>11590</v>
      </c>
      <c r="C2833" s="587" t="s">
        <v>492</v>
      </c>
      <c r="D2833" s="588">
        <v>81.099999999999994</v>
      </c>
    </row>
    <row r="2834" spans="1:4" ht="14.25">
      <c r="A2834" s="585" t="s">
        <v>11591</v>
      </c>
      <c r="B2834" s="586" t="s">
        <v>11592</v>
      </c>
      <c r="C2834" s="587"/>
      <c r="D2834" s="588"/>
    </row>
    <row r="2835" spans="1:4" ht="14.25">
      <c r="A2835" s="585" t="s">
        <v>11593</v>
      </c>
      <c r="B2835" s="586" t="s">
        <v>11594</v>
      </c>
      <c r="C2835" s="587"/>
      <c r="D2835" s="588"/>
    </row>
    <row r="2836" spans="1:4" ht="28.5">
      <c r="A2836" s="585" t="s">
        <v>11595</v>
      </c>
      <c r="B2836" s="586" t="s">
        <v>11596</v>
      </c>
      <c r="C2836" s="587" t="s">
        <v>492</v>
      </c>
      <c r="D2836" s="588">
        <v>6656.26</v>
      </c>
    </row>
    <row r="2837" spans="1:4" ht="28.5">
      <c r="A2837" s="585" t="s">
        <v>11597</v>
      </c>
      <c r="B2837" s="586" t="s">
        <v>11598</v>
      </c>
      <c r="C2837" s="587" t="s">
        <v>492</v>
      </c>
      <c r="D2837" s="588">
        <v>8225.43</v>
      </c>
    </row>
    <row r="2838" spans="1:4" ht="28.5">
      <c r="A2838" s="585" t="s">
        <v>11599</v>
      </c>
      <c r="B2838" s="586" t="s">
        <v>11600</v>
      </c>
      <c r="C2838" s="587" t="s">
        <v>492</v>
      </c>
      <c r="D2838" s="588">
        <v>10370.15</v>
      </c>
    </row>
    <row r="2839" spans="1:4" ht="28.5">
      <c r="A2839" s="585" t="s">
        <v>11601</v>
      </c>
      <c r="B2839" s="586" t="s">
        <v>11602</v>
      </c>
      <c r="C2839" s="587" t="s">
        <v>492</v>
      </c>
      <c r="D2839" s="588">
        <v>14528.92</v>
      </c>
    </row>
    <row r="2840" spans="1:4" ht="28.5">
      <c r="A2840" s="585" t="s">
        <v>11603</v>
      </c>
      <c r="B2840" s="586" t="s">
        <v>11604</v>
      </c>
      <c r="C2840" s="587" t="s">
        <v>492</v>
      </c>
      <c r="D2840" s="588">
        <v>16948.189999999999</v>
      </c>
    </row>
    <row r="2841" spans="1:4" ht="28.5">
      <c r="A2841" s="585" t="s">
        <v>11605</v>
      </c>
      <c r="B2841" s="586" t="s">
        <v>11606</v>
      </c>
      <c r="C2841" s="587" t="s">
        <v>492</v>
      </c>
      <c r="D2841" s="588">
        <v>27602.76</v>
      </c>
    </row>
    <row r="2842" spans="1:4" ht="28.5">
      <c r="A2842" s="585" t="s">
        <v>11607</v>
      </c>
      <c r="B2842" s="586" t="s">
        <v>11608</v>
      </c>
      <c r="C2842" s="587" t="s">
        <v>492</v>
      </c>
      <c r="D2842" s="588">
        <v>4597.93</v>
      </c>
    </row>
    <row r="2843" spans="1:4" ht="28.5">
      <c r="A2843" s="585" t="s">
        <v>11609</v>
      </c>
      <c r="B2843" s="586" t="s">
        <v>11610</v>
      </c>
      <c r="C2843" s="587" t="s">
        <v>492</v>
      </c>
      <c r="D2843" s="588">
        <v>5145.91</v>
      </c>
    </row>
    <row r="2844" spans="1:4" ht="28.5">
      <c r="A2844" s="585" t="s">
        <v>11611</v>
      </c>
      <c r="B2844" s="586" t="s">
        <v>11612</v>
      </c>
      <c r="C2844" s="587" t="s">
        <v>492</v>
      </c>
      <c r="D2844" s="588">
        <v>37830.67</v>
      </c>
    </row>
    <row r="2845" spans="1:4" ht="28.5">
      <c r="A2845" s="585" t="s">
        <v>11613</v>
      </c>
      <c r="B2845" s="586" t="s">
        <v>11614</v>
      </c>
      <c r="C2845" s="587" t="s">
        <v>492</v>
      </c>
      <c r="D2845" s="588">
        <v>52927.7</v>
      </c>
    </row>
    <row r="2846" spans="1:4" ht="14.25">
      <c r="A2846" s="585" t="s">
        <v>11615</v>
      </c>
      <c r="B2846" s="586" t="s">
        <v>11616</v>
      </c>
      <c r="C2846" s="587"/>
      <c r="D2846" s="588"/>
    </row>
    <row r="2847" spans="1:4" ht="42.75">
      <c r="A2847" s="585" t="s">
        <v>11617</v>
      </c>
      <c r="B2847" s="586" t="s">
        <v>11618</v>
      </c>
      <c r="C2847" s="587" t="s">
        <v>492</v>
      </c>
      <c r="D2847" s="588">
        <v>93.02</v>
      </c>
    </row>
    <row r="2848" spans="1:4" ht="42.75">
      <c r="A2848" s="585" t="s">
        <v>11619</v>
      </c>
      <c r="B2848" s="586" t="s">
        <v>11620</v>
      </c>
      <c r="C2848" s="587" t="s">
        <v>492</v>
      </c>
      <c r="D2848" s="588">
        <v>109.74</v>
      </c>
    </row>
    <row r="2849" spans="1:4" ht="42.75">
      <c r="A2849" s="585" t="s">
        <v>11621</v>
      </c>
      <c r="B2849" s="586" t="s">
        <v>11622</v>
      </c>
      <c r="C2849" s="587" t="s">
        <v>492</v>
      </c>
      <c r="D2849" s="588">
        <v>104.68</v>
      </c>
    </row>
    <row r="2850" spans="1:4" ht="42.75">
      <c r="A2850" s="585" t="s">
        <v>11623</v>
      </c>
      <c r="B2850" s="586" t="s">
        <v>11624</v>
      </c>
      <c r="C2850" s="587" t="s">
        <v>492</v>
      </c>
      <c r="D2850" s="588">
        <v>133.03</v>
      </c>
    </row>
    <row r="2851" spans="1:4" ht="42.75">
      <c r="A2851" s="585" t="s">
        <v>11625</v>
      </c>
      <c r="B2851" s="586" t="s">
        <v>11626</v>
      </c>
      <c r="C2851" s="587" t="s">
        <v>492</v>
      </c>
      <c r="D2851" s="588">
        <v>125.19</v>
      </c>
    </row>
    <row r="2852" spans="1:4" ht="28.5">
      <c r="A2852" s="585" t="s">
        <v>11627</v>
      </c>
      <c r="B2852" s="586" t="s">
        <v>11628</v>
      </c>
      <c r="C2852" s="587" t="s">
        <v>492</v>
      </c>
      <c r="D2852" s="588">
        <v>109.82</v>
      </c>
    </row>
    <row r="2853" spans="1:4" ht="42.75">
      <c r="A2853" s="585" t="s">
        <v>11629</v>
      </c>
      <c r="B2853" s="586" t="s">
        <v>11630</v>
      </c>
      <c r="C2853" s="587" t="s">
        <v>492</v>
      </c>
      <c r="D2853" s="588">
        <v>120.27</v>
      </c>
    </row>
    <row r="2854" spans="1:4" ht="28.5">
      <c r="A2854" s="585" t="s">
        <v>11631</v>
      </c>
      <c r="B2854" s="586" t="s">
        <v>11632</v>
      </c>
      <c r="C2854" s="587" t="s">
        <v>492</v>
      </c>
      <c r="D2854" s="588">
        <v>111.97</v>
      </c>
    </row>
    <row r="2855" spans="1:4" ht="42.75">
      <c r="A2855" s="585" t="s">
        <v>11633</v>
      </c>
      <c r="B2855" s="586" t="s">
        <v>11634</v>
      </c>
      <c r="C2855" s="587" t="s">
        <v>492</v>
      </c>
      <c r="D2855" s="588">
        <v>136.97</v>
      </c>
    </row>
    <row r="2856" spans="1:4" ht="42.75">
      <c r="A2856" s="585" t="s">
        <v>11635</v>
      </c>
      <c r="B2856" s="586" t="s">
        <v>11636</v>
      </c>
      <c r="C2856" s="587" t="s">
        <v>492</v>
      </c>
      <c r="D2856" s="588">
        <v>134.13999999999999</v>
      </c>
    </row>
    <row r="2857" spans="1:4" ht="42.75">
      <c r="A2857" s="585" t="s">
        <v>11637</v>
      </c>
      <c r="B2857" s="586" t="s">
        <v>11638</v>
      </c>
      <c r="C2857" s="587" t="s">
        <v>492</v>
      </c>
      <c r="D2857" s="588">
        <v>145.80000000000001</v>
      </c>
    </row>
    <row r="2858" spans="1:4" ht="57">
      <c r="A2858" s="585" t="s">
        <v>11639</v>
      </c>
      <c r="B2858" s="586" t="s">
        <v>11640</v>
      </c>
      <c r="C2858" s="587" t="s">
        <v>492</v>
      </c>
      <c r="D2858" s="588">
        <v>166.33</v>
      </c>
    </row>
    <row r="2859" spans="1:4" ht="14.25">
      <c r="A2859" s="585" t="s">
        <v>11641</v>
      </c>
      <c r="B2859" s="586" t="s">
        <v>11642</v>
      </c>
      <c r="C2859" s="587"/>
      <c r="D2859" s="588"/>
    </row>
    <row r="2860" spans="1:4" ht="14.25">
      <c r="A2860" s="585" t="s">
        <v>11643</v>
      </c>
      <c r="B2860" s="586" t="s">
        <v>11644</v>
      </c>
      <c r="C2860" s="587"/>
      <c r="D2860" s="588"/>
    </row>
    <row r="2861" spans="1:4" ht="14.25">
      <c r="A2861" s="585" t="s">
        <v>11645</v>
      </c>
      <c r="B2861" s="586" t="s">
        <v>11646</v>
      </c>
      <c r="C2861" s="587" t="s">
        <v>686</v>
      </c>
      <c r="D2861" s="588">
        <v>92.53</v>
      </c>
    </row>
    <row r="2862" spans="1:4" ht="14.25">
      <c r="A2862" s="585" t="s">
        <v>11647</v>
      </c>
      <c r="B2862" s="586" t="s">
        <v>11648</v>
      </c>
      <c r="C2862" s="587"/>
      <c r="D2862" s="588"/>
    </row>
    <row r="2863" spans="1:4" ht="14.25">
      <c r="A2863" s="585" t="s">
        <v>11649</v>
      </c>
      <c r="B2863" s="586" t="s">
        <v>11650</v>
      </c>
      <c r="C2863" s="587" t="s">
        <v>686</v>
      </c>
      <c r="D2863" s="588">
        <v>3.27</v>
      </c>
    </row>
    <row r="2864" spans="1:4" ht="14.25">
      <c r="A2864" s="585" t="s">
        <v>11651</v>
      </c>
      <c r="B2864" s="586" t="s">
        <v>11652</v>
      </c>
      <c r="C2864" s="587" t="s">
        <v>686</v>
      </c>
      <c r="D2864" s="588">
        <v>1.1499999999999999</v>
      </c>
    </row>
    <row r="2865" spans="1:4" ht="14.25">
      <c r="A2865" s="585" t="s">
        <v>11653</v>
      </c>
      <c r="B2865" s="586" t="s">
        <v>11654</v>
      </c>
      <c r="C2865" s="587" t="s">
        <v>686</v>
      </c>
      <c r="D2865" s="588">
        <v>30.29</v>
      </c>
    </row>
    <row r="2866" spans="1:4" ht="14.25">
      <c r="A2866" s="585" t="s">
        <v>11655</v>
      </c>
      <c r="B2866" s="586" t="s">
        <v>11656</v>
      </c>
      <c r="C2866" s="587" t="s">
        <v>6450</v>
      </c>
      <c r="D2866" s="588">
        <v>34.72</v>
      </c>
    </row>
    <row r="2867" spans="1:4" ht="14.25">
      <c r="A2867" s="585" t="s">
        <v>11657</v>
      </c>
      <c r="B2867" s="586" t="s">
        <v>11658</v>
      </c>
      <c r="C2867" s="587"/>
      <c r="D2867" s="588"/>
    </row>
    <row r="2868" spans="1:4" ht="14.25">
      <c r="A2868" s="585" t="s">
        <v>11659</v>
      </c>
      <c r="B2868" s="586" t="s">
        <v>11660</v>
      </c>
      <c r="C2868" s="587" t="s">
        <v>492</v>
      </c>
      <c r="D2868" s="588">
        <v>2256.77</v>
      </c>
    </row>
    <row r="2869" spans="1:4" ht="14.25">
      <c r="A2869" s="585" t="s">
        <v>11661</v>
      </c>
      <c r="B2869" s="586" t="s">
        <v>11662</v>
      </c>
      <c r="C2869" s="587" t="s">
        <v>492</v>
      </c>
      <c r="D2869" s="588">
        <v>36.43</v>
      </c>
    </row>
    <row r="2870" spans="1:4" ht="14.25">
      <c r="A2870" s="585" t="s">
        <v>11663</v>
      </c>
      <c r="B2870" s="586" t="s">
        <v>11664</v>
      </c>
      <c r="C2870" s="587" t="s">
        <v>810</v>
      </c>
      <c r="D2870" s="588">
        <v>44.36</v>
      </c>
    </row>
    <row r="2871" spans="1:4" ht="14.25">
      <c r="A2871" s="585" t="s">
        <v>11665</v>
      </c>
      <c r="B2871" s="586" t="s">
        <v>11666</v>
      </c>
      <c r="C2871" s="587" t="s">
        <v>492</v>
      </c>
      <c r="D2871" s="588">
        <v>23.1</v>
      </c>
    </row>
    <row r="2872" spans="1:4" ht="28.5">
      <c r="A2872" s="585" t="s">
        <v>11667</v>
      </c>
      <c r="B2872" s="586" t="s">
        <v>11668</v>
      </c>
      <c r="C2872" s="587" t="s">
        <v>810</v>
      </c>
      <c r="D2872" s="588">
        <v>28.05</v>
      </c>
    </row>
    <row r="2873" spans="1:4" ht="28.5">
      <c r="A2873" s="585" t="s">
        <v>11669</v>
      </c>
      <c r="B2873" s="586" t="s">
        <v>11670</v>
      </c>
      <c r="C2873" s="587" t="s">
        <v>810</v>
      </c>
      <c r="D2873" s="588">
        <v>31.99</v>
      </c>
    </row>
    <row r="2874" spans="1:4" ht="28.5">
      <c r="A2874" s="585" t="s">
        <v>11671</v>
      </c>
      <c r="B2874" s="586" t="s">
        <v>11672</v>
      </c>
      <c r="C2874" s="587" t="s">
        <v>810</v>
      </c>
      <c r="D2874" s="588">
        <v>37.06</v>
      </c>
    </row>
    <row r="2875" spans="1:4" ht="28.5">
      <c r="A2875" s="585" t="s">
        <v>11673</v>
      </c>
      <c r="B2875" s="586" t="s">
        <v>11674</v>
      </c>
      <c r="C2875" s="587" t="s">
        <v>810</v>
      </c>
      <c r="D2875" s="588">
        <v>45.47</v>
      </c>
    </row>
    <row r="2876" spans="1:4" ht="28.5">
      <c r="A2876" s="585" t="s">
        <v>11675</v>
      </c>
      <c r="B2876" s="586" t="s">
        <v>11676</v>
      </c>
      <c r="C2876" s="587" t="s">
        <v>810</v>
      </c>
      <c r="D2876" s="588">
        <v>54.48</v>
      </c>
    </row>
    <row r="2877" spans="1:4" ht="28.5">
      <c r="A2877" s="585" t="s">
        <v>11677</v>
      </c>
      <c r="B2877" s="586" t="s">
        <v>11678</v>
      </c>
      <c r="C2877" s="587" t="s">
        <v>810</v>
      </c>
      <c r="D2877" s="588">
        <v>66.540000000000006</v>
      </c>
    </row>
    <row r="2878" spans="1:4" ht="14.25">
      <c r="A2878" s="585" t="s">
        <v>11679</v>
      </c>
      <c r="B2878" s="586" t="s">
        <v>11680</v>
      </c>
      <c r="C2878" s="587" t="s">
        <v>492</v>
      </c>
      <c r="D2878" s="588">
        <v>39.5</v>
      </c>
    </row>
    <row r="2879" spans="1:4" ht="14.25">
      <c r="A2879" s="585" t="s">
        <v>11681</v>
      </c>
      <c r="B2879" s="586" t="s">
        <v>11682</v>
      </c>
      <c r="C2879" s="587" t="s">
        <v>492</v>
      </c>
      <c r="D2879" s="588">
        <v>47.71</v>
      </c>
    </row>
    <row r="2880" spans="1:4" ht="14.25">
      <c r="A2880" s="585" t="s">
        <v>11683</v>
      </c>
      <c r="B2880" s="586" t="s">
        <v>11684</v>
      </c>
      <c r="C2880" s="587" t="s">
        <v>492</v>
      </c>
      <c r="D2880" s="588">
        <v>35.56</v>
      </c>
    </row>
    <row r="2881" spans="1:4" ht="28.5">
      <c r="A2881" s="585" t="s">
        <v>11685</v>
      </c>
      <c r="B2881" s="586" t="s">
        <v>11686</v>
      </c>
      <c r="C2881" s="587" t="s">
        <v>492</v>
      </c>
      <c r="D2881" s="588">
        <v>347.43</v>
      </c>
    </row>
    <row r="2882" spans="1:4" ht="14.25">
      <c r="A2882" s="585" t="s">
        <v>11687</v>
      </c>
      <c r="B2882" s="586" t="s">
        <v>11688</v>
      </c>
      <c r="C2882" s="587" t="s">
        <v>492</v>
      </c>
      <c r="D2882" s="588">
        <v>393.78</v>
      </c>
    </row>
    <row r="2883" spans="1:4" ht="14.25">
      <c r="A2883" s="585" t="s">
        <v>11689</v>
      </c>
      <c r="B2883" s="586" t="s">
        <v>11690</v>
      </c>
      <c r="C2883" s="587"/>
      <c r="D2883" s="588"/>
    </row>
    <row r="2884" spans="1:4" ht="28.5">
      <c r="A2884" s="585" t="s">
        <v>11691</v>
      </c>
      <c r="B2884" s="586" t="s">
        <v>11692</v>
      </c>
      <c r="C2884" s="587" t="s">
        <v>492</v>
      </c>
      <c r="D2884" s="588">
        <v>53.94</v>
      </c>
    </row>
    <row r="2885" spans="1:4" ht="14.25">
      <c r="A2885" s="585" t="s">
        <v>11693</v>
      </c>
      <c r="B2885" s="586" t="s">
        <v>11694</v>
      </c>
      <c r="C2885" s="587"/>
      <c r="D2885" s="588"/>
    </row>
    <row r="2886" spans="1:4" ht="28.5">
      <c r="A2886" s="585" t="s">
        <v>11695</v>
      </c>
      <c r="B2886" s="586" t="s">
        <v>11696</v>
      </c>
      <c r="C2886" s="587" t="s">
        <v>492</v>
      </c>
      <c r="D2886" s="588">
        <v>259.25</v>
      </c>
    </row>
    <row r="2887" spans="1:4" ht="28.5">
      <c r="A2887" s="585" t="s">
        <v>11697</v>
      </c>
      <c r="B2887" s="586" t="s">
        <v>11698</v>
      </c>
      <c r="C2887" s="587" t="s">
        <v>492</v>
      </c>
      <c r="D2887" s="588">
        <v>341.58</v>
      </c>
    </row>
    <row r="2888" spans="1:4" ht="28.5">
      <c r="A2888" s="585" t="s">
        <v>11699</v>
      </c>
      <c r="B2888" s="586" t="s">
        <v>11700</v>
      </c>
      <c r="C2888" s="587" t="s">
        <v>492</v>
      </c>
      <c r="D2888" s="588">
        <v>4.96</v>
      </c>
    </row>
    <row r="2889" spans="1:4" ht="28.5">
      <c r="A2889" s="585" t="s">
        <v>11701</v>
      </c>
      <c r="B2889" s="586" t="s">
        <v>11702</v>
      </c>
      <c r="C2889" s="587" t="s">
        <v>492</v>
      </c>
      <c r="D2889" s="588">
        <v>5.97</v>
      </c>
    </row>
    <row r="2890" spans="1:4" ht="14.25">
      <c r="A2890" s="585" t="s">
        <v>11703</v>
      </c>
      <c r="B2890" s="586" t="s">
        <v>11704</v>
      </c>
      <c r="C2890" s="587" t="s">
        <v>492</v>
      </c>
      <c r="D2890" s="588">
        <v>27.75</v>
      </c>
    </row>
    <row r="2891" spans="1:4" ht="14.25">
      <c r="A2891" s="585" t="s">
        <v>11705</v>
      </c>
      <c r="B2891" s="586" t="s">
        <v>11706</v>
      </c>
      <c r="C2891" s="587"/>
      <c r="D2891" s="588"/>
    </row>
    <row r="2892" spans="1:4" ht="28.5">
      <c r="A2892" s="585" t="s">
        <v>11707</v>
      </c>
      <c r="B2892" s="586" t="s">
        <v>11708</v>
      </c>
      <c r="C2892" s="587" t="s">
        <v>492</v>
      </c>
      <c r="D2892" s="588">
        <v>213.92</v>
      </c>
    </row>
    <row r="2893" spans="1:4" ht="14.25">
      <c r="A2893" s="585" t="s">
        <v>11709</v>
      </c>
      <c r="B2893" s="586" t="s">
        <v>11710</v>
      </c>
      <c r="C2893" s="587" t="s">
        <v>492</v>
      </c>
      <c r="D2893" s="588">
        <v>132.83000000000001</v>
      </c>
    </row>
    <row r="2894" spans="1:4" ht="14.25">
      <c r="A2894" s="585" t="s">
        <v>11711</v>
      </c>
      <c r="B2894" s="586" t="s">
        <v>11712</v>
      </c>
      <c r="C2894" s="587" t="s">
        <v>492</v>
      </c>
      <c r="D2894" s="588">
        <v>209.95</v>
      </c>
    </row>
    <row r="2895" spans="1:4" ht="14.25">
      <c r="A2895" s="585" t="s">
        <v>11713</v>
      </c>
      <c r="B2895" s="586" t="s">
        <v>11714</v>
      </c>
      <c r="C2895" s="587" t="s">
        <v>492</v>
      </c>
      <c r="D2895" s="588">
        <v>468.82</v>
      </c>
    </row>
    <row r="2896" spans="1:4" ht="14.25">
      <c r="A2896" s="585" t="s">
        <v>11715</v>
      </c>
      <c r="B2896" s="586" t="s">
        <v>11716</v>
      </c>
      <c r="C2896" s="587" t="s">
        <v>492</v>
      </c>
      <c r="D2896" s="588">
        <v>27.93</v>
      </c>
    </row>
    <row r="2897" spans="1:4" ht="14.25">
      <c r="A2897" s="585" t="s">
        <v>11717</v>
      </c>
      <c r="B2897" s="586" t="s">
        <v>11718</v>
      </c>
      <c r="C2897" s="587" t="s">
        <v>492</v>
      </c>
      <c r="D2897" s="588">
        <v>55.87</v>
      </c>
    </row>
    <row r="2898" spans="1:4" ht="28.5">
      <c r="A2898" s="585" t="s">
        <v>11719</v>
      </c>
      <c r="B2898" s="586" t="s">
        <v>11720</v>
      </c>
      <c r="C2898" s="587" t="s">
        <v>492</v>
      </c>
      <c r="D2898" s="588">
        <v>1515.42</v>
      </c>
    </row>
    <row r="2899" spans="1:4" ht="28.5">
      <c r="A2899" s="585" t="s">
        <v>11721</v>
      </c>
      <c r="B2899" s="586" t="s">
        <v>11722</v>
      </c>
      <c r="C2899" s="587" t="s">
        <v>492</v>
      </c>
      <c r="D2899" s="588">
        <v>1644.73</v>
      </c>
    </row>
    <row r="2900" spans="1:4" ht="14.25">
      <c r="A2900" s="585" t="s">
        <v>11723</v>
      </c>
      <c r="B2900" s="586" t="s">
        <v>11724</v>
      </c>
      <c r="C2900" s="587" t="s">
        <v>492</v>
      </c>
      <c r="D2900" s="588">
        <v>130.5</v>
      </c>
    </row>
    <row r="2901" spans="1:4" ht="28.5">
      <c r="A2901" s="585" t="s">
        <v>11725</v>
      </c>
      <c r="B2901" s="586" t="s">
        <v>11726</v>
      </c>
      <c r="C2901" s="587" t="s">
        <v>492</v>
      </c>
      <c r="D2901" s="588">
        <v>513.23</v>
      </c>
    </row>
    <row r="2902" spans="1:4" ht="28.5">
      <c r="A2902" s="585" t="s">
        <v>11727</v>
      </c>
      <c r="B2902" s="586" t="s">
        <v>11728</v>
      </c>
      <c r="C2902" s="587" t="s">
        <v>492</v>
      </c>
      <c r="D2902" s="588">
        <v>498.88</v>
      </c>
    </row>
    <row r="2903" spans="1:4" ht="14.25">
      <c r="A2903" s="585" t="s">
        <v>11729</v>
      </c>
      <c r="B2903" s="586" t="s">
        <v>11730</v>
      </c>
      <c r="C2903" s="587" t="s">
        <v>492</v>
      </c>
      <c r="D2903" s="588">
        <v>27.75</v>
      </c>
    </row>
    <row r="2904" spans="1:4" ht="14.25">
      <c r="A2904" s="585" t="s">
        <v>11731</v>
      </c>
      <c r="B2904" s="586" t="s">
        <v>11732</v>
      </c>
      <c r="C2904" s="587" t="s">
        <v>492</v>
      </c>
      <c r="D2904" s="588">
        <v>67.599999999999994</v>
      </c>
    </row>
    <row r="2905" spans="1:4" ht="14.25">
      <c r="A2905" s="585" t="s">
        <v>11733</v>
      </c>
      <c r="B2905" s="586" t="s">
        <v>11734</v>
      </c>
      <c r="C2905" s="587" t="s">
        <v>492</v>
      </c>
      <c r="D2905" s="588">
        <v>72.739999999999995</v>
      </c>
    </row>
    <row r="2906" spans="1:4" ht="14.25">
      <c r="A2906" s="585" t="s">
        <v>298</v>
      </c>
      <c r="B2906" s="586" t="s">
        <v>11735</v>
      </c>
      <c r="C2906" s="587"/>
      <c r="D2906" s="588"/>
    </row>
    <row r="2907" spans="1:4" ht="14.25">
      <c r="A2907" s="585" t="s">
        <v>11736</v>
      </c>
      <c r="B2907" s="586" t="s">
        <v>11737</v>
      </c>
      <c r="C2907" s="587"/>
      <c r="D2907" s="588"/>
    </row>
    <row r="2908" spans="1:4" ht="42.75">
      <c r="A2908" s="585" t="s">
        <v>11738</v>
      </c>
      <c r="B2908" s="586" t="s">
        <v>11739</v>
      </c>
      <c r="C2908" s="587" t="s">
        <v>492</v>
      </c>
      <c r="D2908" s="588">
        <v>770.86</v>
      </c>
    </row>
    <row r="2909" spans="1:4" ht="42.75">
      <c r="A2909" s="585" t="s">
        <v>11740</v>
      </c>
      <c r="B2909" s="586" t="s">
        <v>11741</v>
      </c>
      <c r="C2909" s="587" t="s">
        <v>492</v>
      </c>
      <c r="D2909" s="588">
        <v>887.22</v>
      </c>
    </row>
    <row r="2910" spans="1:4" ht="14.25">
      <c r="A2910" s="585" t="s">
        <v>11742</v>
      </c>
      <c r="B2910" s="586" t="s">
        <v>11743</v>
      </c>
      <c r="C2910" s="587" t="s">
        <v>492</v>
      </c>
      <c r="D2910" s="588">
        <v>200.13</v>
      </c>
    </row>
    <row r="2911" spans="1:4" ht="14.25">
      <c r="A2911" s="585" t="s">
        <v>11744</v>
      </c>
      <c r="B2911" s="586" t="s">
        <v>11745</v>
      </c>
      <c r="C2911" s="587" t="s">
        <v>492</v>
      </c>
      <c r="D2911" s="588">
        <v>250.58</v>
      </c>
    </row>
    <row r="2912" spans="1:4" ht="14.25">
      <c r="A2912" s="585" t="s">
        <v>11746</v>
      </c>
      <c r="B2912" s="586" t="s">
        <v>11747</v>
      </c>
      <c r="C2912" s="587" t="s">
        <v>492</v>
      </c>
      <c r="D2912" s="588">
        <v>135.15</v>
      </c>
    </row>
    <row r="2913" spans="1:4" ht="14.25">
      <c r="A2913" s="585" t="s">
        <v>11748</v>
      </c>
      <c r="B2913" s="586" t="s">
        <v>11749</v>
      </c>
      <c r="C2913" s="587" t="s">
        <v>492</v>
      </c>
      <c r="D2913" s="588">
        <v>458.23</v>
      </c>
    </row>
    <row r="2914" spans="1:4" ht="14.25">
      <c r="A2914" s="585" t="s">
        <v>11750</v>
      </c>
      <c r="B2914" s="586" t="s">
        <v>11751</v>
      </c>
      <c r="C2914" s="587"/>
      <c r="D2914" s="588"/>
    </row>
    <row r="2915" spans="1:4" ht="14.25">
      <c r="A2915" s="585" t="s">
        <v>11752</v>
      </c>
      <c r="B2915" s="586" t="s">
        <v>11753</v>
      </c>
      <c r="C2915" s="587" t="s">
        <v>492</v>
      </c>
      <c r="D2915" s="588">
        <v>139.51</v>
      </c>
    </row>
    <row r="2916" spans="1:4" ht="28.5">
      <c r="A2916" s="585" t="s">
        <v>11754</v>
      </c>
      <c r="B2916" s="586" t="s">
        <v>11755</v>
      </c>
      <c r="C2916" s="587" t="s">
        <v>492</v>
      </c>
      <c r="D2916" s="588">
        <v>143.83000000000001</v>
      </c>
    </row>
    <row r="2917" spans="1:4" ht="14.25">
      <c r="A2917" s="585" t="s">
        <v>11756</v>
      </c>
      <c r="B2917" s="586" t="s">
        <v>11757</v>
      </c>
      <c r="C2917" s="587" t="s">
        <v>492</v>
      </c>
      <c r="D2917" s="588">
        <v>2087.16</v>
      </c>
    </row>
    <row r="2918" spans="1:4" ht="28.5">
      <c r="A2918" s="585" t="s">
        <v>11758</v>
      </c>
      <c r="B2918" s="586" t="s">
        <v>11759</v>
      </c>
      <c r="C2918" s="587" t="s">
        <v>492</v>
      </c>
      <c r="D2918" s="588">
        <v>427.97</v>
      </c>
    </row>
    <row r="2919" spans="1:4" ht="14.25">
      <c r="A2919" s="585" t="s">
        <v>11760</v>
      </c>
      <c r="B2919" s="586" t="s">
        <v>11761</v>
      </c>
      <c r="C2919" s="587" t="s">
        <v>492</v>
      </c>
      <c r="D2919" s="588">
        <v>162.58000000000001</v>
      </c>
    </row>
    <row r="2920" spans="1:4" ht="14.25">
      <c r="A2920" s="585" t="s">
        <v>11762</v>
      </c>
      <c r="B2920" s="586" t="s">
        <v>11763</v>
      </c>
      <c r="C2920" s="587"/>
      <c r="D2920" s="588"/>
    </row>
    <row r="2921" spans="1:4" ht="28.5">
      <c r="A2921" s="585" t="s">
        <v>11764</v>
      </c>
      <c r="B2921" s="586" t="s">
        <v>11765</v>
      </c>
      <c r="C2921" s="587" t="s">
        <v>492</v>
      </c>
      <c r="D2921" s="588">
        <v>14.87</v>
      </c>
    </row>
    <row r="2922" spans="1:4" ht="28.5">
      <c r="A2922" s="585" t="s">
        <v>11766</v>
      </c>
      <c r="B2922" s="586" t="s">
        <v>11767</v>
      </c>
      <c r="C2922" s="587" t="s">
        <v>810</v>
      </c>
      <c r="D2922" s="588">
        <v>15.15</v>
      </c>
    </row>
    <row r="2923" spans="1:4" ht="28.5">
      <c r="A2923" s="585" t="s">
        <v>11768</v>
      </c>
      <c r="B2923" s="586" t="s">
        <v>11769</v>
      </c>
      <c r="C2923" s="587" t="s">
        <v>810</v>
      </c>
      <c r="D2923" s="588">
        <v>10.91</v>
      </c>
    </row>
    <row r="2924" spans="1:4" ht="28.5">
      <c r="A2924" s="585" t="s">
        <v>11770</v>
      </c>
      <c r="B2924" s="586" t="s">
        <v>11771</v>
      </c>
      <c r="C2924" s="587" t="s">
        <v>810</v>
      </c>
      <c r="D2924" s="588">
        <v>6.95</v>
      </c>
    </row>
    <row r="2925" spans="1:4" ht="14.25">
      <c r="A2925" s="585" t="s">
        <v>11772</v>
      </c>
      <c r="B2925" s="586" t="s">
        <v>11773</v>
      </c>
      <c r="C2925" s="587"/>
      <c r="D2925" s="588"/>
    </row>
    <row r="2926" spans="1:4" ht="28.5">
      <c r="A2926" s="585" t="s">
        <v>11774</v>
      </c>
      <c r="B2926" s="586" t="s">
        <v>11775</v>
      </c>
      <c r="C2926" s="587" t="s">
        <v>492</v>
      </c>
      <c r="D2926" s="588">
        <v>160.91</v>
      </c>
    </row>
    <row r="2927" spans="1:4" ht="28.5">
      <c r="A2927" s="585" t="s">
        <v>11776</v>
      </c>
      <c r="B2927" s="586" t="s">
        <v>11777</v>
      </c>
      <c r="C2927" s="587" t="s">
        <v>492</v>
      </c>
      <c r="D2927" s="588">
        <v>298.77</v>
      </c>
    </row>
    <row r="2928" spans="1:4" ht="28.5">
      <c r="A2928" s="585" t="s">
        <v>11778</v>
      </c>
      <c r="B2928" s="586" t="s">
        <v>11779</v>
      </c>
      <c r="C2928" s="587" t="s">
        <v>492</v>
      </c>
      <c r="D2928" s="588">
        <v>966.23</v>
      </c>
    </row>
    <row r="2929" spans="1:4" ht="14.25">
      <c r="A2929" s="585" t="s">
        <v>11780</v>
      </c>
      <c r="B2929" s="586" t="s">
        <v>11781</v>
      </c>
      <c r="C2929" s="587"/>
      <c r="D2929" s="588"/>
    </row>
    <row r="2930" spans="1:4" ht="28.5">
      <c r="A2930" s="585" t="s">
        <v>11782</v>
      </c>
      <c r="B2930" s="586" t="s">
        <v>11783</v>
      </c>
      <c r="C2930" s="587" t="s">
        <v>810</v>
      </c>
      <c r="D2930" s="588">
        <v>1.36</v>
      </c>
    </row>
    <row r="2931" spans="1:4" ht="28.5">
      <c r="A2931" s="585" t="s">
        <v>11784</v>
      </c>
      <c r="B2931" s="586" t="s">
        <v>11785</v>
      </c>
      <c r="C2931" s="587" t="s">
        <v>810</v>
      </c>
      <c r="D2931" s="588">
        <v>2.46</v>
      </c>
    </row>
    <row r="2932" spans="1:4" ht="14.25">
      <c r="A2932" s="585" t="s">
        <v>11786</v>
      </c>
      <c r="B2932" s="586" t="s">
        <v>11787</v>
      </c>
      <c r="C2932" s="587" t="s">
        <v>810</v>
      </c>
      <c r="D2932" s="588">
        <v>5.14</v>
      </c>
    </row>
    <row r="2933" spans="1:4" ht="14.25">
      <c r="A2933" s="585" t="s">
        <v>11788</v>
      </c>
      <c r="B2933" s="586" t="s">
        <v>11789</v>
      </c>
      <c r="C2933" s="587" t="s">
        <v>810</v>
      </c>
      <c r="D2933" s="588">
        <v>8.7200000000000006</v>
      </c>
    </row>
    <row r="2934" spans="1:4" ht="14.25">
      <c r="A2934" s="585" t="s">
        <v>11790</v>
      </c>
      <c r="B2934" s="586" t="s">
        <v>11791</v>
      </c>
      <c r="C2934" s="587" t="s">
        <v>810</v>
      </c>
      <c r="D2934" s="588">
        <v>11.47</v>
      </c>
    </row>
    <row r="2935" spans="1:4" ht="14.25">
      <c r="A2935" s="585" t="s">
        <v>11792</v>
      </c>
      <c r="B2935" s="586" t="s">
        <v>11793</v>
      </c>
      <c r="C2935" s="587" t="s">
        <v>810</v>
      </c>
      <c r="D2935" s="588">
        <v>19.239999999999998</v>
      </c>
    </row>
    <row r="2936" spans="1:4" ht="14.25">
      <c r="A2936" s="585" t="s">
        <v>11794</v>
      </c>
      <c r="B2936" s="586" t="s">
        <v>11795</v>
      </c>
      <c r="C2936" s="587" t="s">
        <v>810</v>
      </c>
      <c r="D2936" s="588">
        <v>30.28</v>
      </c>
    </row>
    <row r="2937" spans="1:4" ht="14.25">
      <c r="A2937" s="585" t="s">
        <v>11796</v>
      </c>
      <c r="B2937" s="586" t="s">
        <v>11797</v>
      </c>
      <c r="C2937" s="587" t="s">
        <v>810</v>
      </c>
      <c r="D2937" s="588">
        <v>72.05</v>
      </c>
    </row>
    <row r="2938" spans="1:4" ht="14.25">
      <c r="A2938" s="585" t="s">
        <v>11798</v>
      </c>
      <c r="B2938" s="586" t="s">
        <v>11799</v>
      </c>
      <c r="C2938" s="587" t="s">
        <v>810</v>
      </c>
      <c r="D2938" s="588">
        <v>0.87</v>
      </c>
    </row>
    <row r="2939" spans="1:4" ht="14.25">
      <c r="A2939" s="585" t="s">
        <v>11800</v>
      </c>
      <c r="B2939" s="586" t="s">
        <v>11801</v>
      </c>
      <c r="C2939" s="587" t="s">
        <v>810</v>
      </c>
      <c r="D2939" s="588">
        <v>1.1200000000000001</v>
      </c>
    </row>
    <row r="2940" spans="1:4" ht="14.25">
      <c r="A2940" s="585" t="s">
        <v>11802</v>
      </c>
      <c r="B2940" s="586" t="s">
        <v>11803</v>
      </c>
      <c r="C2940" s="587" t="s">
        <v>810</v>
      </c>
      <c r="D2940" s="588">
        <v>1.44</v>
      </c>
    </row>
    <row r="2941" spans="1:4" ht="14.25">
      <c r="A2941" s="585" t="s">
        <v>11804</v>
      </c>
      <c r="B2941" s="586" t="s">
        <v>11805</v>
      </c>
      <c r="C2941" s="587" t="s">
        <v>810</v>
      </c>
      <c r="D2941" s="588">
        <v>1.96</v>
      </c>
    </row>
    <row r="2942" spans="1:4" ht="14.25">
      <c r="A2942" s="585" t="s">
        <v>11806</v>
      </c>
      <c r="B2942" s="586" t="s">
        <v>11807</v>
      </c>
      <c r="C2942" s="587" t="s">
        <v>810</v>
      </c>
      <c r="D2942" s="588">
        <v>2.63</v>
      </c>
    </row>
    <row r="2943" spans="1:4" ht="14.25">
      <c r="A2943" s="585" t="s">
        <v>11808</v>
      </c>
      <c r="B2943" s="586" t="s">
        <v>11809</v>
      </c>
      <c r="C2943" s="587" t="s">
        <v>810</v>
      </c>
      <c r="D2943" s="588">
        <v>3.4</v>
      </c>
    </row>
    <row r="2944" spans="1:4" ht="28.5">
      <c r="A2944" s="585" t="s">
        <v>11810</v>
      </c>
      <c r="B2944" s="586" t="s">
        <v>11811</v>
      </c>
      <c r="C2944" s="587" t="s">
        <v>492</v>
      </c>
      <c r="D2944" s="588">
        <v>44.98</v>
      </c>
    </row>
    <row r="2945" spans="1:4" ht="28.5">
      <c r="A2945" s="585" t="s">
        <v>11812</v>
      </c>
      <c r="B2945" s="586" t="s">
        <v>11813</v>
      </c>
      <c r="C2945" s="587" t="s">
        <v>492</v>
      </c>
      <c r="D2945" s="588">
        <v>318.14</v>
      </c>
    </row>
    <row r="2946" spans="1:4" ht="28.5">
      <c r="A2946" s="585" t="s">
        <v>11814</v>
      </c>
      <c r="B2946" s="586" t="s">
        <v>11815</v>
      </c>
      <c r="C2946" s="587" t="s">
        <v>492</v>
      </c>
      <c r="D2946" s="588">
        <v>1155.1199999999999</v>
      </c>
    </row>
    <row r="2947" spans="1:4" ht="42.75">
      <c r="A2947" s="585" t="s">
        <v>11816</v>
      </c>
      <c r="B2947" s="586" t="s">
        <v>11817</v>
      </c>
      <c r="C2947" s="587" t="s">
        <v>492</v>
      </c>
      <c r="D2947" s="588">
        <v>214.98</v>
      </c>
    </row>
    <row r="2948" spans="1:4" ht="42.75">
      <c r="A2948" s="585" t="s">
        <v>11818</v>
      </c>
      <c r="B2948" s="586" t="s">
        <v>11819</v>
      </c>
      <c r="C2948" s="587" t="s">
        <v>492</v>
      </c>
      <c r="D2948" s="588">
        <v>151.53</v>
      </c>
    </row>
    <row r="2949" spans="1:4" ht="42.75">
      <c r="A2949" s="585" t="s">
        <v>11820</v>
      </c>
      <c r="B2949" s="586" t="s">
        <v>11821</v>
      </c>
      <c r="C2949" s="587" t="s">
        <v>492</v>
      </c>
      <c r="D2949" s="588">
        <v>96.07</v>
      </c>
    </row>
    <row r="2950" spans="1:4" ht="28.5">
      <c r="A2950" s="585" t="s">
        <v>11822</v>
      </c>
      <c r="B2950" s="586" t="s">
        <v>11823</v>
      </c>
      <c r="C2950" s="587" t="s">
        <v>810</v>
      </c>
      <c r="D2950" s="588">
        <v>37.1</v>
      </c>
    </row>
    <row r="2951" spans="1:4" ht="28.5">
      <c r="A2951" s="585" t="s">
        <v>11824</v>
      </c>
      <c r="B2951" s="586" t="s">
        <v>11825</v>
      </c>
      <c r="C2951" s="587" t="s">
        <v>492</v>
      </c>
      <c r="D2951" s="588">
        <v>284.48</v>
      </c>
    </row>
    <row r="2952" spans="1:4" ht="28.5">
      <c r="A2952" s="585" t="s">
        <v>11826</v>
      </c>
      <c r="B2952" s="586" t="s">
        <v>11827</v>
      </c>
      <c r="C2952" s="587" t="s">
        <v>492</v>
      </c>
      <c r="D2952" s="588">
        <v>485.46</v>
      </c>
    </row>
    <row r="2953" spans="1:4" ht="28.5">
      <c r="A2953" s="585" t="s">
        <v>11828</v>
      </c>
      <c r="B2953" s="586" t="s">
        <v>11829</v>
      </c>
      <c r="C2953" s="587" t="s">
        <v>492</v>
      </c>
      <c r="D2953" s="588">
        <v>212.77</v>
      </c>
    </row>
    <row r="2954" spans="1:4" ht="14.25">
      <c r="A2954" s="585" t="s">
        <v>11830</v>
      </c>
      <c r="B2954" s="586" t="s">
        <v>11831</v>
      </c>
      <c r="C2954" s="587"/>
      <c r="D2954" s="588"/>
    </row>
    <row r="2955" spans="1:4" ht="14.25">
      <c r="A2955" s="585" t="s">
        <v>11832</v>
      </c>
      <c r="B2955" s="586" t="s">
        <v>11833</v>
      </c>
      <c r="C2955" s="587" t="s">
        <v>891</v>
      </c>
      <c r="D2955" s="588">
        <v>41.5</v>
      </c>
    </row>
    <row r="2956" spans="1:4" ht="14.25">
      <c r="A2956" s="585" t="s">
        <v>11834</v>
      </c>
      <c r="B2956" s="586" t="s">
        <v>11835</v>
      </c>
      <c r="C2956" s="587" t="s">
        <v>891</v>
      </c>
      <c r="D2956" s="588">
        <v>68.709999999999994</v>
      </c>
    </row>
    <row r="2957" spans="1:4" ht="14.25">
      <c r="A2957" s="585" t="s">
        <v>11836</v>
      </c>
      <c r="B2957" s="586" t="s">
        <v>11837</v>
      </c>
      <c r="C2957" s="587"/>
      <c r="D2957" s="588"/>
    </row>
    <row r="2958" spans="1:4" ht="14.25">
      <c r="A2958" s="585" t="s">
        <v>11838</v>
      </c>
      <c r="B2958" s="586" t="s">
        <v>11839</v>
      </c>
      <c r="C2958" s="587"/>
      <c r="D2958" s="588"/>
    </row>
    <row r="2959" spans="1:4" ht="28.5">
      <c r="A2959" s="585" t="s">
        <v>11840</v>
      </c>
      <c r="B2959" s="586" t="s">
        <v>11841</v>
      </c>
      <c r="C2959" s="587" t="s">
        <v>492</v>
      </c>
      <c r="D2959" s="588">
        <v>4111.0600000000004</v>
      </c>
    </row>
    <row r="2960" spans="1:4" ht="28.5">
      <c r="A2960" s="585" t="s">
        <v>11842</v>
      </c>
      <c r="B2960" s="586" t="s">
        <v>11843</v>
      </c>
      <c r="C2960" s="587" t="s">
        <v>492</v>
      </c>
      <c r="D2960" s="588">
        <v>72.739999999999995</v>
      </c>
    </row>
    <row r="2961" spans="1:4" ht="14.25">
      <c r="A2961" s="585" t="s">
        <v>11844</v>
      </c>
      <c r="B2961" s="586" t="s">
        <v>11845</v>
      </c>
      <c r="C2961" s="587"/>
      <c r="D2961" s="588"/>
    </row>
    <row r="2962" spans="1:4" ht="14.25">
      <c r="A2962" s="585" t="s">
        <v>11846</v>
      </c>
      <c r="B2962" s="586" t="s">
        <v>11847</v>
      </c>
      <c r="C2962" s="587" t="s">
        <v>492</v>
      </c>
      <c r="D2962" s="588">
        <v>1152.08</v>
      </c>
    </row>
    <row r="2963" spans="1:4" ht="28.5">
      <c r="A2963" s="585" t="s">
        <v>11848</v>
      </c>
      <c r="B2963" s="586" t="s">
        <v>11849</v>
      </c>
      <c r="C2963" s="587" t="s">
        <v>492</v>
      </c>
      <c r="D2963" s="588">
        <v>2202.4499999999998</v>
      </c>
    </row>
    <row r="2964" spans="1:4" ht="14.25">
      <c r="A2964" s="585" t="s">
        <v>11850</v>
      </c>
      <c r="B2964" s="586" t="s">
        <v>11851</v>
      </c>
      <c r="C2964" s="587" t="s">
        <v>492</v>
      </c>
      <c r="D2964" s="588">
        <v>5074.16</v>
      </c>
    </row>
    <row r="2965" spans="1:4" ht="14.25">
      <c r="A2965" s="585" t="s">
        <v>11852</v>
      </c>
      <c r="B2965" s="586" t="s">
        <v>11853</v>
      </c>
      <c r="C2965" s="587" t="s">
        <v>492</v>
      </c>
      <c r="D2965" s="588">
        <v>1577.77</v>
      </c>
    </row>
    <row r="2966" spans="1:4" ht="14.25">
      <c r="A2966" s="585" t="s">
        <v>11854</v>
      </c>
      <c r="B2966" s="586" t="s">
        <v>11855</v>
      </c>
      <c r="C2966" s="587" t="s">
        <v>492</v>
      </c>
      <c r="D2966" s="588">
        <v>1839.72</v>
      </c>
    </row>
    <row r="2967" spans="1:4" ht="14.25">
      <c r="A2967" s="585" t="s">
        <v>11856</v>
      </c>
      <c r="B2967" s="586" t="s">
        <v>11857</v>
      </c>
      <c r="C2967" s="587" t="s">
        <v>492</v>
      </c>
      <c r="D2967" s="588">
        <v>1185.75</v>
      </c>
    </row>
    <row r="2968" spans="1:4" ht="14.25">
      <c r="A2968" s="585" t="s">
        <v>11858</v>
      </c>
      <c r="B2968" s="586" t="s">
        <v>11859</v>
      </c>
      <c r="C2968" s="587" t="s">
        <v>492</v>
      </c>
      <c r="D2968" s="588">
        <v>742.86</v>
      </c>
    </row>
    <row r="2969" spans="1:4" ht="14.25">
      <c r="A2969" s="585" t="s">
        <v>11860</v>
      </c>
      <c r="B2969" s="586" t="s">
        <v>11861</v>
      </c>
      <c r="C2969" s="587" t="s">
        <v>492</v>
      </c>
      <c r="D2969" s="588">
        <v>4253.8</v>
      </c>
    </row>
    <row r="2970" spans="1:4" ht="14.25">
      <c r="A2970" s="585" t="s">
        <v>11862</v>
      </c>
      <c r="B2970" s="586" t="s">
        <v>11863</v>
      </c>
      <c r="C2970" s="587" t="s">
        <v>492</v>
      </c>
      <c r="D2970" s="588">
        <v>3469.75</v>
      </c>
    </row>
    <row r="2971" spans="1:4" ht="14.25">
      <c r="A2971" s="585" t="s">
        <v>299</v>
      </c>
      <c r="B2971" s="586" t="s">
        <v>11864</v>
      </c>
      <c r="C2971" s="587"/>
      <c r="D2971" s="588"/>
    </row>
    <row r="2972" spans="1:4" ht="14.25">
      <c r="A2972" s="585" t="s">
        <v>11865</v>
      </c>
      <c r="B2972" s="586" t="s">
        <v>11866</v>
      </c>
      <c r="C2972" s="587"/>
      <c r="D2972" s="588"/>
    </row>
    <row r="2973" spans="1:4" ht="14.25">
      <c r="A2973" s="585" t="s">
        <v>11867</v>
      </c>
      <c r="B2973" s="586" t="s">
        <v>11868</v>
      </c>
      <c r="C2973" s="587"/>
      <c r="D2973" s="588"/>
    </row>
    <row r="2974" spans="1:4" ht="28.5">
      <c r="A2974" s="585" t="s">
        <v>11869</v>
      </c>
      <c r="B2974" s="586" t="s">
        <v>11870</v>
      </c>
      <c r="C2974" s="587" t="s">
        <v>810</v>
      </c>
      <c r="D2974" s="588">
        <v>47.99</v>
      </c>
    </row>
    <row r="2975" spans="1:4" ht="28.5">
      <c r="A2975" s="585" t="s">
        <v>11871</v>
      </c>
      <c r="B2975" s="586" t="s">
        <v>11872</v>
      </c>
      <c r="C2975" s="587" t="s">
        <v>810</v>
      </c>
      <c r="D2975" s="588">
        <v>170.54</v>
      </c>
    </row>
    <row r="2976" spans="1:4" ht="28.5">
      <c r="A2976" s="585" t="s">
        <v>11873</v>
      </c>
      <c r="B2976" s="586" t="s">
        <v>11874</v>
      </c>
      <c r="C2976" s="587" t="s">
        <v>810</v>
      </c>
      <c r="D2976" s="588">
        <v>242.6</v>
      </c>
    </row>
    <row r="2977" spans="1:4" ht="14.25">
      <c r="A2977" s="585" t="s">
        <v>11875</v>
      </c>
      <c r="B2977" s="586" t="s">
        <v>11876</v>
      </c>
      <c r="C2977" s="587"/>
      <c r="D2977" s="588"/>
    </row>
    <row r="2978" spans="1:4" ht="14.25">
      <c r="A2978" s="585" t="s">
        <v>11877</v>
      </c>
      <c r="B2978" s="586" t="s">
        <v>11878</v>
      </c>
      <c r="C2978" s="587" t="s">
        <v>810</v>
      </c>
      <c r="D2978" s="588">
        <v>185.31</v>
      </c>
    </row>
    <row r="2979" spans="1:4" ht="14.25">
      <c r="A2979" s="585" t="s">
        <v>11879</v>
      </c>
      <c r="B2979" s="586" t="s">
        <v>11880</v>
      </c>
      <c r="C2979" s="587" t="s">
        <v>810</v>
      </c>
      <c r="D2979" s="588">
        <v>272.01</v>
      </c>
    </row>
    <row r="2980" spans="1:4" ht="14.25">
      <c r="A2980" s="585" t="s">
        <v>11881</v>
      </c>
      <c r="B2980" s="586" t="s">
        <v>11882</v>
      </c>
      <c r="C2980" s="587"/>
      <c r="D2980" s="588"/>
    </row>
    <row r="2981" spans="1:4" ht="28.5">
      <c r="A2981" s="585" t="s">
        <v>11883</v>
      </c>
      <c r="B2981" s="586" t="s">
        <v>11884</v>
      </c>
      <c r="C2981" s="587" t="s">
        <v>810</v>
      </c>
      <c r="D2981" s="588">
        <v>232.6</v>
      </c>
    </row>
    <row r="2982" spans="1:4" ht="28.5">
      <c r="A2982" s="585" t="s">
        <v>11885</v>
      </c>
      <c r="B2982" s="586" t="s">
        <v>11886</v>
      </c>
      <c r="C2982" s="587" t="s">
        <v>810</v>
      </c>
      <c r="D2982" s="588">
        <v>375.41</v>
      </c>
    </row>
    <row r="2983" spans="1:4" ht="28.5">
      <c r="A2983" s="585" t="s">
        <v>11887</v>
      </c>
      <c r="B2983" s="586" t="s">
        <v>11888</v>
      </c>
      <c r="C2983" s="587" t="s">
        <v>810</v>
      </c>
      <c r="D2983" s="588">
        <v>10.93</v>
      </c>
    </row>
    <row r="2984" spans="1:4" ht="28.5">
      <c r="A2984" s="585" t="s">
        <v>11889</v>
      </c>
      <c r="B2984" s="586" t="s">
        <v>11890</v>
      </c>
      <c r="C2984" s="587" t="s">
        <v>810</v>
      </c>
      <c r="D2984" s="588">
        <v>12.97</v>
      </c>
    </row>
    <row r="2985" spans="1:4" ht="28.5">
      <c r="A2985" s="585" t="s">
        <v>11891</v>
      </c>
      <c r="B2985" s="586" t="s">
        <v>11892</v>
      </c>
      <c r="C2985" s="587" t="s">
        <v>810</v>
      </c>
      <c r="D2985" s="588">
        <v>17.77</v>
      </c>
    </row>
    <row r="2986" spans="1:4" ht="28.5">
      <c r="A2986" s="585" t="s">
        <v>11893</v>
      </c>
      <c r="B2986" s="586" t="s">
        <v>11894</v>
      </c>
      <c r="C2986" s="587" t="s">
        <v>810</v>
      </c>
      <c r="D2986" s="588">
        <v>4.59</v>
      </c>
    </row>
    <row r="2987" spans="1:4" ht="28.5">
      <c r="A2987" s="585" t="s">
        <v>11895</v>
      </c>
      <c r="B2987" s="586" t="s">
        <v>11896</v>
      </c>
      <c r="C2987" s="587" t="s">
        <v>810</v>
      </c>
      <c r="D2987" s="588">
        <v>5.65</v>
      </c>
    </row>
    <row r="2988" spans="1:4" ht="28.5">
      <c r="A2988" s="585" t="s">
        <v>11897</v>
      </c>
      <c r="B2988" s="586" t="s">
        <v>11898</v>
      </c>
      <c r="C2988" s="587" t="s">
        <v>810</v>
      </c>
      <c r="D2988" s="588">
        <v>9.02</v>
      </c>
    </row>
    <row r="2989" spans="1:4" ht="28.5">
      <c r="A2989" s="585" t="s">
        <v>11899</v>
      </c>
      <c r="B2989" s="586" t="s">
        <v>11900</v>
      </c>
      <c r="C2989" s="587" t="s">
        <v>810</v>
      </c>
      <c r="D2989" s="588">
        <v>2.88</v>
      </c>
    </row>
    <row r="2990" spans="1:4" ht="28.5">
      <c r="A2990" s="585" t="s">
        <v>11901</v>
      </c>
      <c r="B2990" s="586" t="s">
        <v>11902</v>
      </c>
      <c r="C2990" s="587" t="s">
        <v>810</v>
      </c>
      <c r="D2990" s="588">
        <v>5.77</v>
      </c>
    </row>
    <row r="2991" spans="1:4" ht="28.5">
      <c r="A2991" s="585" t="s">
        <v>11903</v>
      </c>
      <c r="B2991" s="586" t="s">
        <v>11904</v>
      </c>
      <c r="C2991" s="587" t="s">
        <v>810</v>
      </c>
      <c r="D2991" s="588">
        <v>8.27</v>
      </c>
    </row>
    <row r="2992" spans="1:4" ht="28.5">
      <c r="A2992" s="585" t="s">
        <v>11905</v>
      </c>
      <c r="B2992" s="586" t="s">
        <v>11906</v>
      </c>
      <c r="C2992" s="587" t="s">
        <v>810</v>
      </c>
      <c r="D2992" s="588">
        <v>10.23</v>
      </c>
    </row>
    <row r="2993" spans="1:4" ht="28.5">
      <c r="A2993" s="585" t="s">
        <v>11907</v>
      </c>
      <c r="B2993" s="586" t="s">
        <v>11908</v>
      </c>
      <c r="C2993" s="587" t="s">
        <v>810</v>
      </c>
      <c r="D2993" s="588">
        <v>15.62</v>
      </c>
    </row>
    <row r="2994" spans="1:4" ht="28.5">
      <c r="A2994" s="585" t="s">
        <v>11909</v>
      </c>
      <c r="B2994" s="586" t="s">
        <v>11910</v>
      </c>
      <c r="C2994" s="587" t="s">
        <v>810</v>
      </c>
      <c r="D2994" s="588">
        <v>21.75</v>
      </c>
    </row>
    <row r="2995" spans="1:4" ht="28.5">
      <c r="A2995" s="585" t="s">
        <v>11911</v>
      </c>
      <c r="B2995" s="586" t="s">
        <v>11912</v>
      </c>
      <c r="C2995" s="587" t="s">
        <v>810</v>
      </c>
      <c r="D2995" s="588">
        <v>27.25</v>
      </c>
    </row>
    <row r="2996" spans="1:4" ht="28.5">
      <c r="A2996" s="585" t="s">
        <v>11913</v>
      </c>
      <c r="B2996" s="586" t="s">
        <v>11914</v>
      </c>
      <c r="C2996" s="587" t="s">
        <v>810</v>
      </c>
      <c r="D2996" s="588">
        <v>12.66</v>
      </c>
    </row>
    <row r="2997" spans="1:4" ht="28.5">
      <c r="A2997" s="585" t="s">
        <v>11915</v>
      </c>
      <c r="B2997" s="586" t="s">
        <v>11916</v>
      </c>
      <c r="C2997" s="587" t="s">
        <v>810</v>
      </c>
      <c r="D2997" s="588">
        <v>17.22</v>
      </c>
    </row>
    <row r="2998" spans="1:4" ht="28.5">
      <c r="A2998" s="585" t="s">
        <v>11917</v>
      </c>
      <c r="B2998" s="586" t="s">
        <v>11918</v>
      </c>
      <c r="C2998" s="587" t="s">
        <v>810</v>
      </c>
      <c r="D2998" s="588">
        <v>25</v>
      </c>
    </row>
    <row r="2999" spans="1:4" ht="28.5">
      <c r="A2999" s="585" t="s">
        <v>11919</v>
      </c>
      <c r="B2999" s="586" t="s">
        <v>11920</v>
      </c>
      <c r="C2999" s="587" t="s">
        <v>810</v>
      </c>
      <c r="D2999" s="588">
        <v>39.03</v>
      </c>
    </row>
    <row r="3000" spans="1:4" ht="28.5">
      <c r="A3000" s="585" t="s">
        <v>11921</v>
      </c>
      <c r="B3000" s="586" t="s">
        <v>11922</v>
      </c>
      <c r="C3000" s="587" t="s">
        <v>810</v>
      </c>
      <c r="D3000" s="588">
        <v>14.96</v>
      </c>
    </row>
    <row r="3001" spans="1:4" ht="28.5">
      <c r="A3001" s="585" t="s">
        <v>11923</v>
      </c>
      <c r="B3001" s="586" t="s">
        <v>11924</v>
      </c>
      <c r="C3001" s="587" t="s">
        <v>810</v>
      </c>
      <c r="D3001" s="588">
        <v>25.31</v>
      </c>
    </row>
    <row r="3002" spans="1:4" ht="28.5">
      <c r="A3002" s="585" t="s">
        <v>11925</v>
      </c>
      <c r="B3002" s="586" t="s">
        <v>11926</v>
      </c>
      <c r="C3002" s="587" t="s">
        <v>810</v>
      </c>
      <c r="D3002" s="588">
        <v>50.56</v>
      </c>
    </row>
    <row r="3003" spans="1:4" ht="28.5">
      <c r="A3003" s="585" t="s">
        <v>11927</v>
      </c>
      <c r="B3003" s="586" t="s">
        <v>11928</v>
      </c>
      <c r="C3003" s="587" t="s">
        <v>810</v>
      </c>
      <c r="D3003" s="588">
        <v>15.06</v>
      </c>
    </row>
    <row r="3004" spans="1:4" ht="28.5">
      <c r="A3004" s="585" t="s">
        <v>11929</v>
      </c>
      <c r="B3004" s="586" t="s">
        <v>11930</v>
      </c>
      <c r="C3004" s="587" t="s">
        <v>810</v>
      </c>
      <c r="D3004" s="588">
        <v>22.84</v>
      </c>
    </row>
    <row r="3005" spans="1:4" ht="28.5">
      <c r="A3005" s="585" t="s">
        <v>11931</v>
      </c>
      <c r="B3005" s="586" t="s">
        <v>11932</v>
      </c>
      <c r="C3005" s="587" t="s">
        <v>810</v>
      </c>
      <c r="D3005" s="588">
        <v>32.57</v>
      </c>
    </row>
    <row r="3006" spans="1:4" ht="28.5">
      <c r="A3006" s="585" t="s">
        <v>11933</v>
      </c>
      <c r="B3006" s="586" t="s">
        <v>11934</v>
      </c>
      <c r="C3006" s="587" t="s">
        <v>810</v>
      </c>
      <c r="D3006" s="588">
        <v>12.71</v>
      </c>
    </row>
    <row r="3007" spans="1:4" ht="28.5">
      <c r="A3007" s="585" t="s">
        <v>11935</v>
      </c>
      <c r="B3007" s="586" t="s">
        <v>11936</v>
      </c>
      <c r="C3007" s="587" t="s">
        <v>810</v>
      </c>
      <c r="D3007" s="588">
        <v>19.09</v>
      </c>
    </row>
    <row r="3008" spans="1:4" ht="28.5">
      <c r="A3008" s="585" t="s">
        <v>11937</v>
      </c>
      <c r="B3008" s="586" t="s">
        <v>11938</v>
      </c>
      <c r="C3008" s="587" t="s">
        <v>810</v>
      </c>
      <c r="D3008" s="588">
        <v>28.24</v>
      </c>
    </row>
    <row r="3009" spans="1:4" ht="42.75">
      <c r="A3009" s="585" t="s">
        <v>11939</v>
      </c>
      <c r="B3009" s="586" t="s">
        <v>11940</v>
      </c>
      <c r="C3009" s="587" t="s">
        <v>810</v>
      </c>
      <c r="D3009" s="588">
        <v>36.020000000000003</v>
      </c>
    </row>
    <row r="3010" spans="1:4" ht="28.5">
      <c r="A3010" s="585" t="s">
        <v>11941</v>
      </c>
      <c r="B3010" s="586" t="s">
        <v>11942</v>
      </c>
      <c r="C3010" s="587" t="s">
        <v>810</v>
      </c>
      <c r="D3010" s="588">
        <v>16.149999999999999</v>
      </c>
    </row>
    <row r="3011" spans="1:4" ht="28.5">
      <c r="A3011" s="585" t="s">
        <v>11943</v>
      </c>
      <c r="B3011" s="586" t="s">
        <v>11944</v>
      </c>
      <c r="C3011" s="587" t="s">
        <v>810</v>
      </c>
      <c r="D3011" s="588">
        <v>24.69</v>
      </c>
    </row>
    <row r="3012" spans="1:4" ht="28.5">
      <c r="A3012" s="585" t="s">
        <v>11945</v>
      </c>
      <c r="B3012" s="586" t="s">
        <v>11946</v>
      </c>
      <c r="C3012" s="587" t="s">
        <v>810</v>
      </c>
      <c r="D3012" s="588">
        <v>8.8800000000000008</v>
      </c>
    </row>
    <row r="3013" spans="1:4" ht="28.5">
      <c r="A3013" s="585" t="s">
        <v>11947</v>
      </c>
      <c r="B3013" s="586" t="s">
        <v>11948</v>
      </c>
      <c r="C3013" s="587" t="s">
        <v>810</v>
      </c>
      <c r="D3013" s="588">
        <v>13.61</v>
      </c>
    </row>
    <row r="3014" spans="1:4" ht="28.5">
      <c r="A3014" s="585" t="s">
        <v>11949</v>
      </c>
      <c r="B3014" s="586" t="s">
        <v>11950</v>
      </c>
      <c r="C3014" s="587" t="s">
        <v>810</v>
      </c>
      <c r="D3014" s="588">
        <v>16.760000000000002</v>
      </c>
    </row>
    <row r="3015" spans="1:4" ht="28.5">
      <c r="A3015" s="585" t="s">
        <v>11951</v>
      </c>
      <c r="B3015" s="586" t="s">
        <v>11952</v>
      </c>
      <c r="C3015" s="587" t="s">
        <v>810</v>
      </c>
      <c r="D3015" s="588">
        <v>20.14</v>
      </c>
    </row>
    <row r="3016" spans="1:4" ht="28.5">
      <c r="A3016" s="585" t="s">
        <v>11953</v>
      </c>
      <c r="B3016" s="586" t="s">
        <v>11954</v>
      </c>
      <c r="C3016" s="587" t="s">
        <v>810</v>
      </c>
      <c r="D3016" s="588">
        <v>38.36</v>
      </c>
    </row>
    <row r="3017" spans="1:4" ht="28.5">
      <c r="A3017" s="585" t="s">
        <v>11955</v>
      </c>
      <c r="B3017" s="586" t="s">
        <v>11956</v>
      </c>
      <c r="C3017" s="587" t="s">
        <v>810</v>
      </c>
      <c r="D3017" s="588">
        <v>7.83</v>
      </c>
    </row>
    <row r="3018" spans="1:4" ht="57">
      <c r="A3018" s="585" t="s">
        <v>11957</v>
      </c>
      <c r="B3018" s="586" t="s">
        <v>11958</v>
      </c>
      <c r="C3018" s="587" t="s">
        <v>810</v>
      </c>
      <c r="D3018" s="588">
        <v>26.52</v>
      </c>
    </row>
    <row r="3019" spans="1:4" ht="57">
      <c r="A3019" s="585" t="s">
        <v>11959</v>
      </c>
      <c r="B3019" s="586" t="s">
        <v>11960</v>
      </c>
      <c r="C3019" s="587" t="s">
        <v>810</v>
      </c>
      <c r="D3019" s="588">
        <v>26.46</v>
      </c>
    </row>
    <row r="3020" spans="1:4" ht="57">
      <c r="A3020" s="585" t="s">
        <v>11961</v>
      </c>
      <c r="B3020" s="586" t="s">
        <v>11962</v>
      </c>
      <c r="C3020" s="587" t="s">
        <v>810</v>
      </c>
      <c r="D3020" s="588">
        <v>16.920000000000002</v>
      </c>
    </row>
    <row r="3021" spans="1:4" ht="42.75">
      <c r="A3021" s="585" t="s">
        <v>11963</v>
      </c>
      <c r="B3021" s="586" t="s">
        <v>11964</v>
      </c>
      <c r="C3021" s="587" t="s">
        <v>810</v>
      </c>
      <c r="D3021" s="588">
        <v>18.170000000000002</v>
      </c>
    </row>
    <row r="3022" spans="1:4" ht="42.75">
      <c r="A3022" s="585" t="s">
        <v>11965</v>
      </c>
      <c r="B3022" s="586" t="s">
        <v>11966</v>
      </c>
      <c r="C3022" s="587" t="s">
        <v>810</v>
      </c>
      <c r="D3022" s="588">
        <v>21.86</v>
      </c>
    </row>
    <row r="3023" spans="1:4" ht="57">
      <c r="A3023" s="585" t="s">
        <v>11967</v>
      </c>
      <c r="B3023" s="586" t="s">
        <v>11968</v>
      </c>
      <c r="C3023" s="587" t="s">
        <v>810</v>
      </c>
      <c r="D3023" s="588">
        <v>26.52</v>
      </c>
    </row>
    <row r="3024" spans="1:4" ht="57">
      <c r="A3024" s="585" t="s">
        <v>11969</v>
      </c>
      <c r="B3024" s="586" t="s">
        <v>11970</v>
      </c>
      <c r="C3024" s="587" t="s">
        <v>810</v>
      </c>
      <c r="D3024" s="588">
        <v>40.200000000000003</v>
      </c>
    </row>
    <row r="3025" spans="1:4" ht="42.75">
      <c r="A3025" s="585" t="s">
        <v>11971</v>
      </c>
      <c r="B3025" s="586" t="s">
        <v>11972</v>
      </c>
      <c r="C3025" s="587" t="s">
        <v>810</v>
      </c>
      <c r="D3025" s="588">
        <v>53.72</v>
      </c>
    </row>
    <row r="3026" spans="1:4" ht="57">
      <c r="A3026" s="585" t="s">
        <v>11973</v>
      </c>
      <c r="B3026" s="586" t="s">
        <v>11974</v>
      </c>
      <c r="C3026" s="587" t="s">
        <v>810</v>
      </c>
      <c r="D3026" s="588">
        <v>36.24</v>
      </c>
    </row>
    <row r="3027" spans="1:4" ht="57">
      <c r="A3027" s="585" t="s">
        <v>11975</v>
      </c>
      <c r="B3027" s="586" t="s">
        <v>11976</v>
      </c>
      <c r="C3027" s="587" t="s">
        <v>810</v>
      </c>
      <c r="D3027" s="588">
        <v>54.51</v>
      </c>
    </row>
    <row r="3028" spans="1:4" ht="57">
      <c r="A3028" s="585" t="s">
        <v>11977</v>
      </c>
      <c r="B3028" s="586" t="s">
        <v>11978</v>
      </c>
      <c r="C3028" s="587" t="s">
        <v>810</v>
      </c>
      <c r="D3028" s="588">
        <v>26.3</v>
      </c>
    </row>
    <row r="3029" spans="1:4" ht="57">
      <c r="A3029" s="585" t="s">
        <v>11979</v>
      </c>
      <c r="B3029" s="586" t="s">
        <v>11980</v>
      </c>
      <c r="C3029" s="587" t="s">
        <v>810</v>
      </c>
      <c r="D3029" s="588">
        <v>42.82</v>
      </c>
    </row>
    <row r="3030" spans="1:4" ht="42.75">
      <c r="A3030" s="585" t="s">
        <v>11981</v>
      </c>
      <c r="B3030" s="586" t="s">
        <v>11982</v>
      </c>
      <c r="C3030" s="587" t="s">
        <v>810</v>
      </c>
      <c r="D3030" s="588">
        <v>12.76</v>
      </c>
    </row>
    <row r="3031" spans="1:4" ht="28.5">
      <c r="A3031" s="585" t="s">
        <v>11983</v>
      </c>
      <c r="B3031" s="586" t="s">
        <v>11984</v>
      </c>
      <c r="C3031" s="587" t="s">
        <v>810</v>
      </c>
      <c r="D3031" s="588">
        <v>23.37</v>
      </c>
    </row>
    <row r="3032" spans="1:4" ht="28.5">
      <c r="A3032" s="585" t="s">
        <v>11985</v>
      </c>
      <c r="B3032" s="586" t="s">
        <v>11986</v>
      </c>
      <c r="C3032" s="587" t="s">
        <v>810</v>
      </c>
      <c r="D3032" s="588">
        <v>29.56</v>
      </c>
    </row>
    <row r="3033" spans="1:4" ht="28.5">
      <c r="A3033" s="585" t="s">
        <v>11987</v>
      </c>
      <c r="B3033" s="586" t="s">
        <v>11988</v>
      </c>
      <c r="C3033" s="587" t="s">
        <v>810</v>
      </c>
      <c r="D3033" s="588">
        <v>42.5</v>
      </c>
    </row>
    <row r="3034" spans="1:4" ht="28.5">
      <c r="A3034" s="585" t="s">
        <v>11989</v>
      </c>
      <c r="B3034" s="586" t="s">
        <v>11990</v>
      </c>
      <c r="C3034" s="587" t="s">
        <v>810</v>
      </c>
      <c r="D3034" s="588">
        <v>57.02</v>
      </c>
    </row>
    <row r="3035" spans="1:4" ht="28.5">
      <c r="A3035" s="585" t="s">
        <v>11991</v>
      </c>
      <c r="B3035" s="586" t="s">
        <v>11992</v>
      </c>
      <c r="C3035" s="587" t="s">
        <v>810</v>
      </c>
      <c r="D3035" s="588">
        <v>82.23</v>
      </c>
    </row>
    <row r="3036" spans="1:4" ht="28.5">
      <c r="A3036" s="585" t="s">
        <v>11993</v>
      </c>
      <c r="B3036" s="586" t="s">
        <v>11994</v>
      </c>
      <c r="C3036" s="587" t="s">
        <v>810</v>
      </c>
      <c r="D3036" s="588">
        <v>115.24</v>
      </c>
    </row>
    <row r="3037" spans="1:4" ht="28.5">
      <c r="A3037" s="585" t="s">
        <v>11995</v>
      </c>
      <c r="B3037" s="586" t="s">
        <v>11996</v>
      </c>
      <c r="C3037" s="587" t="s">
        <v>810</v>
      </c>
      <c r="D3037" s="588">
        <v>16.36</v>
      </c>
    </row>
    <row r="3038" spans="1:4" ht="28.5">
      <c r="A3038" s="585" t="s">
        <v>11997</v>
      </c>
      <c r="B3038" s="586" t="s">
        <v>11998</v>
      </c>
      <c r="C3038" s="587" t="s">
        <v>810</v>
      </c>
      <c r="D3038" s="588">
        <v>26.13</v>
      </c>
    </row>
    <row r="3039" spans="1:4" ht="28.5">
      <c r="A3039" s="585" t="s">
        <v>11999</v>
      </c>
      <c r="B3039" s="586" t="s">
        <v>12000</v>
      </c>
      <c r="C3039" s="587" t="s">
        <v>810</v>
      </c>
      <c r="D3039" s="588">
        <v>32.51</v>
      </c>
    </row>
    <row r="3040" spans="1:4" ht="28.5">
      <c r="A3040" s="585" t="s">
        <v>12001</v>
      </c>
      <c r="B3040" s="586" t="s">
        <v>12002</v>
      </c>
      <c r="C3040" s="587" t="s">
        <v>810</v>
      </c>
      <c r="D3040" s="588">
        <v>22.4</v>
      </c>
    </row>
    <row r="3041" spans="1:4" ht="28.5">
      <c r="A3041" s="585" t="s">
        <v>12003</v>
      </c>
      <c r="B3041" s="586" t="s">
        <v>12004</v>
      </c>
      <c r="C3041" s="587" t="s">
        <v>810</v>
      </c>
      <c r="D3041" s="588">
        <v>36.51</v>
      </c>
    </row>
    <row r="3042" spans="1:4" ht="28.5">
      <c r="A3042" s="585" t="s">
        <v>12005</v>
      </c>
      <c r="B3042" s="586" t="s">
        <v>12006</v>
      </c>
      <c r="C3042" s="587" t="s">
        <v>810</v>
      </c>
      <c r="D3042" s="588">
        <v>46.67</v>
      </c>
    </row>
    <row r="3043" spans="1:4" ht="42.75">
      <c r="A3043" s="585" t="s">
        <v>12007</v>
      </c>
      <c r="B3043" s="586" t="s">
        <v>12008</v>
      </c>
      <c r="C3043" s="587" t="s">
        <v>810</v>
      </c>
      <c r="D3043" s="588">
        <v>42.96</v>
      </c>
    </row>
    <row r="3044" spans="1:4" ht="42.75">
      <c r="A3044" s="585" t="s">
        <v>12009</v>
      </c>
      <c r="B3044" s="586" t="s">
        <v>12010</v>
      </c>
      <c r="C3044" s="587" t="s">
        <v>810</v>
      </c>
      <c r="D3044" s="588">
        <v>55.58</v>
      </c>
    </row>
    <row r="3045" spans="1:4" ht="42.75">
      <c r="A3045" s="585" t="s">
        <v>12011</v>
      </c>
      <c r="B3045" s="586" t="s">
        <v>12012</v>
      </c>
      <c r="C3045" s="587" t="s">
        <v>810</v>
      </c>
      <c r="D3045" s="588">
        <v>62.97</v>
      </c>
    </row>
    <row r="3046" spans="1:4" ht="28.5">
      <c r="A3046" s="585" t="s">
        <v>12013</v>
      </c>
      <c r="B3046" s="586" t="s">
        <v>12014</v>
      </c>
      <c r="C3046" s="587" t="s">
        <v>810</v>
      </c>
      <c r="D3046" s="588">
        <v>62.31</v>
      </c>
    </row>
    <row r="3047" spans="1:4" ht="28.5">
      <c r="A3047" s="585" t="s">
        <v>12015</v>
      </c>
      <c r="B3047" s="586" t="s">
        <v>12016</v>
      </c>
      <c r="C3047" s="587" t="s">
        <v>810</v>
      </c>
      <c r="D3047" s="588">
        <v>75.680000000000007</v>
      </c>
    </row>
    <row r="3048" spans="1:4" ht="28.5">
      <c r="A3048" s="585" t="s">
        <v>12017</v>
      </c>
      <c r="B3048" s="586" t="s">
        <v>12018</v>
      </c>
      <c r="C3048" s="587" t="s">
        <v>810</v>
      </c>
      <c r="D3048" s="588">
        <v>89.55</v>
      </c>
    </row>
    <row r="3049" spans="1:4" ht="42.75">
      <c r="A3049" s="585" t="s">
        <v>12019</v>
      </c>
      <c r="B3049" s="586" t="s">
        <v>12020</v>
      </c>
      <c r="C3049" s="587" t="s">
        <v>810</v>
      </c>
      <c r="D3049" s="588">
        <v>49.01</v>
      </c>
    </row>
    <row r="3050" spans="1:4" ht="42.75">
      <c r="A3050" s="585" t="s">
        <v>12021</v>
      </c>
      <c r="B3050" s="586" t="s">
        <v>12022</v>
      </c>
      <c r="C3050" s="587" t="s">
        <v>810</v>
      </c>
      <c r="D3050" s="588">
        <v>61.65</v>
      </c>
    </row>
    <row r="3051" spans="1:4" ht="42.75">
      <c r="A3051" s="585" t="s">
        <v>12023</v>
      </c>
      <c r="B3051" s="586" t="s">
        <v>12024</v>
      </c>
      <c r="C3051" s="587" t="s">
        <v>810</v>
      </c>
      <c r="D3051" s="588">
        <v>69.099999999999994</v>
      </c>
    </row>
    <row r="3052" spans="1:4" ht="42.75">
      <c r="A3052" s="585" t="s">
        <v>12025</v>
      </c>
      <c r="B3052" s="586" t="s">
        <v>12026</v>
      </c>
      <c r="C3052" s="587" t="s">
        <v>810</v>
      </c>
      <c r="D3052" s="588">
        <v>50.05</v>
      </c>
    </row>
    <row r="3053" spans="1:4" ht="42.75">
      <c r="A3053" s="585" t="s">
        <v>12027</v>
      </c>
      <c r="B3053" s="586" t="s">
        <v>12028</v>
      </c>
      <c r="C3053" s="587" t="s">
        <v>810</v>
      </c>
      <c r="D3053" s="588">
        <v>62.93</v>
      </c>
    </row>
    <row r="3054" spans="1:4" ht="42.75">
      <c r="A3054" s="585" t="s">
        <v>12029</v>
      </c>
      <c r="B3054" s="586" t="s">
        <v>12030</v>
      </c>
      <c r="C3054" s="587" t="s">
        <v>810</v>
      </c>
      <c r="D3054" s="588">
        <v>76.36</v>
      </c>
    </row>
    <row r="3055" spans="1:4" ht="42.75">
      <c r="A3055" s="585" t="s">
        <v>12031</v>
      </c>
      <c r="B3055" s="586" t="s">
        <v>12032</v>
      </c>
      <c r="C3055" s="587" t="s">
        <v>810</v>
      </c>
      <c r="D3055" s="588">
        <v>28.03</v>
      </c>
    </row>
    <row r="3056" spans="1:4" ht="42.75">
      <c r="A3056" s="585" t="s">
        <v>12033</v>
      </c>
      <c r="B3056" s="586" t="s">
        <v>12034</v>
      </c>
      <c r="C3056" s="587" t="s">
        <v>810</v>
      </c>
      <c r="D3056" s="588">
        <v>30.88</v>
      </c>
    </row>
    <row r="3057" spans="1:4" ht="42.75">
      <c r="A3057" s="585" t="s">
        <v>12035</v>
      </c>
      <c r="B3057" s="586" t="s">
        <v>12036</v>
      </c>
      <c r="C3057" s="587" t="s">
        <v>810</v>
      </c>
      <c r="D3057" s="588">
        <v>41.55</v>
      </c>
    </row>
    <row r="3058" spans="1:4" ht="42.75">
      <c r="A3058" s="585" t="s">
        <v>12037</v>
      </c>
      <c r="B3058" s="586" t="s">
        <v>12038</v>
      </c>
      <c r="C3058" s="587" t="s">
        <v>810</v>
      </c>
      <c r="D3058" s="588">
        <v>53.85</v>
      </c>
    </row>
    <row r="3059" spans="1:4" ht="42.75">
      <c r="A3059" s="585" t="s">
        <v>12039</v>
      </c>
      <c r="B3059" s="586" t="s">
        <v>12040</v>
      </c>
      <c r="C3059" s="587" t="s">
        <v>810</v>
      </c>
      <c r="D3059" s="588">
        <v>60.98</v>
      </c>
    </row>
    <row r="3060" spans="1:4" ht="42.75">
      <c r="A3060" s="585" t="s">
        <v>12041</v>
      </c>
      <c r="B3060" s="586" t="s">
        <v>12042</v>
      </c>
      <c r="C3060" s="587" t="s">
        <v>810</v>
      </c>
      <c r="D3060" s="588">
        <v>52.25</v>
      </c>
    </row>
    <row r="3061" spans="1:4" ht="42.75">
      <c r="A3061" s="585" t="s">
        <v>12043</v>
      </c>
      <c r="B3061" s="586" t="s">
        <v>12044</v>
      </c>
      <c r="C3061" s="587" t="s">
        <v>810</v>
      </c>
      <c r="D3061" s="588">
        <v>65.14</v>
      </c>
    </row>
    <row r="3062" spans="1:4" ht="42.75">
      <c r="A3062" s="585" t="s">
        <v>12045</v>
      </c>
      <c r="B3062" s="586" t="s">
        <v>12046</v>
      </c>
      <c r="C3062" s="587" t="s">
        <v>810</v>
      </c>
      <c r="D3062" s="588">
        <v>78.569999999999993</v>
      </c>
    </row>
    <row r="3063" spans="1:4" ht="42.75">
      <c r="A3063" s="585" t="s">
        <v>12047</v>
      </c>
      <c r="B3063" s="586" t="s">
        <v>12048</v>
      </c>
      <c r="C3063" s="587" t="s">
        <v>810</v>
      </c>
      <c r="D3063" s="588">
        <v>30.78</v>
      </c>
    </row>
    <row r="3064" spans="1:4" ht="42.75">
      <c r="A3064" s="585" t="s">
        <v>12049</v>
      </c>
      <c r="B3064" s="586" t="s">
        <v>12050</v>
      </c>
      <c r="C3064" s="587" t="s">
        <v>810</v>
      </c>
      <c r="D3064" s="588">
        <v>33.659999999999997</v>
      </c>
    </row>
    <row r="3065" spans="1:4" ht="42.75">
      <c r="A3065" s="585" t="s">
        <v>12051</v>
      </c>
      <c r="B3065" s="586" t="s">
        <v>12052</v>
      </c>
      <c r="C3065" s="587" t="s">
        <v>810</v>
      </c>
      <c r="D3065" s="588">
        <v>44.33</v>
      </c>
    </row>
    <row r="3066" spans="1:4" ht="42.75">
      <c r="A3066" s="585" t="s">
        <v>12053</v>
      </c>
      <c r="B3066" s="586" t="s">
        <v>12054</v>
      </c>
      <c r="C3066" s="587" t="s">
        <v>810</v>
      </c>
      <c r="D3066" s="588">
        <v>56.68</v>
      </c>
    </row>
    <row r="3067" spans="1:4" ht="42.75">
      <c r="A3067" s="585" t="s">
        <v>12055</v>
      </c>
      <c r="B3067" s="586" t="s">
        <v>12056</v>
      </c>
      <c r="C3067" s="587" t="s">
        <v>810</v>
      </c>
      <c r="D3067" s="588">
        <v>63.82</v>
      </c>
    </row>
    <row r="3068" spans="1:4" ht="42.75">
      <c r="A3068" s="585" t="s">
        <v>12057</v>
      </c>
      <c r="B3068" s="586" t="s">
        <v>12058</v>
      </c>
      <c r="C3068" s="587" t="s">
        <v>810</v>
      </c>
      <c r="D3068" s="588">
        <v>13.51</v>
      </c>
    </row>
    <row r="3069" spans="1:4" ht="42.75">
      <c r="A3069" s="585" t="s">
        <v>12059</v>
      </c>
      <c r="B3069" s="586" t="s">
        <v>12060</v>
      </c>
      <c r="C3069" s="587" t="s">
        <v>810</v>
      </c>
      <c r="D3069" s="588">
        <v>20.16</v>
      </c>
    </row>
    <row r="3070" spans="1:4" ht="42.75">
      <c r="A3070" s="585" t="s">
        <v>12061</v>
      </c>
      <c r="B3070" s="586" t="s">
        <v>12062</v>
      </c>
      <c r="C3070" s="587" t="s">
        <v>810</v>
      </c>
      <c r="D3070" s="588">
        <v>21.61</v>
      </c>
    </row>
    <row r="3071" spans="1:4" ht="42.75">
      <c r="A3071" s="585" t="s">
        <v>12063</v>
      </c>
      <c r="B3071" s="586" t="s">
        <v>12064</v>
      </c>
      <c r="C3071" s="587" t="s">
        <v>810</v>
      </c>
      <c r="D3071" s="588">
        <v>31.27</v>
      </c>
    </row>
    <row r="3072" spans="1:4" ht="14.25">
      <c r="A3072" s="585" t="s">
        <v>12065</v>
      </c>
      <c r="B3072" s="586" t="s">
        <v>10760</v>
      </c>
      <c r="C3072" s="587"/>
      <c r="D3072" s="588"/>
    </row>
    <row r="3073" spans="1:4" ht="14.25">
      <c r="A3073" s="585" t="s">
        <v>12066</v>
      </c>
      <c r="B3073" s="586" t="s">
        <v>12067</v>
      </c>
      <c r="C3073" s="587" t="s">
        <v>492</v>
      </c>
      <c r="D3073" s="588">
        <v>4.91</v>
      </c>
    </row>
    <row r="3074" spans="1:4" ht="14.25">
      <c r="A3074" s="585" t="s">
        <v>12068</v>
      </c>
      <c r="B3074" s="586" t="s">
        <v>12069</v>
      </c>
      <c r="C3074" s="587" t="s">
        <v>492</v>
      </c>
      <c r="D3074" s="588">
        <v>7.61</v>
      </c>
    </row>
    <row r="3075" spans="1:4" ht="14.25">
      <c r="A3075" s="585" t="s">
        <v>12070</v>
      </c>
      <c r="B3075" s="586" t="s">
        <v>12071</v>
      </c>
      <c r="C3075" s="587" t="s">
        <v>492</v>
      </c>
      <c r="D3075" s="588">
        <v>10.43</v>
      </c>
    </row>
    <row r="3076" spans="1:4" ht="14.25">
      <c r="A3076" s="585" t="s">
        <v>12072</v>
      </c>
      <c r="B3076" s="586" t="s">
        <v>12073</v>
      </c>
      <c r="C3076" s="587" t="s">
        <v>492</v>
      </c>
      <c r="D3076" s="588">
        <v>157.11000000000001</v>
      </c>
    </row>
    <row r="3077" spans="1:4" ht="14.25">
      <c r="A3077" s="585" t="s">
        <v>12074</v>
      </c>
      <c r="B3077" s="586" t="s">
        <v>12075</v>
      </c>
      <c r="C3077" s="587" t="s">
        <v>492</v>
      </c>
      <c r="D3077" s="588">
        <v>361.65</v>
      </c>
    </row>
    <row r="3078" spans="1:4" ht="14.25">
      <c r="A3078" s="585" t="s">
        <v>12076</v>
      </c>
      <c r="B3078" s="586" t="s">
        <v>12077</v>
      </c>
      <c r="C3078" s="587" t="s">
        <v>492</v>
      </c>
      <c r="D3078" s="588">
        <v>447.48</v>
      </c>
    </row>
    <row r="3079" spans="1:4" ht="14.25">
      <c r="A3079" s="585" t="s">
        <v>12078</v>
      </c>
      <c r="B3079" s="586" t="s">
        <v>12079</v>
      </c>
      <c r="C3079" s="587" t="s">
        <v>492</v>
      </c>
      <c r="D3079" s="588">
        <v>140.96</v>
      </c>
    </row>
    <row r="3080" spans="1:4" ht="14.25">
      <c r="A3080" s="585" t="s">
        <v>12080</v>
      </c>
      <c r="B3080" s="586" t="s">
        <v>12081</v>
      </c>
      <c r="C3080" s="587" t="s">
        <v>492</v>
      </c>
      <c r="D3080" s="588">
        <v>214.87</v>
      </c>
    </row>
    <row r="3081" spans="1:4" ht="14.25">
      <c r="A3081" s="585" t="s">
        <v>12082</v>
      </c>
      <c r="B3081" s="586" t="s">
        <v>12083</v>
      </c>
      <c r="C3081" s="587" t="s">
        <v>492</v>
      </c>
      <c r="D3081" s="588">
        <v>95.05</v>
      </c>
    </row>
    <row r="3082" spans="1:4" ht="14.25">
      <c r="A3082" s="585" t="s">
        <v>12084</v>
      </c>
      <c r="B3082" s="586" t="s">
        <v>12085</v>
      </c>
      <c r="C3082" s="587" t="s">
        <v>492</v>
      </c>
      <c r="D3082" s="588">
        <v>178.98</v>
      </c>
    </row>
    <row r="3083" spans="1:4" ht="14.25">
      <c r="A3083" s="585" t="s">
        <v>12086</v>
      </c>
      <c r="B3083" s="586" t="s">
        <v>12087</v>
      </c>
      <c r="C3083" s="587" t="s">
        <v>492</v>
      </c>
      <c r="D3083" s="588">
        <v>252.46</v>
      </c>
    </row>
    <row r="3084" spans="1:4" ht="14.25">
      <c r="A3084" s="585" t="s">
        <v>12088</v>
      </c>
      <c r="B3084" s="586" t="s">
        <v>12089</v>
      </c>
      <c r="C3084" s="587" t="s">
        <v>492</v>
      </c>
      <c r="D3084" s="588">
        <v>114.13</v>
      </c>
    </row>
    <row r="3085" spans="1:4" ht="14.25">
      <c r="A3085" s="585" t="s">
        <v>12090</v>
      </c>
      <c r="B3085" s="586" t="s">
        <v>12091</v>
      </c>
      <c r="C3085" s="587" t="s">
        <v>492</v>
      </c>
      <c r="D3085" s="588">
        <v>109.94</v>
      </c>
    </row>
    <row r="3086" spans="1:4" ht="14.25">
      <c r="A3086" s="585" t="s">
        <v>12092</v>
      </c>
      <c r="B3086" s="586" t="s">
        <v>12093</v>
      </c>
      <c r="C3086" s="587" t="s">
        <v>492</v>
      </c>
      <c r="D3086" s="588">
        <v>109.38</v>
      </c>
    </row>
    <row r="3087" spans="1:4" ht="14.25">
      <c r="A3087" s="585" t="s">
        <v>12094</v>
      </c>
      <c r="B3087" s="586" t="s">
        <v>12095</v>
      </c>
      <c r="C3087" s="587" t="s">
        <v>492</v>
      </c>
      <c r="D3087" s="588">
        <v>114.06</v>
      </c>
    </row>
    <row r="3088" spans="1:4" ht="14.25">
      <c r="A3088" s="585" t="s">
        <v>12096</v>
      </c>
      <c r="B3088" s="586" t="s">
        <v>12097</v>
      </c>
      <c r="C3088" s="587" t="s">
        <v>492</v>
      </c>
      <c r="D3088" s="588">
        <v>81.16</v>
      </c>
    </row>
    <row r="3089" spans="1:4" ht="14.25">
      <c r="A3089" s="585" t="s">
        <v>12098</v>
      </c>
      <c r="B3089" s="586" t="s">
        <v>12099</v>
      </c>
      <c r="C3089" s="587" t="s">
        <v>492</v>
      </c>
      <c r="D3089" s="588">
        <v>136.49</v>
      </c>
    </row>
    <row r="3090" spans="1:4" ht="14.25">
      <c r="A3090" s="585" t="s">
        <v>12100</v>
      </c>
      <c r="B3090" s="586" t="s">
        <v>12101</v>
      </c>
      <c r="C3090" s="587" t="s">
        <v>492</v>
      </c>
      <c r="D3090" s="588">
        <v>164.87</v>
      </c>
    </row>
    <row r="3091" spans="1:4" ht="14.25">
      <c r="A3091" s="585" t="s">
        <v>12102</v>
      </c>
      <c r="B3091" s="586" t="s">
        <v>12103</v>
      </c>
      <c r="C3091" s="587" t="s">
        <v>492</v>
      </c>
      <c r="D3091" s="588">
        <v>194.34</v>
      </c>
    </row>
    <row r="3092" spans="1:4" ht="14.25">
      <c r="A3092" s="585" t="s">
        <v>12104</v>
      </c>
      <c r="B3092" s="586" t="s">
        <v>12105</v>
      </c>
      <c r="C3092" s="587" t="s">
        <v>492</v>
      </c>
      <c r="D3092" s="588">
        <v>343.6</v>
      </c>
    </row>
    <row r="3093" spans="1:4" ht="14.25">
      <c r="A3093" s="585" t="s">
        <v>12106</v>
      </c>
      <c r="B3093" s="586" t="s">
        <v>12107</v>
      </c>
      <c r="C3093" s="587" t="s">
        <v>492</v>
      </c>
      <c r="D3093" s="588">
        <v>481.7</v>
      </c>
    </row>
    <row r="3094" spans="1:4" ht="14.25">
      <c r="A3094" s="585" t="s">
        <v>12108</v>
      </c>
      <c r="B3094" s="586" t="s">
        <v>12109</v>
      </c>
      <c r="C3094" s="587" t="s">
        <v>492</v>
      </c>
      <c r="D3094" s="588">
        <v>273.49</v>
      </c>
    </row>
    <row r="3095" spans="1:4" ht="28.5">
      <c r="A3095" s="585" t="s">
        <v>12110</v>
      </c>
      <c r="B3095" s="586" t="s">
        <v>12111</v>
      </c>
      <c r="C3095" s="587" t="s">
        <v>492</v>
      </c>
      <c r="D3095" s="588">
        <v>10.71</v>
      </c>
    </row>
    <row r="3096" spans="1:4" ht="28.5">
      <c r="A3096" s="585" t="s">
        <v>12112</v>
      </c>
      <c r="B3096" s="586" t="s">
        <v>12113</v>
      </c>
      <c r="C3096" s="587" t="s">
        <v>492</v>
      </c>
      <c r="D3096" s="588">
        <v>13.17</v>
      </c>
    </row>
    <row r="3097" spans="1:4" ht="28.5">
      <c r="A3097" s="585" t="s">
        <v>12114</v>
      </c>
      <c r="B3097" s="586" t="s">
        <v>12115</v>
      </c>
      <c r="C3097" s="587" t="s">
        <v>492</v>
      </c>
      <c r="D3097" s="588">
        <v>16.09</v>
      </c>
    </row>
    <row r="3098" spans="1:4" ht="28.5">
      <c r="A3098" s="585" t="s">
        <v>12116</v>
      </c>
      <c r="B3098" s="586" t="s">
        <v>12117</v>
      </c>
      <c r="C3098" s="587" t="s">
        <v>492</v>
      </c>
      <c r="D3098" s="588">
        <v>25.82</v>
      </c>
    </row>
    <row r="3099" spans="1:4" ht="28.5">
      <c r="A3099" s="585" t="s">
        <v>12118</v>
      </c>
      <c r="B3099" s="586" t="s">
        <v>12119</v>
      </c>
      <c r="C3099" s="587" t="s">
        <v>492</v>
      </c>
      <c r="D3099" s="588">
        <v>29.51</v>
      </c>
    </row>
    <row r="3100" spans="1:4" ht="28.5">
      <c r="A3100" s="585" t="s">
        <v>12120</v>
      </c>
      <c r="B3100" s="586" t="s">
        <v>12121</v>
      </c>
      <c r="C3100" s="587" t="s">
        <v>492</v>
      </c>
      <c r="D3100" s="588">
        <v>35.299999999999997</v>
      </c>
    </row>
    <row r="3101" spans="1:4" ht="28.5">
      <c r="A3101" s="585" t="s">
        <v>12122</v>
      </c>
      <c r="B3101" s="586" t="s">
        <v>12123</v>
      </c>
      <c r="C3101" s="587" t="s">
        <v>492</v>
      </c>
      <c r="D3101" s="588">
        <v>11.52</v>
      </c>
    </row>
    <row r="3102" spans="1:4" ht="28.5">
      <c r="A3102" s="585" t="s">
        <v>12124</v>
      </c>
      <c r="B3102" s="586" t="s">
        <v>12125</v>
      </c>
      <c r="C3102" s="587" t="s">
        <v>492</v>
      </c>
      <c r="D3102" s="588">
        <v>14.77</v>
      </c>
    </row>
    <row r="3103" spans="1:4" ht="28.5">
      <c r="A3103" s="585" t="s">
        <v>12126</v>
      </c>
      <c r="B3103" s="586" t="s">
        <v>12127</v>
      </c>
      <c r="C3103" s="587" t="s">
        <v>492</v>
      </c>
      <c r="D3103" s="588">
        <v>21.95</v>
      </c>
    </row>
    <row r="3104" spans="1:4" ht="28.5">
      <c r="A3104" s="585" t="s">
        <v>12128</v>
      </c>
      <c r="B3104" s="586" t="s">
        <v>12129</v>
      </c>
      <c r="C3104" s="587" t="s">
        <v>492</v>
      </c>
      <c r="D3104" s="588">
        <v>24.94</v>
      </c>
    </row>
    <row r="3105" spans="1:4" ht="28.5">
      <c r="A3105" s="585" t="s">
        <v>12130</v>
      </c>
      <c r="B3105" s="586" t="s">
        <v>12131</v>
      </c>
      <c r="C3105" s="587" t="s">
        <v>492</v>
      </c>
      <c r="D3105" s="588">
        <v>35.299999999999997</v>
      </c>
    </row>
    <row r="3106" spans="1:4" ht="28.5">
      <c r="A3106" s="585" t="s">
        <v>12132</v>
      </c>
      <c r="B3106" s="586" t="s">
        <v>12133</v>
      </c>
      <c r="C3106" s="587" t="s">
        <v>492</v>
      </c>
      <c r="D3106" s="588">
        <v>126.31</v>
      </c>
    </row>
    <row r="3107" spans="1:4" ht="28.5">
      <c r="A3107" s="585" t="s">
        <v>12134</v>
      </c>
      <c r="B3107" s="586" t="s">
        <v>12135</v>
      </c>
      <c r="C3107" s="587" t="s">
        <v>492</v>
      </c>
      <c r="D3107" s="588">
        <v>172.76</v>
      </c>
    </row>
    <row r="3108" spans="1:4" ht="28.5">
      <c r="A3108" s="585" t="s">
        <v>12136</v>
      </c>
      <c r="B3108" s="586" t="s">
        <v>12137</v>
      </c>
      <c r="C3108" s="587" t="s">
        <v>492</v>
      </c>
      <c r="D3108" s="588">
        <v>239.02</v>
      </c>
    </row>
    <row r="3109" spans="1:4" ht="28.5">
      <c r="A3109" s="585" t="s">
        <v>12138</v>
      </c>
      <c r="B3109" s="586" t="s">
        <v>12139</v>
      </c>
      <c r="C3109" s="587" t="s">
        <v>492</v>
      </c>
      <c r="D3109" s="588">
        <v>16.079999999999998</v>
      </c>
    </row>
    <row r="3110" spans="1:4" ht="28.5">
      <c r="A3110" s="585" t="s">
        <v>12140</v>
      </c>
      <c r="B3110" s="586" t="s">
        <v>12141</v>
      </c>
      <c r="C3110" s="587" t="s">
        <v>492</v>
      </c>
      <c r="D3110" s="588">
        <v>18.989999999999998</v>
      </c>
    </row>
    <row r="3111" spans="1:4" ht="28.5">
      <c r="A3111" s="585" t="s">
        <v>12142</v>
      </c>
      <c r="B3111" s="586" t="s">
        <v>12143</v>
      </c>
      <c r="C3111" s="587" t="s">
        <v>492</v>
      </c>
      <c r="D3111" s="588">
        <v>28.12</v>
      </c>
    </row>
    <row r="3112" spans="1:4" ht="28.5">
      <c r="A3112" s="585" t="s">
        <v>12144</v>
      </c>
      <c r="B3112" s="586" t="s">
        <v>12145</v>
      </c>
      <c r="C3112" s="587" t="s">
        <v>492</v>
      </c>
      <c r="D3112" s="588">
        <v>32.01</v>
      </c>
    </row>
    <row r="3113" spans="1:4" ht="28.5">
      <c r="A3113" s="585" t="s">
        <v>12146</v>
      </c>
      <c r="B3113" s="586" t="s">
        <v>12147</v>
      </c>
      <c r="C3113" s="587" t="s">
        <v>492</v>
      </c>
      <c r="D3113" s="588">
        <v>45.81</v>
      </c>
    </row>
    <row r="3114" spans="1:4" ht="28.5">
      <c r="A3114" s="585" t="s">
        <v>12148</v>
      </c>
      <c r="B3114" s="586" t="s">
        <v>12149</v>
      </c>
      <c r="C3114" s="587" t="s">
        <v>492</v>
      </c>
      <c r="D3114" s="588">
        <v>167.21</v>
      </c>
    </row>
    <row r="3115" spans="1:4" ht="28.5">
      <c r="A3115" s="585" t="s">
        <v>12150</v>
      </c>
      <c r="B3115" s="586" t="s">
        <v>12151</v>
      </c>
      <c r="C3115" s="587" t="s">
        <v>492</v>
      </c>
      <c r="D3115" s="588">
        <v>225.93</v>
      </c>
    </row>
    <row r="3116" spans="1:4" ht="28.5">
      <c r="A3116" s="585" t="s">
        <v>12152</v>
      </c>
      <c r="B3116" s="586" t="s">
        <v>12153</v>
      </c>
      <c r="C3116" s="587" t="s">
        <v>492</v>
      </c>
      <c r="D3116" s="588">
        <v>338.25</v>
      </c>
    </row>
    <row r="3117" spans="1:4" ht="28.5">
      <c r="A3117" s="585" t="s">
        <v>12154</v>
      </c>
      <c r="B3117" s="586" t="s">
        <v>12155</v>
      </c>
      <c r="C3117" s="587" t="s">
        <v>492</v>
      </c>
      <c r="D3117" s="588">
        <v>4.59</v>
      </c>
    </row>
    <row r="3118" spans="1:4" ht="28.5">
      <c r="A3118" s="585" t="s">
        <v>12156</v>
      </c>
      <c r="B3118" s="586" t="s">
        <v>12157</v>
      </c>
      <c r="C3118" s="587" t="s">
        <v>492</v>
      </c>
      <c r="D3118" s="588">
        <v>4.8</v>
      </c>
    </row>
    <row r="3119" spans="1:4" ht="28.5">
      <c r="A3119" s="585" t="s">
        <v>12158</v>
      </c>
      <c r="B3119" s="586" t="s">
        <v>12159</v>
      </c>
      <c r="C3119" s="587" t="s">
        <v>492</v>
      </c>
      <c r="D3119" s="588">
        <v>5.22</v>
      </c>
    </row>
    <row r="3120" spans="1:4" ht="28.5">
      <c r="A3120" s="585" t="s">
        <v>12160</v>
      </c>
      <c r="B3120" s="586" t="s">
        <v>12161</v>
      </c>
      <c r="C3120" s="587" t="s">
        <v>492</v>
      </c>
      <c r="D3120" s="588">
        <v>5.17</v>
      </c>
    </row>
    <row r="3121" spans="1:4" ht="28.5">
      <c r="A3121" s="585" t="s">
        <v>12162</v>
      </c>
      <c r="B3121" s="586" t="s">
        <v>12163</v>
      </c>
      <c r="C3121" s="587" t="s">
        <v>492</v>
      </c>
      <c r="D3121" s="588">
        <v>5.51</v>
      </c>
    </row>
    <row r="3122" spans="1:4" ht="28.5">
      <c r="A3122" s="585" t="s">
        <v>12164</v>
      </c>
      <c r="B3122" s="586" t="s">
        <v>12165</v>
      </c>
      <c r="C3122" s="587" t="s">
        <v>492</v>
      </c>
      <c r="D3122" s="588">
        <v>5.97</v>
      </c>
    </row>
    <row r="3123" spans="1:4" ht="28.5">
      <c r="A3123" s="585" t="s">
        <v>12166</v>
      </c>
      <c r="B3123" s="586" t="s">
        <v>12167</v>
      </c>
      <c r="C3123" s="587" t="s">
        <v>492</v>
      </c>
      <c r="D3123" s="588">
        <v>6.4</v>
      </c>
    </row>
    <row r="3124" spans="1:4" ht="28.5">
      <c r="A3124" s="585" t="s">
        <v>12168</v>
      </c>
      <c r="B3124" s="586" t="s">
        <v>12169</v>
      </c>
      <c r="C3124" s="587" t="s">
        <v>492</v>
      </c>
      <c r="D3124" s="588">
        <v>6.1</v>
      </c>
    </row>
    <row r="3125" spans="1:4" ht="42.75">
      <c r="A3125" s="585" t="s">
        <v>12170</v>
      </c>
      <c r="B3125" s="586" t="s">
        <v>12171</v>
      </c>
      <c r="C3125" s="587" t="s">
        <v>492</v>
      </c>
      <c r="D3125" s="588">
        <v>10.33</v>
      </c>
    </row>
    <row r="3126" spans="1:4" ht="28.5">
      <c r="A3126" s="585" t="s">
        <v>12172</v>
      </c>
      <c r="B3126" s="586" t="s">
        <v>12173</v>
      </c>
      <c r="C3126" s="587" t="s">
        <v>492</v>
      </c>
      <c r="D3126" s="588">
        <v>7.49</v>
      </c>
    </row>
    <row r="3127" spans="1:4" ht="28.5">
      <c r="A3127" s="585" t="s">
        <v>12174</v>
      </c>
      <c r="B3127" s="586" t="s">
        <v>12175</v>
      </c>
      <c r="C3127" s="587" t="s">
        <v>492</v>
      </c>
      <c r="D3127" s="588">
        <v>8.7799999999999994</v>
      </c>
    </row>
    <row r="3128" spans="1:4" ht="28.5">
      <c r="A3128" s="585" t="s">
        <v>12176</v>
      </c>
      <c r="B3128" s="586" t="s">
        <v>12177</v>
      </c>
      <c r="C3128" s="587" t="s">
        <v>492</v>
      </c>
      <c r="D3128" s="588">
        <v>8.9600000000000009</v>
      </c>
    </row>
    <row r="3129" spans="1:4" ht="28.5">
      <c r="A3129" s="585" t="s">
        <v>12178</v>
      </c>
      <c r="B3129" s="586" t="s">
        <v>12179</v>
      </c>
      <c r="C3129" s="587" t="s">
        <v>492</v>
      </c>
      <c r="D3129" s="588">
        <v>7.88</v>
      </c>
    </row>
    <row r="3130" spans="1:4" ht="28.5">
      <c r="A3130" s="585" t="s">
        <v>12180</v>
      </c>
      <c r="B3130" s="586" t="s">
        <v>12181</v>
      </c>
      <c r="C3130" s="587" t="s">
        <v>492</v>
      </c>
      <c r="D3130" s="588">
        <v>3.4</v>
      </c>
    </row>
    <row r="3131" spans="1:4" ht="28.5">
      <c r="A3131" s="585" t="s">
        <v>12182</v>
      </c>
      <c r="B3131" s="586" t="s">
        <v>12183</v>
      </c>
      <c r="C3131" s="587" t="s">
        <v>492</v>
      </c>
      <c r="D3131" s="588">
        <v>8.1199999999999992</v>
      </c>
    </row>
    <row r="3132" spans="1:4" ht="28.5">
      <c r="A3132" s="585" t="s">
        <v>12184</v>
      </c>
      <c r="B3132" s="586" t="s">
        <v>12185</v>
      </c>
      <c r="C3132" s="587" t="s">
        <v>492</v>
      </c>
      <c r="D3132" s="588">
        <v>3.73</v>
      </c>
    </row>
    <row r="3133" spans="1:4" ht="28.5">
      <c r="A3133" s="585" t="s">
        <v>12186</v>
      </c>
      <c r="B3133" s="586" t="s">
        <v>12187</v>
      </c>
      <c r="C3133" s="587" t="s">
        <v>492</v>
      </c>
      <c r="D3133" s="588">
        <v>6.11</v>
      </c>
    </row>
    <row r="3134" spans="1:4" ht="28.5">
      <c r="A3134" s="585" t="s">
        <v>12188</v>
      </c>
      <c r="B3134" s="586" t="s">
        <v>12189</v>
      </c>
      <c r="C3134" s="587" t="s">
        <v>492</v>
      </c>
      <c r="D3134" s="588">
        <v>6.21</v>
      </c>
    </row>
    <row r="3135" spans="1:4" ht="42.75">
      <c r="A3135" s="585" t="s">
        <v>12190</v>
      </c>
      <c r="B3135" s="586" t="s">
        <v>12191</v>
      </c>
      <c r="C3135" s="587" t="s">
        <v>492</v>
      </c>
      <c r="D3135" s="588">
        <v>3.57</v>
      </c>
    </row>
    <row r="3136" spans="1:4" ht="28.5">
      <c r="A3136" s="585" t="s">
        <v>12192</v>
      </c>
      <c r="B3136" s="586" t="s">
        <v>12193</v>
      </c>
      <c r="C3136" s="587" t="s">
        <v>492</v>
      </c>
      <c r="D3136" s="588">
        <v>3.98</v>
      </c>
    </row>
    <row r="3137" spans="1:4" ht="28.5">
      <c r="A3137" s="585" t="s">
        <v>12194</v>
      </c>
      <c r="B3137" s="586" t="s">
        <v>12195</v>
      </c>
      <c r="C3137" s="587" t="s">
        <v>492</v>
      </c>
      <c r="D3137" s="588">
        <v>10.76</v>
      </c>
    </row>
    <row r="3138" spans="1:4" ht="28.5">
      <c r="A3138" s="585" t="s">
        <v>12196</v>
      </c>
      <c r="B3138" s="586" t="s">
        <v>12197</v>
      </c>
      <c r="C3138" s="587" t="s">
        <v>492</v>
      </c>
      <c r="D3138" s="588">
        <v>5.34</v>
      </c>
    </row>
    <row r="3139" spans="1:4" ht="28.5">
      <c r="A3139" s="585" t="s">
        <v>12198</v>
      </c>
      <c r="B3139" s="586" t="s">
        <v>12199</v>
      </c>
      <c r="C3139" s="587" t="s">
        <v>492</v>
      </c>
      <c r="D3139" s="588">
        <v>7.69</v>
      </c>
    </row>
    <row r="3140" spans="1:4" ht="28.5">
      <c r="A3140" s="585" t="s">
        <v>12200</v>
      </c>
      <c r="B3140" s="586" t="s">
        <v>12201</v>
      </c>
      <c r="C3140" s="587" t="s">
        <v>492</v>
      </c>
      <c r="D3140" s="588">
        <v>7.31</v>
      </c>
    </row>
    <row r="3141" spans="1:4" ht="42.75">
      <c r="A3141" s="585" t="s">
        <v>12202</v>
      </c>
      <c r="B3141" s="586" t="s">
        <v>12203</v>
      </c>
      <c r="C3141" s="587" t="s">
        <v>492</v>
      </c>
      <c r="D3141" s="588">
        <v>4.17</v>
      </c>
    </row>
    <row r="3142" spans="1:4" ht="28.5">
      <c r="A3142" s="585" t="s">
        <v>12204</v>
      </c>
      <c r="B3142" s="586" t="s">
        <v>12205</v>
      </c>
      <c r="C3142" s="587" t="s">
        <v>492</v>
      </c>
      <c r="D3142" s="588">
        <v>4.38</v>
      </c>
    </row>
    <row r="3143" spans="1:4" ht="28.5">
      <c r="A3143" s="585" t="s">
        <v>12206</v>
      </c>
      <c r="B3143" s="586" t="s">
        <v>12207</v>
      </c>
      <c r="C3143" s="587" t="s">
        <v>492</v>
      </c>
      <c r="D3143" s="588">
        <v>5.28</v>
      </c>
    </row>
    <row r="3144" spans="1:4" ht="28.5">
      <c r="A3144" s="585" t="s">
        <v>12208</v>
      </c>
      <c r="B3144" s="586" t="s">
        <v>12209</v>
      </c>
      <c r="C3144" s="587" t="s">
        <v>492</v>
      </c>
      <c r="D3144" s="588">
        <v>6.52</v>
      </c>
    </row>
    <row r="3145" spans="1:4" ht="28.5">
      <c r="A3145" s="585" t="s">
        <v>12210</v>
      </c>
      <c r="B3145" s="586" t="s">
        <v>12211</v>
      </c>
      <c r="C3145" s="587" t="s">
        <v>492</v>
      </c>
      <c r="D3145" s="588">
        <v>7.06</v>
      </c>
    </row>
    <row r="3146" spans="1:4" ht="28.5">
      <c r="A3146" s="585" t="s">
        <v>12212</v>
      </c>
      <c r="B3146" s="586" t="s">
        <v>12213</v>
      </c>
      <c r="C3146" s="587" t="s">
        <v>492</v>
      </c>
      <c r="D3146" s="588">
        <v>10.7</v>
      </c>
    </row>
    <row r="3147" spans="1:4" ht="42.75">
      <c r="A3147" s="585" t="s">
        <v>12214</v>
      </c>
      <c r="B3147" s="586" t="s">
        <v>12215</v>
      </c>
      <c r="C3147" s="587" t="s">
        <v>492</v>
      </c>
      <c r="D3147" s="588">
        <v>5.59</v>
      </c>
    </row>
    <row r="3148" spans="1:4" ht="28.5">
      <c r="A3148" s="585" t="s">
        <v>12216</v>
      </c>
      <c r="B3148" s="586" t="s">
        <v>12217</v>
      </c>
      <c r="C3148" s="587" t="s">
        <v>492</v>
      </c>
      <c r="D3148" s="588">
        <v>6.4</v>
      </c>
    </row>
    <row r="3149" spans="1:4" ht="42.75">
      <c r="A3149" s="585" t="s">
        <v>12218</v>
      </c>
      <c r="B3149" s="586" t="s">
        <v>12219</v>
      </c>
      <c r="C3149" s="587" t="s">
        <v>492</v>
      </c>
      <c r="D3149" s="588">
        <v>12.53</v>
      </c>
    </row>
    <row r="3150" spans="1:4" ht="28.5">
      <c r="A3150" s="585" t="s">
        <v>12220</v>
      </c>
      <c r="B3150" s="586" t="s">
        <v>12221</v>
      </c>
      <c r="C3150" s="587" t="s">
        <v>492</v>
      </c>
      <c r="D3150" s="588">
        <v>7.68</v>
      </c>
    </row>
    <row r="3151" spans="1:4" ht="42.75">
      <c r="A3151" s="585" t="s">
        <v>12222</v>
      </c>
      <c r="B3151" s="586" t="s">
        <v>12223</v>
      </c>
      <c r="C3151" s="587" t="s">
        <v>492</v>
      </c>
      <c r="D3151" s="588">
        <v>14.18</v>
      </c>
    </row>
    <row r="3152" spans="1:4" ht="28.5">
      <c r="A3152" s="585" t="s">
        <v>12224</v>
      </c>
      <c r="B3152" s="586" t="s">
        <v>12225</v>
      </c>
      <c r="C3152" s="587" t="s">
        <v>492</v>
      </c>
      <c r="D3152" s="588">
        <v>9.0500000000000007</v>
      </c>
    </row>
    <row r="3153" spans="1:4" ht="28.5">
      <c r="A3153" s="585" t="s">
        <v>12226</v>
      </c>
      <c r="B3153" s="586" t="s">
        <v>12227</v>
      </c>
      <c r="C3153" s="587" t="s">
        <v>492</v>
      </c>
      <c r="D3153" s="588">
        <v>10.58</v>
      </c>
    </row>
    <row r="3154" spans="1:4" ht="42.75">
      <c r="A3154" s="585" t="s">
        <v>12228</v>
      </c>
      <c r="B3154" s="586" t="s">
        <v>12229</v>
      </c>
      <c r="C3154" s="587" t="s">
        <v>492</v>
      </c>
      <c r="D3154" s="588">
        <v>20.99</v>
      </c>
    </row>
    <row r="3155" spans="1:4" ht="28.5">
      <c r="A3155" s="585" t="s">
        <v>12230</v>
      </c>
      <c r="B3155" s="586" t="s">
        <v>12231</v>
      </c>
      <c r="C3155" s="587" t="s">
        <v>492</v>
      </c>
      <c r="D3155" s="588">
        <v>12.7</v>
      </c>
    </row>
    <row r="3156" spans="1:4" ht="28.5">
      <c r="A3156" s="585" t="s">
        <v>12232</v>
      </c>
      <c r="B3156" s="586" t="s">
        <v>12233</v>
      </c>
      <c r="C3156" s="587" t="s">
        <v>492</v>
      </c>
      <c r="D3156" s="588">
        <v>3.1</v>
      </c>
    </row>
    <row r="3157" spans="1:4" ht="28.5">
      <c r="A3157" s="585" t="s">
        <v>12234</v>
      </c>
      <c r="B3157" s="586" t="s">
        <v>12235</v>
      </c>
      <c r="C3157" s="587" t="s">
        <v>492</v>
      </c>
      <c r="D3157" s="588">
        <v>3.31</v>
      </c>
    </row>
    <row r="3158" spans="1:4" ht="28.5">
      <c r="A3158" s="585" t="s">
        <v>12236</v>
      </c>
      <c r="B3158" s="586" t="s">
        <v>12237</v>
      </c>
      <c r="C3158" s="587" t="s">
        <v>492</v>
      </c>
      <c r="D3158" s="588">
        <v>3.73</v>
      </c>
    </row>
    <row r="3159" spans="1:4" ht="28.5">
      <c r="A3159" s="585" t="s">
        <v>12238</v>
      </c>
      <c r="B3159" s="586" t="s">
        <v>12239</v>
      </c>
      <c r="C3159" s="587" t="s">
        <v>492</v>
      </c>
      <c r="D3159" s="588">
        <v>3.68</v>
      </c>
    </row>
    <row r="3160" spans="1:4" ht="28.5">
      <c r="A3160" s="585" t="s">
        <v>12240</v>
      </c>
      <c r="B3160" s="586" t="s">
        <v>12241</v>
      </c>
      <c r="C3160" s="587" t="s">
        <v>492</v>
      </c>
      <c r="D3160" s="588">
        <v>3.79</v>
      </c>
    </row>
    <row r="3161" spans="1:4" ht="28.5">
      <c r="A3161" s="585" t="s">
        <v>12242</v>
      </c>
      <c r="B3161" s="586" t="s">
        <v>12243</v>
      </c>
      <c r="C3161" s="587" t="s">
        <v>492</v>
      </c>
      <c r="D3161" s="588">
        <v>4.26</v>
      </c>
    </row>
    <row r="3162" spans="1:4" ht="28.5">
      <c r="A3162" s="585" t="s">
        <v>12244</v>
      </c>
      <c r="B3162" s="586" t="s">
        <v>12245</v>
      </c>
      <c r="C3162" s="587" t="s">
        <v>492</v>
      </c>
      <c r="D3162" s="588">
        <v>4.68</v>
      </c>
    </row>
    <row r="3163" spans="1:4" ht="28.5">
      <c r="A3163" s="585" t="s">
        <v>12246</v>
      </c>
      <c r="B3163" s="586" t="s">
        <v>12247</v>
      </c>
      <c r="C3163" s="587" t="s">
        <v>492</v>
      </c>
      <c r="D3163" s="588">
        <v>4.3899999999999997</v>
      </c>
    </row>
    <row r="3164" spans="1:4" ht="28.5">
      <c r="A3164" s="585" t="s">
        <v>12248</v>
      </c>
      <c r="B3164" s="586" t="s">
        <v>12249</v>
      </c>
      <c r="C3164" s="587" t="s">
        <v>492</v>
      </c>
      <c r="D3164" s="588">
        <v>5.5</v>
      </c>
    </row>
    <row r="3165" spans="1:4" ht="28.5">
      <c r="A3165" s="585" t="s">
        <v>12250</v>
      </c>
      <c r="B3165" s="586" t="s">
        <v>12251</v>
      </c>
      <c r="C3165" s="587" t="s">
        <v>492</v>
      </c>
      <c r="D3165" s="588">
        <v>5.43</v>
      </c>
    </row>
    <row r="3166" spans="1:4" ht="28.5">
      <c r="A3166" s="585" t="s">
        <v>12252</v>
      </c>
      <c r="B3166" s="586" t="s">
        <v>12253</v>
      </c>
      <c r="C3166" s="587" t="s">
        <v>492</v>
      </c>
      <c r="D3166" s="588">
        <v>6.72</v>
      </c>
    </row>
    <row r="3167" spans="1:4" ht="28.5">
      <c r="A3167" s="585" t="s">
        <v>12254</v>
      </c>
      <c r="B3167" s="586" t="s">
        <v>12255</v>
      </c>
      <c r="C3167" s="587" t="s">
        <v>492</v>
      </c>
      <c r="D3167" s="588">
        <v>6.9</v>
      </c>
    </row>
    <row r="3168" spans="1:4" ht="28.5">
      <c r="A3168" s="585" t="s">
        <v>12256</v>
      </c>
      <c r="B3168" s="586" t="s">
        <v>12257</v>
      </c>
      <c r="C3168" s="587" t="s">
        <v>492</v>
      </c>
      <c r="D3168" s="588">
        <v>5.82</v>
      </c>
    </row>
    <row r="3169" spans="1:4" ht="28.5">
      <c r="A3169" s="585" t="s">
        <v>12258</v>
      </c>
      <c r="B3169" s="586" t="s">
        <v>12259</v>
      </c>
      <c r="C3169" s="587" t="s">
        <v>492</v>
      </c>
      <c r="D3169" s="588">
        <v>2.4300000000000002</v>
      </c>
    </row>
    <row r="3170" spans="1:4" ht="28.5">
      <c r="A3170" s="585" t="s">
        <v>12260</v>
      </c>
      <c r="B3170" s="586" t="s">
        <v>12261</v>
      </c>
      <c r="C3170" s="587" t="s">
        <v>492</v>
      </c>
      <c r="D3170" s="588">
        <v>7.15</v>
      </c>
    </row>
    <row r="3171" spans="1:4" ht="28.5">
      <c r="A3171" s="585" t="s">
        <v>12262</v>
      </c>
      <c r="B3171" s="586" t="s">
        <v>12263</v>
      </c>
      <c r="C3171" s="587" t="s">
        <v>492</v>
      </c>
      <c r="D3171" s="588">
        <v>2.76</v>
      </c>
    </row>
    <row r="3172" spans="1:4" ht="28.5">
      <c r="A3172" s="585" t="s">
        <v>12264</v>
      </c>
      <c r="B3172" s="586" t="s">
        <v>12265</v>
      </c>
      <c r="C3172" s="587" t="s">
        <v>492</v>
      </c>
      <c r="D3172" s="588">
        <v>5.14</v>
      </c>
    </row>
    <row r="3173" spans="1:4" ht="28.5">
      <c r="A3173" s="585" t="s">
        <v>12266</v>
      </c>
      <c r="B3173" s="586" t="s">
        <v>12267</v>
      </c>
      <c r="C3173" s="587" t="s">
        <v>492</v>
      </c>
      <c r="D3173" s="588">
        <v>5.23</v>
      </c>
    </row>
    <row r="3174" spans="1:4" ht="42.75">
      <c r="A3174" s="585" t="s">
        <v>12268</v>
      </c>
      <c r="B3174" s="586" t="s">
        <v>12269</v>
      </c>
      <c r="C3174" s="587" t="s">
        <v>492</v>
      </c>
      <c r="D3174" s="588">
        <v>2.6</v>
      </c>
    </row>
    <row r="3175" spans="1:4" ht="28.5">
      <c r="A3175" s="585" t="s">
        <v>12270</v>
      </c>
      <c r="B3175" s="586" t="s">
        <v>12271</v>
      </c>
      <c r="C3175" s="587" t="s">
        <v>492</v>
      </c>
      <c r="D3175" s="588">
        <v>2.83</v>
      </c>
    </row>
    <row r="3176" spans="1:4" ht="28.5">
      <c r="A3176" s="585" t="s">
        <v>12272</v>
      </c>
      <c r="B3176" s="586" t="s">
        <v>12273</v>
      </c>
      <c r="C3176" s="587" t="s">
        <v>492</v>
      </c>
      <c r="D3176" s="588">
        <v>9.61</v>
      </c>
    </row>
    <row r="3177" spans="1:4" ht="28.5">
      <c r="A3177" s="585" t="s">
        <v>12274</v>
      </c>
      <c r="B3177" s="586" t="s">
        <v>12275</v>
      </c>
      <c r="C3177" s="587" t="s">
        <v>492</v>
      </c>
      <c r="D3177" s="588">
        <v>4.2</v>
      </c>
    </row>
    <row r="3178" spans="1:4" ht="28.5">
      <c r="A3178" s="585" t="s">
        <v>12276</v>
      </c>
      <c r="B3178" s="586" t="s">
        <v>12277</v>
      </c>
      <c r="C3178" s="587" t="s">
        <v>492</v>
      </c>
      <c r="D3178" s="588">
        <v>6.55</v>
      </c>
    </row>
    <row r="3179" spans="1:4" ht="28.5">
      <c r="A3179" s="585" t="s">
        <v>12278</v>
      </c>
      <c r="B3179" s="586" t="s">
        <v>12279</v>
      </c>
      <c r="C3179" s="587" t="s">
        <v>492</v>
      </c>
      <c r="D3179" s="588">
        <v>6.17</v>
      </c>
    </row>
    <row r="3180" spans="1:4" ht="42.75">
      <c r="A3180" s="585" t="s">
        <v>12280</v>
      </c>
      <c r="B3180" s="586" t="s">
        <v>12281</v>
      </c>
      <c r="C3180" s="587" t="s">
        <v>492</v>
      </c>
      <c r="D3180" s="588">
        <v>3.03</v>
      </c>
    </row>
    <row r="3181" spans="1:4" ht="28.5">
      <c r="A3181" s="585" t="s">
        <v>12282</v>
      </c>
      <c r="B3181" s="586" t="s">
        <v>12283</v>
      </c>
      <c r="C3181" s="587" t="s">
        <v>492</v>
      </c>
      <c r="D3181" s="588">
        <v>3.9</v>
      </c>
    </row>
    <row r="3182" spans="1:4" ht="28.5">
      <c r="A3182" s="585" t="s">
        <v>12284</v>
      </c>
      <c r="B3182" s="586" t="s">
        <v>12285</v>
      </c>
      <c r="C3182" s="587" t="s">
        <v>492</v>
      </c>
      <c r="D3182" s="588">
        <v>5.14</v>
      </c>
    </row>
    <row r="3183" spans="1:4" ht="28.5">
      <c r="A3183" s="585" t="s">
        <v>12286</v>
      </c>
      <c r="B3183" s="586" t="s">
        <v>12287</v>
      </c>
      <c r="C3183" s="587" t="s">
        <v>492</v>
      </c>
      <c r="D3183" s="588">
        <v>5.68</v>
      </c>
    </row>
    <row r="3184" spans="1:4" ht="28.5">
      <c r="A3184" s="585" t="s">
        <v>12288</v>
      </c>
      <c r="B3184" s="586" t="s">
        <v>12289</v>
      </c>
      <c r="C3184" s="587" t="s">
        <v>492</v>
      </c>
      <c r="D3184" s="588">
        <v>9.32</v>
      </c>
    </row>
    <row r="3185" spans="1:4" ht="42.75">
      <c r="A3185" s="585" t="s">
        <v>12290</v>
      </c>
      <c r="B3185" s="586" t="s">
        <v>12291</v>
      </c>
      <c r="C3185" s="587" t="s">
        <v>492</v>
      </c>
      <c r="D3185" s="588">
        <v>4.21</v>
      </c>
    </row>
    <row r="3186" spans="1:4" ht="28.5">
      <c r="A3186" s="585" t="s">
        <v>12292</v>
      </c>
      <c r="B3186" s="586" t="s">
        <v>12293</v>
      </c>
      <c r="C3186" s="587" t="s">
        <v>492</v>
      </c>
      <c r="D3186" s="588">
        <v>4.42</v>
      </c>
    </row>
    <row r="3187" spans="1:4" ht="42.75">
      <c r="A3187" s="585" t="s">
        <v>12294</v>
      </c>
      <c r="B3187" s="586" t="s">
        <v>12295</v>
      </c>
      <c r="C3187" s="587" t="s">
        <v>492</v>
      </c>
      <c r="D3187" s="588">
        <v>5.53</v>
      </c>
    </row>
    <row r="3188" spans="1:4" ht="28.5">
      <c r="A3188" s="585" t="s">
        <v>12296</v>
      </c>
      <c r="B3188" s="586" t="s">
        <v>12297</v>
      </c>
      <c r="C3188" s="587" t="s">
        <v>492</v>
      </c>
      <c r="D3188" s="588">
        <v>5.39</v>
      </c>
    </row>
    <row r="3189" spans="1:4" ht="42.75">
      <c r="A3189" s="585" t="s">
        <v>12298</v>
      </c>
      <c r="B3189" s="586" t="s">
        <v>12299</v>
      </c>
      <c r="C3189" s="587" t="s">
        <v>492</v>
      </c>
      <c r="D3189" s="588">
        <v>11.89</v>
      </c>
    </row>
    <row r="3190" spans="1:4" ht="28.5">
      <c r="A3190" s="585" t="s">
        <v>12300</v>
      </c>
      <c r="B3190" s="586" t="s">
        <v>12301</v>
      </c>
      <c r="C3190" s="587" t="s">
        <v>492</v>
      </c>
      <c r="D3190" s="588">
        <v>6.76</v>
      </c>
    </row>
    <row r="3191" spans="1:4" ht="28.5">
      <c r="A3191" s="585" t="s">
        <v>12302</v>
      </c>
      <c r="B3191" s="586" t="s">
        <v>12303</v>
      </c>
      <c r="C3191" s="587" t="s">
        <v>492</v>
      </c>
      <c r="D3191" s="588">
        <v>7.86</v>
      </c>
    </row>
    <row r="3192" spans="1:4" ht="42.75">
      <c r="A3192" s="585" t="s">
        <v>12304</v>
      </c>
      <c r="B3192" s="586" t="s">
        <v>12305</v>
      </c>
      <c r="C3192" s="587" t="s">
        <v>492</v>
      </c>
      <c r="D3192" s="588">
        <v>18.27</v>
      </c>
    </row>
    <row r="3193" spans="1:4" ht="28.5">
      <c r="A3193" s="585" t="s">
        <v>12306</v>
      </c>
      <c r="B3193" s="586" t="s">
        <v>12307</v>
      </c>
      <c r="C3193" s="587" t="s">
        <v>492</v>
      </c>
      <c r="D3193" s="588">
        <v>9.98</v>
      </c>
    </row>
    <row r="3194" spans="1:4" ht="28.5">
      <c r="A3194" s="585" t="s">
        <v>12308</v>
      </c>
      <c r="B3194" s="586" t="s">
        <v>12309</v>
      </c>
      <c r="C3194" s="587" t="s">
        <v>492</v>
      </c>
      <c r="D3194" s="588">
        <v>2.93</v>
      </c>
    </row>
    <row r="3195" spans="1:4" ht="28.5">
      <c r="A3195" s="585" t="s">
        <v>12310</v>
      </c>
      <c r="B3195" s="586" t="s">
        <v>12311</v>
      </c>
      <c r="C3195" s="587" t="s">
        <v>492</v>
      </c>
      <c r="D3195" s="588">
        <v>3.4</v>
      </c>
    </row>
    <row r="3196" spans="1:4" ht="28.5">
      <c r="A3196" s="585" t="s">
        <v>12312</v>
      </c>
      <c r="B3196" s="586" t="s">
        <v>12313</v>
      </c>
      <c r="C3196" s="587" t="s">
        <v>492</v>
      </c>
      <c r="D3196" s="588">
        <v>3.82</v>
      </c>
    </row>
    <row r="3197" spans="1:4" ht="28.5">
      <c r="A3197" s="585" t="s">
        <v>12314</v>
      </c>
      <c r="B3197" s="586" t="s">
        <v>12315</v>
      </c>
      <c r="C3197" s="587" t="s">
        <v>492</v>
      </c>
      <c r="D3197" s="588">
        <v>3.53</v>
      </c>
    </row>
    <row r="3198" spans="1:4" ht="28.5">
      <c r="A3198" s="585" t="s">
        <v>12316</v>
      </c>
      <c r="B3198" s="586" t="s">
        <v>12317</v>
      </c>
      <c r="C3198" s="587" t="s">
        <v>492</v>
      </c>
      <c r="D3198" s="588">
        <v>4.46</v>
      </c>
    </row>
    <row r="3199" spans="1:4" ht="28.5">
      <c r="A3199" s="585" t="s">
        <v>12318</v>
      </c>
      <c r="B3199" s="586" t="s">
        <v>12319</v>
      </c>
      <c r="C3199" s="587" t="s">
        <v>492</v>
      </c>
      <c r="D3199" s="588">
        <v>5.75</v>
      </c>
    </row>
    <row r="3200" spans="1:4" ht="28.5">
      <c r="A3200" s="585" t="s">
        <v>12320</v>
      </c>
      <c r="B3200" s="586" t="s">
        <v>12321</v>
      </c>
      <c r="C3200" s="587" t="s">
        <v>492</v>
      </c>
      <c r="D3200" s="588">
        <v>5.92</v>
      </c>
    </row>
    <row r="3201" spans="1:4" ht="28.5">
      <c r="A3201" s="585" t="s">
        <v>12322</v>
      </c>
      <c r="B3201" s="586" t="s">
        <v>12323</v>
      </c>
      <c r="C3201" s="587" t="s">
        <v>492</v>
      </c>
      <c r="D3201" s="588">
        <v>4.8499999999999996</v>
      </c>
    </row>
    <row r="3202" spans="1:4" ht="28.5">
      <c r="A3202" s="585" t="s">
        <v>12324</v>
      </c>
      <c r="B3202" s="586" t="s">
        <v>12325</v>
      </c>
      <c r="C3202" s="587" t="s">
        <v>492</v>
      </c>
      <c r="D3202" s="588">
        <v>7.39</v>
      </c>
    </row>
    <row r="3203" spans="1:4" ht="28.5">
      <c r="A3203" s="585" t="s">
        <v>12326</v>
      </c>
      <c r="B3203" s="586" t="s">
        <v>12327</v>
      </c>
      <c r="C3203" s="587" t="s">
        <v>492</v>
      </c>
      <c r="D3203" s="588">
        <v>7.74</v>
      </c>
    </row>
    <row r="3204" spans="1:4" ht="28.5">
      <c r="A3204" s="585" t="s">
        <v>12328</v>
      </c>
      <c r="B3204" s="586" t="s">
        <v>12329</v>
      </c>
      <c r="C3204" s="587" t="s">
        <v>492</v>
      </c>
      <c r="D3204" s="588">
        <v>9.08</v>
      </c>
    </row>
    <row r="3205" spans="1:4" ht="28.5">
      <c r="A3205" s="585" t="s">
        <v>12330</v>
      </c>
      <c r="B3205" s="586" t="s">
        <v>12331</v>
      </c>
      <c r="C3205" s="587" t="s">
        <v>492</v>
      </c>
      <c r="D3205" s="588">
        <v>6.07</v>
      </c>
    </row>
    <row r="3206" spans="1:4" ht="28.5">
      <c r="A3206" s="585" t="s">
        <v>12332</v>
      </c>
      <c r="B3206" s="586" t="s">
        <v>12333</v>
      </c>
      <c r="C3206" s="587" t="s">
        <v>492</v>
      </c>
      <c r="D3206" s="588">
        <v>8.93</v>
      </c>
    </row>
    <row r="3207" spans="1:4" ht="28.5">
      <c r="A3207" s="585" t="s">
        <v>12334</v>
      </c>
      <c r="B3207" s="586" t="s">
        <v>12335</v>
      </c>
      <c r="C3207" s="587" t="s">
        <v>492</v>
      </c>
      <c r="D3207" s="588">
        <v>9.8800000000000008</v>
      </c>
    </row>
    <row r="3208" spans="1:4" ht="28.5">
      <c r="A3208" s="585" t="s">
        <v>12336</v>
      </c>
      <c r="B3208" s="586" t="s">
        <v>12337</v>
      </c>
      <c r="C3208" s="587" t="s">
        <v>492</v>
      </c>
      <c r="D3208" s="588">
        <v>10.77</v>
      </c>
    </row>
    <row r="3209" spans="1:4" ht="28.5">
      <c r="A3209" s="585" t="s">
        <v>12338</v>
      </c>
      <c r="B3209" s="586" t="s">
        <v>12339</v>
      </c>
      <c r="C3209" s="587" t="s">
        <v>492</v>
      </c>
      <c r="D3209" s="588">
        <v>9.83</v>
      </c>
    </row>
    <row r="3210" spans="1:4" ht="28.5">
      <c r="A3210" s="585" t="s">
        <v>12340</v>
      </c>
      <c r="B3210" s="586" t="s">
        <v>12341</v>
      </c>
      <c r="C3210" s="587" t="s">
        <v>492</v>
      </c>
      <c r="D3210" s="588">
        <v>25.02</v>
      </c>
    </row>
    <row r="3211" spans="1:4" ht="28.5">
      <c r="A3211" s="585" t="s">
        <v>12342</v>
      </c>
      <c r="B3211" s="586" t="s">
        <v>12343</v>
      </c>
      <c r="C3211" s="587" t="s">
        <v>492</v>
      </c>
      <c r="D3211" s="588">
        <v>24.34</v>
      </c>
    </row>
    <row r="3212" spans="1:4" ht="28.5">
      <c r="A3212" s="585" t="s">
        <v>12344</v>
      </c>
      <c r="B3212" s="586" t="s">
        <v>12345</v>
      </c>
      <c r="C3212" s="587" t="s">
        <v>492</v>
      </c>
      <c r="D3212" s="588">
        <v>19.8</v>
      </c>
    </row>
    <row r="3213" spans="1:4" ht="28.5">
      <c r="A3213" s="585" t="s">
        <v>12346</v>
      </c>
      <c r="B3213" s="586" t="s">
        <v>12347</v>
      </c>
      <c r="C3213" s="587" t="s">
        <v>492</v>
      </c>
      <c r="D3213" s="588">
        <v>14.51</v>
      </c>
    </row>
    <row r="3214" spans="1:4" ht="28.5">
      <c r="A3214" s="585" t="s">
        <v>12348</v>
      </c>
      <c r="B3214" s="586" t="s">
        <v>12349</v>
      </c>
      <c r="C3214" s="587" t="s">
        <v>492</v>
      </c>
      <c r="D3214" s="588">
        <v>68.84</v>
      </c>
    </row>
    <row r="3215" spans="1:4" ht="28.5">
      <c r="A3215" s="585" t="s">
        <v>12350</v>
      </c>
      <c r="B3215" s="586" t="s">
        <v>12351</v>
      </c>
      <c r="C3215" s="587" t="s">
        <v>492</v>
      </c>
      <c r="D3215" s="588">
        <v>5.46</v>
      </c>
    </row>
    <row r="3216" spans="1:4" ht="28.5">
      <c r="A3216" s="585" t="s">
        <v>12352</v>
      </c>
      <c r="B3216" s="586" t="s">
        <v>12353</v>
      </c>
      <c r="C3216" s="587" t="s">
        <v>492</v>
      </c>
      <c r="D3216" s="588">
        <v>52.99</v>
      </c>
    </row>
    <row r="3217" spans="1:4" ht="28.5">
      <c r="A3217" s="585" t="s">
        <v>12354</v>
      </c>
      <c r="B3217" s="586" t="s">
        <v>12355</v>
      </c>
      <c r="C3217" s="587" t="s">
        <v>492</v>
      </c>
      <c r="D3217" s="588">
        <v>5.19</v>
      </c>
    </row>
    <row r="3218" spans="1:4" ht="28.5">
      <c r="A3218" s="585" t="s">
        <v>12356</v>
      </c>
      <c r="B3218" s="586" t="s">
        <v>12357</v>
      </c>
      <c r="C3218" s="587" t="s">
        <v>492</v>
      </c>
      <c r="D3218" s="588">
        <v>32.31</v>
      </c>
    </row>
    <row r="3219" spans="1:4" ht="28.5">
      <c r="A3219" s="585" t="s">
        <v>12358</v>
      </c>
      <c r="B3219" s="586" t="s">
        <v>12359</v>
      </c>
      <c r="C3219" s="587" t="s">
        <v>492</v>
      </c>
      <c r="D3219" s="588">
        <v>7.72</v>
      </c>
    </row>
    <row r="3220" spans="1:4" ht="28.5">
      <c r="A3220" s="585" t="s">
        <v>12360</v>
      </c>
      <c r="B3220" s="586" t="s">
        <v>12361</v>
      </c>
      <c r="C3220" s="587" t="s">
        <v>492</v>
      </c>
      <c r="D3220" s="588">
        <v>25.78</v>
      </c>
    </row>
    <row r="3221" spans="1:4" ht="28.5">
      <c r="A3221" s="585" t="s">
        <v>12362</v>
      </c>
      <c r="B3221" s="586" t="s">
        <v>12363</v>
      </c>
      <c r="C3221" s="587" t="s">
        <v>492</v>
      </c>
      <c r="D3221" s="588">
        <v>7.13</v>
      </c>
    </row>
    <row r="3222" spans="1:4" ht="28.5">
      <c r="A3222" s="585" t="s">
        <v>12364</v>
      </c>
      <c r="B3222" s="586" t="s">
        <v>12365</v>
      </c>
      <c r="C3222" s="587" t="s">
        <v>492</v>
      </c>
      <c r="D3222" s="588">
        <v>77.72</v>
      </c>
    </row>
    <row r="3223" spans="1:4" ht="28.5">
      <c r="A3223" s="585" t="s">
        <v>12366</v>
      </c>
      <c r="B3223" s="586" t="s">
        <v>12367</v>
      </c>
      <c r="C3223" s="587" t="s">
        <v>492</v>
      </c>
      <c r="D3223" s="588">
        <v>16.04</v>
      </c>
    </row>
    <row r="3224" spans="1:4" ht="28.5">
      <c r="A3224" s="585" t="s">
        <v>12368</v>
      </c>
      <c r="B3224" s="586" t="s">
        <v>12369</v>
      </c>
      <c r="C3224" s="587" t="s">
        <v>492</v>
      </c>
      <c r="D3224" s="588">
        <v>60.09</v>
      </c>
    </row>
    <row r="3225" spans="1:4" ht="28.5">
      <c r="A3225" s="585" t="s">
        <v>12370</v>
      </c>
      <c r="B3225" s="586" t="s">
        <v>12371</v>
      </c>
      <c r="C3225" s="587" t="s">
        <v>492</v>
      </c>
      <c r="D3225" s="588">
        <v>15.65</v>
      </c>
    </row>
    <row r="3226" spans="1:4" ht="28.5">
      <c r="A3226" s="585" t="s">
        <v>12372</v>
      </c>
      <c r="B3226" s="586" t="s">
        <v>12373</v>
      </c>
      <c r="C3226" s="587" t="s">
        <v>492</v>
      </c>
      <c r="D3226" s="588">
        <v>38.299999999999997</v>
      </c>
    </row>
    <row r="3227" spans="1:4" ht="28.5">
      <c r="A3227" s="585" t="s">
        <v>12374</v>
      </c>
      <c r="B3227" s="586" t="s">
        <v>12375</v>
      </c>
      <c r="C3227" s="587" t="s">
        <v>492</v>
      </c>
      <c r="D3227" s="588">
        <v>30.34</v>
      </c>
    </row>
    <row r="3228" spans="1:4" ht="28.5">
      <c r="A3228" s="585" t="s">
        <v>12376</v>
      </c>
      <c r="B3228" s="586" t="s">
        <v>12377</v>
      </c>
      <c r="C3228" s="587" t="s">
        <v>492</v>
      </c>
      <c r="D3228" s="588">
        <v>2.2599999999999998</v>
      </c>
    </row>
    <row r="3229" spans="1:4" ht="28.5">
      <c r="A3229" s="585" t="s">
        <v>12378</v>
      </c>
      <c r="B3229" s="586" t="s">
        <v>12379</v>
      </c>
      <c r="C3229" s="587" t="s">
        <v>492</v>
      </c>
      <c r="D3229" s="588">
        <v>24.83</v>
      </c>
    </row>
    <row r="3230" spans="1:4" ht="28.5">
      <c r="A3230" s="585" t="s">
        <v>12380</v>
      </c>
      <c r="B3230" s="586" t="s">
        <v>12381</v>
      </c>
      <c r="C3230" s="587" t="s">
        <v>492</v>
      </c>
      <c r="D3230" s="588">
        <v>9.0399999999999991</v>
      </c>
    </row>
    <row r="3231" spans="1:4" ht="28.5">
      <c r="A3231" s="585" t="s">
        <v>12382</v>
      </c>
      <c r="B3231" s="586" t="s">
        <v>12383</v>
      </c>
      <c r="C3231" s="587" t="s">
        <v>492</v>
      </c>
      <c r="D3231" s="588">
        <v>21.23</v>
      </c>
    </row>
    <row r="3232" spans="1:4" ht="28.5">
      <c r="A3232" s="585" t="s">
        <v>12384</v>
      </c>
      <c r="B3232" s="586" t="s">
        <v>12385</v>
      </c>
      <c r="C3232" s="587" t="s">
        <v>492</v>
      </c>
      <c r="D3232" s="588">
        <v>3.62</v>
      </c>
    </row>
    <row r="3233" spans="1:4" ht="28.5">
      <c r="A3233" s="585" t="s">
        <v>12386</v>
      </c>
      <c r="B3233" s="586" t="s">
        <v>12387</v>
      </c>
      <c r="C3233" s="587" t="s">
        <v>492</v>
      </c>
      <c r="D3233" s="588">
        <v>2.65</v>
      </c>
    </row>
    <row r="3234" spans="1:4" ht="28.5">
      <c r="A3234" s="585" t="s">
        <v>12388</v>
      </c>
      <c r="B3234" s="586" t="s">
        <v>12389</v>
      </c>
      <c r="C3234" s="587" t="s">
        <v>492</v>
      </c>
      <c r="D3234" s="588">
        <v>5.59</v>
      </c>
    </row>
    <row r="3235" spans="1:4" ht="42.75">
      <c r="A3235" s="585" t="s">
        <v>12390</v>
      </c>
      <c r="B3235" s="586" t="s">
        <v>12391</v>
      </c>
      <c r="C3235" s="587" t="s">
        <v>492</v>
      </c>
      <c r="D3235" s="588">
        <v>2.4500000000000002</v>
      </c>
    </row>
    <row r="3236" spans="1:4" ht="28.5">
      <c r="A3236" s="585" t="s">
        <v>12392</v>
      </c>
      <c r="B3236" s="586" t="s">
        <v>12393</v>
      </c>
      <c r="C3236" s="587" t="s">
        <v>492</v>
      </c>
      <c r="D3236" s="588">
        <v>3.26</v>
      </c>
    </row>
    <row r="3237" spans="1:4" ht="28.5">
      <c r="A3237" s="585" t="s">
        <v>12394</v>
      </c>
      <c r="B3237" s="586" t="s">
        <v>12395</v>
      </c>
      <c r="C3237" s="587" t="s">
        <v>492</v>
      </c>
      <c r="D3237" s="588">
        <v>5.2</v>
      </c>
    </row>
    <row r="3238" spans="1:4" ht="28.5">
      <c r="A3238" s="585" t="s">
        <v>12396</v>
      </c>
      <c r="B3238" s="586" t="s">
        <v>12397</v>
      </c>
      <c r="C3238" s="587" t="s">
        <v>492</v>
      </c>
      <c r="D3238" s="588">
        <v>7.18</v>
      </c>
    </row>
    <row r="3239" spans="1:4" ht="28.5">
      <c r="A3239" s="585" t="s">
        <v>12398</v>
      </c>
      <c r="B3239" s="586" t="s">
        <v>12399</v>
      </c>
      <c r="C3239" s="587" t="s">
        <v>492</v>
      </c>
      <c r="D3239" s="588">
        <v>10.66</v>
      </c>
    </row>
    <row r="3240" spans="1:4" ht="28.5">
      <c r="A3240" s="585" t="s">
        <v>12400</v>
      </c>
      <c r="B3240" s="586" t="s">
        <v>12401</v>
      </c>
      <c r="C3240" s="587" t="s">
        <v>492</v>
      </c>
      <c r="D3240" s="588">
        <v>11.85</v>
      </c>
    </row>
    <row r="3241" spans="1:4" ht="28.5">
      <c r="A3241" s="585" t="s">
        <v>12402</v>
      </c>
      <c r="B3241" s="586" t="s">
        <v>12403</v>
      </c>
      <c r="C3241" s="587" t="s">
        <v>492</v>
      </c>
      <c r="D3241" s="588">
        <v>8.81</v>
      </c>
    </row>
    <row r="3242" spans="1:4" ht="28.5">
      <c r="A3242" s="585" t="s">
        <v>12404</v>
      </c>
      <c r="B3242" s="586" t="s">
        <v>12405</v>
      </c>
      <c r="C3242" s="587" t="s">
        <v>492</v>
      </c>
      <c r="D3242" s="588">
        <v>24.32</v>
      </c>
    </row>
    <row r="3243" spans="1:4" ht="28.5">
      <c r="A3243" s="585" t="s">
        <v>12406</v>
      </c>
      <c r="B3243" s="586" t="s">
        <v>12407</v>
      </c>
      <c r="C3243" s="587" t="s">
        <v>492</v>
      </c>
      <c r="D3243" s="588">
        <v>4.68</v>
      </c>
    </row>
    <row r="3244" spans="1:4" ht="28.5">
      <c r="A3244" s="585" t="s">
        <v>12408</v>
      </c>
      <c r="B3244" s="586" t="s">
        <v>12409</v>
      </c>
      <c r="C3244" s="587" t="s">
        <v>492</v>
      </c>
      <c r="D3244" s="588">
        <v>8.32</v>
      </c>
    </row>
    <row r="3245" spans="1:4" ht="42.75">
      <c r="A3245" s="585" t="s">
        <v>12410</v>
      </c>
      <c r="B3245" s="586" t="s">
        <v>12411</v>
      </c>
      <c r="C3245" s="587" t="s">
        <v>492</v>
      </c>
      <c r="D3245" s="588">
        <v>3.21</v>
      </c>
    </row>
    <row r="3246" spans="1:4" ht="28.5">
      <c r="A3246" s="585" t="s">
        <v>12412</v>
      </c>
      <c r="B3246" s="586" t="s">
        <v>12413</v>
      </c>
      <c r="C3246" s="587" t="s">
        <v>492</v>
      </c>
      <c r="D3246" s="588">
        <v>13.18</v>
      </c>
    </row>
    <row r="3247" spans="1:4" ht="28.5">
      <c r="A3247" s="585" t="s">
        <v>12414</v>
      </c>
      <c r="B3247" s="586" t="s">
        <v>12415</v>
      </c>
      <c r="C3247" s="587" t="s">
        <v>492</v>
      </c>
      <c r="D3247" s="588">
        <v>19</v>
      </c>
    </row>
    <row r="3248" spans="1:4" ht="28.5">
      <c r="A3248" s="585" t="s">
        <v>12416</v>
      </c>
      <c r="B3248" s="586" t="s">
        <v>12417</v>
      </c>
      <c r="C3248" s="587" t="s">
        <v>492</v>
      </c>
      <c r="D3248" s="588">
        <v>15.24</v>
      </c>
    </row>
    <row r="3249" spans="1:4" ht="28.5">
      <c r="A3249" s="585" t="s">
        <v>12418</v>
      </c>
      <c r="B3249" s="586" t="s">
        <v>12419</v>
      </c>
      <c r="C3249" s="587" t="s">
        <v>492</v>
      </c>
      <c r="D3249" s="588">
        <v>5.0599999999999996</v>
      </c>
    </row>
    <row r="3250" spans="1:4" ht="28.5">
      <c r="A3250" s="585" t="s">
        <v>12420</v>
      </c>
      <c r="B3250" s="586" t="s">
        <v>12421</v>
      </c>
      <c r="C3250" s="587" t="s">
        <v>492</v>
      </c>
      <c r="D3250" s="588">
        <v>32.659999999999997</v>
      </c>
    </row>
    <row r="3251" spans="1:4" ht="28.5">
      <c r="A3251" s="585" t="s">
        <v>12422</v>
      </c>
      <c r="B3251" s="586" t="s">
        <v>12423</v>
      </c>
      <c r="C3251" s="587" t="s">
        <v>492</v>
      </c>
      <c r="D3251" s="588">
        <v>9.17</v>
      </c>
    </row>
    <row r="3252" spans="1:4" ht="28.5">
      <c r="A3252" s="585" t="s">
        <v>12424</v>
      </c>
      <c r="B3252" s="586" t="s">
        <v>12425</v>
      </c>
      <c r="C3252" s="587" t="s">
        <v>492</v>
      </c>
      <c r="D3252" s="588">
        <v>5.05</v>
      </c>
    </row>
    <row r="3253" spans="1:4" ht="28.5">
      <c r="A3253" s="585" t="s">
        <v>12426</v>
      </c>
      <c r="B3253" s="586" t="s">
        <v>12427</v>
      </c>
      <c r="C3253" s="587" t="s">
        <v>492</v>
      </c>
      <c r="D3253" s="588">
        <v>13.37</v>
      </c>
    </row>
    <row r="3254" spans="1:4" ht="28.5">
      <c r="A3254" s="585" t="s">
        <v>12428</v>
      </c>
      <c r="B3254" s="586" t="s">
        <v>12429</v>
      </c>
      <c r="C3254" s="587" t="s">
        <v>492</v>
      </c>
      <c r="D3254" s="588">
        <v>8.82</v>
      </c>
    </row>
    <row r="3255" spans="1:4" ht="28.5">
      <c r="A3255" s="585" t="s">
        <v>12430</v>
      </c>
      <c r="B3255" s="586" t="s">
        <v>12431</v>
      </c>
      <c r="C3255" s="587" t="s">
        <v>492</v>
      </c>
      <c r="D3255" s="588">
        <v>29.37</v>
      </c>
    </row>
    <row r="3256" spans="1:4" ht="28.5">
      <c r="A3256" s="585" t="s">
        <v>12432</v>
      </c>
      <c r="B3256" s="586" t="s">
        <v>12433</v>
      </c>
      <c r="C3256" s="587" t="s">
        <v>492</v>
      </c>
      <c r="D3256" s="588">
        <v>24.6</v>
      </c>
    </row>
    <row r="3257" spans="1:4" ht="28.5">
      <c r="A3257" s="585" t="s">
        <v>12434</v>
      </c>
      <c r="B3257" s="586" t="s">
        <v>12435</v>
      </c>
      <c r="C3257" s="587" t="s">
        <v>492</v>
      </c>
      <c r="D3257" s="588">
        <v>43.97</v>
      </c>
    </row>
    <row r="3258" spans="1:4" ht="28.5">
      <c r="A3258" s="585" t="s">
        <v>12436</v>
      </c>
      <c r="B3258" s="586" t="s">
        <v>12437</v>
      </c>
      <c r="C3258" s="587" t="s">
        <v>492</v>
      </c>
      <c r="D3258" s="588">
        <v>15.38</v>
      </c>
    </row>
    <row r="3259" spans="1:4" ht="28.5">
      <c r="A3259" s="585" t="s">
        <v>12438</v>
      </c>
      <c r="B3259" s="586" t="s">
        <v>12439</v>
      </c>
      <c r="C3259" s="587" t="s">
        <v>492</v>
      </c>
      <c r="D3259" s="588">
        <v>42.56</v>
      </c>
    </row>
    <row r="3260" spans="1:4" ht="42.75">
      <c r="A3260" s="585" t="s">
        <v>12440</v>
      </c>
      <c r="B3260" s="586" t="s">
        <v>12441</v>
      </c>
      <c r="C3260" s="587" t="s">
        <v>492</v>
      </c>
      <c r="D3260" s="588">
        <v>5.95</v>
      </c>
    </row>
    <row r="3261" spans="1:4" ht="28.5">
      <c r="A3261" s="585" t="s">
        <v>12442</v>
      </c>
      <c r="B3261" s="586" t="s">
        <v>12443</v>
      </c>
      <c r="C3261" s="587" t="s">
        <v>492</v>
      </c>
      <c r="D3261" s="588">
        <v>39.17</v>
      </c>
    </row>
    <row r="3262" spans="1:4" ht="42.75">
      <c r="A3262" s="585" t="s">
        <v>12444</v>
      </c>
      <c r="B3262" s="586" t="s">
        <v>12445</v>
      </c>
      <c r="C3262" s="587" t="s">
        <v>492</v>
      </c>
      <c r="D3262" s="588">
        <v>5.2</v>
      </c>
    </row>
    <row r="3263" spans="1:4" ht="28.5">
      <c r="A3263" s="585" t="s">
        <v>12446</v>
      </c>
      <c r="B3263" s="586" t="s">
        <v>12447</v>
      </c>
      <c r="C3263" s="587" t="s">
        <v>492</v>
      </c>
      <c r="D3263" s="588">
        <v>31.09</v>
      </c>
    </row>
    <row r="3264" spans="1:4" ht="42.75">
      <c r="A3264" s="585" t="s">
        <v>12448</v>
      </c>
      <c r="B3264" s="586" t="s">
        <v>12449</v>
      </c>
      <c r="C3264" s="587" t="s">
        <v>492</v>
      </c>
      <c r="D3264" s="588">
        <v>56.65</v>
      </c>
    </row>
    <row r="3265" spans="1:4" ht="28.5">
      <c r="A3265" s="585" t="s">
        <v>12450</v>
      </c>
      <c r="B3265" s="586" t="s">
        <v>12451</v>
      </c>
      <c r="C3265" s="587" t="s">
        <v>492</v>
      </c>
      <c r="D3265" s="588">
        <v>6.41</v>
      </c>
    </row>
    <row r="3266" spans="1:4" ht="28.5">
      <c r="A3266" s="585" t="s">
        <v>12452</v>
      </c>
      <c r="B3266" s="586" t="s">
        <v>12453</v>
      </c>
      <c r="C3266" s="587" t="s">
        <v>492</v>
      </c>
      <c r="D3266" s="588">
        <v>20.3</v>
      </c>
    </row>
    <row r="3267" spans="1:4" ht="42.75">
      <c r="A3267" s="585" t="s">
        <v>12454</v>
      </c>
      <c r="B3267" s="586" t="s">
        <v>12455</v>
      </c>
      <c r="C3267" s="587" t="s">
        <v>492</v>
      </c>
      <c r="D3267" s="588">
        <v>14.9</v>
      </c>
    </row>
    <row r="3268" spans="1:4" ht="42.75">
      <c r="A3268" s="585" t="s">
        <v>12456</v>
      </c>
      <c r="B3268" s="586" t="s">
        <v>12457</v>
      </c>
      <c r="C3268" s="587" t="s">
        <v>492</v>
      </c>
      <c r="D3268" s="588">
        <v>14.52</v>
      </c>
    </row>
    <row r="3269" spans="1:4" ht="42.75">
      <c r="A3269" s="585" t="s">
        <v>12458</v>
      </c>
      <c r="B3269" s="586" t="s">
        <v>12459</v>
      </c>
      <c r="C3269" s="587" t="s">
        <v>492</v>
      </c>
      <c r="D3269" s="588">
        <v>23.7</v>
      </c>
    </row>
    <row r="3270" spans="1:4" ht="42.75">
      <c r="A3270" s="585" t="s">
        <v>12460</v>
      </c>
      <c r="B3270" s="586" t="s">
        <v>12461</v>
      </c>
      <c r="C3270" s="587" t="s">
        <v>492</v>
      </c>
      <c r="D3270" s="588">
        <v>20.100000000000001</v>
      </c>
    </row>
    <row r="3271" spans="1:4" ht="42.75">
      <c r="A3271" s="585" t="s">
        <v>12462</v>
      </c>
      <c r="B3271" s="586" t="s">
        <v>12463</v>
      </c>
      <c r="C3271" s="587" t="s">
        <v>492</v>
      </c>
      <c r="D3271" s="588">
        <v>73.489999999999995</v>
      </c>
    </row>
    <row r="3272" spans="1:4" ht="42.75">
      <c r="A3272" s="585" t="s">
        <v>12464</v>
      </c>
      <c r="B3272" s="586" t="s">
        <v>12465</v>
      </c>
      <c r="C3272" s="587" t="s">
        <v>492</v>
      </c>
      <c r="D3272" s="588">
        <v>60.05</v>
      </c>
    </row>
    <row r="3273" spans="1:4" ht="28.5">
      <c r="A3273" s="585" t="s">
        <v>12466</v>
      </c>
      <c r="B3273" s="586" t="s">
        <v>12467</v>
      </c>
      <c r="C3273" s="587" t="s">
        <v>492</v>
      </c>
      <c r="D3273" s="588">
        <v>14.39</v>
      </c>
    </row>
    <row r="3274" spans="1:4" ht="28.5">
      <c r="A3274" s="585" t="s">
        <v>12468</v>
      </c>
      <c r="B3274" s="586" t="s">
        <v>12469</v>
      </c>
      <c r="C3274" s="587" t="s">
        <v>492</v>
      </c>
      <c r="D3274" s="588">
        <v>18.559999999999999</v>
      </c>
    </row>
    <row r="3275" spans="1:4" ht="42.75">
      <c r="A3275" s="585" t="s">
        <v>12470</v>
      </c>
      <c r="B3275" s="586" t="s">
        <v>12471</v>
      </c>
      <c r="C3275" s="587" t="s">
        <v>492</v>
      </c>
      <c r="D3275" s="588">
        <v>9.25</v>
      </c>
    </row>
    <row r="3276" spans="1:4" ht="42.75">
      <c r="A3276" s="585" t="s">
        <v>12472</v>
      </c>
      <c r="B3276" s="586" t="s">
        <v>12473</v>
      </c>
      <c r="C3276" s="587" t="s">
        <v>492</v>
      </c>
      <c r="D3276" s="588">
        <v>6.72</v>
      </c>
    </row>
    <row r="3277" spans="1:4" ht="28.5">
      <c r="A3277" s="585" t="s">
        <v>12474</v>
      </c>
      <c r="B3277" s="586" t="s">
        <v>12475</v>
      </c>
      <c r="C3277" s="587" t="s">
        <v>492</v>
      </c>
      <c r="D3277" s="588">
        <v>12.02</v>
      </c>
    </row>
    <row r="3278" spans="1:4" ht="42.75">
      <c r="A3278" s="585" t="s">
        <v>12476</v>
      </c>
      <c r="B3278" s="586" t="s">
        <v>12477</v>
      </c>
      <c r="C3278" s="587" t="s">
        <v>492</v>
      </c>
      <c r="D3278" s="588">
        <v>9.8000000000000007</v>
      </c>
    </row>
    <row r="3279" spans="1:4" ht="42.75">
      <c r="A3279" s="585" t="s">
        <v>12478</v>
      </c>
      <c r="B3279" s="586" t="s">
        <v>12479</v>
      </c>
      <c r="C3279" s="587" t="s">
        <v>492</v>
      </c>
      <c r="D3279" s="588">
        <v>11</v>
      </c>
    </row>
    <row r="3280" spans="1:4" ht="28.5">
      <c r="A3280" s="585" t="s">
        <v>12480</v>
      </c>
      <c r="B3280" s="586" t="s">
        <v>12481</v>
      </c>
      <c r="C3280" s="587" t="s">
        <v>492</v>
      </c>
      <c r="D3280" s="588">
        <v>10.88</v>
      </c>
    </row>
    <row r="3281" spans="1:4" ht="28.5">
      <c r="A3281" s="585" t="s">
        <v>12482</v>
      </c>
      <c r="B3281" s="586" t="s">
        <v>12483</v>
      </c>
      <c r="C3281" s="587" t="s">
        <v>492</v>
      </c>
      <c r="D3281" s="588">
        <v>38.99</v>
      </c>
    </row>
    <row r="3282" spans="1:4" ht="42.75">
      <c r="A3282" s="585" t="s">
        <v>12484</v>
      </c>
      <c r="B3282" s="586" t="s">
        <v>12485</v>
      </c>
      <c r="C3282" s="587" t="s">
        <v>492</v>
      </c>
      <c r="D3282" s="588">
        <v>12.29</v>
      </c>
    </row>
    <row r="3283" spans="1:4" ht="28.5">
      <c r="A3283" s="585" t="s">
        <v>12486</v>
      </c>
      <c r="B3283" s="586" t="s">
        <v>12487</v>
      </c>
      <c r="C3283" s="587" t="s">
        <v>492</v>
      </c>
      <c r="D3283" s="588">
        <v>17.78</v>
      </c>
    </row>
    <row r="3284" spans="1:4" ht="28.5">
      <c r="A3284" s="585" t="s">
        <v>12488</v>
      </c>
      <c r="B3284" s="586" t="s">
        <v>12489</v>
      </c>
      <c r="C3284" s="587" t="s">
        <v>492</v>
      </c>
      <c r="D3284" s="588">
        <v>78.099999999999994</v>
      </c>
    </row>
    <row r="3285" spans="1:4" ht="42.75">
      <c r="A3285" s="585" t="s">
        <v>12490</v>
      </c>
      <c r="B3285" s="586" t="s">
        <v>12491</v>
      </c>
      <c r="C3285" s="587" t="s">
        <v>492</v>
      </c>
      <c r="D3285" s="588">
        <v>19.93</v>
      </c>
    </row>
    <row r="3286" spans="1:4" ht="28.5">
      <c r="A3286" s="585" t="s">
        <v>12492</v>
      </c>
      <c r="B3286" s="586" t="s">
        <v>12493</v>
      </c>
      <c r="C3286" s="587" t="s">
        <v>492</v>
      </c>
      <c r="D3286" s="588">
        <v>32.81</v>
      </c>
    </row>
    <row r="3287" spans="1:4" ht="28.5">
      <c r="A3287" s="585" t="s">
        <v>12494</v>
      </c>
      <c r="B3287" s="586" t="s">
        <v>12495</v>
      </c>
      <c r="C3287" s="587" t="s">
        <v>492</v>
      </c>
      <c r="D3287" s="588">
        <v>113.64</v>
      </c>
    </row>
    <row r="3288" spans="1:4" ht="42.75">
      <c r="A3288" s="585" t="s">
        <v>12496</v>
      </c>
      <c r="B3288" s="586" t="s">
        <v>12497</v>
      </c>
      <c r="C3288" s="587" t="s">
        <v>492</v>
      </c>
      <c r="D3288" s="588">
        <v>27.52</v>
      </c>
    </row>
    <row r="3289" spans="1:4" ht="28.5">
      <c r="A3289" s="585" t="s">
        <v>12498</v>
      </c>
      <c r="B3289" s="586" t="s">
        <v>12499</v>
      </c>
      <c r="C3289" s="587" t="s">
        <v>492</v>
      </c>
      <c r="D3289" s="588">
        <v>4.24</v>
      </c>
    </row>
    <row r="3290" spans="1:4" ht="28.5">
      <c r="A3290" s="585" t="s">
        <v>12500</v>
      </c>
      <c r="B3290" s="586" t="s">
        <v>12501</v>
      </c>
      <c r="C3290" s="587" t="s">
        <v>492</v>
      </c>
      <c r="D3290" s="588">
        <v>10.74</v>
      </c>
    </row>
    <row r="3291" spans="1:4" ht="28.5">
      <c r="A3291" s="585" t="s">
        <v>12502</v>
      </c>
      <c r="B3291" s="586" t="s">
        <v>12503</v>
      </c>
      <c r="C3291" s="587" t="s">
        <v>492</v>
      </c>
      <c r="D3291" s="588">
        <v>5.61</v>
      </c>
    </row>
    <row r="3292" spans="1:4" ht="28.5">
      <c r="A3292" s="585" t="s">
        <v>12504</v>
      </c>
      <c r="B3292" s="586" t="s">
        <v>12505</v>
      </c>
      <c r="C3292" s="587" t="s">
        <v>492</v>
      </c>
      <c r="D3292" s="588">
        <v>6.57</v>
      </c>
    </row>
    <row r="3293" spans="1:4" ht="28.5">
      <c r="A3293" s="585" t="s">
        <v>12506</v>
      </c>
      <c r="B3293" s="586" t="s">
        <v>12507</v>
      </c>
      <c r="C3293" s="587" t="s">
        <v>492</v>
      </c>
      <c r="D3293" s="588">
        <v>16.98</v>
      </c>
    </row>
    <row r="3294" spans="1:4" ht="28.5">
      <c r="A3294" s="585" t="s">
        <v>12508</v>
      </c>
      <c r="B3294" s="586" t="s">
        <v>12509</v>
      </c>
      <c r="C3294" s="587" t="s">
        <v>492</v>
      </c>
      <c r="D3294" s="588">
        <v>8.69</v>
      </c>
    </row>
    <row r="3295" spans="1:4" ht="28.5">
      <c r="A3295" s="585" t="s">
        <v>12510</v>
      </c>
      <c r="B3295" s="586" t="s">
        <v>12511</v>
      </c>
      <c r="C3295" s="587" t="s">
        <v>492</v>
      </c>
      <c r="D3295" s="588">
        <v>11.41</v>
      </c>
    </row>
    <row r="3296" spans="1:4" ht="28.5">
      <c r="A3296" s="585" t="s">
        <v>12512</v>
      </c>
      <c r="B3296" s="586" t="s">
        <v>12513</v>
      </c>
      <c r="C3296" s="587" t="s">
        <v>492</v>
      </c>
      <c r="D3296" s="588">
        <v>11.3</v>
      </c>
    </row>
    <row r="3297" spans="1:4" ht="28.5">
      <c r="A3297" s="585" t="s">
        <v>12514</v>
      </c>
      <c r="B3297" s="586" t="s">
        <v>12515</v>
      </c>
      <c r="C3297" s="587" t="s">
        <v>492</v>
      </c>
      <c r="D3297" s="588">
        <v>13.79</v>
      </c>
    </row>
    <row r="3298" spans="1:4" ht="28.5">
      <c r="A3298" s="585" t="s">
        <v>12516</v>
      </c>
      <c r="B3298" s="586" t="s">
        <v>12517</v>
      </c>
      <c r="C3298" s="587" t="s">
        <v>492</v>
      </c>
      <c r="D3298" s="588">
        <v>17.45</v>
      </c>
    </row>
    <row r="3299" spans="1:4" ht="28.5">
      <c r="A3299" s="585" t="s">
        <v>12518</v>
      </c>
      <c r="B3299" s="586" t="s">
        <v>12519</v>
      </c>
      <c r="C3299" s="587" t="s">
        <v>492</v>
      </c>
      <c r="D3299" s="588">
        <v>13.55</v>
      </c>
    </row>
    <row r="3300" spans="1:4" ht="28.5">
      <c r="A3300" s="585" t="s">
        <v>12520</v>
      </c>
      <c r="B3300" s="586" t="s">
        <v>12521</v>
      </c>
      <c r="C3300" s="587" t="s">
        <v>492</v>
      </c>
      <c r="D3300" s="588">
        <v>28.9</v>
      </c>
    </row>
    <row r="3301" spans="1:4" ht="28.5">
      <c r="A3301" s="585" t="s">
        <v>12522</v>
      </c>
      <c r="B3301" s="586" t="s">
        <v>12523</v>
      </c>
      <c r="C3301" s="587" t="s">
        <v>492</v>
      </c>
      <c r="D3301" s="588">
        <v>51.42</v>
      </c>
    </row>
    <row r="3302" spans="1:4" ht="28.5">
      <c r="A3302" s="585" t="s">
        <v>12524</v>
      </c>
      <c r="B3302" s="586" t="s">
        <v>12525</v>
      </c>
      <c r="C3302" s="587" t="s">
        <v>492</v>
      </c>
      <c r="D3302" s="588">
        <v>44.13</v>
      </c>
    </row>
    <row r="3303" spans="1:4" ht="28.5">
      <c r="A3303" s="585" t="s">
        <v>12526</v>
      </c>
      <c r="B3303" s="586" t="s">
        <v>12527</v>
      </c>
      <c r="C3303" s="587" t="s">
        <v>492</v>
      </c>
      <c r="D3303" s="588">
        <v>75.680000000000007</v>
      </c>
    </row>
    <row r="3304" spans="1:4" ht="28.5">
      <c r="A3304" s="585" t="s">
        <v>12528</v>
      </c>
      <c r="B3304" s="586" t="s">
        <v>12529</v>
      </c>
      <c r="C3304" s="587" t="s">
        <v>492</v>
      </c>
      <c r="D3304" s="588">
        <v>64.849999999999994</v>
      </c>
    </row>
    <row r="3305" spans="1:4" ht="28.5">
      <c r="A3305" s="585" t="s">
        <v>12530</v>
      </c>
      <c r="B3305" s="586" t="s">
        <v>12531</v>
      </c>
      <c r="C3305" s="587" t="s">
        <v>492</v>
      </c>
      <c r="D3305" s="588">
        <v>5.75</v>
      </c>
    </row>
    <row r="3306" spans="1:4" ht="28.5">
      <c r="A3306" s="585" t="s">
        <v>12532</v>
      </c>
      <c r="B3306" s="586" t="s">
        <v>12533</v>
      </c>
      <c r="C3306" s="587" t="s">
        <v>492</v>
      </c>
      <c r="D3306" s="588">
        <v>8.08</v>
      </c>
    </row>
    <row r="3307" spans="1:4" ht="42.75">
      <c r="A3307" s="585" t="s">
        <v>12534</v>
      </c>
      <c r="B3307" s="586" t="s">
        <v>12535</v>
      </c>
      <c r="C3307" s="587" t="s">
        <v>492</v>
      </c>
      <c r="D3307" s="588">
        <v>17.37</v>
      </c>
    </row>
    <row r="3308" spans="1:4" ht="28.5">
      <c r="A3308" s="585" t="s">
        <v>12536</v>
      </c>
      <c r="B3308" s="586" t="s">
        <v>12537</v>
      </c>
      <c r="C3308" s="587" t="s">
        <v>492</v>
      </c>
      <c r="D3308" s="588">
        <v>3.92</v>
      </c>
    </row>
    <row r="3309" spans="1:4" ht="28.5">
      <c r="A3309" s="585" t="s">
        <v>12538</v>
      </c>
      <c r="B3309" s="586" t="s">
        <v>12539</v>
      </c>
      <c r="C3309" s="587" t="s">
        <v>492</v>
      </c>
      <c r="D3309" s="588">
        <v>11.11</v>
      </c>
    </row>
    <row r="3310" spans="1:4" ht="28.5">
      <c r="A3310" s="585" t="s">
        <v>12540</v>
      </c>
      <c r="B3310" s="586" t="s">
        <v>12541</v>
      </c>
      <c r="C3310" s="587" t="s">
        <v>492</v>
      </c>
      <c r="D3310" s="588">
        <v>5</v>
      </c>
    </row>
    <row r="3311" spans="1:4" ht="42.75">
      <c r="A3311" s="585" t="s">
        <v>12542</v>
      </c>
      <c r="B3311" s="586" t="s">
        <v>12543</v>
      </c>
      <c r="C3311" s="587" t="s">
        <v>492</v>
      </c>
      <c r="D3311" s="588">
        <v>7.96</v>
      </c>
    </row>
    <row r="3312" spans="1:4" ht="42.75">
      <c r="A3312" s="585" t="s">
        <v>12544</v>
      </c>
      <c r="B3312" s="586" t="s">
        <v>12545</v>
      </c>
      <c r="C3312" s="587" t="s">
        <v>492</v>
      </c>
      <c r="D3312" s="588">
        <v>23.46</v>
      </c>
    </row>
    <row r="3313" spans="1:4" ht="28.5">
      <c r="A3313" s="585" t="s">
        <v>12546</v>
      </c>
      <c r="B3313" s="586" t="s">
        <v>12547</v>
      </c>
      <c r="C3313" s="587" t="s">
        <v>492</v>
      </c>
      <c r="D3313" s="588">
        <v>19.04</v>
      </c>
    </row>
    <row r="3314" spans="1:4" ht="42.75">
      <c r="A3314" s="585" t="s">
        <v>12548</v>
      </c>
      <c r="B3314" s="586" t="s">
        <v>12549</v>
      </c>
      <c r="C3314" s="587" t="s">
        <v>492</v>
      </c>
      <c r="D3314" s="588">
        <v>12.47</v>
      </c>
    </row>
    <row r="3315" spans="1:4" ht="42.75">
      <c r="A3315" s="585" t="s">
        <v>12550</v>
      </c>
      <c r="B3315" s="586" t="s">
        <v>12551</v>
      </c>
      <c r="C3315" s="587" t="s">
        <v>492</v>
      </c>
      <c r="D3315" s="588">
        <v>18.29</v>
      </c>
    </row>
    <row r="3316" spans="1:4" ht="42.75">
      <c r="A3316" s="585" t="s">
        <v>12552</v>
      </c>
      <c r="B3316" s="586" t="s">
        <v>12553</v>
      </c>
      <c r="C3316" s="587" t="s">
        <v>492</v>
      </c>
      <c r="D3316" s="588">
        <v>14.53</v>
      </c>
    </row>
    <row r="3317" spans="1:4" ht="42.75">
      <c r="A3317" s="585" t="s">
        <v>12554</v>
      </c>
      <c r="B3317" s="586" t="s">
        <v>12555</v>
      </c>
      <c r="C3317" s="587" t="s">
        <v>492</v>
      </c>
      <c r="D3317" s="588">
        <v>31.95</v>
      </c>
    </row>
    <row r="3318" spans="1:4" ht="42.75">
      <c r="A3318" s="585" t="s">
        <v>12556</v>
      </c>
      <c r="B3318" s="586" t="s">
        <v>12557</v>
      </c>
      <c r="C3318" s="587" t="s">
        <v>492</v>
      </c>
      <c r="D3318" s="588">
        <v>36.58</v>
      </c>
    </row>
    <row r="3319" spans="1:4" ht="42.75">
      <c r="A3319" s="585" t="s">
        <v>12558</v>
      </c>
      <c r="B3319" s="586" t="s">
        <v>12559</v>
      </c>
      <c r="C3319" s="587" t="s">
        <v>492</v>
      </c>
      <c r="D3319" s="588">
        <v>59.72</v>
      </c>
    </row>
    <row r="3320" spans="1:4" ht="42.75">
      <c r="A3320" s="585" t="s">
        <v>12560</v>
      </c>
      <c r="B3320" s="586" t="s">
        <v>12561</v>
      </c>
      <c r="C3320" s="587" t="s">
        <v>492</v>
      </c>
      <c r="D3320" s="588">
        <v>40.619999999999997</v>
      </c>
    </row>
    <row r="3321" spans="1:4" ht="42.75">
      <c r="A3321" s="585" t="s">
        <v>12562</v>
      </c>
      <c r="B3321" s="586" t="s">
        <v>12563</v>
      </c>
      <c r="C3321" s="587" t="s">
        <v>492</v>
      </c>
      <c r="D3321" s="588">
        <v>27.81</v>
      </c>
    </row>
    <row r="3322" spans="1:4" ht="42.75">
      <c r="A3322" s="585" t="s">
        <v>12564</v>
      </c>
      <c r="B3322" s="586" t="s">
        <v>12565</v>
      </c>
      <c r="C3322" s="587" t="s">
        <v>492</v>
      </c>
      <c r="D3322" s="588">
        <v>23.04</v>
      </c>
    </row>
    <row r="3323" spans="1:4" ht="42.75">
      <c r="A3323" s="585" t="s">
        <v>12566</v>
      </c>
      <c r="B3323" s="586" t="s">
        <v>12567</v>
      </c>
      <c r="C3323" s="587" t="s">
        <v>492</v>
      </c>
      <c r="D3323" s="588">
        <v>42.41</v>
      </c>
    </row>
    <row r="3324" spans="1:4" ht="28.5">
      <c r="A3324" s="585" t="s">
        <v>12568</v>
      </c>
      <c r="B3324" s="586" t="s">
        <v>12569</v>
      </c>
      <c r="C3324" s="587" t="s">
        <v>492</v>
      </c>
      <c r="D3324" s="588">
        <v>7.38</v>
      </c>
    </row>
    <row r="3325" spans="1:4" ht="42.75">
      <c r="A3325" s="585" t="s">
        <v>12570</v>
      </c>
      <c r="B3325" s="586" t="s">
        <v>12571</v>
      </c>
      <c r="C3325" s="587" t="s">
        <v>492</v>
      </c>
      <c r="D3325" s="588">
        <v>41</v>
      </c>
    </row>
    <row r="3326" spans="1:4" ht="42.75">
      <c r="A3326" s="585" t="s">
        <v>12572</v>
      </c>
      <c r="B3326" s="586" t="s">
        <v>12573</v>
      </c>
      <c r="C3326" s="587" t="s">
        <v>492</v>
      </c>
      <c r="D3326" s="588">
        <v>37.61</v>
      </c>
    </row>
    <row r="3327" spans="1:4" ht="42.75">
      <c r="A3327" s="585" t="s">
        <v>12574</v>
      </c>
      <c r="B3327" s="586" t="s">
        <v>12575</v>
      </c>
      <c r="C3327" s="587" t="s">
        <v>492</v>
      </c>
      <c r="D3327" s="588">
        <v>29.53</v>
      </c>
    </row>
    <row r="3328" spans="1:4" ht="28.5">
      <c r="A3328" s="585" t="s">
        <v>12576</v>
      </c>
      <c r="B3328" s="586" t="s">
        <v>12577</v>
      </c>
      <c r="C3328" s="587" t="s">
        <v>492</v>
      </c>
      <c r="D3328" s="588">
        <v>9.0299999999999994</v>
      </c>
    </row>
    <row r="3329" spans="1:4" ht="42.75">
      <c r="A3329" s="585" t="s">
        <v>12578</v>
      </c>
      <c r="B3329" s="586" t="s">
        <v>12579</v>
      </c>
      <c r="C3329" s="587" t="s">
        <v>492</v>
      </c>
      <c r="D3329" s="588">
        <v>117.93</v>
      </c>
    </row>
    <row r="3330" spans="1:4" ht="42.75">
      <c r="A3330" s="585" t="s">
        <v>12580</v>
      </c>
      <c r="B3330" s="586" t="s">
        <v>12581</v>
      </c>
      <c r="C3330" s="587" t="s">
        <v>492</v>
      </c>
      <c r="D3330" s="588">
        <v>95.64</v>
      </c>
    </row>
    <row r="3331" spans="1:4" ht="42.75">
      <c r="A3331" s="585" t="s">
        <v>12582</v>
      </c>
      <c r="B3331" s="586" t="s">
        <v>12583</v>
      </c>
      <c r="C3331" s="587" t="s">
        <v>492</v>
      </c>
      <c r="D3331" s="588">
        <v>85.22</v>
      </c>
    </row>
    <row r="3332" spans="1:4" ht="28.5">
      <c r="A3332" s="585" t="s">
        <v>12584</v>
      </c>
      <c r="B3332" s="586" t="s">
        <v>12585</v>
      </c>
      <c r="C3332" s="587" t="s">
        <v>492</v>
      </c>
      <c r="D3332" s="588">
        <v>30.08</v>
      </c>
    </row>
    <row r="3333" spans="1:4" ht="42.75">
      <c r="A3333" s="585" t="s">
        <v>12586</v>
      </c>
      <c r="B3333" s="586" t="s">
        <v>12587</v>
      </c>
      <c r="C3333" s="587" t="s">
        <v>492</v>
      </c>
      <c r="D3333" s="588">
        <v>67.2</v>
      </c>
    </row>
    <row r="3334" spans="1:4" ht="42.75">
      <c r="A3334" s="585" t="s">
        <v>12588</v>
      </c>
      <c r="B3334" s="586" t="s">
        <v>12589</v>
      </c>
      <c r="C3334" s="587" t="s">
        <v>492</v>
      </c>
      <c r="D3334" s="588">
        <v>5.07</v>
      </c>
    </row>
    <row r="3335" spans="1:4" ht="42.75">
      <c r="A3335" s="585" t="s">
        <v>12590</v>
      </c>
      <c r="B3335" s="586" t="s">
        <v>12591</v>
      </c>
      <c r="C3335" s="587" t="s">
        <v>492</v>
      </c>
      <c r="D3335" s="588">
        <v>5.84</v>
      </c>
    </row>
    <row r="3336" spans="1:4" ht="42.75">
      <c r="A3336" s="585" t="s">
        <v>12592</v>
      </c>
      <c r="B3336" s="586" t="s">
        <v>12593</v>
      </c>
      <c r="C3336" s="587" t="s">
        <v>492</v>
      </c>
      <c r="D3336" s="588">
        <v>5.97</v>
      </c>
    </row>
    <row r="3337" spans="1:4" ht="42.75">
      <c r="A3337" s="585" t="s">
        <v>12594</v>
      </c>
      <c r="B3337" s="586" t="s">
        <v>12595</v>
      </c>
      <c r="C3337" s="587" t="s">
        <v>492</v>
      </c>
      <c r="D3337" s="588">
        <v>6.04</v>
      </c>
    </row>
    <row r="3338" spans="1:4" ht="42.75">
      <c r="A3338" s="585" t="s">
        <v>12596</v>
      </c>
      <c r="B3338" s="586" t="s">
        <v>12597</v>
      </c>
      <c r="C3338" s="587" t="s">
        <v>492</v>
      </c>
      <c r="D3338" s="588">
        <v>6.81</v>
      </c>
    </row>
    <row r="3339" spans="1:4" ht="42.75">
      <c r="A3339" s="585" t="s">
        <v>12598</v>
      </c>
      <c r="B3339" s="586" t="s">
        <v>12599</v>
      </c>
      <c r="C3339" s="587" t="s">
        <v>492</v>
      </c>
      <c r="D3339" s="588">
        <v>7.36</v>
      </c>
    </row>
    <row r="3340" spans="1:4" ht="42.75">
      <c r="A3340" s="585" t="s">
        <v>12600</v>
      </c>
      <c r="B3340" s="586" t="s">
        <v>12601</v>
      </c>
      <c r="C3340" s="587" t="s">
        <v>492</v>
      </c>
      <c r="D3340" s="588">
        <v>9.73</v>
      </c>
    </row>
    <row r="3341" spans="1:4" ht="42.75">
      <c r="A3341" s="585" t="s">
        <v>12602</v>
      </c>
      <c r="B3341" s="586" t="s">
        <v>12603</v>
      </c>
      <c r="C3341" s="587" t="s">
        <v>492</v>
      </c>
      <c r="D3341" s="588">
        <v>9.66</v>
      </c>
    </row>
    <row r="3342" spans="1:4" ht="42.75">
      <c r="A3342" s="585" t="s">
        <v>12604</v>
      </c>
      <c r="B3342" s="586" t="s">
        <v>12605</v>
      </c>
      <c r="C3342" s="587" t="s">
        <v>492</v>
      </c>
      <c r="D3342" s="588">
        <v>11.9</v>
      </c>
    </row>
    <row r="3343" spans="1:4" ht="42.75">
      <c r="A3343" s="585" t="s">
        <v>12606</v>
      </c>
      <c r="B3343" s="586" t="s">
        <v>12607</v>
      </c>
      <c r="C3343" s="587" t="s">
        <v>492</v>
      </c>
      <c r="D3343" s="588">
        <v>12.71</v>
      </c>
    </row>
    <row r="3344" spans="1:4" ht="42.75">
      <c r="A3344" s="585" t="s">
        <v>12608</v>
      </c>
      <c r="B3344" s="586" t="s">
        <v>12609</v>
      </c>
      <c r="C3344" s="587" t="s">
        <v>492</v>
      </c>
      <c r="D3344" s="588">
        <v>16.829999999999998</v>
      </c>
    </row>
    <row r="3345" spans="1:4" ht="42.75">
      <c r="A3345" s="585" t="s">
        <v>12610</v>
      </c>
      <c r="B3345" s="586" t="s">
        <v>12611</v>
      </c>
      <c r="C3345" s="587" t="s">
        <v>492</v>
      </c>
      <c r="D3345" s="588">
        <v>21.86</v>
      </c>
    </row>
    <row r="3346" spans="1:4" ht="42.75">
      <c r="A3346" s="585" t="s">
        <v>12612</v>
      </c>
      <c r="B3346" s="586" t="s">
        <v>12613</v>
      </c>
      <c r="C3346" s="587" t="s">
        <v>492</v>
      </c>
      <c r="D3346" s="588">
        <v>15.68</v>
      </c>
    </row>
    <row r="3347" spans="1:4" ht="42.75">
      <c r="A3347" s="585" t="s">
        <v>12614</v>
      </c>
      <c r="B3347" s="586" t="s">
        <v>12615</v>
      </c>
      <c r="C3347" s="587" t="s">
        <v>492</v>
      </c>
      <c r="D3347" s="588">
        <v>15.74</v>
      </c>
    </row>
    <row r="3348" spans="1:4" ht="42.75">
      <c r="A3348" s="585" t="s">
        <v>12616</v>
      </c>
      <c r="B3348" s="586" t="s">
        <v>12617</v>
      </c>
      <c r="C3348" s="587" t="s">
        <v>492</v>
      </c>
      <c r="D3348" s="588">
        <v>19.72</v>
      </c>
    </row>
    <row r="3349" spans="1:4" ht="42.75">
      <c r="A3349" s="585" t="s">
        <v>12618</v>
      </c>
      <c r="B3349" s="586" t="s">
        <v>12619</v>
      </c>
      <c r="C3349" s="587" t="s">
        <v>492</v>
      </c>
      <c r="D3349" s="588">
        <v>32.92</v>
      </c>
    </row>
    <row r="3350" spans="1:4" ht="42.75">
      <c r="A3350" s="585" t="s">
        <v>12620</v>
      </c>
      <c r="B3350" s="586" t="s">
        <v>12621</v>
      </c>
      <c r="C3350" s="587" t="s">
        <v>492</v>
      </c>
      <c r="D3350" s="588">
        <v>3.81</v>
      </c>
    </row>
    <row r="3351" spans="1:4" ht="42.75">
      <c r="A3351" s="585" t="s">
        <v>12622</v>
      </c>
      <c r="B3351" s="586" t="s">
        <v>12623</v>
      </c>
      <c r="C3351" s="587" t="s">
        <v>492</v>
      </c>
      <c r="D3351" s="588">
        <v>5.35</v>
      </c>
    </row>
    <row r="3352" spans="1:4" ht="42.75">
      <c r="A3352" s="585" t="s">
        <v>12624</v>
      </c>
      <c r="B3352" s="586" t="s">
        <v>12625</v>
      </c>
      <c r="C3352" s="587" t="s">
        <v>492</v>
      </c>
      <c r="D3352" s="588">
        <v>9.19</v>
      </c>
    </row>
    <row r="3353" spans="1:4" ht="42.75">
      <c r="A3353" s="585" t="s">
        <v>12626</v>
      </c>
      <c r="B3353" s="586" t="s">
        <v>12627</v>
      </c>
      <c r="C3353" s="587" t="s">
        <v>492</v>
      </c>
      <c r="D3353" s="588">
        <v>8.8699999999999992</v>
      </c>
    </row>
    <row r="3354" spans="1:4" ht="42.75">
      <c r="A3354" s="585" t="s">
        <v>12628</v>
      </c>
      <c r="B3354" s="586" t="s">
        <v>12629</v>
      </c>
      <c r="C3354" s="587" t="s">
        <v>492</v>
      </c>
      <c r="D3354" s="588">
        <v>11.56</v>
      </c>
    </row>
    <row r="3355" spans="1:4" ht="42.75">
      <c r="A3355" s="585" t="s">
        <v>12630</v>
      </c>
      <c r="B3355" s="586" t="s">
        <v>12631</v>
      </c>
      <c r="C3355" s="587" t="s">
        <v>492</v>
      </c>
      <c r="D3355" s="588">
        <v>11.15</v>
      </c>
    </row>
    <row r="3356" spans="1:4" ht="42.75">
      <c r="A3356" s="585" t="s">
        <v>12632</v>
      </c>
      <c r="B3356" s="586" t="s">
        <v>12633</v>
      </c>
      <c r="C3356" s="587" t="s">
        <v>492</v>
      </c>
      <c r="D3356" s="588">
        <v>16.54</v>
      </c>
    </row>
    <row r="3357" spans="1:4" ht="42.75">
      <c r="A3357" s="585" t="s">
        <v>12634</v>
      </c>
      <c r="B3357" s="586" t="s">
        <v>12635</v>
      </c>
      <c r="C3357" s="587" t="s">
        <v>492</v>
      </c>
      <c r="D3357" s="588">
        <v>7.39</v>
      </c>
    </row>
    <row r="3358" spans="1:4" ht="42.75">
      <c r="A3358" s="585" t="s">
        <v>12636</v>
      </c>
      <c r="B3358" s="586" t="s">
        <v>12637</v>
      </c>
      <c r="C3358" s="587" t="s">
        <v>492</v>
      </c>
      <c r="D3358" s="588">
        <v>7.78</v>
      </c>
    </row>
    <row r="3359" spans="1:4" ht="42.75">
      <c r="A3359" s="585" t="s">
        <v>12638</v>
      </c>
      <c r="B3359" s="586" t="s">
        <v>12639</v>
      </c>
      <c r="C3359" s="587" t="s">
        <v>492</v>
      </c>
      <c r="D3359" s="588">
        <v>12.57</v>
      </c>
    </row>
    <row r="3360" spans="1:4" ht="42.75">
      <c r="A3360" s="585" t="s">
        <v>12640</v>
      </c>
      <c r="B3360" s="586" t="s">
        <v>12641</v>
      </c>
      <c r="C3360" s="587" t="s">
        <v>492</v>
      </c>
      <c r="D3360" s="588">
        <v>13.42</v>
      </c>
    </row>
    <row r="3361" spans="1:4" ht="42.75">
      <c r="A3361" s="585" t="s">
        <v>12642</v>
      </c>
      <c r="B3361" s="586" t="s">
        <v>12643</v>
      </c>
      <c r="C3361" s="587" t="s">
        <v>492</v>
      </c>
      <c r="D3361" s="588">
        <v>20.99</v>
      </c>
    </row>
    <row r="3362" spans="1:4" ht="42.75">
      <c r="A3362" s="585" t="s">
        <v>12644</v>
      </c>
      <c r="B3362" s="586" t="s">
        <v>12645</v>
      </c>
      <c r="C3362" s="587" t="s">
        <v>492</v>
      </c>
      <c r="D3362" s="588">
        <v>22.19</v>
      </c>
    </row>
    <row r="3363" spans="1:4" ht="42.75">
      <c r="A3363" s="585" t="s">
        <v>12646</v>
      </c>
      <c r="B3363" s="586" t="s">
        <v>12647</v>
      </c>
      <c r="C3363" s="587" t="s">
        <v>492</v>
      </c>
      <c r="D3363" s="588">
        <v>25.9</v>
      </c>
    </row>
    <row r="3364" spans="1:4" ht="42.75">
      <c r="A3364" s="585" t="s">
        <v>12648</v>
      </c>
      <c r="B3364" s="586" t="s">
        <v>12649</v>
      </c>
      <c r="C3364" s="587" t="s">
        <v>492</v>
      </c>
      <c r="D3364" s="588">
        <v>30.39</v>
      </c>
    </row>
    <row r="3365" spans="1:4" ht="42.75">
      <c r="A3365" s="585" t="s">
        <v>12650</v>
      </c>
      <c r="B3365" s="586" t="s">
        <v>12651</v>
      </c>
      <c r="C3365" s="587" t="s">
        <v>492</v>
      </c>
      <c r="D3365" s="588">
        <v>4.26</v>
      </c>
    </row>
    <row r="3366" spans="1:4" ht="42.75">
      <c r="A3366" s="585" t="s">
        <v>12652</v>
      </c>
      <c r="B3366" s="586" t="s">
        <v>12653</v>
      </c>
      <c r="C3366" s="587" t="s">
        <v>492</v>
      </c>
      <c r="D3366" s="588">
        <v>4.8</v>
      </c>
    </row>
    <row r="3367" spans="1:4" ht="42.75">
      <c r="A3367" s="585" t="s">
        <v>12654</v>
      </c>
      <c r="B3367" s="586" t="s">
        <v>12655</v>
      </c>
      <c r="C3367" s="587" t="s">
        <v>492</v>
      </c>
      <c r="D3367" s="588">
        <v>7.17</v>
      </c>
    </row>
    <row r="3368" spans="1:4" ht="42.75">
      <c r="A3368" s="585" t="s">
        <v>12656</v>
      </c>
      <c r="B3368" s="586" t="s">
        <v>12657</v>
      </c>
      <c r="C3368" s="587" t="s">
        <v>492</v>
      </c>
      <c r="D3368" s="588">
        <v>7.11</v>
      </c>
    </row>
    <row r="3369" spans="1:4" ht="42.75">
      <c r="A3369" s="585" t="s">
        <v>12658</v>
      </c>
      <c r="B3369" s="586" t="s">
        <v>12659</v>
      </c>
      <c r="C3369" s="587" t="s">
        <v>492</v>
      </c>
      <c r="D3369" s="588">
        <v>8.7799999999999994</v>
      </c>
    </row>
    <row r="3370" spans="1:4" ht="42.75">
      <c r="A3370" s="585" t="s">
        <v>12660</v>
      </c>
      <c r="B3370" s="586" t="s">
        <v>12661</v>
      </c>
      <c r="C3370" s="587" t="s">
        <v>492</v>
      </c>
      <c r="D3370" s="588">
        <v>9.59</v>
      </c>
    </row>
    <row r="3371" spans="1:4" ht="42.75">
      <c r="A3371" s="585" t="s">
        <v>12662</v>
      </c>
      <c r="B3371" s="586" t="s">
        <v>12663</v>
      </c>
      <c r="C3371" s="587" t="s">
        <v>492</v>
      </c>
      <c r="D3371" s="588">
        <v>13.71</v>
      </c>
    </row>
    <row r="3372" spans="1:4" ht="42.75">
      <c r="A3372" s="585" t="s">
        <v>12664</v>
      </c>
      <c r="B3372" s="586" t="s">
        <v>12665</v>
      </c>
      <c r="C3372" s="587" t="s">
        <v>492</v>
      </c>
      <c r="D3372" s="588">
        <v>18.739999999999998</v>
      </c>
    </row>
    <row r="3373" spans="1:4" ht="42.75">
      <c r="A3373" s="585" t="s">
        <v>12666</v>
      </c>
      <c r="B3373" s="586" t="s">
        <v>12667</v>
      </c>
      <c r="C3373" s="587" t="s">
        <v>492</v>
      </c>
      <c r="D3373" s="588">
        <v>11.99</v>
      </c>
    </row>
    <row r="3374" spans="1:4" ht="42.75">
      <c r="A3374" s="585" t="s">
        <v>12668</v>
      </c>
      <c r="B3374" s="586" t="s">
        <v>12669</v>
      </c>
      <c r="C3374" s="587" t="s">
        <v>492</v>
      </c>
      <c r="D3374" s="588">
        <v>12.06</v>
      </c>
    </row>
    <row r="3375" spans="1:4" ht="42.75">
      <c r="A3375" s="585" t="s">
        <v>12670</v>
      </c>
      <c r="B3375" s="586" t="s">
        <v>12671</v>
      </c>
      <c r="C3375" s="587" t="s">
        <v>492</v>
      </c>
      <c r="D3375" s="588">
        <v>16.03</v>
      </c>
    </row>
    <row r="3376" spans="1:4" ht="42.75">
      <c r="A3376" s="585" t="s">
        <v>12672</v>
      </c>
      <c r="B3376" s="586" t="s">
        <v>12673</v>
      </c>
      <c r="C3376" s="587" t="s">
        <v>492</v>
      </c>
      <c r="D3376" s="588">
        <v>29.23</v>
      </c>
    </row>
    <row r="3377" spans="1:4" ht="42.75">
      <c r="A3377" s="585" t="s">
        <v>12674</v>
      </c>
      <c r="B3377" s="586" t="s">
        <v>12675</v>
      </c>
      <c r="C3377" s="587" t="s">
        <v>492</v>
      </c>
      <c r="D3377" s="588">
        <v>3.94</v>
      </c>
    </row>
    <row r="3378" spans="1:4" ht="42.75">
      <c r="A3378" s="585" t="s">
        <v>12676</v>
      </c>
      <c r="B3378" s="586" t="s">
        <v>12677</v>
      </c>
      <c r="C3378" s="587" t="s">
        <v>492</v>
      </c>
      <c r="D3378" s="588">
        <v>7.77</v>
      </c>
    </row>
    <row r="3379" spans="1:4" ht="42.75">
      <c r="A3379" s="585" t="s">
        <v>12678</v>
      </c>
      <c r="B3379" s="586" t="s">
        <v>12679</v>
      </c>
      <c r="C3379" s="587" t="s">
        <v>492</v>
      </c>
      <c r="D3379" s="588">
        <v>6.88</v>
      </c>
    </row>
    <row r="3380" spans="1:4" ht="42.75">
      <c r="A3380" s="585" t="s">
        <v>12680</v>
      </c>
      <c r="B3380" s="586" t="s">
        <v>12681</v>
      </c>
      <c r="C3380" s="587" t="s">
        <v>492</v>
      </c>
      <c r="D3380" s="588">
        <v>9.58</v>
      </c>
    </row>
    <row r="3381" spans="1:4" ht="42.75">
      <c r="A3381" s="585" t="s">
        <v>12682</v>
      </c>
      <c r="B3381" s="586" t="s">
        <v>12683</v>
      </c>
      <c r="C3381" s="587" t="s">
        <v>492</v>
      </c>
      <c r="D3381" s="588">
        <v>8.6</v>
      </c>
    </row>
    <row r="3382" spans="1:4" ht="42.75">
      <c r="A3382" s="585" t="s">
        <v>12684</v>
      </c>
      <c r="B3382" s="586" t="s">
        <v>12685</v>
      </c>
      <c r="C3382" s="587" t="s">
        <v>492</v>
      </c>
      <c r="D3382" s="588">
        <v>13.99</v>
      </c>
    </row>
    <row r="3383" spans="1:4" ht="42.75">
      <c r="A3383" s="585" t="s">
        <v>12686</v>
      </c>
      <c r="B3383" s="586" t="s">
        <v>12687</v>
      </c>
      <c r="C3383" s="587" t="s">
        <v>492</v>
      </c>
      <c r="D3383" s="588">
        <v>9.4499999999999993</v>
      </c>
    </row>
    <row r="3384" spans="1:4" ht="42.75">
      <c r="A3384" s="585" t="s">
        <v>12688</v>
      </c>
      <c r="B3384" s="586" t="s">
        <v>12689</v>
      </c>
      <c r="C3384" s="587" t="s">
        <v>492</v>
      </c>
      <c r="D3384" s="588">
        <v>10.3</v>
      </c>
    </row>
    <row r="3385" spans="1:4" ht="42.75">
      <c r="A3385" s="585" t="s">
        <v>12690</v>
      </c>
      <c r="B3385" s="586" t="s">
        <v>12691</v>
      </c>
      <c r="C3385" s="587" t="s">
        <v>492</v>
      </c>
      <c r="D3385" s="588">
        <v>17.02</v>
      </c>
    </row>
    <row r="3386" spans="1:4" ht="42.75">
      <c r="A3386" s="585" t="s">
        <v>12692</v>
      </c>
      <c r="B3386" s="586" t="s">
        <v>12693</v>
      </c>
      <c r="C3386" s="587" t="s">
        <v>492</v>
      </c>
      <c r="D3386" s="588">
        <v>18.21</v>
      </c>
    </row>
    <row r="3387" spans="1:4" ht="42.75">
      <c r="A3387" s="585" t="s">
        <v>12694</v>
      </c>
      <c r="B3387" s="586" t="s">
        <v>12695</v>
      </c>
      <c r="C3387" s="587" t="s">
        <v>492</v>
      </c>
      <c r="D3387" s="588">
        <v>21.07</v>
      </c>
    </row>
    <row r="3388" spans="1:4" ht="42.75">
      <c r="A3388" s="585" t="s">
        <v>12696</v>
      </c>
      <c r="B3388" s="586" t="s">
        <v>12697</v>
      </c>
      <c r="C3388" s="587" t="s">
        <v>492</v>
      </c>
      <c r="D3388" s="588">
        <v>25.56</v>
      </c>
    </row>
    <row r="3389" spans="1:4" ht="42.75">
      <c r="A3389" s="585" t="s">
        <v>12698</v>
      </c>
      <c r="B3389" s="586" t="s">
        <v>12699</v>
      </c>
      <c r="C3389" s="587" t="s">
        <v>492</v>
      </c>
      <c r="D3389" s="588">
        <v>15.4</v>
      </c>
    </row>
    <row r="3390" spans="1:4" ht="42.75">
      <c r="A3390" s="585" t="s">
        <v>12700</v>
      </c>
      <c r="B3390" s="586" t="s">
        <v>12701</v>
      </c>
      <c r="C3390" s="587" t="s">
        <v>492</v>
      </c>
      <c r="D3390" s="588">
        <v>15.46</v>
      </c>
    </row>
    <row r="3391" spans="1:4" ht="42.75">
      <c r="A3391" s="585" t="s">
        <v>12702</v>
      </c>
      <c r="B3391" s="586" t="s">
        <v>12703</v>
      </c>
      <c r="C3391" s="587" t="s">
        <v>492</v>
      </c>
      <c r="D3391" s="588">
        <v>19.440000000000001</v>
      </c>
    </row>
    <row r="3392" spans="1:4" ht="42.75">
      <c r="A3392" s="585" t="s">
        <v>12704</v>
      </c>
      <c r="B3392" s="586" t="s">
        <v>12705</v>
      </c>
      <c r="C3392" s="587" t="s">
        <v>492</v>
      </c>
      <c r="D3392" s="588">
        <v>32.64</v>
      </c>
    </row>
    <row r="3393" spans="1:4" ht="42.75">
      <c r="A3393" s="585" t="s">
        <v>12706</v>
      </c>
      <c r="B3393" s="586" t="s">
        <v>12707</v>
      </c>
      <c r="C3393" s="587" t="s">
        <v>492</v>
      </c>
      <c r="D3393" s="588">
        <v>47.26</v>
      </c>
    </row>
    <row r="3394" spans="1:4" ht="42.75">
      <c r="A3394" s="585" t="s">
        <v>12708</v>
      </c>
      <c r="B3394" s="586" t="s">
        <v>12709</v>
      </c>
      <c r="C3394" s="587" t="s">
        <v>492</v>
      </c>
      <c r="D3394" s="588">
        <v>50.64</v>
      </c>
    </row>
    <row r="3395" spans="1:4" ht="42.75">
      <c r="A3395" s="585" t="s">
        <v>12710</v>
      </c>
      <c r="B3395" s="586" t="s">
        <v>12711</v>
      </c>
      <c r="C3395" s="587" t="s">
        <v>492</v>
      </c>
      <c r="D3395" s="588">
        <v>10.87</v>
      </c>
    </row>
    <row r="3396" spans="1:4" ht="42.75">
      <c r="A3396" s="585" t="s">
        <v>12712</v>
      </c>
      <c r="B3396" s="586" t="s">
        <v>12713</v>
      </c>
      <c r="C3396" s="587" t="s">
        <v>492</v>
      </c>
      <c r="D3396" s="588">
        <v>16.260000000000002</v>
      </c>
    </row>
    <row r="3397" spans="1:4" ht="42.75">
      <c r="A3397" s="585" t="s">
        <v>12714</v>
      </c>
      <c r="B3397" s="586" t="s">
        <v>12715</v>
      </c>
      <c r="C3397" s="587" t="s">
        <v>492</v>
      </c>
      <c r="D3397" s="588">
        <v>28.73</v>
      </c>
    </row>
    <row r="3398" spans="1:4" ht="42.75">
      <c r="A3398" s="585" t="s">
        <v>12716</v>
      </c>
      <c r="B3398" s="586" t="s">
        <v>12717</v>
      </c>
      <c r="C3398" s="587" t="s">
        <v>492</v>
      </c>
      <c r="D3398" s="588">
        <v>25.61</v>
      </c>
    </row>
    <row r="3399" spans="1:4" ht="42.75">
      <c r="A3399" s="585" t="s">
        <v>12718</v>
      </c>
      <c r="B3399" s="586" t="s">
        <v>12719</v>
      </c>
      <c r="C3399" s="587" t="s">
        <v>492</v>
      </c>
      <c r="D3399" s="588">
        <v>30.1</v>
      </c>
    </row>
    <row r="3400" spans="1:4" ht="42.75">
      <c r="A3400" s="585" t="s">
        <v>12720</v>
      </c>
      <c r="B3400" s="586" t="s">
        <v>12721</v>
      </c>
      <c r="C3400" s="587" t="s">
        <v>492</v>
      </c>
      <c r="D3400" s="588">
        <v>76.97</v>
      </c>
    </row>
    <row r="3401" spans="1:4" ht="42.75">
      <c r="A3401" s="585" t="s">
        <v>12722</v>
      </c>
      <c r="B3401" s="586" t="s">
        <v>12723</v>
      </c>
      <c r="C3401" s="587" t="s">
        <v>492</v>
      </c>
      <c r="D3401" s="588">
        <v>128.71</v>
      </c>
    </row>
    <row r="3402" spans="1:4" ht="28.5">
      <c r="A3402" s="585" t="s">
        <v>12724</v>
      </c>
      <c r="B3402" s="586" t="s">
        <v>12725</v>
      </c>
      <c r="C3402" s="587" t="s">
        <v>492</v>
      </c>
      <c r="D3402" s="588">
        <v>3.22</v>
      </c>
    </row>
    <row r="3403" spans="1:4" ht="28.5">
      <c r="A3403" s="585" t="s">
        <v>12726</v>
      </c>
      <c r="B3403" s="586" t="s">
        <v>12727</v>
      </c>
      <c r="C3403" s="587" t="s">
        <v>492</v>
      </c>
      <c r="D3403" s="588">
        <v>3.69</v>
      </c>
    </row>
    <row r="3404" spans="1:4" ht="28.5">
      <c r="A3404" s="585" t="s">
        <v>12728</v>
      </c>
      <c r="B3404" s="586" t="s">
        <v>12729</v>
      </c>
      <c r="C3404" s="587" t="s">
        <v>492</v>
      </c>
      <c r="D3404" s="588">
        <v>2.27</v>
      </c>
    </row>
    <row r="3405" spans="1:4" ht="28.5">
      <c r="A3405" s="585" t="s">
        <v>12730</v>
      </c>
      <c r="B3405" s="586" t="s">
        <v>12731</v>
      </c>
      <c r="C3405" s="587" t="s">
        <v>492</v>
      </c>
      <c r="D3405" s="588">
        <v>5.12</v>
      </c>
    </row>
    <row r="3406" spans="1:4" ht="28.5">
      <c r="A3406" s="585" t="s">
        <v>12732</v>
      </c>
      <c r="B3406" s="586" t="s">
        <v>12733</v>
      </c>
      <c r="C3406" s="587" t="s">
        <v>492</v>
      </c>
      <c r="D3406" s="588">
        <v>5.97</v>
      </c>
    </row>
    <row r="3407" spans="1:4" ht="42.75">
      <c r="A3407" s="585" t="s">
        <v>12734</v>
      </c>
      <c r="B3407" s="586" t="s">
        <v>12735</v>
      </c>
      <c r="C3407" s="587" t="s">
        <v>492</v>
      </c>
      <c r="D3407" s="588">
        <v>9.4600000000000009</v>
      </c>
    </row>
    <row r="3408" spans="1:4" ht="42.75">
      <c r="A3408" s="585" t="s">
        <v>12736</v>
      </c>
      <c r="B3408" s="586" t="s">
        <v>12737</v>
      </c>
      <c r="C3408" s="587" t="s">
        <v>492</v>
      </c>
      <c r="D3408" s="588">
        <v>14.4</v>
      </c>
    </row>
    <row r="3409" spans="1:4" ht="28.5">
      <c r="A3409" s="585" t="s">
        <v>12738</v>
      </c>
      <c r="B3409" s="586" t="s">
        <v>12739</v>
      </c>
      <c r="C3409" s="587" t="s">
        <v>492</v>
      </c>
      <c r="D3409" s="588">
        <v>5.62</v>
      </c>
    </row>
    <row r="3410" spans="1:4" ht="28.5">
      <c r="A3410" s="585" t="s">
        <v>12740</v>
      </c>
      <c r="B3410" s="586" t="s">
        <v>12741</v>
      </c>
      <c r="C3410" s="587" t="s">
        <v>492</v>
      </c>
      <c r="D3410" s="588">
        <v>8.3699999999999992</v>
      </c>
    </row>
    <row r="3411" spans="1:4" ht="28.5">
      <c r="A3411" s="585" t="s">
        <v>12742</v>
      </c>
      <c r="B3411" s="586" t="s">
        <v>12743</v>
      </c>
      <c r="C3411" s="587" t="s">
        <v>492</v>
      </c>
      <c r="D3411" s="588">
        <v>12.52</v>
      </c>
    </row>
    <row r="3412" spans="1:4" ht="28.5">
      <c r="A3412" s="585" t="s">
        <v>12744</v>
      </c>
      <c r="B3412" s="586" t="s">
        <v>12745</v>
      </c>
      <c r="C3412" s="587" t="s">
        <v>492</v>
      </c>
      <c r="D3412" s="588">
        <v>21.23</v>
      </c>
    </row>
    <row r="3413" spans="1:4" ht="28.5">
      <c r="A3413" s="585" t="s">
        <v>12746</v>
      </c>
      <c r="B3413" s="586" t="s">
        <v>12747</v>
      </c>
      <c r="C3413" s="587" t="s">
        <v>492</v>
      </c>
      <c r="D3413" s="588">
        <v>31.17</v>
      </c>
    </row>
    <row r="3414" spans="1:4" ht="28.5">
      <c r="A3414" s="585" t="s">
        <v>12748</v>
      </c>
      <c r="B3414" s="586" t="s">
        <v>12749</v>
      </c>
      <c r="C3414" s="587" t="s">
        <v>492</v>
      </c>
      <c r="D3414" s="588">
        <v>47.29</v>
      </c>
    </row>
    <row r="3415" spans="1:4" ht="28.5">
      <c r="A3415" s="585" t="s">
        <v>12750</v>
      </c>
      <c r="B3415" s="586" t="s">
        <v>12751</v>
      </c>
      <c r="C3415" s="587" t="s">
        <v>492</v>
      </c>
      <c r="D3415" s="588">
        <v>145.97</v>
      </c>
    </row>
    <row r="3416" spans="1:4" ht="28.5">
      <c r="A3416" s="585" t="s">
        <v>12752</v>
      </c>
      <c r="B3416" s="586" t="s">
        <v>12753</v>
      </c>
      <c r="C3416" s="587" t="s">
        <v>492</v>
      </c>
      <c r="D3416" s="588">
        <v>4.78</v>
      </c>
    </row>
    <row r="3417" spans="1:4" ht="28.5">
      <c r="A3417" s="585" t="s">
        <v>12754</v>
      </c>
      <c r="B3417" s="586" t="s">
        <v>12755</v>
      </c>
      <c r="C3417" s="587" t="s">
        <v>492</v>
      </c>
      <c r="D3417" s="588">
        <v>7.56</v>
      </c>
    </row>
    <row r="3418" spans="1:4" ht="28.5">
      <c r="A3418" s="585" t="s">
        <v>12756</v>
      </c>
      <c r="B3418" s="586" t="s">
        <v>12757</v>
      </c>
      <c r="C3418" s="587" t="s">
        <v>492</v>
      </c>
      <c r="D3418" s="588">
        <v>13.61</v>
      </c>
    </row>
    <row r="3419" spans="1:4" ht="28.5">
      <c r="A3419" s="585" t="s">
        <v>12758</v>
      </c>
      <c r="B3419" s="586" t="s">
        <v>12759</v>
      </c>
      <c r="C3419" s="587" t="s">
        <v>492</v>
      </c>
      <c r="D3419" s="588">
        <v>17.41</v>
      </c>
    </row>
    <row r="3420" spans="1:4" ht="28.5">
      <c r="A3420" s="585" t="s">
        <v>12760</v>
      </c>
      <c r="B3420" s="586" t="s">
        <v>12761</v>
      </c>
      <c r="C3420" s="587" t="s">
        <v>492</v>
      </c>
      <c r="D3420" s="588">
        <v>26.68</v>
      </c>
    </row>
    <row r="3421" spans="1:4" ht="28.5">
      <c r="A3421" s="585" t="s">
        <v>12762</v>
      </c>
      <c r="B3421" s="586" t="s">
        <v>12763</v>
      </c>
      <c r="C3421" s="587" t="s">
        <v>492</v>
      </c>
      <c r="D3421" s="588">
        <v>74.900000000000006</v>
      </c>
    </row>
    <row r="3422" spans="1:4" ht="28.5">
      <c r="A3422" s="585" t="s">
        <v>12764</v>
      </c>
      <c r="B3422" s="586" t="s">
        <v>12765</v>
      </c>
      <c r="C3422" s="587" t="s">
        <v>492</v>
      </c>
      <c r="D3422" s="588">
        <v>11</v>
      </c>
    </row>
    <row r="3423" spans="1:4" ht="28.5">
      <c r="A3423" s="585" t="s">
        <v>12766</v>
      </c>
      <c r="B3423" s="586" t="s">
        <v>12767</v>
      </c>
      <c r="C3423" s="587" t="s">
        <v>492</v>
      </c>
      <c r="D3423" s="588">
        <v>15.92</v>
      </c>
    </row>
    <row r="3424" spans="1:4" ht="28.5">
      <c r="A3424" s="585" t="s">
        <v>12768</v>
      </c>
      <c r="B3424" s="586" t="s">
        <v>12769</v>
      </c>
      <c r="C3424" s="587" t="s">
        <v>492</v>
      </c>
      <c r="D3424" s="588">
        <v>29.97</v>
      </c>
    </row>
    <row r="3425" spans="1:4" ht="28.5">
      <c r="A3425" s="585" t="s">
        <v>12770</v>
      </c>
      <c r="B3425" s="586" t="s">
        <v>12771</v>
      </c>
      <c r="C3425" s="587" t="s">
        <v>492</v>
      </c>
      <c r="D3425" s="588">
        <v>38.479999999999997</v>
      </c>
    </row>
    <row r="3426" spans="1:4" ht="28.5">
      <c r="A3426" s="585" t="s">
        <v>12772</v>
      </c>
      <c r="B3426" s="586" t="s">
        <v>12773</v>
      </c>
      <c r="C3426" s="587" t="s">
        <v>492</v>
      </c>
      <c r="D3426" s="588">
        <v>69.66</v>
      </c>
    </row>
    <row r="3427" spans="1:4" ht="28.5">
      <c r="A3427" s="585" t="s">
        <v>12774</v>
      </c>
      <c r="B3427" s="586" t="s">
        <v>12775</v>
      </c>
      <c r="C3427" s="587" t="s">
        <v>492</v>
      </c>
      <c r="D3427" s="588">
        <v>179.83</v>
      </c>
    </row>
    <row r="3428" spans="1:4" ht="28.5">
      <c r="A3428" s="585" t="s">
        <v>12776</v>
      </c>
      <c r="B3428" s="586" t="s">
        <v>12777</v>
      </c>
      <c r="C3428" s="587" t="s">
        <v>492</v>
      </c>
      <c r="D3428" s="588">
        <v>6.99</v>
      </c>
    </row>
    <row r="3429" spans="1:4" ht="28.5">
      <c r="A3429" s="585" t="s">
        <v>12778</v>
      </c>
      <c r="B3429" s="586" t="s">
        <v>12779</v>
      </c>
      <c r="C3429" s="587" t="s">
        <v>492</v>
      </c>
      <c r="D3429" s="588">
        <v>10.49</v>
      </c>
    </row>
    <row r="3430" spans="1:4" ht="28.5">
      <c r="A3430" s="585" t="s">
        <v>12780</v>
      </c>
      <c r="B3430" s="586" t="s">
        <v>12781</v>
      </c>
      <c r="C3430" s="587" t="s">
        <v>492</v>
      </c>
      <c r="D3430" s="588">
        <v>14.62</v>
      </c>
    </row>
    <row r="3431" spans="1:4" ht="28.5">
      <c r="A3431" s="585" t="s">
        <v>12782</v>
      </c>
      <c r="B3431" s="586" t="s">
        <v>12783</v>
      </c>
      <c r="C3431" s="587" t="s">
        <v>492</v>
      </c>
      <c r="D3431" s="588">
        <v>4.49</v>
      </c>
    </row>
    <row r="3432" spans="1:4" ht="28.5">
      <c r="A3432" s="585" t="s">
        <v>12784</v>
      </c>
      <c r="B3432" s="586" t="s">
        <v>12785</v>
      </c>
      <c r="C3432" s="587" t="s">
        <v>492</v>
      </c>
      <c r="D3432" s="588">
        <v>6.22</v>
      </c>
    </row>
    <row r="3433" spans="1:4" ht="28.5">
      <c r="A3433" s="585" t="s">
        <v>12786</v>
      </c>
      <c r="B3433" s="586" t="s">
        <v>12787</v>
      </c>
      <c r="C3433" s="587" t="s">
        <v>492</v>
      </c>
      <c r="D3433" s="588">
        <v>9</v>
      </c>
    </row>
    <row r="3434" spans="1:4" ht="28.5">
      <c r="A3434" s="585" t="s">
        <v>12788</v>
      </c>
      <c r="B3434" s="586" t="s">
        <v>12789</v>
      </c>
      <c r="C3434" s="587" t="s">
        <v>492</v>
      </c>
      <c r="D3434" s="588">
        <v>9.42</v>
      </c>
    </row>
    <row r="3435" spans="1:4" ht="28.5">
      <c r="A3435" s="585" t="s">
        <v>12790</v>
      </c>
      <c r="B3435" s="586" t="s">
        <v>12791</v>
      </c>
      <c r="C3435" s="587" t="s">
        <v>492</v>
      </c>
      <c r="D3435" s="588">
        <v>13.82</v>
      </c>
    </row>
    <row r="3436" spans="1:4" ht="28.5">
      <c r="A3436" s="585" t="s">
        <v>12792</v>
      </c>
      <c r="B3436" s="586" t="s">
        <v>12793</v>
      </c>
      <c r="C3436" s="587" t="s">
        <v>492</v>
      </c>
      <c r="D3436" s="588">
        <v>18.75</v>
      </c>
    </row>
    <row r="3437" spans="1:4" ht="28.5">
      <c r="A3437" s="585" t="s">
        <v>12794</v>
      </c>
      <c r="B3437" s="586" t="s">
        <v>12795</v>
      </c>
      <c r="C3437" s="587" t="s">
        <v>492</v>
      </c>
      <c r="D3437" s="588">
        <v>7.15</v>
      </c>
    </row>
    <row r="3438" spans="1:4" ht="28.5">
      <c r="A3438" s="585" t="s">
        <v>12796</v>
      </c>
      <c r="B3438" s="586" t="s">
        <v>12797</v>
      </c>
      <c r="C3438" s="587" t="s">
        <v>492</v>
      </c>
      <c r="D3438" s="588">
        <v>12.44</v>
      </c>
    </row>
    <row r="3439" spans="1:4" ht="28.5">
      <c r="A3439" s="585" t="s">
        <v>12798</v>
      </c>
      <c r="B3439" s="586" t="s">
        <v>12799</v>
      </c>
      <c r="C3439" s="587" t="s">
        <v>492</v>
      </c>
      <c r="D3439" s="588">
        <v>18.079999999999998</v>
      </c>
    </row>
    <row r="3440" spans="1:4" ht="28.5">
      <c r="A3440" s="585" t="s">
        <v>12800</v>
      </c>
      <c r="B3440" s="586" t="s">
        <v>12801</v>
      </c>
      <c r="C3440" s="587" t="s">
        <v>492</v>
      </c>
      <c r="D3440" s="588">
        <v>4.62</v>
      </c>
    </row>
    <row r="3441" spans="1:4" ht="28.5">
      <c r="A3441" s="585" t="s">
        <v>12802</v>
      </c>
      <c r="B3441" s="586" t="s">
        <v>12803</v>
      </c>
      <c r="C3441" s="587" t="s">
        <v>492</v>
      </c>
      <c r="D3441" s="588">
        <v>7.49</v>
      </c>
    </row>
    <row r="3442" spans="1:4" ht="28.5">
      <c r="A3442" s="585" t="s">
        <v>12804</v>
      </c>
      <c r="B3442" s="586" t="s">
        <v>12805</v>
      </c>
      <c r="C3442" s="587" t="s">
        <v>492</v>
      </c>
      <c r="D3442" s="588">
        <v>11.3</v>
      </c>
    </row>
    <row r="3443" spans="1:4" ht="28.5">
      <c r="A3443" s="585" t="s">
        <v>12806</v>
      </c>
      <c r="B3443" s="586" t="s">
        <v>12807</v>
      </c>
      <c r="C3443" s="587" t="s">
        <v>492</v>
      </c>
      <c r="D3443" s="588">
        <v>9.6300000000000008</v>
      </c>
    </row>
    <row r="3444" spans="1:4" ht="28.5">
      <c r="A3444" s="585" t="s">
        <v>12808</v>
      </c>
      <c r="B3444" s="586" t="s">
        <v>12809</v>
      </c>
      <c r="C3444" s="587" t="s">
        <v>492</v>
      </c>
      <c r="D3444" s="588">
        <v>16.38</v>
      </c>
    </row>
    <row r="3445" spans="1:4" ht="28.5">
      <c r="A3445" s="585" t="s">
        <v>12810</v>
      </c>
      <c r="B3445" s="586" t="s">
        <v>12811</v>
      </c>
      <c r="C3445" s="587" t="s">
        <v>492</v>
      </c>
      <c r="D3445" s="588">
        <v>23.33</v>
      </c>
    </row>
    <row r="3446" spans="1:4" ht="28.5">
      <c r="A3446" s="585" t="s">
        <v>12812</v>
      </c>
      <c r="B3446" s="586" t="s">
        <v>12813</v>
      </c>
      <c r="C3446" s="587" t="s">
        <v>492</v>
      </c>
      <c r="D3446" s="588">
        <v>39.92</v>
      </c>
    </row>
    <row r="3447" spans="1:4" ht="28.5">
      <c r="A3447" s="585" t="s">
        <v>12814</v>
      </c>
      <c r="B3447" s="586" t="s">
        <v>12815</v>
      </c>
      <c r="C3447" s="587" t="s">
        <v>492</v>
      </c>
      <c r="D3447" s="588">
        <v>38.82</v>
      </c>
    </row>
    <row r="3448" spans="1:4" ht="28.5">
      <c r="A3448" s="585" t="s">
        <v>12816</v>
      </c>
      <c r="B3448" s="586" t="s">
        <v>12817</v>
      </c>
      <c r="C3448" s="587" t="s">
        <v>492</v>
      </c>
      <c r="D3448" s="588">
        <v>50.73</v>
      </c>
    </row>
    <row r="3449" spans="1:4" ht="28.5">
      <c r="A3449" s="585" t="s">
        <v>12818</v>
      </c>
      <c r="B3449" s="586" t="s">
        <v>12819</v>
      </c>
      <c r="C3449" s="587" t="s">
        <v>492</v>
      </c>
      <c r="D3449" s="588">
        <v>58.97</v>
      </c>
    </row>
    <row r="3450" spans="1:4" ht="28.5">
      <c r="A3450" s="585" t="s">
        <v>12820</v>
      </c>
      <c r="B3450" s="586" t="s">
        <v>12821</v>
      </c>
      <c r="C3450" s="587" t="s">
        <v>492</v>
      </c>
      <c r="D3450" s="588">
        <v>65.180000000000007</v>
      </c>
    </row>
    <row r="3451" spans="1:4" ht="28.5">
      <c r="A3451" s="585" t="s">
        <v>12822</v>
      </c>
      <c r="B3451" s="586" t="s">
        <v>12823</v>
      </c>
      <c r="C3451" s="587" t="s">
        <v>492</v>
      </c>
      <c r="D3451" s="588">
        <v>78.989999999999995</v>
      </c>
    </row>
    <row r="3452" spans="1:4" ht="28.5">
      <c r="A3452" s="585" t="s">
        <v>12824</v>
      </c>
      <c r="B3452" s="586" t="s">
        <v>12825</v>
      </c>
      <c r="C3452" s="587" t="s">
        <v>492</v>
      </c>
      <c r="D3452" s="588">
        <v>54.15</v>
      </c>
    </row>
    <row r="3453" spans="1:4" ht="28.5">
      <c r="A3453" s="585" t="s">
        <v>12826</v>
      </c>
      <c r="B3453" s="586" t="s">
        <v>12827</v>
      </c>
      <c r="C3453" s="587" t="s">
        <v>492</v>
      </c>
      <c r="D3453" s="588">
        <v>56.45</v>
      </c>
    </row>
    <row r="3454" spans="1:4" ht="42.75">
      <c r="A3454" s="585" t="s">
        <v>12828</v>
      </c>
      <c r="B3454" s="586" t="s">
        <v>12829</v>
      </c>
      <c r="C3454" s="587" t="s">
        <v>492</v>
      </c>
      <c r="D3454" s="588">
        <v>79.83</v>
      </c>
    </row>
    <row r="3455" spans="1:4" ht="42.75">
      <c r="A3455" s="585" t="s">
        <v>12830</v>
      </c>
      <c r="B3455" s="586" t="s">
        <v>12831</v>
      </c>
      <c r="C3455" s="587" t="s">
        <v>492</v>
      </c>
      <c r="D3455" s="588">
        <v>85.5</v>
      </c>
    </row>
    <row r="3456" spans="1:4" ht="28.5">
      <c r="A3456" s="585" t="s">
        <v>12832</v>
      </c>
      <c r="B3456" s="586" t="s">
        <v>12833</v>
      </c>
      <c r="C3456" s="587" t="s">
        <v>492</v>
      </c>
      <c r="D3456" s="588">
        <v>97.09</v>
      </c>
    </row>
    <row r="3457" spans="1:4" ht="28.5">
      <c r="A3457" s="585" t="s">
        <v>12834</v>
      </c>
      <c r="B3457" s="586" t="s">
        <v>12835</v>
      </c>
      <c r="C3457" s="587" t="s">
        <v>492</v>
      </c>
      <c r="D3457" s="588">
        <v>107.67</v>
      </c>
    </row>
    <row r="3458" spans="1:4" ht="28.5">
      <c r="A3458" s="585" t="s">
        <v>12836</v>
      </c>
      <c r="B3458" s="586" t="s">
        <v>12837</v>
      </c>
      <c r="C3458" s="587" t="s">
        <v>492</v>
      </c>
      <c r="D3458" s="588">
        <v>75.040000000000006</v>
      </c>
    </row>
    <row r="3459" spans="1:4" ht="28.5">
      <c r="A3459" s="585" t="s">
        <v>12838</v>
      </c>
      <c r="B3459" s="586" t="s">
        <v>12839</v>
      </c>
      <c r="C3459" s="587" t="s">
        <v>492</v>
      </c>
      <c r="D3459" s="588">
        <v>107.22</v>
      </c>
    </row>
    <row r="3460" spans="1:4" ht="28.5">
      <c r="A3460" s="585" t="s">
        <v>12840</v>
      </c>
      <c r="B3460" s="586" t="s">
        <v>12841</v>
      </c>
      <c r="C3460" s="587" t="s">
        <v>492</v>
      </c>
      <c r="D3460" s="588">
        <v>130.41999999999999</v>
      </c>
    </row>
    <row r="3461" spans="1:4" ht="42.75">
      <c r="A3461" s="585" t="s">
        <v>12842</v>
      </c>
      <c r="B3461" s="586" t="s">
        <v>12843</v>
      </c>
      <c r="C3461" s="587" t="s">
        <v>492</v>
      </c>
      <c r="D3461" s="588">
        <v>20.27</v>
      </c>
    </row>
    <row r="3462" spans="1:4" ht="42.75">
      <c r="A3462" s="585" t="s">
        <v>12844</v>
      </c>
      <c r="B3462" s="586" t="s">
        <v>12845</v>
      </c>
      <c r="C3462" s="587" t="s">
        <v>492</v>
      </c>
      <c r="D3462" s="588">
        <v>21.12</v>
      </c>
    </row>
    <row r="3463" spans="1:4" ht="42.75">
      <c r="A3463" s="585" t="s">
        <v>12846</v>
      </c>
      <c r="B3463" s="586" t="s">
        <v>12847</v>
      </c>
      <c r="C3463" s="587" t="s">
        <v>492</v>
      </c>
      <c r="D3463" s="588">
        <v>23.98</v>
      </c>
    </row>
    <row r="3464" spans="1:4" ht="42.75">
      <c r="A3464" s="585" t="s">
        <v>12848</v>
      </c>
      <c r="B3464" s="586" t="s">
        <v>12849</v>
      </c>
      <c r="C3464" s="587" t="s">
        <v>492</v>
      </c>
      <c r="D3464" s="588">
        <v>25.31</v>
      </c>
    </row>
    <row r="3465" spans="1:4" ht="42.75">
      <c r="A3465" s="585" t="s">
        <v>12850</v>
      </c>
      <c r="B3465" s="586" t="s">
        <v>12851</v>
      </c>
      <c r="C3465" s="587" t="s">
        <v>492</v>
      </c>
      <c r="D3465" s="588">
        <v>26.56</v>
      </c>
    </row>
    <row r="3466" spans="1:4" ht="42.75">
      <c r="A3466" s="585" t="s">
        <v>12852</v>
      </c>
      <c r="B3466" s="586" t="s">
        <v>12853</v>
      </c>
      <c r="C3466" s="587" t="s">
        <v>492</v>
      </c>
      <c r="D3466" s="588">
        <v>30.19</v>
      </c>
    </row>
    <row r="3467" spans="1:4" ht="42.75">
      <c r="A3467" s="585" t="s">
        <v>12854</v>
      </c>
      <c r="B3467" s="586" t="s">
        <v>12855</v>
      </c>
      <c r="C3467" s="587" t="s">
        <v>492</v>
      </c>
      <c r="D3467" s="588">
        <v>39.9</v>
      </c>
    </row>
    <row r="3468" spans="1:4" ht="42.75">
      <c r="A3468" s="585" t="s">
        <v>12856</v>
      </c>
      <c r="B3468" s="586" t="s">
        <v>12857</v>
      </c>
      <c r="C3468" s="587" t="s">
        <v>492</v>
      </c>
      <c r="D3468" s="588">
        <v>38.79</v>
      </c>
    </row>
    <row r="3469" spans="1:4" ht="42.75">
      <c r="A3469" s="585" t="s">
        <v>12858</v>
      </c>
      <c r="B3469" s="586" t="s">
        <v>12859</v>
      </c>
      <c r="C3469" s="587" t="s">
        <v>492</v>
      </c>
      <c r="D3469" s="588">
        <v>51.7</v>
      </c>
    </row>
    <row r="3470" spans="1:4" ht="42.75">
      <c r="A3470" s="585" t="s">
        <v>12860</v>
      </c>
      <c r="B3470" s="586" t="s">
        <v>12861</v>
      </c>
      <c r="C3470" s="587" t="s">
        <v>492</v>
      </c>
      <c r="D3470" s="588">
        <v>59.93</v>
      </c>
    </row>
    <row r="3471" spans="1:4" ht="42.75">
      <c r="A3471" s="585" t="s">
        <v>12862</v>
      </c>
      <c r="B3471" s="586" t="s">
        <v>12863</v>
      </c>
      <c r="C3471" s="587" t="s">
        <v>492</v>
      </c>
      <c r="D3471" s="588">
        <v>67.17</v>
      </c>
    </row>
    <row r="3472" spans="1:4" ht="42.75">
      <c r="A3472" s="585" t="s">
        <v>12864</v>
      </c>
      <c r="B3472" s="586" t="s">
        <v>12865</v>
      </c>
      <c r="C3472" s="587" t="s">
        <v>492</v>
      </c>
      <c r="D3472" s="588">
        <v>80.98</v>
      </c>
    </row>
    <row r="3473" spans="1:4" ht="42.75">
      <c r="A3473" s="585" t="s">
        <v>12866</v>
      </c>
      <c r="B3473" s="586" t="s">
        <v>12867</v>
      </c>
      <c r="C3473" s="587" t="s">
        <v>492</v>
      </c>
      <c r="D3473" s="588">
        <v>31.74</v>
      </c>
    </row>
    <row r="3474" spans="1:4" ht="42.75">
      <c r="A3474" s="585" t="s">
        <v>12868</v>
      </c>
      <c r="B3474" s="586" t="s">
        <v>12869</v>
      </c>
      <c r="C3474" s="587" t="s">
        <v>492</v>
      </c>
      <c r="D3474" s="588">
        <v>29.57</v>
      </c>
    </row>
    <row r="3475" spans="1:4" ht="42.75">
      <c r="A3475" s="585" t="s">
        <v>12870</v>
      </c>
      <c r="B3475" s="586" t="s">
        <v>12871</v>
      </c>
      <c r="C3475" s="587" t="s">
        <v>492</v>
      </c>
      <c r="D3475" s="588">
        <v>40.299999999999997</v>
      </c>
    </row>
    <row r="3476" spans="1:4" ht="42.75">
      <c r="A3476" s="585" t="s">
        <v>12872</v>
      </c>
      <c r="B3476" s="586" t="s">
        <v>12873</v>
      </c>
      <c r="C3476" s="587" t="s">
        <v>492</v>
      </c>
      <c r="D3476" s="588">
        <v>36</v>
      </c>
    </row>
    <row r="3477" spans="1:4" ht="42.75">
      <c r="A3477" s="585" t="s">
        <v>12874</v>
      </c>
      <c r="B3477" s="586" t="s">
        <v>12875</v>
      </c>
      <c r="C3477" s="587" t="s">
        <v>492</v>
      </c>
      <c r="D3477" s="588">
        <v>45.98</v>
      </c>
    </row>
    <row r="3478" spans="1:4" ht="42.75">
      <c r="A3478" s="585" t="s">
        <v>12876</v>
      </c>
      <c r="B3478" s="586" t="s">
        <v>12877</v>
      </c>
      <c r="C3478" s="587" t="s">
        <v>492</v>
      </c>
      <c r="D3478" s="588">
        <v>43.72</v>
      </c>
    </row>
    <row r="3479" spans="1:4" ht="42.75">
      <c r="A3479" s="585" t="s">
        <v>12878</v>
      </c>
      <c r="B3479" s="586" t="s">
        <v>12879</v>
      </c>
      <c r="C3479" s="587" t="s">
        <v>492</v>
      </c>
      <c r="D3479" s="588">
        <v>54.09</v>
      </c>
    </row>
    <row r="3480" spans="1:4" ht="42.75">
      <c r="A3480" s="585" t="s">
        <v>12880</v>
      </c>
      <c r="B3480" s="586" t="s">
        <v>12881</v>
      </c>
      <c r="C3480" s="587" t="s">
        <v>492</v>
      </c>
      <c r="D3480" s="588">
        <v>56.4</v>
      </c>
    </row>
    <row r="3481" spans="1:4" ht="42.75">
      <c r="A3481" s="585" t="s">
        <v>12882</v>
      </c>
      <c r="B3481" s="586" t="s">
        <v>12883</v>
      </c>
      <c r="C3481" s="587" t="s">
        <v>492</v>
      </c>
      <c r="D3481" s="588">
        <v>81.31</v>
      </c>
    </row>
    <row r="3482" spans="1:4" ht="42.75">
      <c r="A3482" s="585" t="s">
        <v>12884</v>
      </c>
      <c r="B3482" s="586" t="s">
        <v>12885</v>
      </c>
      <c r="C3482" s="587" t="s">
        <v>492</v>
      </c>
      <c r="D3482" s="588">
        <v>86.97</v>
      </c>
    </row>
    <row r="3483" spans="1:4" ht="42.75">
      <c r="A3483" s="585" t="s">
        <v>12886</v>
      </c>
      <c r="B3483" s="586" t="s">
        <v>12887</v>
      </c>
      <c r="C3483" s="587" t="s">
        <v>492</v>
      </c>
      <c r="D3483" s="588">
        <v>100.07</v>
      </c>
    </row>
    <row r="3484" spans="1:4" ht="42.75">
      <c r="A3484" s="585" t="s">
        <v>12888</v>
      </c>
      <c r="B3484" s="586" t="s">
        <v>12889</v>
      </c>
      <c r="C3484" s="587" t="s">
        <v>492</v>
      </c>
      <c r="D3484" s="588">
        <v>110.65</v>
      </c>
    </row>
    <row r="3485" spans="1:4" ht="42.75">
      <c r="A3485" s="585" t="s">
        <v>12890</v>
      </c>
      <c r="B3485" s="586" t="s">
        <v>12891</v>
      </c>
      <c r="C3485" s="587" t="s">
        <v>492</v>
      </c>
      <c r="D3485" s="588">
        <v>39.950000000000003</v>
      </c>
    </row>
    <row r="3486" spans="1:4" ht="42.75">
      <c r="A3486" s="585" t="s">
        <v>12892</v>
      </c>
      <c r="B3486" s="586" t="s">
        <v>12893</v>
      </c>
      <c r="C3486" s="587" t="s">
        <v>492</v>
      </c>
      <c r="D3486" s="588">
        <v>48.91</v>
      </c>
    </row>
    <row r="3487" spans="1:4" ht="42.75">
      <c r="A3487" s="585" t="s">
        <v>12894</v>
      </c>
      <c r="B3487" s="586" t="s">
        <v>12895</v>
      </c>
      <c r="C3487" s="587" t="s">
        <v>492</v>
      </c>
      <c r="D3487" s="588">
        <v>54.32</v>
      </c>
    </row>
    <row r="3488" spans="1:4" ht="42.75">
      <c r="A3488" s="585" t="s">
        <v>12896</v>
      </c>
      <c r="B3488" s="586" t="s">
        <v>12897</v>
      </c>
      <c r="C3488" s="587" t="s">
        <v>492</v>
      </c>
      <c r="D3488" s="588">
        <v>74.95</v>
      </c>
    </row>
    <row r="3489" spans="1:4" ht="42.75">
      <c r="A3489" s="585" t="s">
        <v>12898</v>
      </c>
      <c r="B3489" s="586" t="s">
        <v>12899</v>
      </c>
      <c r="C3489" s="587" t="s">
        <v>492</v>
      </c>
      <c r="D3489" s="588">
        <v>109.15</v>
      </c>
    </row>
    <row r="3490" spans="1:4" ht="42.75">
      <c r="A3490" s="585" t="s">
        <v>12900</v>
      </c>
      <c r="B3490" s="586" t="s">
        <v>12901</v>
      </c>
      <c r="C3490" s="587" t="s">
        <v>492</v>
      </c>
      <c r="D3490" s="588">
        <v>134.38999999999999</v>
      </c>
    </row>
    <row r="3491" spans="1:4" ht="42.75">
      <c r="A3491" s="585" t="s">
        <v>12902</v>
      </c>
      <c r="B3491" s="586" t="s">
        <v>12903</v>
      </c>
      <c r="C3491" s="587" t="s">
        <v>492</v>
      </c>
      <c r="D3491" s="588">
        <v>14.91</v>
      </c>
    </row>
    <row r="3492" spans="1:4" ht="42.75">
      <c r="A3492" s="585" t="s">
        <v>12904</v>
      </c>
      <c r="B3492" s="586" t="s">
        <v>12905</v>
      </c>
      <c r="C3492" s="587" t="s">
        <v>492</v>
      </c>
      <c r="D3492" s="588">
        <v>15.75</v>
      </c>
    </row>
    <row r="3493" spans="1:4" ht="42.75">
      <c r="A3493" s="585" t="s">
        <v>12906</v>
      </c>
      <c r="B3493" s="586" t="s">
        <v>12907</v>
      </c>
      <c r="C3493" s="587" t="s">
        <v>492</v>
      </c>
      <c r="D3493" s="588">
        <v>17.88</v>
      </c>
    </row>
    <row r="3494" spans="1:4" ht="42.75">
      <c r="A3494" s="585" t="s">
        <v>12908</v>
      </c>
      <c r="B3494" s="586" t="s">
        <v>12909</v>
      </c>
      <c r="C3494" s="587" t="s">
        <v>492</v>
      </c>
      <c r="D3494" s="588">
        <v>19.21</v>
      </c>
    </row>
    <row r="3495" spans="1:4" ht="42.75">
      <c r="A3495" s="585" t="s">
        <v>12910</v>
      </c>
      <c r="B3495" s="586" t="s">
        <v>12911</v>
      </c>
      <c r="C3495" s="587" t="s">
        <v>492</v>
      </c>
      <c r="D3495" s="588">
        <v>19.61</v>
      </c>
    </row>
    <row r="3496" spans="1:4" ht="42.75">
      <c r="A3496" s="585" t="s">
        <v>12912</v>
      </c>
      <c r="B3496" s="586" t="s">
        <v>12913</v>
      </c>
      <c r="C3496" s="587" t="s">
        <v>492</v>
      </c>
      <c r="D3496" s="588">
        <v>23.24</v>
      </c>
    </row>
    <row r="3497" spans="1:4" ht="42.75">
      <c r="A3497" s="585" t="s">
        <v>12914</v>
      </c>
      <c r="B3497" s="586" t="s">
        <v>12915</v>
      </c>
      <c r="C3497" s="587" t="s">
        <v>492</v>
      </c>
      <c r="D3497" s="588">
        <v>31.89</v>
      </c>
    </row>
    <row r="3498" spans="1:4" ht="42.75">
      <c r="A3498" s="585" t="s">
        <v>12916</v>
      </c>
      <c r="B3498" s="586" t="s">
        <v>12917</v>
      </c>
      <c r="C3498" s="587" t="s">
        <v>492</v>
      </c>
      <c r="D3498" s="588">
        <v>30.79</v>
      </c>
    </row>
    <row r="3499" spans="1:4" ht="42.75">
      <c r="A3499" s="585" t="s">
        <v>12918</v>
      </c>
      <c r="B3499" s="586" t="s">
        <v>12919</v>
      </c>
      <c r="C3499" s="587" t="s">
        <v>492</v>
      </c>
      <c r="D3499" s="588">
        <v>42.11</v>
      </c>
    </row>
    <row r="3500" spans="1:4" ht="42.75">
      <c r="A3500" s="585" t="s">
        <v>12920</v>
      </c>
      <c r="B3500" s="586" t="s">
        <v>12921</v>
      </c>
      <c r="C3500" s="587" t="s">
        <v>492</v>
      </c>
      <c r="D3500" s="588">
        <v>50.34</v>
      </c>
    </row>
    <row r="3501" spans="1:4" ht="42.75">
      <c r="A3501" s="585" t="s">
        <v>12922</v>
      </c>
      <c r="B3501" s="586" t="s">
        <v>12923</v>
      </c>
      <c r="C3501" s="587" t="s">
        <v>492</v>
      </c>
      <c r="D3501" s="588">
        <v>56.02</v>
      </c>
    </row>
    <row r="3502" spans="1:4" ht="42.75">
      <c r="A3502" s="585" t="s">
        <v>12924</v>
      </c>
      <c r="B3502" s="586" t="s">
        <v>12925</v>
      </c>
      <c r="C3502" s="587" t="s">
        <v>492</v>
      </c>
      <c r="D3502" s="588">
        <v>69.83</v>
      </c>
    </row>
    <row r="3503" spans="1:4" ht="42.75">
      <c r="A3503" s="585" t="s">
        <v>12926</v>
      </c>
      <c r="B3503" s="586" t="s">
        <v>12927</v>
      </c>
      <c r="C3503" s="587" t="s">
        <v>492</v>
      </c>
      <c r="D3503" s="588">
        <v>23.68</v>
      </c>
    </row>
    <row r="3504" spans="1:4" ht="42.75">
      <c r="A3504" s="585" t="s">
        <v>12928</v>
      </c>
      <c r="B3504" s="586" t="s">
        <v>12929</v>
      </c>
      <c r="C3504" s="587" t="s">
        <v>492</v>
      </c>
      <c r="D3504" s="588">
        <v>21.51</v>
      </c>
    </row>
    <row r="3505" spans="1:4" ht="42.75">
      <c r="A3505" s="585" t="s">
        <v>12930</v>
      </c>
      <c r="B3505" s="586" t="s">
        <v>12931</v>
      </c>
      <c r="C3505" s="587" t="s">
        <v>492</v>
      </c>
      <c r="D3505" s="588">
        <v>31.16</v>
      </c>
    </row>
    <row r="3506" spans="1:4" ht="42.75">
      <c r="A3506" s="585" t="s">
        <v>12932</v>
      </c>
      <c r="B3506" s="586" t="s">
        <v>12933</v>
      </c>
      <c r="C3506" s="587" t="s">
        <v>492</v>
      </c>
      <c r="D3506" s="588">
        <v>26.87</v>
      </c>
    </row>
    <row r="3507" spans="1:4" ht="42.75">
      <c r="A3507" s="585" t="s">
        <v>12934</v>
      </c>
      <c r="B3507" s="586" t="s">
        <v>12935</v>
      </c>
      <c r="C3507" s="587" t="s">
        <v>492</v>
      </c>
      <c r="D3507" s="588">
        <v>35.57</v>
      </c>
    </row>
    <row r="3508" spans="1:4" ht="42.75">
      <c r="A3508" s="585" t="s">
        <v>12936</v>
      </c>
      <c r="B3508" s="586" t="s">
        <v>12937</v>
      </c>
      <c r="C3508" s="587" t="s">
        <v>492</v>
      </c>
      <c r="D3508" s="588">
        <v>33.31</v>
      </c>
    </row>
    <row r="3509" spans="1:4" ht="42.75">
      <c r="A3509" s="585" t="s">
        <v>12938</v>
      </c>
      <c r="B3509" s="586" t="s">
        <v>12939</v>
      </c>
      <c r="C3509" s="587" t="s">
        <v>492</v>
      </c>
      <c r="D3509" s="588">
        <v>42.12</v>
      </c>
    </row>
    <row r="3510" spans="1:4" ht="42.75">
      <c r="A3510" s="585" t="s">
        <v>12940</v>
      </c>
      <c r="B3510" s="586" t="s">
        <v>12941</v>
      </c>
      <c r="C3510" s="587" t="s">
        <v>492</v>
      </c>
      <c r="D3510" s="588">
        <v>44.42</v>
      </c>
    </row>
    <row r="3511" spans="1:4" ht="42.75">
      <c r="A3511" s="585" t="s">
        <v>12942</v>
      </c>
      <c r="B3511" s="586" t="s">
        <v>12943</v>
      </c>
      <c r="C3511" s="587" t="s">
        <v>492</v>
      </c>
      <c r="D3511" s="588">
        <v>66.95</v>
      </c>
    </row>
    <row r="3512" spans="1:4" ht="42.75">
      <c r="A3512" s="585" t="s">
        <v>12944</v>
      </c>
      <c r="B3512" s="586" t="s">
        <v>12945</v>
      </c>
      <c r="C3512" s="587" t="s">
        <v>492</v>
      </c>
      <c r="D3512" s="588">
        <v>72.61</v>
      </c>
    </row>
    <row r="3513" spans="1:4" ht="42.75">
      <c r="A3513" s="585" t="s">
        <v>12946</v>
      </c>
      <c r="B3513" s="586" t="s">
        <v>12947</v>
      </c>
      <c r="C3513" s="587" t="s">
        <v>492</v>
      </c>
      <c r="D3513" s="588">
        <v>83.36</v>
      </c>
    </row>
    <row r="3514" spans="1:4" ht="42.75">
      <c r="A3514" s="585" t="s">
        <v>12948</v>
      </c>
      <c r="B3514" s="586" t="s">
        <v>12949</v>
      </c>
      <c r="C3514" s="587" t="s">
        <v>492</v>
      </c>
      <c r="D3514" s="588">
        <v>93.94</v>
      </c>
    </row>
    <row r="3515" spans="1:4" ht="42.75">
      <c r="A3515" s="585" t="s">
        <v>12950</v>
      </c>
      <c r="B3515" s="586" t="s">
        <v>12951</v>
      </c>
      <c r="C3515" s="587" t="s">
        <v>492</v>
      </c>
      <c r="D3515" s="588">
        <v>29.19</v>
      </c>
    </row>
    <row r="3516" spans="1:4" ht="42.75">
      <c r="A3516" s="585" t="s">
        <v>12952</v>
      </c>
      <c r="B3516" s="586" t="s">
        <v>12953</v>
      </c>
      <c r="C3516" s="587" t="s">
        <v>492</v>
      </c>
      <c r="D3516" s="588">
        <v>36.68</v>
      </c>
    </row>
    <row r="3517" spans="1:4" ht="42.75">
      <c r="A3517" s="585" t="s">
        <v>12954</v>
      </c>
      <c r="B3517" s="586" t="s">
        <v>12955</v>
      </c>
      <c r="C3517" s="587" t="s">
        <v>492</v>
      </c>
      <c r="D3517" s="588">
        <v>40.44</v>
      </c>
    </row>
    <row r="3518" spans="1:4" ht="42.75">
      <c r="A3518" s="585" t="s">
        <v>12956</v>
      </c>
      <c r="B3518" s="586" t="s">
        <v>12957</v>
      </c>
      <c r="C3518" s="587" t="s">
        <v>492</v>
      </c>
      <c r="D3518" s="588">
        <v>58.98</v>
      </c>
    </row>
    <row r="3519" spans="1:4" ht="42.75">
      <c r="A3519" s="585" t="s">
        <v>12958</v>
      </c>
      <c r="B3519" s="586" t="s">
        <v>12959</v>
      </c>
      <c r="C3519" s="587" t="s">
        <v>492</v>
      </c>
      <c r="D3519" s="588">
        <v>90.03</v>
      </c>
    </row>
    <row r="3520" spans="1:4" ht="42.75">
      <c r="A3520" s="585" t="s">
        <v>12960</v>
      </c>
      <c r="B3520" s="586" t="s">
        <v>12961</v>
      </c>
      <c r="C3520" s="587" t="s">
        <v>492</v>
      </c>
      <c r="D3520" s="588">
        <v>112.08</v>
      </c>
    </row>
    <row r="3521" spans="1:4" ht="28.5">
      <c r="A3521" s="585" t="s">
        <v>12962</v>
      </c>
      <c r="B3521" s="586" t="s">
        <v>12963</v>
      </c>
      <c r="C3521" s="587" t="s">
        <v>492</v>
      </c>
      <c r="D3521" s="588">
        <v>7.58</v>
      </c>
    </row>
    <row r="3522" spans="1:4" ht="28.5">
      <c r="A3522" s="585" t="s">
        <v>12964</v>
      </c>
      <c r="B3522" s="586" t="s">
        <v>12965</v>
      </c>
      <c r="C3522" s="587" t="s">
        <v>492</v>
      </c>
      <c r="D3522" s="588">
        <v>8.2899999999999991</v>
      </c>
    </row>
    <row r="3523" spans="1:4" ht="28.5">
      <c r="A3523" s="585" t="s">
        <v>12966</v>
      </c>
      <c r="B3523" s="586" t="s">
        <v>12967</v>
      </c>
      <c r="C3523" s="587" t="s">
        <v>492</v>
      </c>
      <c r="D3523" s="588">
        <v>12.25</v>
      </c>
    </row>
    <row r="3524" spans="1:4" ht="28.5">
      <c r="A3524" s="585" t="s">
        <v>12968</v>
      </c>
      <c r="B3524" s="586" t="s">
        <v>12969</v>
      </c>
      <c r="C3524" s="587" t="s">
        <v>492</v>
      </c>
      <c r="D3524" s="588">
        <v>13.36</v>
      </c>
    </row>
    <row r="3525" spans="1:4" ht="28.5">
      <c r="A3525" s="585" t="s">
        <v>12970</v>
      </c>
      <c r="B3525" s="586" t="s">
        <v>12971</v>
      </c>
      <c r="C3525" s="587" t="s">
        <v>492</v>
      </c>
      <c r="D3525" s="588">
        <v>20.05</v>
      </c>
    </row>
    <row r="3526" spans="1:4" ht="28.5">
      <c r="A3526" s="585" t="s">
        <v>12972</v>
      </c>
      <c r="B3526" s="586" t="s">
        <v>12973</v>
      </c>
      <c r="C3526" s="587" t="s">
        <v>492</v>
      </c>
      <c r="D3526" s="588">
        <v>20.89</v>
      </c>
    </row>
    <row r="3527" spans="1:4" ht="42.75">
      <c r="A3527" s="585" t="s">
        <v>12974</v>
      </c>
      <c r="B3527" s="586" t="s">
        <v>12975</v>
      </c>
      <c r="C3527" s="587" t="s">
        <v>492</v>
      </c>
      <c r="D3527" s="588">
        <v>12.46</v>
      </c>
    </row>
    <row r="3528" spans="1:4" ht="42.75">
      <c r="A3528" s="585" t="s">
        <v>12976</v>
      </c>
      <c r="B3528" s="586" t="s">
        <v>12977</v>
      </c>
      <c r="C3528" s="587" t="s">
        <v>492</v>
      </c>
      <c r="D3528" s="588">
        <v>11</v>
      </c>
    </row>
    <row r="3529" spans="1:4" ht="42.75">
      <c r="A3529" s="585" t="s">
        <v>12978</v>
      </c>
      <c r="B3529" s="586" t="s">
        <v>12979</v>
      </c>
      <c r="C3529" s="587" t="s">
        <v>492</v>
      </c>
      <c r="D3529" s="588">
        <v>20.309999999999999</v>
      </c>
    </row>
    <row r="3530" spans="1:4" ht="42.75">
      <c r="A3530" s="585" t="s">
        <v>12980</v>
      </c>
      <c r="B3530" s="586" t="s">
        <v>12981</v>
      </c>
      <c r="C3530" s="587" t="s">
        <v>492</v>
      </c>
      <c r="D3530" s="588">
        <v>19.07</v>
      </c>
    </row>
    <row r="3531" spans="1:4" ht="42.75">
      <c r="A3531" s="585" t="s">
        <v>12982</v>
      </c>
      <c r="B3531" s="586" t="s">
        <v>12983</v>
      </c>
      <c r="C3531" s="587" t="s">
        <v>492</v>
      </c>
      <c r="D3531" s="588">
        <v>31.43</v>
      </c>
    </row>
    <row r="3532" spans="1:4" ht="42.75">
      <c r="A3532" s="585" t="s">
        <v>12984</v>
      </c>
      <c r="B3532" s="586" t="s">
        <v>12985</v>
      </c>
      <c r="C3532" s="587" t="s">
        <v>492</v>
      </c>
      <c r="D3532" s="588">
        <v>29.26</v>
      </c>
    </row>
    <row r="3533" spans="1:4" ht="28.5">
      <c r="A3533" s="585" t="s">
        <v>12986</v>
      </c>
      <c r="B3533" s="586" t="s">
        <v>12987</v>
      </c>
      <c r="C3533" s="587" t="s">
        <v>492</v>
      </c>
      <c r="D3533" s="588">
        <v>14.64</v>
      </c>
    </row>
    <row r="3534" spans="1:4" ht="28.5">
      <c r="A3534" s="585" t="s">
        <v>12988</v>
      </c>
      <c r="B3534" s="586" t="s">
        <v>12989</v>
      </c>
      <c r="C3534" s="587" t="s">
        <v>492</v>
      </c>
      <c r="D3534" s="588">
        <v>24.08</v>
      </c>
    </row>
    <row r="3535" spans="1:4" ht="28.5">
      <c r="A3535" s="585" t="s">
        <v>12990</v>
      </c>
      <c r="B3535" s="586" t="s">
        <v>12991</v>
      </c>
      <c r="C3535" s="587" t="s">
        <v>492</v>
      </c>
      <c r="D3535" s="588">
        <v>39.520000000000003</v>
      </c>
    </row>
    <row r="3536" spans="1:4" ht="28.5">
      <c r="A3536" s="585" t="s">
        <v>12992</v>
      </c>
      <c r="B3536" s="586" t="s">
        <v>12993</v>
      </c>
      <c r="C3536" s="587" t="s">
        <v>492</v>
      </c>
      <c r="D3536" s="588">
        <v>80.87</v>
      </c>
    </row>
    <row r="3537" spans="1:4" ht="28.5">
      <c r="A3537" s="585" t="s">
        <v>12994</v>
      </c>
      <c r="B3537" s="586" t="s">
        <v>12995</v>
      </c>
      <c r="C3537" s="587" t="s">
        <v>492</v>
      </c>
      <c r="D3537" s="588">
        <v>116.6</v>
      </c>
    </row>
    <row r="3538" spans="1:4" ht="28.5">
      <c r="A3538" s="585" t="s">
        <v>12996</v>
      </c>
      <c r="B3538" s="586" t="s">
        <v>12997</v>
      </c>
      <c r="C3538" s="587" t="s">
        <v>492</v>
      </c>
      <c r="D3538" s="588">
        <v>163.84</v>
      </c>
    </row>
    <row r="3539" spans="1:4" ht="42.75">
      <c r="A3539" s="585" t="s">
        <v>12998</v>
      </c>
      <c r="B3539" s="586" t="s">
        <v>12999</v>
      </c>
      <c r="C3539" s="587" t="s">
        <v>492</v>
      </c>
      <c r="D3539" s="588">
        <v>36.869999999999997</v>
      </c>
    </row>
    <row r="3540" spans="1:4" ht="42.75">
      <c r="A3540" s="585" t="s">
        <v>13000</v>
      </c>
      <c r="B3540" s="586" t="s">
        <v>13001</v>
      </c>
      <c r="C3540" s="587" t="s">
        <v>492</v>
      </c>
      <c r="D3540" s="588">
        <v>50.36</v>
      </c>
    </row>
    <row r="3541" spans="1:4" ht="42.75">
      <c r="A3541" s="585" t="s">
        <v>13002</v>
      </c>
      <c r="B3541" s="586" t="s">
        <v>13003</v>
      </c>
      <c r="C3541" s="587" t="s">
        <v>492</v>
      </c>
      <c r="D3541" s="588">
        <v>57.5</v>
      </c>
    </row>
    <row r="3542" spans="1:4" ht="42.75">
      <c r="A3542" s="585" t="s">
        <v>13004</v>
      </c>
      <c r="B3542" s="586" t="s">
        <v>13005</v>
      </c>
      <c r="C3542" s="587" t="s">
        <v>492</v>
      </c>
      <c r="D3542" s="588">
        <v>80.84</v>
      </c>
    </row>
    <row r="3543" spans="1:4" ht="42.75">
      <c r="A3543" s="585" t="s">
        <v>13006</v>
      </c>
      <c r="B3543" s="586" t="s">
        <v>13007</v>
      </c>
      <c r="C3543" s="587" t="s">
        <v>492</v>
      </c>
      <c r="D3543" s="588">
        <v>117.56</v>
      </c>
    </row>
    <row r="3544" spans="1:4" ht="42.75">
      <c r="A3544" s="585" t="s">
        <v>13008</v>
      </c>
      <c r="B3544" s="586" t="s">
        <v>13009</v>
      </c>
      <c r="C3544" s="587" t="s">
        <v>492</v>
      </c>
      <c r="D3544" s="588">
        <v>165.83</v>
      </c>
    </row>
    <row r="3545" spans="1:4" ht="42.75">
      <c r="A3545" s="585" t="s">
        <v>13010</v>
      </c>
      <c r="B3545" s="586" t="s">
        <v>13011</v>
      </c>
      <c r="C3545" s="587" t="s">
        <v>492</v>
      </c>
      <c r="D3545" s="588">
        <v>31.51</v>
      </c>
    </row>
    <row r="3546" spans="1:4" ht="42.75">
      <c r="A3546" s="585" t="s">
        <v>13012</v>
      </c>
      <c r="B3546" s="586" t="s">
        <v>13013</v>
      </c>
      <c r="C3546" s="587" t="s">
        <v>492</v>
      </c>
      <c r="D3546" s="588">
        <v>44.26</v>
      </c>
    </row>
    <row r="3547" spans="1:4" ht="42.75">
      <c r="A3547" s="585" t="s">
        <v>13014</v>
      </c>
      <c r="B3547" s="586" t="s">
        <v>13015</v>
      </c>
      <c r="C3547" s="587" t="s">
        <v>492</v>
      </c>
      <c r="D3547" s="588">
        <v>50.55</v>
      </c>
    </row>
    <row r="3548" spans="1:4" ht="42.75">
      <c r="A3548" s="585" t="s">
        <v>13016</v>
      </c>
      <c r="B3548" s="586" t="s">
        <v>13017</v>
      </c>
      <c r="C3548" s="587" t="s">
        <v>492</v>
      </c>
      <c r="D3548" s="588">
        <v>72.83</v>
      </c>
    </row>
    <row r="3549" spans="1:4" ht="42.75">
      <c r="A3549" s="585" t="s">
        <v>13018</v>
      </c>
      <c r="B3549" s="586" t="s">
        <v>13019</v>
      </c>
      <c r="C3549" s="587" t="s">
        <v>492</v>
      </c>
      <c r="D3549" s="588">
        <v>107.97</v>
      </c>
    </row>
    <row r="3550" spans="1:4" ht="42.75">
      <c r="A3550" s="585" t="s">
        <v>13020</v>
      </c>
      <c r="B3550" s="586" t="s">
        <v>13021</v>
      </c>
      <c r="C3550" s="587" t="s">
        <v>492</v>
      </c>
      <c r="D3550" s="588">
        <v>154.66999999999999</v>
      </c>
    </row>
    <row r="3551" spans="1:4" ht="28.5">
      <c r="A3551" s="585" t="s">
        <v>13022</v>
      </c>
      <c r="B3551" s="586" t="s">
        <v>13023</v>
      </c>
      <c r="C3551" s="587" t="s">
        <v>492</v>
      </c>
      <c r="D3551" s="588">
        <v>19.579999999999998</v>
      </c>
    </row>
    <row r="3552" spans="1:4" ht="28.5">
      <c r="A3552" s="585" t="s">
        <v>13024</v>
      </c>
      <c r="B3552" s="586" t="s">
        <v>13025</v>
      </c>
      <c r="C3552" s="587" t="s">
        <v>492</v>
      </c>
      <c r="D3552" s="588">
        <v>28.9</v>
      </c>
    </row>
    <row r="3553" spans="1:4" ht="28.5">
      <c r="A3553" s="585" t="s">
        <v>13026</v>
      </c>
      <c r="B3553" s="586" t="s">
        <v>13027</v>
      </c>
      <c r="C3553" s="587" t="s">
        <v>492</v>
      </c>
      <c r="D3553" s="588">
        <v>36.64</v>
      </c>
    </row>
    <row r="3554" spans="1:4" ht="28.5">
      <c r="A3554" s="585" t="s">
        <v>13028</v>
      </c>
      <c r="B3554" s="586" t="s">
        <v>13029</v>
      </c>
      <c r="C3554" s="587" t="s">
        <v>492</v>
      </c>
      <c r="D3554" s="588">
        <v>38.950000000000003</v>
      </c>
    </row>
    <row r="3555" spans="1:4" ht="28.5">
      <c r="A3555" s="585" t="s">
        <v>13030</v>
      </c>
      <c r="B3555" s="586" t="s">
        <v>13031</v>
      </c>
      <c r="C3555" s="587" t="s">
        <v>492</v>
      </c>
      <c r="D3555" s="588">
        <v>38.909999999999997</v>
      </c>
    </row>
    <row r="3556" spans="1:4" ht="28.5">
      <c r="A3556" s="585" t="s">
        <v>13032</v>
      </c>
      <c r="B3556" s="586" t="s">
        <v>13033</v>
      </c>
      <c r="C3556" s="587" t="s">
        <v>492</v>
      </c>
      <c r="D3556" s="588">
        <v>38.729999999999997</v>
      </c>
    </row>
    <row r="3557" spans="1:4" ht="42.75">
      <c r="A3557" s="585" t="s">
        <v>13034</v>
      </c>
      <c r="B3557" s="586" t="s">
        <v>13035</v>
      </c>
      <c r="C3557" s="587" t="s">
        <v>492</v>
      </c>
      <c r="D3557" s="588">
        <v>58.17</v>
      </c>
    </row>
    <row r="3558" spans="1:4" ht="28.5">
      <c r="A3558" s="585" t="s">
        <v>13036</v>
      </c>
      <c r="B3558" s="586" t="s">
        <v>13037</v>
      </c>
      <c r="C3558" s="587" t="s">
        <v>492</v>
      </c>
      <c r="D3558" s="588">
        <v>58.17</v>
      </c>
    </row>
    <row r="3559" spans="1:4" ht="28.5">
      <c r="A3559" s="585" t="s">
        <v>13038</v>
      </c>
      <c r="B3559" s="586" t="s">
        <v>13039</v>
      </c>
      <c r="C3559" s="587" t="s">
        <v>492</v>
      </c>
      <c r="D3559" s="588">
        <v>75.48</v>
      </c>
    </row>
    <row r="3560" spans="1:4" ht="28.5">
      <c r="A3560" s="585" t="s">
        <v>13040</v>
      </c>
      <c r="B3560" s="586" t="s">
        <v>13041</v>
      </c>
      <c r="C3560" s="587" t="s">
        <v>492</v>
      </c>
      <c r="D3560" s="588">
        <v>77.13</v>
      </c>
    </row>
    <row r="3561" spans="1:4" ht="28.5">
      <c r="A3561" s="585" t="s">
        <v>13042</v>
      </c>
      <c r="B3561" s="586" t="s">
        <v>13043</v>
      </c>
      <c r="C3561" s="587" t="s">
        <v>492</v>
      </c>
      <c r="D3561" s="588">
        <v>77.13</v>
      </c>
    </row>
    <row r="3562" spans="1:4" ht="42.75">
      <c r="A3562" s="585" t="s">
        <v>13044</v>
      </c>
      <c r="B3562" s="586" t="s">
        <v>13045</v>
      </c>
      <c r="C3562" s="587" t="s">
        <v>492</v>
      </c>
      <c r="D3562" s="588">
        <v>21.16</v>
      </c>
    </row>
    <row r="3563" spans="1:4" ht="42.75">
      <c r="A3563" s="585" t="s">
        <v>13046</v>
      </c>
      <c r="B3563" s="586" t="s">
        <v>13047</v>
      </c>
      <c r="C3563" s="587" t="s">
        <v>492</v>
      </c>
      <c r="D3563" s="588">
        <v>21.25</v>
      </c>
    </row>
    <row r="3564" spans="1:4" ht="42.75">
      <c r="A3564" s="585" t="s">
        <v>13048</v>
      </c>
      <c r="B3564" s="586" t="s">
        <v>13049</v>
      </c>
      <c r="C3564" s="587" t="s">
        <v>492</v>
      </c>
      <c r="D3564" s="588">
        <v>25.22</v>
      </c>
    </row>
    <row r="3565" spans="1:4" ht="42.75">
      <c r="A3565" s="585" t="s">
        <v>13050</v>
      </c>
      <c r="B3565" s="586" t="s">
        <v>13051</v>
      </c>
      <c r="C3565" s="587" t="s">
        <v>492</v>
      </c>
      <c r="D3565" s="588">
        <v>25.05</v>
      </c>
    </row>
    <row r="3566" spans="1:4" ht="42.75">
      <c r="A3566" s="585" t="s">
        <v>13052</v>
      </c>
      <c r="B3566" s="586" t="s">
        <v>13053</v>
      </c>
      <c r="C3566" s="587" t="s">
        <v>492</v>
      </c>
      <c r="D3566" s="588">
        <v>25.05</v>
      </c>
    </row>
    <row r="3567" spans="1:4" ht="42.75">
      <c r="A3567" s="585" t="s">
        <v>13054</v>
      </c>
      <c r="B3567" s="586" t="s">
        <v>13055</v>
      </c>
      <c r="C3567" s="587" t="s">
        <v>492</v>
      </c>
      <c r="D3567" s="588">
        <v>29.97</v>
      </c>
    </row>
    <row r="3568" spans="1:4" ht="42.75">
      <c r="A3568" s="585" t="s">
        <v>13056</v>
      </c>
      <c r="B3568" s="586" t="s">
        <v>13057</v>
      </c>
      <c r="C3568" s="587" t="s">
        <v>492</v>
      </c>
      <c r="D3568" s="588">
        <v>30.15</v>
      </c>
    </row>
    <row r="3569" spans="1:4" ht="42.75">
      <c r="A3569" s="585" t="s">
        <v>13058</v>
      </c>
      <c r="B3569" s="586" t="s">
        <v>13059</v>
      </c>
      <c r="C3569" s="587" t="s">
        <v>492</v>
      </c>
      <c r="D3569" s="588">
        <v>29.75</v>
      </c>
    </row>
    <row r="3570" spans="1:4" ht="42.75">
      <c r="A3570" s="585" t="s">
        <v>13060</v>
      </c>
      <c r="B3570" s="586" t="s">
        <v>13061</v>
      </c>
      <c r="C3570" s="587" t="s">
        <v>492</v>
      </c>
      <c r="D3570" s="588">
        <v>38.92</v>
      </c>
    </row>
    <row r="3571" spans="1:4" ht="42.75">
      <c r="A3571" s="585" t="s">
        <v>13062</v>
      </c>
      <c r="B3571" s="586" t="s">
        <v>13063</v>
      </c>
      <c r="C3571" s="587" t="s">
        <v>492</v>
      </c>
      <c r="D3571" s="588">
        <v>38.880000000000003</v>
      </c>
    </row>
    <row r="3572" spans="1:4" ht="42.75">
      <c r="A3572" s="585" t="s">
        <v>13064</v>
      </c>
      <c r="B3572" s="586" t="s">
        <v>13065</v>
      </c>
      <c r="C3572" s="587" t="s">
        <v>492</v>
      </c>
      <c r="D3572" s="588">
        <v>38.700000000000003</v>
      </c>
    </row>
    <row r="3573" spans="1:4" ht="42.75">
      <c r="A3573" s="585" t="s">
        <v>13066</v>
      </c>
      <c r="B3573" s="586" t="s">
        <v>13067</v>
      </c>
      <c r="C3573" s="587" t="s">
        <v>492</v>
      </c>
      <c r="D3573" s="588">
        <v>59.14</v>
      </c>
    </row>
    <row r="3574" spans="1:4" ht="42.75">
      <c r="A3574" s="585" t="s">
        <v>13068</v>
      </c>
      <c r="B3574" s="586" t="s">
        <v>13069</v>
      </c>
      <c r="C3574" s="587" t="s">
        <v>492</v>
      </c>
      <c r="D3574" s="588">
        <v>59.14</v>
      </c>
    </row>
    <row r="3575" spans="1:4" ht="42.75">
      <c r="A3575" s="585" t="s">
        <v>13070</v>
      </c>
      <c r="B3575" s="586" t="s">
        <v>13071</v>
      </c>
      <c r="C3575" s="587" t="s">
        <v>492</v>
      </c>
      <c r="D3575" s="588">
        <v>79.12</v>
      </c>
    </row>
    <row r="3576" spans="1:4" ht="42.75">
      <c r="A3576" s="585" t="s">
        <v>13072</v>
      </c>
      <c r="B3576" s="586" t="s">
        <v>13073</v>
      </c>
      <c r="C3576" s="587" t="s">
        <v>492</v>
      </c>
      <c r="D3576" s="588">
        <v>79.12</v>
      </c>
    </row>
    <row r="3577" spans="1:4" ht="42.75">
      <c r="A3577" s="585" t="s">
        <v>13074</v>
      </c>
      <c r="B3577" s="586" t="s">
        <v>13075</v>
      </c>
      <c r="C3577" s="587" t="s">
        <v>492</v>
      </c>
      <c r="D3577" s="588">
        <v>15.8</v>
      </c>
    </row>
    <row r="3578" spans="1:4" ht="42.75">
      <c r="A3578" s="585" t="s">
        <v>13076</v>
      </c>
      <c r="B3578" s="586" t="s">
        <v>13077</v>
      </c>
      <c r="C3578" s="587" t="s">
        <v>492</v>
      </c>
      <c r="D3578" s="588">
        <v>15.88</v>
      </c>
    </row>
    <row r="3579" spans="1:4" ht="42.75">
      <c r="A3579" s="585" t="s">
        <v>13078</v>
      </c>
      <c r="B3579" s="586" t="s">
        <v>13079</v>
      </c>
      <c r="C3579" s="587" t="s">
        <v>492</v>
      </c>
      <c r="D3579" s="588">
        <v>19.12</v>
      </c>
    </row>
    <row r="3580" spans="1:4" ht="42.75">
      <c r="A3580" s="585" t="s">
        <v>13080</v>
      </c>
      <c r="B3580" s="586" t="s">
        <v>13081</v>
      </c>
      <c r="C3580" s="587" t="s">
        <v>492</v>
      </c>
      <c r="D3580" s="588">
        <v>18.95</v>
      </c>
    </row>
    <row r="3581" spans="1:4" ht="42.75">
      <c r="A3581" s="585" t="s">
        <v>13082</v>
      </c>
      <c r="B3581" s="586" t="s">
        <v>13083</v>
      </c>
      <c r="C3581" s="587" t="s">
        <v>492</v>
      </c>
      <c r="D3581" s="588">
        <v>18.95</v>
      </c>
    </row>
    <row r="3582" spans="1:4" ht="42.75">
      <c r="A3582" s="585" t="s">
        <v>13084</v>
      </c>
      <c r="B3582" s="586" t="s">
        <v>13085</v>
      </c>
      <c r="C3582" s="587" t="s">
        <v>492</v>
      </c>
      <c r="D3582" s="588">
        <v>23.02</v>
      </c>
    </row>
    <row r="3583" spans="1:4" ht="42.75">
      <c r="A3583" s="585" t="s">
        <v>13086</v>
      </c>
      <c r="B3583" s="586" t="s">
        <v>13087</v>
      </c>
      <c r="C3583" s="587" t="s">
        <v>492</v>
      </c>
      <c r="D3583" s="588">
        <v>23.2</v>
      </c>
    </row>
    <row r="3584" spans="1:4" ht="42.75">
      <c r="A3584" s="585" t="s">
        <v>13088</v>
      </c>
      <c r="B3584" s="586" t="s">
        <v>13089</v>
      </c>
      <c r="C3584" s="587" t="s">
        <v>492</v>
      </c>
      <c r="D3584" s="588">
        <v>22.8</v>
      </c>
    </row>
    <row r="3585" spans="1:4" ht="42.75">
      <c r="A3585" s="585" t="s">
        <v>13090</v>
      </c>
      <c r="B3585" s="586" t="s">
        <v>13091</v>
      </c>
      <c r="C3585" s="587" t="s">
        <v>492</v>
      </c>
      <c r="D3585" s="588">
        <v>30.92</v>
      </c>
    </row>
    <row r="3586" spans="1:4" ht="42.75">
      <c r="A3586" s="585" t="s">
        <v>13092</v>
      </c>
      <c r="B3586" s="586" t="s">
        <v>13093</v>
      </c>
      <c r="C3586" s="587" t="s">
        <v>492</v>
      </c>
      <c r="D3586" s="588">
        <v>30.88</v>
      </c>
    </row>
    <row r="3587" spans="1:4" ht="42.75">
      <c r="A3587" s="585" t="s">
        <v>13094</v>
      </c>
      <c r="B3587" s="586" t="s">
        <v>13093</v>
      </c>
      <c r="C3587" s="587" t="s">
        <v>492</v>
      </c>
      <c r="D3587" s="588">
        <v>30.7</v>
      </c>
    </row>
    <row r="3588" spans="1:4" ht="42.75">
      <c r="A3588" s="585" t="s">
        <v>13095</v>
      </c>
      <c r="B3588" s="586" t="s">
        <v>13096</v>
      </c>
      <c r="C3588" s="587" t="s">
        <v>492</v>
      </c>
      <c r="D3588" s="588">
        <v>49.54</v>
      </c>
    </row>
    <row r="3589" spans="1:4" ht="42.75">
      <c r="A3589" s="585" t="s">
        <v>13097</v>
      </c>
      <c r="B3589" s="586" t="s">
        <v>13098</v>
      </c>
      <c r="C3589" s="587" t="s">
        <v>492</v>
      </c>
      <c r="D3589" s="588">
        <v>49.54</v>
      </c>
    </row>
    <row r="3590" spans="1:4" ht="42.75">
      <c r="A3590" s="585" t="s">
        <v>13099</v>
      </c>
      <c r="B3590" s="586" t="s">
        <v>13100</v>
      </c>
      <c r="C3590" s="587" t="s">
        <v>492</v>
      </c>
      <c r="D3590" s="588">
        <v>67.97</v>
      </c>
    </row>
    <row r="3591" spans="1:4" ht="42.75">
      <c r="A3591" s="585" t="s">
        <v>13101</v>
      </c>
      <c r="B3591" s="586" t="s">
        <v>13102</v>
      </c>
      <c r="C3591" s="587" t="s">
        <v>492</v>
      </c>
      <c r="D3591" s="588">
        <v>67.97</v>
      </c>
    </row>
    <row r="3592" spans="1:4" ht="42.75">
      <c r="A3592" s="585" t="s">
        <v>13103</v>
      </c>
      <c r="B3592" s="586" t="s">
        <v>13104</v>
      </c>
      <c r="C3592" s="587" t="s">
        <v>492</v>
      </c>
      <c r="D3592" s="588">
        <v>13.36</v>
      </c>
    </row>
    <row r="3593" spans="1:4" ht="28.5">
      <c r="A3593" s="585" t="s">
        <v>13105</v>
      </c>
      <c r="B3593" s="586" t="s">
        <v>13106</v>
      </c>
      <c r="C3593" s="587" t="s">
        <v>492</v>
      </c>
      <c r="D3593" s="588">
        <v>5.32</v>
      </c>
    </row>
    <row r="3594" spans="1:4" ht="42.75">
      <c r="A3594" s="585" t="s">
        <v>13107</v>
      </c>
      <c r="B3594" s="586" t="s">
        <v>13108</v>
      </c>
      <c r="C3594" s="587" t="s">
        <v>492</v>
      </c>
      <c r="D3594" s="588">
        <v>4.95</v>
      </c>
    </row>
    <row r="3595" spans="1:4" ht="28.5">
      <c r="A3595" s="585" t="s">
        <v>13109</v>
      </c>
      <c r="B3595" s="586" t="s">
        <v>13110</v>
      </c>
      <c r="C3595" s="587" t="s">
        <v>492</v>
      </c>
      <c r="D3595" s="588">
        <v>213.36</v>
      </c>
    </row>
    <row r="3596" spans="1:4" ht="28.5">
      <c r="A3596" s="585" t="s">
        <v>13111</v>
      </c>
      <c r="B3596" s="586" t="s">
        <v>13112</v>
      </c>
      <c r="C3596" s="587" t="s">
        <v>492</v>
      </c>
      <c r="D3596" s="588">
        <v>9.66</v>
      </c>
    </row>
    <row r="3597" spans="1:4" ht="42.75">
      <c r="A3597" s="585" t="s">
        <v>13113</v>
      </c>
      <c r="B3597" s="586" t="s">
        <v>13114</v>
      </c>
      <c r="C3597" s="587" t="s">
        <v>492</v>
      </c>
      <c r="D3597" s="588">
        <v>19.100000000000001</v>
      </c>
    </row>
    <row r="3598" spans="1:4" ht="28.5">
      <c r="A3598" s="585" t="s">
        <v>13115</v>
      </c>
      <c r="B3598" s="586" t="s">
        <v>13116</v>
      </c>
      <c r="C3598" s="587" t="s">
        <v>492</v>
      </c>
      <c r="D3598" s="588">
        <v>7.56</v>
      </c>
    </row>
    <row r="3599" spans="1:4" ht="42.75">
      <c r="A3599" s="585" t="s">
        <v>13117</v>
      </c>
      <c r="B3599" s="586" t="s">
        <v>13118</v>
      </c>
      <c r="C3599" s="587" t="s">
        <v>492</v>
      </c>
      <c r="D3599" s="588">
        <v>6.68</v>
      </c>
    </row>
    <row r="3600" spans="1:4" ht="28.5">
      <c r="A3600" s="585" t="s">
        <v>13119</v>
      </c>
      <c r="B3600" s="586" t="s">
        <v>13120</v>
      </c>
      <c r="C3600" s="587" t="s">
        <v>492</v>
      </c>
      <c r="D3600" s="588">
        <v>234.61</v>
      </c>
    </row>
    <row r="3601" spans="1:4" ht="28.5">
      <c r="A3601" s="585" t="s">
        <v>13121</v>
      </c>
      <c r="B3601" s="586" t="s">
        <v>13122</v>
      </c>
      <c r="C3601" s="587" t="s">
        <v>492</v>
      </c>
      <c r="D3601" s="588">
        <v>13.09</v>
      </c>
    </row>
    <row r="3602" spans="1:4" ht="42.75">
      <c r="A3602" s="585" t="s">
        <v>13123</v>
      </c>
      <c r="B3602" s="586" t="s">
        <v>13124</v>
      </c>
      <c r="C3602" s="587" t="s">
        <v>492</v>
      </c>
      <c r="D3602" s="588">
        <v>32.9</v>
      </c>
    </row>
    <row r="3603" spans="1:4" ht="28.5">
      <c r="A3603" s="585" t="s">
        <v>13125</v>
      </c>
      <c r="B3603" s="586" t="s">
        <v>13126</v>
      </c>
      <c r="C3603" s="587" t="s">
        <v>492</v>
      </c>
      <c r="D3603" s="588">
        <v>13.66</v>
      </c>
    </row>
    <row r="3604" spans="1:4" ht="42.75">
      <c r="A3604" s="585" t="s">
        <v>13127</v>
      </c>
      <c r="B3604" s="586" t="s">
        <v>13128</v>
      </c>
      <c r="C3604" s="587" t="s">
        <v>492</v>
      </c>
      <c r="D3604" s="588">
        <v>11.95</v>
      </c>
    </row>
    <row r="3605" spans="1:4" ht="28.5">
      <c r="A3605" s="585" t="s">
        <v>13129</v>
      </c>
      <c r="B3605" s="586" t="s">
        <v>13130</v>
      </c>
      <c r="C3605" s="587" t="s">
        <v>492</v>
      </c>
      <c r="D3605" s="588">
        <v>268.68</v>
      </c>
    </row>
    <row r="3606" spans="1:4" ht="28.5">
      <c r="A3606" s="585" t="s">
        <v>13131</v>
      </c>
      <c r="B3606" s="586" t="s">
        <v>13132</v>
      </c>
      <c r="C3606" s="587" t="s">
        <v>492</v>
      </c>
      <c r="D3606" s="588">
        <v>20.21</v>
      </c>
    </row>
    <row r="3607" spans="1:4" ht="42.75">
      <c r="A3607" s="585" t="s">
        <v>13133</v>
      </c>
      <c r="B3607" s="586" t="s">
        <v>13134</v>
      </c>
      <c r="C3607" s="587" t="s">
        <v>492</v>
      </c>
      <c r="D3607" s="588">
        <v>18.95</v>
      </c>
    </row>
    <row r="3608" spans="1:4" ht="28.5">
      <c r="A3608" s="585" t="s">
        <v>13135</v>
      </c>
      <c r="B3608" s="586" t="s">
        <v>13136</v>
      </c>
      <c r="C3608" s="587" t="s">
        <v>492</v>
      </c>
      <c r="D3608" s="588">
        <v>336.59</v>
      </c>
    </row>
    <row r="3609" spans="1:4" ht="28.5">
      <c r="A3609" s="585" t="s">
        <v>13137</v>
      </c>
      <c r="B3609" s="586" t="s">
        <v>13138</v>
      </c>
      <c r="C3609" s="587" t="s">
        <v>492</v>
      </c>
      <c r="D3609" s="588">
        <v>29.74</v>
      </c>
    </row>
    <row r="3610" spans="1:4" ht="42.75">
      <c r="A3610" s="585" t="s">
        <v>13139</v>
      </c>
      <c r="B3610" s="586" t="s">
        <v>13140</v>
      </c>
      <c r="C3610" s="587" t="s">
        <v>492</v>
      </c>
      <c r="D3610" s="588">
        <v>26.03</v>
      </c>
    </row>
    <row r="3611" spans="1:4" ht="28.5">
      <c r="A3611" s="585" t="s">
        <v>13141</v>
      </c>
      <c r="B3611" s="586" t="s">
        <v>13142</v>
      </c>
      <c r="C3611" s="587" t="s">
        <v>492</v>
      </c>
      <c r="D3611" s="588">
        <v>466.25</v>
      </c>
    </row>
    <row r="3612" spans="1:4" ht="28.5">
      <c r="A3612" s="585" t="s">
        <v>13143</v>
      </c>
      <c r="B3612" s="586" t="s">
        <v>13144</v>
      </c>
      <c r="C3612" s="587" t="s">
        <v>492</v>
      </c>
      <c r="D3612" s="588">
        <v>74.900000000000006</v>
      </c>
    </row>
    <row r="3613" spans="1:4" ht="42.75">
      <c r="A3613" s="585" t="s">
        <v>13145</v>
      </c>
      <c r="B3613" s="586" t="s">
        <v>13146</v>
      </c>
      <c r="C3613" s="587" t="s">
        <v>492</v>
      </c>
      <c r="D3613" s="588">
        <v>69.55</v>
      </c>
    </row>
    <row r="3614" spans="1:4" ht="28.5">
      <c r="A3614" s="585" t="s">
        <v>13147</v>
      </c>
      <c r="B3614" s="586" t="s">
        <v>13148</v>
      </c>
      <c r="C3614" s="587" t="s">
        <v>492</v>
      </c>
      <c r="D3614" s="588">
        <v>615.05999999999995</v>
      </c>
    </row>
    <row r="3615" spans="1:4" ht="42.75">
      <c r="A3615" s="585" t="s">
        <v>13149</v>
      </c>
      <c r="B3615" s="586" t="s">
        <v>13150</v>
      </c>
      <c r="C3615" s="587" t="s">
        <v>492</v>
      </c>
      <c r="D3615" s="588">
        <v>35.22</v>
      </c>
    </row>
    <row r="3616" spans="1:4" ht="42.75">
      <c r="A3616" s="585" t="s">
        <v>13151</v>
      </c>
      <c r="B3616" s="586" t="s">
        <v>13152</v>
      </c>
      <c r="C3616" s="587" t="s">
        <v>492</v>
      </c>
      <c r="D3616" s="588">
        <v>6.98</v>
      </c>
    </row>
    <row r="3617" spans="1:4" ht="42.75">
      <c r="A3617" s="585" t="s">
        <v>13153</v>
      </c>
      <c r="B3617" s="586" t="s">
        <v>13154</v>
      </c>
      <c r="C3617" s="587" t="s">
        <v>492</v>
      </c>
      <c r="D3617" s="588">
        <v>10.51</v>
      </c>
    </row>
    <row r="3618" spans="1:4" ht="42.75">
      <c r="A3618" s="585" t="s">
        <v>13155</v>
      </c>
      <c r="B3618" s="586" t="s">
        <v>13156</v>
      </c>
      <c r="C3618" s="587" t="s">
        <v>492</v>
      </c>
      <c r="D3618" s="588">
        <v>10.37</v>
      </c>
    </row>
    <row r="3619" spans="1:4" ht="42.75">
      <c r="A3619" s="585" t="s">
        <v>13157</v>
      </c>
      <c r="B3619" s="586" t="s">
        <v>13158</v>
      </c>
      <c r="C3619" s="587" t="s">
        <v>492</v>
      </c>
      <c r="D3619" s="588">
        <v>14.34</v>
      </c>
    </row>
    <row r="3620" spans="1:4" ht="42.75">
      <c r="A3620" s="585" t="s">
        <v>13159</v>
      </c>
      <c r="B3620" s="586" t="s">
        <v>13160</v>
      </c>
      <c r="C3620" s="587" t="s">
        <v>492</v>
      </c>
      <c r="D3620" s="588">
        <v>15.38</v>
      </c>
    </row>
    <row r="3621" spans="1:4" ht="42.75">
      <c r="A3621" s="585" t="s">
        <v>13161</v>
      </c>
      <c r="B3621" s="586" t="s">
        <v>13162</v>
      </c>
      <c r="C3621" s="587" t="s">
        <v>492</v>
      </c>
      <c r="D3621" s="588">
        <v>13.9</v>
      </c>
    </row>
    <row r="3622" spans="1:4" ht="28.5">
      <c r="A3622" s="585" t="s">
        <v>13163</v>
      </c>
      <c r="B3622" s="586" t="s">
        <v>13164</v>
      </c>
      <c r="C3622" s="587" t="s">
        <v>492</v>
      </c>
      <c r="D3622" s="588">
        <v>4.5</v>
      </c>
    </row>
    <row r="3623" spans="1:4" ht="42.75">
      <c r="A3623" s="585" t="s">
        <v>13165</v>
      </c>
      <c r="B3623" s="586" t="s">
        <v>13166</v>
      </c>
      <c r="C3623" s="587" t="s">
        <v>492</v>
      </c>
      <c r="D3623" s="588">
        <v>8.99</v>
      </c>
    </row>
    <row r="3624" spans="1:4" ht="42.75">
      <c r="A3624" s="585" t="s">
        <v>13167</v>
      </c>
      <c r="B3624" s="586" t="s">
        <v>13168</v>
      </c>
      <c r="C3624" s="587" t="s">
        <v>492</v>
      </c>
      <c r="D3624" s="588">
        <v>10.77</v>
      </c>
    </row>
    <row r="3625" spans="1:4" ht="28.5">
      <c r="A3625" s="585" t="s">
        <v>13169</v>
      </c>
      <c r="B3625" s="586" t="s">
        <v>13170</v>
      </c>
      <c r="C3625" s="587" t="s">
        <v>492</v>
      </c>
      <c r="D3625" s="588">
        <v>185.08</v>
      </c>
    </row>
    <row r="3626" spans="1:4" ht="28.5">
      <c r="A3626" s="585" t="s">
        <v>13171</v>
      </c>
      <c r="B3626" s="586" t="s">
        <v>13172</v>
      </c>
      <c r="C3626" s="587" t="s">
        <v>492</v>
      </c>
      <c r="D3626" s="588">
        <v>6.76</v>
      </c>
    </row>
    <row r="3627" spans="1:4" ht="42.75">
      <c r="A3627" s="585" t="s">
        <v>13173</v>
      </c>
      <c r="B3627" s="586" t="s">
        <v>13174</v>
      </c>
      <c r="C3627" s="587" t="s">
        <v>492</v>
      </c>
      <c r="D3627" s="588">
        <v>6.39</v>
      </c>
    </row>
    <row r="3628" spans="1:4" ht="28.5">
      <c r="A3628" s="585" t="s">
        <v>13175</v>
      </c>
      <c r="B3628" s="586" t="s">
        <v>13176</v>
      </c>
      <c r="C3628" s="587" t="s">
        <v>492</v>
      </c>
      <c r="D3628" s="588">
        <v>214.8</v>
      </c>
    </row>
    <row r="3629" spans="1:4" ht="42.75">
      <c r="A3629" s="585" t="s">
        <v>13177</v>
      </c>
      <c r="B3629" s="586" t="s">
        <v>13178</v>
      </c>
      <c r="C3629" s="587" t="s">
        <v>492</v>
      </c>
      <c r="D3629" s="588">
        <v>9.7100000000000009</v>
      </c>
    </row>
    <row r="3630" spans="1:4" ht="42.75">
      <c r="A3630" s="585" t="s">
        <v>13179</v>
      </c>
      <c r="B3630" s="586" t="s">
        <v>13180</v>
      </c>
      <c r="C3630" s="587" t="s">
        <v>492</v>
      </c>
      <c r="D3630" s="588">
        <v>11.1</v>
      </c>
    </row>
    <row r="3631" spans="1:4" ht="42.75">
      <c r="A3631" s="585" t="s">
        <v>13181</v>
      </c>
      <c r="B3631" s="586" t="s">
        <v>13182</v>
      </c>
      <c r="C3631" s="587" t="s">
        <v>492</v>
      </c>
      <c r="D3631" s="588">
        <v>20.54</v>
      </c>
    </row>
    <row r="3632" spans="1:4" ht="28.5">
      <c r="A3632" s="585" t="s">
        <v>13183</v>
      </c>
      <c r="B3632" s="586" t="s">
        <v>13184</v>
      </c>
      <c r="C3632" s="587" t="s">
        <v>492</v>
      </c>
      <c r="D3632" s="588">
        <v>9</v>
      </c>
    </row>
    <row r="3633" spans="1:4" ht="42.75">
      <c r="A3633" s="585" t="s">
        <v>13185</v>
      </c>
      <c r="B3633" s="586" t="s">
        <v>13186</v>
      </c>
      <c r="C3633" s="587" t="s">
        <v>492</v>
      </c>
      <c r="D3633" s="588">
        <v>8.1199999999999992</v>
      </c>
    </row>
    <row r="3634" spans="1:4" ht="28.5">
      <c r="A3634" s="585" t="s">
        <v>13187</v>
      </c>
      <c r="B3634" s="586" t="s">
        <v>13188</v>
      </c>
      <c r="C3634" s="587" t="s">
        <v>492</v>
      </c>
      <c r="D3634" s="588">
        <v>236.05</v>
      </c>
    </row>
    <row r="3635" spans="1:4" ht="42.75">
      <c r="A3635" s="585" t="s">
        <v>13189</v>
      </c>
      <c r="B3635" s="586" t="s">
        <v>13190</v>
      </c>
      <c r="C3635" s="587" t="s">
        <v>492</v>
      </c>
      <c r="D3635" s="588">
        <v>14.53</v>
      </c>
    </row>
    <row r="3636" spans="1:4" ht="42.75">
      <c r="A3636" s="585" t="s">
        <v>13191</v>
      </c>
      <c r="B3636" s="586" t="s">
        <v>13192</v>
      </c>
      <c r="C3636" s="587" t="s">
        <v>492</v>
      </c>
      <c r="D3636" s="588">
        <v>34.340000000000003</v>
      </c>
    </row>
    <row r="3637" spans="1:4" ht="42.75">
      <c r="A3637" s="585" t="s">
        <v>13193</v>
      </c>
      <c r="B3637" s="586" t="s">
        <v>13194</v>
      </c>
      <c r="C3637" s="587" t="s">
        <v>492</v>
      </c>
      <c r="D3637" s="588">
        <v>27.25</v>
      </c>
    </row>
    <row r="3638" spans="1:4" ht="42.75">
      <c r="A3638" s="585" t="s">
        <v>13195</v>
      </c>
      <c r="B3638" s="586" t="s">
        <v>13196</v>
      </c>
      <c r="C3638" s="587" t="s">
        <v>492</v>
      </c>
      <c r="D3638" s="588">
        <v>38.04</v>
      </c>
    </row>
    <row r="3639" spans="1:4" ht="28.5">
      <c r="A3639" s="585" t="s">
        <v>13197</v>
      </c>
      <c r="B3639" s="586" t="s">
        <v>13198</v>
      </c>
      <c r="C3639" s="587" t="s">
        <v>492</v>
      </c>
      <c r="D3639" s="588">
        <v>7.14</v>
      </c>
    </row>
    <row r="3640" spans="1:4" ht="42.75">
      <c r="A3640" s="585" t="s">
        <v>13199</v>
      </c>
      <c r="B3640" s="586" t="s">
        <v>13200</v>
      </c>
      <c r="C3640" s="587" t="s">
        <v>492</v>
      </c>
      <c r="D3640" s="588">
        <v>10.67</v>
      </c>
    </row>
    <row r="3641" spans="1:4" ht="28.5">
      <c r="A3641" s="585" t="s">
        <v>13201</v>
      </c>
      <c r="B3641" s="586" t="s">
        <v>13202</v>
      </c>
      <c r="C3641" s="587" t="s">
        <v>492</v>
      </c>
      <c r="D3641" s="588">
        <v>12.32</v>
      </c>
    </row>
    <row r="3642" spans="1:4" ht="42.75">
      <c r="A3642" s="585" t="s">
        <v>13203</v>
      </c>
      <c r="B3642" s="586" t="s">
        <v>13204</v>
      </c>
      <c r="C3642" s="587" t="s">
        <v>492</v>
      </c>
      <c r="D3642" s="588">
        <v>16.29</v>
      </c>
    </row>
    <row r="3643" spans="1:4" ht="42.75">
      <c r="A3643" s="585" t="s">
        <v>13205</v>
      </c>
      <c r="B3643" s="586" t="s">
        <v>13206</v>
      </c>
      <c r="C3643" s="587" t="s">
        <v>492</v>
      </c>
      <c r="D3643" s="588">
        <v>17.329999999999998</v>
      </c>
    </row>
    <row r="3644" spans="1:4" ht="28.5">
      <c r="A3644" s="585" t="s">
        <v>13207</v>
      </c>
      <c r="B3644" s="586" t="s">
        <v>13208</v>
      </c>
      <c r="C3644" s="587" t="s">
        <v>492</v>
      </c>
      <c r="D3644" s="588">
        <v>15.93</v>
      </c>
    </row>
    <row r="3645" spans="1:4" ht="28.5">
      <c r="A3645" s="585" t="s">
        <v>13209</v>
      </c>
      <c r="B3645" s="586" t="s">
        <v>13210</v>
      </c>
      <c r="C3645" s="587" t="s">
        <v>492</v>
      </c>
      <c r="D3645" s="588">
        <v>4.63</v>
      </c>
    </row>
    <row r="3646" spans="1:4" ht="42.75">
      <c r="A3646" s="585" t="s">
        <v>13211</v>
      </c>
      <c r="B3646" s="586" t="s">
        <v>13212</v>
      </c>
      <c r="C3646" s="587" t="s">
        <v>492</v>
      </c>
      <c r="D3646" s="588">
        <v>9.1199999999999992</v>
      </c>
    </row>
    <row r="3647" spans="1:4" ht="42.75">
      <c r="A3647" s="585" t="s">
        <v>13213</v>
      </c>
      <c r="B3647" s="586" t="s">
        <v>13214</v>
      </c>
      <c r="C3647" s="587" t="s">
        <v>492</v>
      </c>
      <c r="D3647" s="588">
        <v>10.9</v>
      </c>
    </row>
    <row r="3648" spans="1:4" ht="28.5">
      <c r="A3648" s="585" t="s">
        <v>13215</v>
      </c>
      <c r="B3648" s="586" t="s">
        <v>13216</v>
      </c>
      <c r="C3648" s="587" t="s">
        <v>492</v>
      </c>
      <c r="D3648" s="588">
        <v>185.21</v>
      </c>
    </row>
    <row r="3649" spans="1:4" ht="28.5">
      <c r="A3649" s="585" t="s">
        <v>13217</v>
      </c>
      <c r="B3649" s="586" t="s">
        <v>13218</v>
      </c>
      <c r="C3649" s="587" t="s">
        <v>492</v>
      </c>
      <c r="D3649" s="588">
        <v>8.0299999999999994</v>
      </c>
    </row>
    <row r="3650" spans="1:4" ht="42.75">
      <c r="A3650" s="585" t="s">
        <v>13219</v>
      </c>
      <c r="B3650" s="586" t="s">
        <v>13220</v>
      </c>
      <c r="C3650" s="587" t="s">
        <v>492</v>
      </c>
      <c r="D3650" s="588">
        <v>7.66</v>
      </c>
    </row>
    <row r="3651" spans="1:4" ht="28.5">
      <c r="A3651" s="585" t="s">
        <v>13221</v>
      </c>
      <c r="B3651" s="586" t="s">
        <v>13222</v>
      </c>
      <c r="C3651" s="587" t="s">
        <v>492</v>
      </c>
      <c r="D3651" s="588">
        <v>216.07</v>
      </c>
    </row>
    <row r="3652" spans="1:4" ht="42.75">
      <c r="A3652" s="585" t="s">
        <v>13223</v>
      </c>
      <c r="B3652" s="586" t="s">
        <v>13224</v>
      </c>
      <c r="C3652" s="587" t="s">
        <v>492</v>
      </c>
      <c r="D3652" s="588">
        <v>10.98</v>
      </c>
    </row>
    <row r="3653" spans="1:4" ht="42.75">
      <c r="A3653" s="585" t="s">
        <v>13225</v>
      </c>
      <c r="B3653" s="586" t="s">
        <v>13226</v>
      </c>
      <c r="C3653" s="587" t="s">
        <v>492</v>
      </c>
      <c r="D3653" s="588">
        <v>12.37</v>
      </c>
    </row>
    <row r="3654" spans="1:4" ht="42.75">
      <c r="A3654" s="585" t="s">
        <v>13227</v>
      </c>
      <c r="B3654" s="586" t="s">
        <v>13228</v>
      </c>
      <c r="C3654" s="587" t="s">
        <v>492</v>
      </c>
      <c r="D3654" s="588">
        <v>21.81</v>
      </c>
    </row>
    <row r="3655" spans="1:4" ht="28.5">
      <c r="A3655" s="585" t="s">
        <v>13229</v>
      </c>
      <c r="B3655" s="586" t="s">
        <v>13230</v>
      </c>
      <c r="C3655" s="587" t="s">
        <v>492</v>
      </c>
      <c r="D3655" s="588">
        <v>11.3</v>
      </c>
    </row>
    <row r="3656" spans="1:4" ht="42.75">
      <c r="A3656" s="585" t="s">
        <v>13231</v>
      </c>
      <c r="B3656" s="586" t="s">
        <v>13232</v>
      </c>
      <c r="C3656" s="587" t="s">
        <v>492</v>
      </c>
      <c r="D3656" s="588">
        <v>16.829999999999998</v>
      </c>
    </row>
    <row r="3657" spans="1:4" ht="42.75">
      <c r="A3657" s="585" t="s">
        <v>13233</v>
      </c>
      <c r="B3657" s="586" t="s">
        <v>13234</v>
      </c>
      <c r="C3657" s="587" t="s">
        <v>492</v>
      </c>
      <c r="D3657" s="588">
        <v>36.630000000000003</v>
      </c>
    </row>
    <row r="3658" spans="1:4" ht="28.5">
      <c r="A3658" s="585" t="s">
        <v>13235</v>
      </c>
      <c r="B3658" s="586" t="s">
        <v>13236</v>
      </c>
      <c r="C3658" s="587" t="s">
        <v>492</v>
      </c>
      <c r="D3658" s="588">
        <v>238.35</v>
      </c>
    </row>
    <row r="3659" spans="1:4" ht="42.75">
      <c r="A3659" s="585" t="s">
        <v>13237</v>
      </c>
      <c r="B3659" s="586" t="s">
        <v>13238</v>
      </c>
      <c r="C3659" s="587" t="s">
        <v>492</v>
      </c>
      <c r="D3659" s="588">
        <v>27.46</v>
      </c>
    </row>
    <row r="3660" spans="1:4" ht="42.75">
      <c r="A3660" s="585" t="s">
        <v>13239</v>
      </c>
      <c r="B3660" s="586" t="s">
        <v>13240</v>
      </c>
      <c r="C3660" s="587" t="s">
        <v>492</v>
      </c>
      <c r="D3660" s="588">
        <v>40.61</v>
      </c>
    </row>
    <row r="3661" spans="1:4" ht="28.5">
      <c r="A3661" s="585" t="s">
        <v>13241</v>
      </c>
      <c r="B3661" s="586" t="s">
        <v>13242</v>
      </c>
      <c r="C3661" s="587" t="s">
        <v>492</v>
      </c>
      <c r="D3661" s="588">
        <v>8.25</v>
      </c>
    </row>
    <row r="3662" spans="1:4" ht="42.75">
      <c r="A3662" s="585" t="s">
        <v>13243</v>
      </c>
      <c r="B3662" s="586" t="s">
        <v>13244</v>
      </c>
      <c r="C3662" s="587" t="s">
        <v>492</v>
      </c>
      <c r="D3662" s="588">
        <v>12.22</v>
      </c>
    </row>
    <row r="3663" spans="1:4" ht="42.75">
      <c r="A3663" s="585" t="s">
        <v>13245</v>
      </c>
      <c r="B3663" s="586" t="s">
        <v>13246</v>
      </c>
      <c r="C3663" s="587" t="s">
        <v>492</v>
      </c>
      <c r="D3663" s="588">
        <v>13.26</v>
      </c>
    </row>
    <row r="3664" spans="1:4" ht="28.5">
      <c r="A3664" s="585" t="s">
        <v>13247</v>
      </c>
      <c r="B3664" s="586" t="s">
        <v>13248</v>
      </c>
      <c r="C3664" s="587" t="s">
        <v>492</v>
      </c>
      <c r="D3664" s="588">
        <v>11.79</v>
      </c>
    </row>
    <row r="3665" spans="1:4" ht="28.5">
      <c r="A3665" s="585" t="s">
        <v>13249</v>
      </c>
      <c r="B3665" s="586" t="s">
        <v>13250</v>
      </c>
      <c r="C3665" s="587" t="s">
        <v>492</v>
      </c>
      <c r="D3665" s="588">
        <v>24.79</v>
      </c>
    </row>
    <row r="3666" spans="1:4" ht="28.5">
      <c r="A3666" s="585" t="s">
        <v>13251</v>
      </c>
      <c r="B3666" s="586" t="s">
        <v>13252</v>
      </c>
      <c r="C3666" s="587" t="s">
        <v>492</v>
      </c>
      <c r="D3666" s="588">
        <v>37.840000000000003</v>
      </c>
    </row>
    <row r="3667" spans="1:4" ht="28.5">
      <c r="A3667" s="585" t="s">
        <v>13253</v>
      </c>
      <c r="B3667" s="586" t="s">
        <v>13254</v>
      </c>
      <c r="C3667" s="587" t="s">
        <v>492</v>
      </c>
      <c r="D3667" s="588">
        <v>54.68</v>
      </c>
    </row>
    <row r="3668" spans="1:4" ht="28.5">
      <c r="A3668" s="585" t="s">
        <v>13255</v>
      </c>
      <c r="B3668" s="586" t="s">
        <v>13256</v>
      </c>
      <c r="C3668" s="587" t="s">
        <v>492</v>
      </c>
      <c r="D3668" s="588">
        <v>120.27</v>
      </c>
    </row>
    <row r="3669" spans="1:4" ht="42.75">
      <c r="A3669" s="585" t="s">
        <v>13257</v>
      </c>
      <c r="B3669" s="586" t="s">
        <v>13258</v>
      </c>
      <c r="C3669" s="587" t="s">
        <v>492</v>
      </c>
      <c r="D3669" s="588">
        <v>467.02</v>
      </c>
    </row>
    <row r="3670" spans="1:4" ht="14.25">
      <c r="A3670" s="585" t="s">
        <v>13259</v>
      </c>
      <c r="B3670" s="586" t="s">
        <v>13260</v>
      </c>
      <c r="C3670" s="587"/>
      <c r="D3670" s="588"/>
    </row>
    <row r="3671" spans="1:4" ht="14.25">
      <c r="A3671" s="585" t="s">
        <v>13261</v>
      </c>
      <c r="B3671" s="586" t="s">
        <v>13262</v>
      </c>
      <c r="C3671" s="587" t="s">
        <v>492</v>
      </c>
      <c r="D3671" s="588">
        <v>24.18</v>
      </c>
    </row>
    <row r="3672" spans="1:4" ht="14.25">
      <c r="A3672" s="585" t="s">
        <v>13263</v>
      </c>
      <c r="B3672" s="586" t="s">
        <v>13264</v>
      </c>
      <c r="C3672" s="587" t="s">
        <v>492</v>
      </c>
      <c r="D3672" s="588">
        <v>290.70999999999998</v>
      </c>
    </row>
    <row r="3673" spans="1:4" ht="14.25">
      <c r="A3673" s="585" t="s">
        <v>13265</v>
      </c>
      <c r="B3673" s="586" t="s">
        <v>13266</v>
      </c>
      <c r="C3673" s="587" t="s">
        <v>492</v>
      </c>
      <c r="D3673" s="588">
        <v>329.32</v>
      </c>
    </row>
    <row r="3674" spans="1:4" ht="14.25">
      <c r="A3674" s="585" t="s">
        <v>13267</v>
      </c>
      <c r="B3674" s="586" t="s">
        <v>13268</v>
      </c>
      <c r="C3674" s="587"/>
      <c r="D3674" s="588"/>
    </row>
    <row r="3675" spans="1:4" ht="28.5">
      <c r="A3675" s="585" t="s">
        <v>13269</v>
      </c>
      <c r="B3675" s="586" t="s">
        <v>13270</v>
      </c>
      <c r="C3675" s="587" t="s">
        <v>492</v>
      </c>
      <c r="D3675" s="588">
        <v>116.26</v>
      </c>
    </row>
    <row r="3676" spans="1:4" ht="28.5">
      <c r="A3676" s="585" t="s">
        <v>13271</v>
      </c>
      <c r="B3676" s="586" t="s">
        <v>13272</v>
      </c>
      <c r="C3676" s="587" t="s">
        <v>492</v>
      </c>
      <c r="D3676" s="588">
        <v>82.83</v>
      </c>
    </row>
    <row r="3677" spans="1:4" ht="14.25">
      <c r="A3677" s="585" t="s">
        <v>13273</v>
      </c>
      <c r="B3677" s="586" t="s">
        <v>13274</v>
      </c>
      <c r="C3677" s="587"/>
      <c r="D3677" s="588"/>
    </row>
    <row r="3678" spans="1:4" ht="14.25">
      <c r="A3678" s="585" t="s">
        <v>13275</v>
      </c>
      <c r="B3678" s="586" t="s">
        <v>13276</v>
      </c>
      <c r="C3678" s="587" t="s">
        <v>492</v>
      </c>
      <c r="D3678" s="588">
        <v>45.51</v>
      </c>
    </row>
    <row r="3679" spans="1:4" ht="28.5">
      <c r="A3679" s="585" t="s">
        <v>13277</v>
      </c>
      <c r="B3679" s="586" t="s">
        <v>13278</v>
      </c>
      <c r="C3679" s="587" t="s">
        <v>492</v>
      </c>
      <c r="D3679" s="588">
        <v>62.43</v>
      </c>
    </row>
    <row r="3680" spans="1:4" ht="14.25">
      <c r="A3680" s="585" t="s">
        <v>13279</v>
      </c>
      <c r="B3680" s="586" t="s">
        <v>13280</v>
      </c>
      <c r="C3680" s="587" t="s">
        <v>492</v>
      </c>
      <c r="D3680" s="588">
        <v>63.7</v>
      </c>
    </row>
    <row r="3681" spans="1:4" ht="14.25">
      <c r="A3681" s="585" t="s">
        <v>13281</v>
      </c>
      <c r="B3681" s="586" t="s">
        <v>13282</v>
      </c>
      <c r="C3681" s="587" t="s">
        <v>492</v>
      </c>
      <c r="D3681" s="588">
        <v>133.77000000000001</v>
      </c>
    </row>
    <row r="3682" spans="1:4" ht="14.25">
      <c r="A3682" s="585" t="s">
        <v>13283</v>
      </c>
      <c r="B3682" s="586" t="s">
        <v>13284</v>
      </c>
      <c r="C3682" s="587"/>
      <c r="D3682" s="588"/>
    </row>
    <row r="3683" spans="1:4" ht="57">
      <c r="A3683" s="585" t="s">
        <v>13285</v>
      </c>
      <c r="B3683" s="586" t="s">
        <v>13286</v>
      </c>
      <c r="C3683" s="587" t="s">
        <v>492</v>
      </c>
      <c r="D3683" s="588">
        <v>121.42</v>
      </c>
    </row>
    <row r="3684" spans="1:4" ht="14.25">
      <c r="A3684" s="585" t="s">
        <v>13287</v>
      </c>
      <c r="B3684" s="586" t="s">
        <v>13288</v>
      </c>
      <c r="C3684" s="587"/>
      <c r="D3684" s="588"/>
    </row>
    <row r="3685" spans="1:4" ht="28.5">
      <c r="A3685" s="585" t="s">
        <v>13289</v>
      </c>
      <c r="B3685" s="586" t="s">
        <v>13290</v>
      </c>
      <c r="C3685" s="587" t="s">
        <v>492</v>
      </c>
      <c r="D3685" s="588">
        <v>121.63</v>
      </c>
    </row>
    <row r="3686" spans="1:4" ht="42.75">
      <c r="A3686" s="585" t="s">
        <v>13291</v>
      </c>
      <c r="B3686" s="586" t="s">
        <v>13292</v>
      </c>
      <c r="C3686" s="587" t="s">
        <v>492</v>
      </c>
      <c r="D3686" s="588">
        <v>209.83</v>
      </c>
    </row>
    <row r="3687" spans="1:4" ht="14.25">
      <c r="A3687" s="585" t="s">
        <v>13293</v>
      </c>
      <c r="B3687" s="586" t="s">
        <v>13294</v>
      </c>
      <c r="C3687" s="587" t="s">
        <v>492</v>
      </c>
      <c r="D3687" s="588">
        <v>96.11</v>
      </c>
    </row>
    <row r="3688" spans="1:4" ht="14.25">
      <c r="A3688" s="585" t="s">
        <v>13295</v>
      </c>
      <c r="B3688" s="586" t="s">
        <v>13296</v>
      </c>
      <c r="C3688" s="587" t="s">
        <v>492</v>
      </c>
      <c r="D3688" s="588">
        <v>112.28</v>
      </c>
    </row>
    <row r="3689" spans="1:4" ht="14.25">
      <c r="A3689" s="585" t="s">
        <v>13297</v>
      </c>
      <c r="B3689" s="586" t="s">
        <v>13298</v>
      </c>
      <c r="C3689" s="587" t="s">
        <v>492</v>
      </c>
      <c r="D3689" s="588">
        <v>694.33</v>
      </c>
    </row>
    <row r="3690" spans="1:4" ht="14.25">
      <c r="A3690" s="585" t="s">
        <v>13299</v>
      </c>
      <c r="B3690" s="586" t="s">
        <v>13300</v>
      </c>
      <c r="C3690" s="587" t="s">
        <v>492</v>
      </c>
      <c r="D3690" s="588">
        <v>539.54</v>
      </c>
    </row>
    <row r="3691" spans="1:4" ht="14.25">
      <c r="A3691" s="585" t="s">
        <v>13301</v>
      </c>
      <c r="B3691" s="586" t="s">
        <v>13302</v>
      </c>
      <c r="C3691" s="587"/>
      <c r="D3691" s="588"/>
    </row>
    <row r="3692" spans="1:4" ht="28.5">
      <c r="A3692" s="585" t="s">
        <v>13303</v>
      </c>
      <c r="B3692" s="586" t="s">
        <v>13304</v>
      </c>
      <c r="C3692" s="587" t="s">
        <v>492</v>
      </c>
      <c r="D3692" s="588">
        <v>16.68</v>
      </c>
    </row>
    <row r="3693" spans="1:4" ht="28.5">
      <c r="A3693" s="585" t="s">
        <v>13305</v>
      </c>
      <c r="B3693" s="586" t="s">
        <v>13306</v>
      </c>
      <c r="C3693" s="587" t="s">
        <v>492</v>
      </c>
      <c r="D3693" s="588">
        <v>41.35</v>
      </c>
    </row>
    <row r="3694" spans="1:4" ht="28.5">
      <c r="A3694" s="585" t="s">
        <v>13307</v>
      </c>
      <c r="B3694" s="586" t="s">
        <v>13308</v>
      </c>
      <c r="C3694" s="587" t="s">
        <v>492</v>
      </c>
      <c r="D3694" s="588">
        <v>6.71</v>
      </c>
    </row>
    <row r="3695" spans="1:4" ht="42.75">
      <c r="A3695" s="585" t="s">
        <v>13309</v>
      </c>
      <c r="B3695" s="586" t="s">
        <v>13310</v>
      </c>
      <c r="C3695" s="587" t="s">
        <v>492</v>
      </c>
      <c r="D3695" s="588">
        <v>20.059999999999999</v>
      </c>
    </row>
    <row r="3696" spans="1:4" ht="42.75">
      <c r="A3696" s="585" t="s">
        <v>13311</v>
      </c>
      <c r="B3696" s="586" t="s">
        <v>13312</v>
      </c>
      <c r="C3696" s="587" t="s">
        <v>492</v>
      </c>
      <c r="D3696" s="588">
        <v>45.99</v>
      </c>
    </row>
    <row r="3697" spans="1:4" ht="28.5">
      <c r="A3697" s="585" t="s">
        <v>13313</v>
      </c>
      <c r="B3697" s="586" t="s">
        <v>13314</v>
      </c>
      <c r="C3697" s="587" t="s">
        <v>492</v>
      </c>
      <c r="D3697" s="588">
        <v>7.71</v>
      </c>
    </row>
    <row r="3698" spans="1:4" ht="28.5">
      <c r="A3698" s="585" t="s">
        <v>13315</v>
      </c>
      <c r="B3698" s="586" t="s">
        <v>13316</v>
      </c>
      <c r="C3698" s="587" t="s">
        <v>492</v>
      </c>
      <c r="D3698" s="588">
        <v>7.55</v>
      </c>
    </row>
    <row r="3699" spans="1:4" ht="14.25">
      <c r="A3699" s="585" t="s">
        <v>13317</v>
      </c>
      <c r="B3699" s="586" t="s">
        <v>13318</v>
      </c>
      <c r="C3699" s="587"/>
      <c r="D3699" s="588"/>
    </row>
    <row r="3700" spans="1:4" ht="42.75">
      <c r="A3700" s="585" t="s">
        <v>13319</v>
      </c>
      <c r="B3700" s="586" t="s">
        <v>13320</v>
      </c>
      <c r="C3700" s="587" t="s">
        <v>492</v>
      </c>
      <c r="D3700" s="588">
        <v>184.92</v>
      </c>
    </row>
    <row r="3701" spans="1:4" ht="42.75">
      <c r="A3701" s="585" t="s">
        <v>13321</v>
      </c>
      <c r="B3701" s="586" t="s">
        <v>13322</v>
      </c>
      <c r="C3701" s="587" t="s">
        <v>492</v>
      </c>
      <c r="D3701" s="588">
        <v>368.3</v>
      </c>
    </row>
    <row r="3702" spans="1:4" ht="14.25">
      <c r="A3702" s="585" t="s">
        <v>13323</v>
      </c>
      <c r="B3702" s="586" t="s">
        <v>13324</v>
      </c>
      <c r="C3702" s="587"/>
      <c r="D3702" s="588"/>
    </row>
    <row r="3703" spans="1:4" ht="42.75">
      <c r="A3703" s="585" t="s">
        <v>13325</v>
      </c>
      <c r="B3703" s="586" t="s">
        <v>13326</v>
      </c>
      <c r="C3703" s="587" t="s">
        <v>492</v>
      </c>
      <c r="D3703" s="588">
        <v>387.05</v>
      </c>
    </row>
    <row r="3704" spans="1:4" ht="28.5">
      <c r="A3704" s="585" t="s">
        <v>13327</v>
      </c>
      <c r="B3704" s="586" t="s">
        <v>13328</v>
      </c>
      <c r="C3704" s="587" t="s">
        <v>492</v>
      </c>
      <c r="D3704" s="588">
        <v>493.19</v>
      </c>
    </row>
    <row r="3705" spans="1:4" ht="28.5">
      <c r="A3705" s="585" t="s">
        <v>13329</v>
      </c>
      <c r="B3705" s="586" t="s">
        <v>13330</v>
      </c>
      <c r="C3705" s="587" t="s">
        <v>492</v>
      </c>
      <c r="D3705" s="588">
        <v>300.13</v>
      </c>
    </row>
    <row r="3706" spans="1:4" ht="28.5">
      <c r="A3706" s="585" t="s">
        <v>13331</v>
      </c>
      <c r="B3706" s="586" t="s">
        <v>13332</v>
      </c>
      <c r="C3706" s="587" t="s">
        <v>492</v>
      </c>
      <c r="D3706" s="588">
        <v>242.18</v>
      </c>
    </row>
    <row r="3707" spans="1:4" ht="28.5">
      <c r="A3707" s="585" t="s">
        <v>13333</v>
      </c>
      <c r="B3707" s="586" t="s">
        <v>13334</v>
      </c>
      <c r="C3707" s="587" t="s">
        <v>492</v>
      </c>
      <c r="D3707" s="588">
        <v>134.87</v>
      </c>
    </row>
    <row r="3708" spans="1:4" ht="28.5">
      <c r="A3708" s="585" t="s">
        <v>13335</v>
      </c>
      <c r="B3708" s="586" t="s">
        <v>13336</v>
      </c>
      <c r="C3708" s="587" t="s">
        <v>492</v>
      </c>
      <c r="D3708" s="588">
        <v>20.100000000000001</v>
      </c>
    </row>
    <row r="3709" spans="1:4" ht="28.5">
      <c r="A3709" s="585" t="s">
        <v>13337</v>
      </c>
      <c r="B3709" s="586" t="s">
        <v>13338</v>
      </c>
      <c r="C3709" s="587" t="s">
        <v>492</v>
      </c>
      <c r="D3709" s="588">
        <v>34.299999999999997</v>
      </c>
    </row>
    <row r="3710" spans="1:4" ht="28.5">
      <c r="A3710" s="585" t="s">
        <v>13339</v>
      </c>
      <c r="B3710" s="586" t="s">
        <v>13340</v>
      </c>
      <c r="C3710" s="587" t="s">
        <v>492</v>
      </c>
      <c r="D3710" s="588">
        <v>4.6100000000000003</v>
      </c>
    </row>
    <row r="3711" spans="1:4" ht="28.5">
      <c r="A3711" s="585" t="s">
        <v>13341</v>
      </c>
      <c r="B3711" s="586" t="s">
        <v>13342</v>
      </c>
      <c r="C3711" s="587" t="s">
        <v>492</v>
      </c>
      <c r="D3711" s="588">
        <v>13.16</v>
      </c>
    </row>
    <row r="3712" spans="1:4" ht="28.5">
      <c r="A3712" s="585" t="s">
        <v>13343</v>
      </c>
      <c r="B3712" s="586" t="s">
        <v>13344</v>
      </c>
      <c r="C3712" s="587" t="s">
        <v>492</v>
      </c>
      <c r="D3712" s="588">
        <v>96.06</v>
      </c>
    </row>
    <row r="3713" spans="1:4" ht="28.5">
      <c r="A3713" s="585" t="s">
        <v>13345</v>
      </c>
      <c r="B3713" s="586" t="s">
        <v>13346</v>
      </c>
      <c r="C3713" s="587" t="s">
        <v>492</v>
      </c>
      <c r="D3713" s="588">
        <v>13.6</v>
      </c>
    </row>
    <row r="3714" spans="1:4" ht="28.5">
      <c r="A3714" s="585" t="s">
        <v>13347</v>
      </c>
      <c r="B3714" s="586" t="s">
        <v>13348</v>
      </c>
      <c r="C3714" s="587" t="s">
        <v>492</v>
      </c>
      <c r="D3714" s="588">
        <v>7.75</v>
      </c>
    </row>
    <row r="3715" spans="1:4" ht="28.5">
      <c r="A3715" s="585" t="s">
        <v>13349</v>
      </c>
      <c r="B3715" s="586" t="s">
        <v>13350</v>
      </c>
      <c r="C3715" s="587" t="s">
        <v>492</v>
      </c>
      <c r="D3715" s="588">
        <v>5.67</v>
      </c>
    </row>
    <row r="3716" spans="1:4" ht="28.5">
      <c r="A3716" s="585" t="s">
        <v>13351</v>
      </c>
      <c r="B3716" s="586" t="s">
        <v>13352</v>
      </c>
      <c r="C3716" s="587" t="s">
        <v>492</v>
      </c>
      <c r="D3716" s="588">
        <v>6.92</v>
      </c>
    </row>
    <row r="3717" spans="1:4" ht="28.5">
      <c r="A3717" s="585" t="s">
        <v>13353</v>
      </c>
      <c r="B3717" s="586" t="s">
        <v>13354</v>
      </c>
      <c r="C3717" s="587" t="s">
        <v>492</v>
      </c>
      <c r="D3717" s="588">
        <v>23.75</v>
      </c>
    </row>
    <row r="3718" spans="1:4" ht="28.5">
      <c r="A3718" s="585" t="s">
        <v>13355</v>
      </c>
      <c r="B3718" s="586" t="s">
        <v>13356</v>
      </c>
      <c r="C3718" s="587" t="s">
        <v>492</v>
      </c>
      <c r="D3718" s="588">
        <v>25.71</v>
      </c>
    </row>
    <row r="3719" spans="1:4" ht="28.5">
      <c r="A3719" s="585" t="s">
        <v>13357</v>
      </c>
      <c r="B3719" s="586" t="s">
        <v>13358</v>
      </c>
      <c r="C3719" s="587" t="s">
        <v>492</v>
      </c>
      <c r="D3719" s="588">
        <v>316.87</v>
      </c>
    </row>
    <row r="3720" spans="1:4" ht="28.5">
      <c r="A3720" s="585" t="s">
        <v>13359</v>
      </c>
      <c r="B3720" s="586" t="s">
        <v>13360</v>
      </c>
      <c r="C3720" s="587" t="s">
        <v>492</v>
      </c>
      <c r="D3720" s="588">
        <v>248.44</v>
      </c>
    </row>
    <row r="3721" spans="1:4" ht="28.5">
      <c r="A3721" s="585" t="s">
        <v>13361</v>
      </c>
      <c r="B3721" s="586" t="s">
        <v>13362</v>
      </c>
      <c r="C3721" s="587" t="s">
        <v>492</v>
      </c>
      <c r="D3721" s="588">
        <v>314.08</v>
      </c>
    </row>
    <row r="3722" spans="1:4" ht="28.5">
      <c r="A3722" s="585" t="s">
        <v>13363</v>
      </c>
      <c r="B3722" s="586" t="s">
        <v>13364</v>
      </c>
      <c r="C3722" s="587" t="s">
        <v>492</v>
      </c>
      <c r="D3722" s="588">
        <v>206.92</v>
      </c>
    </row>
    <row r="3723" spans="1:4" ht="28.5">
      <c r="A3723" s="585" t="s">
        <v>13365</v>
      </c>
      <c r="B3723" s="586" t="s">
        <v>13366</v>
      </c>
      <c r="C3723" s="587" t="s">
        <v>492</v>
      </c>
      <c r="D3723" s="588">
        <v>146.43</v>
      </c>
    </row>
    <row r="3724" spans="1:4" ht="28.5">
      <c r="A3724" s="585" t="s">
        <v>13367</v>
      </c>
      <c r="B3724" s="586" t="s">
        <v>13368</v>
      </c>
      <c r="C3724" s="587" t="s">
        <v>492</v>
      </c>
      <c r="D3724" s="588">
        <v>171.06</v>
      </c>
    </row>
    <row r="3725" spans="1:4" ht="28.5">
      <c r="A3725" s="585" t="s">
        <v>13369</v>
      </c>
      <c r="B3725" s="586" t="s">
        <v>13370</v>
      </c>
      <c r="C3725" s="587" t="s">
        <v>492</v>
      </c>
      <c r="D3725" s="588">
        <v>130.91</v>
      </c>
    </row>
    <row r="3726" spans="1:4" ht="28.5">
      <c r="A3726" s="585" t="s">
        <v>13371</v>
      </c>
      <c r="B3726" s="586" t="s">
        <v>13372</v>
      </c>
      <c r="C3726" s="587" t="s">
        <v>492</v>
      </c>
      <c r="D3726" s="588">
        <v>89.88</v>
      </c>
    </row>
    <row r="3727" spans="1:4" ht="28.5">
      <c r="A3727" s="585" t="s">
        <v>13373</v>
      </c>
      <c r="B3727" s="586" t="s">
        <v>13374</v>
      </c>
      <c r="C3727" s="587" t="s">
        <v>492</v>
      </c>
      <c r="D3727" s="588">
        <v>143.94</v>
      </c>
    </row>
    <row r="3728" spans="1:4" ht="28.5">
      <c r="A3728" s="585" t="s">
        <v>13375</v>
      </c>
      <c r="B3728" s="586" t="s">
        <v>13376</v>
      </c>
      <c r="C3728" s="587" t="s">
        <v>492</v>
      </c>
      <c r="D3728" s="588">
        <v>201.84</v>
      </c>
    </row>
    <row r="3729" spans="1:4" ht="28.5">
      <c r="A3729" s="585" t="s">
        <v>13377</v>
      </c>
      <c r="B3729" s="586" t="s">
        <v>13378</v>
      </c>
      <c r="C3729" s="587" t="s">
        <v>492</v>
      </c>
      <c r="D3729" s="588">
        <v>81.599999999999994</v>
      </c>
    </row>
    <row r="3730" spans="1:4" ht="28.5">
      <c r="A3730" s="585" t="s">
        <v>13379</v>
      </c>
      <c r="B3730" s="586" t="s">
        <v>13380</v>
      </c>
      <c r="C3730" s="587" t="s">
        <v>492</v>
      </c>
      <c r="D3730" s="588">
        <v>167.18</v>
      </c>
    </row>
    <row r="3731" spans="1:4" ht="28.5">
      <c r="A3731" s="585" t="s">
        <v>13381</v>
      </c>
      <c r="B3731" s="586" t="s">
        <v>13382</v>
      </c>
      <c r="C3731" s="587" t="s">
        <v>492</v>
      </c>
      <c r="D3731" s="588">
        <v>39.11</v>
      </c>
    </row>
    <row r="3732" spans="1:4" ht="28.5">
      <c r="A3732" s="585" t="s">
        <v>13383</v>
      </c>
      <c r="B3732" s="586" t="s">
        <v>13384</v>
      </c>
      <c r="C3732" s="587" t="s">
        <v>492</v>
      </c>
      <c r="D3732" s="588">
        <v>200.71</v>
      </c>
    </row>
    <row r="3733" spans="1:4" ht="28.5">
      <c r="A3733" s="585" t="s">
        <v>13385</v>
      </c>
      <c r="B3733" s="586" t="s">
        <v>13386</v>
      </c>
      <c r="C3733" s="587" t="s">
        <v>492</v>
      </c>
      <c r="D3733" s="588">
        <v>78.16</v>
      </c>
    </row>
    <row r="3734" spans="1:4" ht="28.5">
      <c r="A3734" s="585" t="s">
        <v>13387</v>
      </c>
      <c r="B3734" s="586" t="s">
        <v>13388</v>
      </c>
      <c r="C3734" s="587" t="s">
        <v>492</v>
      </c>
      <c r="D3734" s="588">
        <v>74.77</v>
      </c>
    </row>
    <row r="3735" spans="1:4" ht="28.5">
      <c r="A3735" s="585" t="s">
        <v>13389</v>
      </c>
      <c r="B3735" s="586" t="s">
        <v>13390</v>
      </c>
      <c r="C3735" s="587" t="s">
        <v>492</v>
      </c>
      <c r="D3735" s="588">
        <v>33.15</v>
      </c>
    </row>
    <row r="3736" spans="1:4" ht="28.5">
      <c r="A3736" s="585" t="s">
        <v>13391</v>
      </c>
      <c r="B3736" s="586" t="s">
        <v>13392</v>
      </c>
      <c r="C3736" s="587" t="s">
        <v>492</v>
      </c>
      <c r="D3736" s="588">
        <v>33.15</v>
      </c>
    </row>
    <row r="3737" spans="1:4" ht="28.5">
      <c r="A3737" s="585" t="s">
        <v>13393</v>
      </c>
      <c r="B3737" s="586" t="s">
        <v>13394</v>
      </c>
      <c r="C3737" s="587" t="s">
        <v>492</v>
      </c>
      <c r="D3737" s="588">
        <v>14.73</v>
      </c>
    </row>
    <row r="3738" spans="1:4" ht="28.5">
      <c r="A3738" s="585" t="s">
        <v>13395</v>
      </c>
      <c r="B3738" s="586" t="s">
        <v>13396</v>
      </c>
      <c r="C3738" s="587" t="s">
        <v>492</v>
      </c>
      <c r="D3738" s="588">
        <v>30.11</v>
      </c>
    </row>
    <row r="3739" spans="1:4" ht="28.5">
      <c r="A3739" s="585" t="s">
        <v>13397</v>
      </c>
      <c r="B3739" s="586" t="s">
        <v>13398</v>
      </c>
      <c r="C3739" s="587" t="s">
        <v>492</v>
      </c>
      <c r="D3739" s="588">
        <v>65.86</v>
      </c>
    </row>
    <row r="3740" spans="1:4" ht="28.5">
      <c r="A3740" s="585" t="s">
        <v>13399</v>
      </c>
      <c r="B3740" s="586" t="s">
        <v>13400</v>
      </c>
      <c r="C3740" s="587" t="s">
        <v>492</v>
      </c>
      <c r="D3740" s="588">
        <v>20.57</v>
      </c>
    </row>
    <row r="3741" spans="1:4" ht="42.75">
      <c r="A3741" s="585" t="s">
        <v>13401</v>
      </c>
      <c r="B3741" s="586" t="s">
        <v>13402</v>
      </c>
      <c r="C3741" s="587" t="s">
        <v>492</v>
      </c>
      <c r="D3741" s="588">
        <v>551.16</v>
      </c>
    </row>
    <row r="3742" spans="1:4" ht="42.75">
      <c r="A3742" s="585" t="s">
        <v>13403</v>
      </c>
      <c r="B3742" s="586" t="s">
        <v>13404</v>
      </c>
      <c r="C3742" s="587" t="s">
        <v>492</v>
      </c>
      <c r="D3742" s="588">
        <v>520.29</v>
      </c>
    </row>
    <row r="3743" spans="1:4" ht="42.75">
      <c r="A3743" s="585" t="s">
        <v>13405</v>
      </c>
      <c r="B3743" s="586" t="s">
        <v>13406</v>
      </c>
      <c r="C3743" s="587" t="s">
        <v>492</v>
      </c>
      <c r="D3743" s="588">
        <v>526.13</v>
      </c>
    </row>
    <row r="3744" spans="1:4" ht="42.75">
      <c r="A3744" s="585" t="s">
        <v>13407</v>
      </c>
      <c r="B3744" s="586" t="s">
        <v>13408</v>
      </c>
      <c r="C3744" s="587" t="s">
        <v>492</v>
      </c>
      <c r="D3744" s="588">
        <v>446.42</v>
      </c>
    </row>
    <row r="3745" spans="1:4" ht="42.75">
      <c r="A3745" s="585" t="s">
        <v>13409</v>
      </c>
      <c r="B3745" s="586" t="s">
        <v>13410</v>
      </c>
      <c r="C3745" s="587" t="s">
        <v>492</v>
      </c>
      <c r="D3745" s="588">
        <v>333.09</v>
      </c>
    </row>
    <row r="3746" spans="1:4" ht="42.75">
      <c r="A3746" s="585" t="s">
        <v>13411</v>
      </c>
      <c r="B3746" s="586" t="s">
        <v>13412</v>
      </c>
      <c r="C3746" s="587" t="s">
        <v>492</v>
      </c>
      <c r="D3746" s="588">
        <v>338.92</v>
      </c>
    </row>
    <row r="3747" spans="1:4" ht="42.75">
      <c r="A3747" s="585" t="s">
        <v>13413</v>
      </c>
      <c r="B3747" s="586" t="s">
        <v>13414</v>
      </c>
      <c r="C3747" s="587" t="s">
        <v>492</v>
      </c>
      <c r="D3747" s="588">
        <v>269.27999999999997</v>
      </c>
    </row>
    <row r="3748" spans="1:4" ht="42.75">
      <c r="A3748" s="585" t="s">
        <v>13415</v>
      </c>
      <c r="B3748" s="586" t="s">
        <v>13416</v>
      </c>
      <c r="C3748" s="587" t="s">
        <v>492</v>
      </c>
      <c r="D3748" s="588">
        <v>275.12</v>
      </c>
    </row>
    <row r="3749" spans="1:4" ht="42.75">
      <c r="A3749" s="585" t="s">
        <v>13417</v>
      </c>
      <c r="B3749" s="586" t="s">
        <v>13418</v>
      </c>
      <c r="C3749" s="587" t="s">
        <v>492</v>
      </c>
      <c r="D3749" s="588">
        <v>167.82</v>
      </c>
    </row>
    <row r="3750" spans="1:4" ht="42.75">
      <c r="A3750" s="585" t="s">
        <v>13419</v>
      </c>
      <c r="B3750" s="586" t="s">
        <v>13420</v>
      </c>
      <c r="C3750" s="587" t="s">
        <v>492</v>
      </c>
      <c r="D3750" s="588">
        <v>173.66</v>
      </c>
    </row>
    <row r="3751" spans="1:4" ht="42.75">
      <c r="A3751" s="585" t="s">
        <v>13421</v>
      </c>
      <c r="B3751" s="586" t="s">
        <v>13422</v>
      </c>
      <c r="C3751" s="587" t="s">
        <v>492</v>
      </c>
      <c r="D3751" s="588">
        <v>161.96</v>
      </c>
    </row>
    <row r="3752" spans="1:4" ht="42.75">
      <c r="A3752" s="585" t="s">
        <v>13423</v>
      </c>
      <c r="B3752" s="586" t="s">
        <v>13424</v>
      </c>
      <c r="C3752" s="587" t="s">
        <v>492</v>
      </c>
      <c r="D3752" s="588">
        <v>167.8</v>
      </c>
    </row>
    <row r="3753" spans="1:4" ht="42.75">
      <c r="A3753" s="585" t="s">
        <v>13425</v>
      </c>
      <c r="B3753" s="586" t="s">
        <v>13426</v>
      </c>
      <c r="C3753" s="587" t="s">
        <v>492</v>
      </c>
      <c r="D3753" s="588">
        <v>323.8</v>
      </c>
    </row>
    <row r="3754" spans="1:4" ht="42.75">
      <c r="A3754" s="585" t="s">
        <v>13427</v>
      </c>
      <c r="B3754" s="586" t="s">
        <v>13428</v>
      </c>
      <c r="C3754" s="587" t="s">
        <v>492</v>
      </c>
      <c r="D3754" s="588">
        <v>342.59</v>
      </c>
    </row>
    <row r="3755" spans="1:4" ht="57">
      <c r="A3755" s="585" t="s">
        <v>13429</v>
      </c>
      <c r="B3755" s="586" t="s">
        <v>13430</v>
      </c>
      <c r="C3755" s="587" t="s">
        <v>492</v>
      </c>
      <c r="D3755" s="588">
        <v>266.85000000000002</v>
      </c>
    </row>
    <row r="3756" spans="1:4" ht="57">
      <c r="A3756" s="585" t="s">
        <v>13431</v>
      </c>
      <c r="B3756" s="586" t="s">
        <v>13432</v>
      </c>
      <c r="C3756" s="587" t="s">
        <v>492</v>
      </c>
      <c r="D3756" s="588">
        <v>260.99</v>
      </c>
    </row>
    <row r="3757" spans="1:4" ht="42.75">
      <c r="A3757" s="585" t="s">
        <v>13433</v>
      </c>
      <c r="B3757" s="586" t="s">
        <v>13434</v>
      </c>
      <c r="C3757" s="587" t="s">
        <v>492</v>
      </c>
      <c r="D3757" s="588">
        <v>172.97</v>
      </c>
    </row>
    <row r="3758" spans="1:4" ht="42.75">
      <c r="A3758" s="585" t="s">
        <v>13435</v>
      </c>
      <c r="B3758" s="586" t="s">
        <v>13436</v>
      </c>
      <c r="C3758" s="587" t="s">
        <v>492</v>
      </c>
      <c r="D3758" s="588">
        <v>261.27999999999997</v>
      </c>
    </row>
    <row r="3759" spans="1:4" ht="42.75">
      <c r="A3759" s="585" t="s">
        <v>13437</v>
      </c>
      <c r="B3759" s="586" t="s">
        <v>13438</v>
      </c>
      <c r="C3759" s="587" t="s">
        <v>492</v>
      </c>
      <c r="D3759" s="588">
        <v>117.74</v>
      </c>
    </row>
    <row r="3760" spans="1:4" ht="42.75">
      <c r="A3760" s="585" t="s">
        <v>13439</v>
      </c>
      <c r="B3760" s="586" t="s">
        <v>13440</v>
      </c>
      <c r="C3760" s="587" t="s">
        <v>492</v>
      </c>
      <c r="D3760" s="588">
        <v>206.05</v>
      </c>
    </row>
    <row r="3761" spans="1:4" ht="57">
      <c r="A3761" s="585" t="s">
        <v>13441</v>
      </c>
      <c r="B3761" s="586" t="s">
        <v>13442</v>
      </c>
      <c r="C3761" s="587" t="s">
        <v>492</v>
      </c>
      <c r="D3761" s="588">
        <v>201.09</v>
      </c>
    </row>
    <row r="3762" spans="1:4" ht="57">
      <c r="A3762" s="585" t="s">
        <v>13443</v>
      </c>
      <c r="B3762" s="586" t="s">
        <v>13444</v>
      </c>
      <c r="C3762" s="587" t="s">
        <v>492</v>
      </c>
      <c r="D3762" s="588">
        <v>536.64</v>
      </c>
    </row>
    <row r="3763" spans="1:4" ht="57">
      <c r="A3763" s="585" t="s">
        <v>13445</v>
      </c>
      <c r="B3763" s="586" t="s">
        <v>13446</v>
      </c>
      <c r="C3763" s="587" t="s">
        <v>492</v>
      </c>
      <c r="D3763" s="588">
        <v>409.6</v>
      </c>
    </row>
    <row r="3764" spans="1:4" ht="57">
      <c r="A3764" s="585" t="s">
        <v>13447</v>
      </c>
      <c r="B3764" s="586" t="s">
        <v>13448</v>
      </c>
      <c r="C3764" s="587" t="s">
        <v>492</v>
      </c>
      <c r="D3764" s="588">
        <v>144.61000000000001</v>
      </c>
    </row>
    <row r="3765" spans="1:4" ht="57">
      <c r="A3765" s="585" t="s">
        <v>13449</v>
      </c>
      <c r="B3765" s="586" t="s">
        <v>13450</v>
      </c>
      <c r="C3765" s="587" t="s">
        <v>492</v>
      </c>
      <c r="D3765" s="588">
        <v>138.75</v>
      </c>
    </row>
    <row r="3766" spans="1:4" ht="57">
      <c r="A3766" s="585" t="s">
        <v>13451</v>
      </c>
      <c r="B3766" s="586" t="s">
        <v>13452</v>
      </c>
      <c r="C3766" s="587" t="s">
        <v>492</v>
      </c>
      <c r="D3766" s="588">
        <v>595.74</v>
      </c>
    </row>
    <row r="3767" spans="1:4" ht="28.5">
      <c r="A3767" s="585" t="s">
        <v>13453</v>
      </c>
      <c r="B3767" s="586" t="s">
        <v>13454</v>
      </c>
      <c r="C3767" s="587" t="s">
        <v>492</v>
      </c>
      <c r="D3767" s="588">
        <v>32.08</v>
      </c>
    </row>
    <row r="3768" spans="1:4" ht="57">
      <c r="A3768" s="585" t="s">
        <v>13455</v>
      </c>
      <c r="B3768" s="586" t="s">
        <v>13456</v>
      </c>
      <c r="C3768" s="587" t="s">
        <v>492</v>
      </c>
      <c r="D3768" s="588">
        <v>308.97000000000003</v>
      </c>
    </row>
    <row r="3769" spans="1:4" ht="57">
      <c r="A3769" s="585" t="s">
        <v>13457</v>
      </c>
      <c r="B3769" s="586" t="s">
        <v>13458</v>
      </c>
      <c r="C3769" s="587" t="s">
        <v>492</v>
      </c>
      <c r="D3769" s="588">
        <v>460.25</v>
      </c>
    </row>
    <row r="3770" spans="1:4" ht="71.25">
      <c r="A3770" s="585" t="s">
        <v>13459</v>
      </c>
      <c r="B3770" s="586" t="s">
        <v>13460</v>
      </c>
      <c r="C3770" s="587" t="s">
        <v>492</v>
      </c>
      <c r="D3770" s="588">
        <v>659.2</v>
      </c>
    </row>
    <row r="3771" spans="1:4" ht="14.25">
      <c r="A3771" s="585" t="s">
        <v>13461</v>
      </c>
      <c r="B3771" s="586" t="s">
        <v>13462</v>
      </c>
      <c r="C3771" s="587"/>
      <c r="D3771" s="588"/>
    </row>
    <row r="3772" spans="1:4" ht="14.25">
      <c r="A3772" s="585" t="s">
        <v>13463</v>
      </c>
      <c r="B3772" s="586" t="s">
        <v>13464</v>
      </c>
      <c r="C3772" s="587" t="s">
        <v>492</v>
      </c>
      <c r="D3772" s="588">
        <v>23.98</v>
      </c>
    </row>
    <row r="3773" spans="1:4" ht="14.25">
      <c r="A3773" s="585" t="s">
        <v>13465</v>
      </c>
      <c r="B3773" s="586" t="s">
        <v>13466</v>
      </c>
      <c r="C3773" s="587"/>
      <c r="D3773" s="588"/>
    </row>
    <row r="3774" spans="1:4" ht="42.75">
      <c r="A3774" s="585" t="s">
        <v>13467</v>
      </c>
      <c r="B3774" s="586" t="s">
        <v>13468</v>
      </c>
      <c r="C3774" s="587" t="s">
        <v>492</v>
      </c>
      <c r="D3774" s="588">
        <v>1189.26</v>
      </c>
    </row>
    <row r="3775" spans="1:4" ht="14.25">
      <c r="A3775" s="585" t="s">
        <v>13469</v>
      </c>
      <c r="B3775" s="586" t="s">
        <v>13470</v>
      </c>
      <c r="C3775" s="587"/>
      <c r="D3775" s="588"/>
    </row>
    <row r="3776" spans="1:4" ht="42.75">
      <c r="A3776" s="585" t="s">
        <v>13471</v>
      </c>
      <c r="B3776" s="586" t="s">
        <v>13472</v>
      </c>
      <c r="C3776" s="587" t="s">
        <v>492</v>
      </c>
      <c r="D3776" s="588">
        <v>1054.74</v>
      </c>
    </row>
    <row r="3777" spans="1:4" ht="42.75">
      <c r="A3777" s="585" t="s">
        <v>13473</v>
      </c>
      <c r="B3777" s="586" t="s">
        <v>13474</v>
      </c>
      <c r="C3777" s="587" t="s">
        <v>492</v>
      </c>
      <c r="D3777" s="588">
        <v>1310.67</v>
      </c>
    </row>
    <row r="3778" spans="1:4" ht="14.25">
      <c r="A3778" s="585" t="s">
        <v>13475</v>
      </c>
      <c r="B3778" s="586" t="s">
        <v>13476</v>
      </c>
      <c r="C3778" s="587"/>
      <c r="D3778" s="588"/>
    </row>
    <row r="3779" spans="1:4" ht="42.75">
      <c r="A3779" s="585" t="s">
        <v>13477</v>
      </c>
      <c r="B3779" s="586" t="s">
        <v>13478</v>
      </c>
      <c r="C3779" s="587" t="s">
        <v>492</v>
      </c>
      <c r="D3779" s="588">
        <v>85.74</v>
      </c>
    </row>
    <row r="3780" spans="1:4" ht="42.75">
      <c r="A3780" s="585" t="s">
        <v>13479</v>
      </c>
      <c r="B3780" s="586" t="s">
        <v>13480</v>
      </c>
      <c r="C3780" s="587" t="s">
        <v>492</v>
      </c>
      <c r="D3780" s="588">
        <v>144.41</v>
      </c>
    </row>
    <row r="3781" spans="1:4" ht="14.25">
      <c r="A3781" s="585" t="s">
        <v>13481</v>
      </c>
      <c r="B3781" s="586" t="s">
        <v>13482</v>
      </c>
      <c r="C3781" s="587"/>
      <c r="D3781" s="588"/>
    </row>
    <row r="3782" spans="1:4" ht="28.5">
      <c r="A3782" s="585" t="s">
        <v>13483</v>
      </c>
      <c r="B3782" s="586" t="s">
        <v>13484</v>
      </c>
      <c r="C3782" s="587" t="s">
        <v>492</v>
      </c>
      <c r="D3782" s="588">
        <v>159.72999999999999</v>
      </c>
    </row>
    <row r="3783" spans="1:4" ht="14.25">
      <c r="A3783" s="585" t="s">
        <v>13485</v>
      </c>
      <c r="B3783" s="586" t="s">
        <v>13486</v>
      </c>
      <c r="C3783" s="587" t="s">
        <v>492</v>
      </c>
      <c r="D3783" s="588">
        <v>80.53</v>
      </c>
    </row>
    <row r="3784" spans="1:4" ht="14.25">
      <c r="A3784" s="585" t="s">
        <v>13487</v>
      </c>
      <c r="B3784" s="586" t="s">
        <v>13488</v>
      </c>
      <c r="C3784" s="587"/>
      <c r="D3784" s="588"/>
    </row>
    <row r="3785" spans="1:4" ht="14.25">
      <c r="A3785" s="585" t="s">
        <v>13489</v>
      </c>
      <c r="B3785" s="586" t="s">
        <v>13490</v>
      </c>
      <c r="C3785" s="587" t="s">
        <v>492</v>
      </c>
      <c r="D3785" s="588">
        <v>57.58</v>
      </c>
    </row>
    <row r="3786" spans="1:4" ht="14.25">
      <c r="A3786" s="585" t="s">
        <v>13491</v>
      </c>
      <c r="B3786" s="586" t="s">
        <v>13492</v>
      </c>
      <c r="C3786" s="587" t="s">
        <v>492</v>
      </c>
      <c r="D3786" s="588">
        <v>61.46</v>
      </c>
    </row>
    <row r="3787" spans="1:4" ht="14.25">
      <c r="A3787" s="585" t="s">
        <v>13493</v>
      </c>
      <c r="B3787" s="586" t="s">
        <v>13494</v>
      </c>
      <c r="C3787" s="587" t="s">
        <v>492</v>
      </c>
      <c r="D3787" s="588">
        <v>84.22</v>
      </c>
    </row>
    <row r="3788" spans="1:4" ht="14.25">
      <c r="A3788" s="585" t="s">
        <v>13495</v>
      </c>
      <c r="B3788" s="586" t="s">
        <v>13496</v>
      </c>
      <c r="C3788" s="587" t="s">
        <v>492</v>
      </c>
      <c r="D3788" s="588">
        <v>97.31</v>
      </c>
    </row>
    <row r="3789" spans="1:4" ht="14.25">
      <c r="A3789" s="585" t="s">
        <v>13497</v>
      </c>
      <c r="B3789" s="586" t="s">
        <v>13498</v>
      </c>
      <c r="C3789" s="587" t="s">
        <v>492</v>
      </c>
      <c r="D3789" s="588">
        <v>133.19</v>
      </c>
    </row>
    <row r="3790" spans="1:4" ht="14.25">
      <c r="A3790" s="585" t="s">
        <v>13499</v>
      </c>
      <c r="B3790" s="586" t="s">
        <v>13500</v>
      </c>
      <c r="C3790" s="587" t="s">
        <v>492</v>
      </c>
      <c r="D3790" s="588">
        <v>271.67</v>
      </c>
    </row>
    <row r="3791" spans="1:4" ht="14.25">
      <c r="A3791" s="585" t="s">
        <v>13501</v>
      </c>
      <c r="B3791" s="586" t="s">
        <v>13502</v>
      </c>
      <c r="C3791" s="587" t="s">
        <v>492</v>
      </c>
      <c r="D3791" s="588">
        <v>460.78</v>
      </c>
    </row>
    <row r="3792" spans="1:4" ht="14.25">
      <c r="A3792" s="585" t="s">
        <v>13503</v>
      </c>
      <c r="B3792" s="586" t="s">
        <v>13504</v>
      </c>
      <c r="C3792" s="587" t="s">
        <v>492</v>
      </c>
      <c r="D3792" s="588">
        <v>80.790000000000006</v>
      </c>
    </row>
    <row r="3793" spans="1:4" ht="14.25">
      <c r="A3793" s="585" t="s">
        <v>13505</v>
      </c>
      <c r="B3793" s="586" t="s">
        <v>13506</v>
      </c>
      <c r="C3793" s="587" t="s">
        <v>492</v>
      </c>
      <c r="D3793" s="588">
        <v>104.19</v>
      </c>
    </row>
    <row r="3794" spans="1:4" ht="28.5">
      <c r="A3794" s="585" t="s">
        <v>13507</v>
      </c>
      <c r="B3794" s="586" t="s">
        <v>13508</v>
      </c>
      <c r="C3794" s="587" t="s">
        <v>492</v>
      </c>
      <c r="D3794" s="588">
        <v>147.85</v>
      </c>
    </row>
    <row r="3795" spans="1:4" ht="28.5">
      <c r="A3795" s="585" t="s">
        <v>13509</v>
      </c>
      <c r="B3795" s="586" t="s">
        <v>13510</v>
      </c>
      <c r="C3795" s="587" t="s">
        <v>492</v>
      </c>
      <c r="D3795" s="588">
        <v>166.07</v>
      </c>
    </row>
    <row r="3796" spans="1:4" ht="14.25">
      <c r="A3796" s="585" t="s">
        <v>13511</v>
      </c>
      <c r="B3796" s="586" t="s">
        <v>13512</v>
      </c>
      <c r="C3796" s="587" t="s">
        <v>492</v>
      </c>
      <c r="D3796" s="588">
        <v>225.14</v>
      </c>
    </row>
    <row r="3797" spans="1:4" ht="28.5">
      <c r="A3797" s="585" t="s">
        <v>13513</v>
      </c>
      <c r="B3797" s="586" t="s">
        <v>13514</v>
      </c>
      <c r="C3797" s="587" t="s">
        <v>492</v>
      </c>
      <c r="D3797" s="588">
        <v>322.08</v>
      </c>
    </row>
    <row r="3798" spans="1:4" ht="14.25">
      <c r="A3798" s="585" t="s">
        <v>13515</v>
      </c>
      <c r="B3798" s="586" t="s">
        <v>13516</v>
      </c>
      <c r="C3798" s="587" t="s">
        <v>492</v>
      </c>
      <c r="D3798" s="588">
        <v>428.99</v>
      </c>
    </row>
    <row r="3799" spans="1:4" ht="14.25">
      <c r="A3799" s="585" t="s">
        <v>13517</v>
      </c>
      <c r="B3799" s="586" t="s">
        <v>13518</v>
      </c>
      <c r="C3799" s="587" t="s">
        <v>492</v>
      </c>
      <c r="D3799" s="588">
        <v>658.73</v>
      </c>
    </row>
    <row r="3800" spans="1:4" ht="14.25">
      <c r="A3800" s="585" t="s">
        <v>13519</v>
      </c>
      <c r="B3800" s="586" t="s">
        <v>13520</v>
      </c>
      <c r="C3800" s="587"/>
      <c r="D3800" s="588"/>
    </row>
    <row r="3801" spans="1:4" ht="14.25">
      <c r="A3801" s="585" t="s">
        <v>13521</v>
      </c>
      <c r="B3801" s="586" t="s">
        <v>13522</v>
      </c>
      <c r="C3801" s="587" t="s">
        <v>492</v>
      </c>
      <c r="D3801" s="588">
        <v>56.58</v>
      </c>
    </row>
    <row r="3802" spans="1:4" ht="14.25">
      <c r="A3802" s="585" t="s">
        <v>13523</v>
      </c>
      <c r="B3802" s="586" t="s">
        <v>13524</v>
      </c>
      <c r="C3802" s="587" t="s">
        <v>492</v>
      </c>
      <c r="D3802" s="588">
        <v>60.91</v>
      </c>
    </row>
    <row r="3803" spans="1:4" ht="14.25">
      <c r="A3803" s="585" t="s">
        <v>13525</v>
      </c>
      <c r="B3803" s="586" t="s">
        <v>13526</v>
      </c>
      <c r="C3803" s="587" t="s">
        <v>492</v>
      </c>
      <c r="D3803" s="588">
        <v>94.81</v>
      </c>
    </row>
    <row r="3804" spans="1:4" ht="14.25">
      <c r="A3804" s="585" t="s">
        <v>13527</v>
      </c>
      <c r="B3804" s="586" t="s">
        <v>13528</v>
      </c>
      <c r="C3804" s="587" t="s">
        <v>492</v>
      </c>
      <c r="D3804" s="588">
        <v>133.91999999999999</v>
      </c>
    </row>
    <row r="3805" spans="1:4" ht="14.25">
      <c r="A3805" s="585" t="s">
        <v>13529</v>
      </c>
      <c r="B3805" s="586" t="s">
        <v>13530</v>
      </c>
      <c r="C3805" s="587" t="s">
        <v>492</v>
      </c>
      <c r="D3805" s="588">
        <v>232.62</v>
      </c>
    </row>
    <row r="3806" spans="1:4" ht="14.25">
      <c r="A3806" s="585" t="s">
        <v>13531</v>
      </c>
      <c r="B3806" s="586" t="s">
        <v>13532</v>
      </c>
      <c r="C3806" s="587" t="s">
        <v>492</v>
      </c>
      <c r="D3806" s="588">
        <v>303.32</v>
      </c>
    </row>
    <row r="3807" spans="1:4" ht="14.25">
      <c r="A3807" s="585" t="s">
        <v>13533</v>
      </c>
      <c r="B3807" s="586" t="s">
        <v>13534</v>
      </c>
      <c r="C3807" s="587" t="s">
        <v>492</v>
      </c>
      <c r="D3807" s="588">
        <v>522.55999999999995</v>
      </c>
    </row>
    <row r="3808" spans="1:4" ht="14.25">
      <c r="A3808" s="585" t="s">
        <v>13535</v>
      </c>
      <c r="B3808" s="586" t="s">
        <v>13536</v>
      </c>
      <c r="C3808" s="587"/>
      <c r="D3808" s="588"/>
    </row>
    <row r="3809" spans="1:4" ht="28.5">
      <c r="A3809" s="585" t="s">
        <v>13537</v>
      </c>
      <c r="B3809" s="586" t="s">
        <v>13538</v>
      </c>
      <c r="C3809" s="587" t="s">
        <v>492</v>
      </c>
      <c r="D3809" s="588">
        <v>99.66</v>
      </c>
    </row>
    <row r="3810" spans="1:4" ht="14.25">
      <c r="A3810" s="585" t="s">
        <v>13539</v>
      </c>
      <c r="B3810" s="586" t="s">
        <v>13540</v>
      </c>
      <c r="C3810" s="587"/>
      <c r="D3810" s="588"/>
    </row>
    <row r="3811" spans="1:4" ht="14.25">
      <c r="A3811" s="585" t="s">
        <v>13541</v>
      </c>
      <c r="B3811" s="586" t="s">
        <v>13542</v>
      </c>
      <c r="C3811" s="587" t="s">
        <v>492</v>
      </c>
      <c r="D3811" s="588">
        <v>44.62</v>
      </c>
    </row>
    <row r="3812" spans="1:4" ht="14.25">
      <c r="A3812" s="585" t="s">
        <v>13543</v>
      </c>
      <c r="B3812" s="586" t="s">
        <v>13544</v>
      </c>
      <c r="C3812" s="587" t="s">
        <v>492</v>
      </c>
      <c r="D3812" s="588">
        <v>49.07</v>
      </c>
    </row>
    <row r="3813" spans="1:4" ht="14.25">
      <c r="A3813" s="585" t="s">
        <v>13545</v>
      </c>
      <c r="B3813" s="586" t="s">
        <v>13546</v>
      </c>
      <c r="C3813" s="587" t="s">
        <v>492</v>
      </c>
      <c r="D3813" s="588">
        <v>60.65</v>
      </c>
    </row>
    <row r="3814" spans="1:4" ht="14.25">
      <c r="A3814" s="585" t="s">
        <v>13547</v>
      </c>
      <c r="B3814" s="586" t="s">
        <v>13548</v>
      </c>
      <c r="C3814" s="587" t="s">
        <v>492</v>
      </c>
      <c r="D3814" s="588">
        <v>82.56</v>
      </c>
    </row>
    <row r="3815" spans="1:4" ht="14.25">
      <c r="A3815" s="585" t="s">
        <v>13549</v>
      </c>
      <c r="B3815" s="586" t="s">
        <v>13550</v>
      </c>
      <c r="C3815" s="587" t="s">
        <v>492</v>
      </c>
      <c r="D3815" s="588">
        <v>98.91</v>
      </c>
    </row>
    <row r="3816" spans="1:4" ht="14.25">
      <c r="A3816" s="585" t="s">
        <v>13551</v>
      </c>
      <c r="B3816" s="586" t="s">
        <v>13552</v>
      </c>
      <c r="C3816" s="587" t="s">
        <v>492</v>
      </c>
      <c r="D3816" s="588">
        <v>142.31</v>
      </c>
    </row>
    <row r="3817" spans="1:4" ht="14.25">
      <c r="A3817" s="585" t="s">
        <v>13553</v>
      </c>
      <c r="B3817" s="586" t="s">
        <v>13554</v>
      </c>
      <c r="C3817" s="587"/>
      <c r="D3817" s="588"/>
    </row>
    <row r="3818" spans="1:4" ht="28.5">
      <c r="A3818" s="585" t="s">
        <v>13555</v>
      </c>
      <c r="B3818" s="586" t="s">
        <v>13556</v>
      </c>
      <c r="C3818" s="587" t="s">
        <v>492</v>
      </c>
      <c r="D3818" s="588">
        <v>207.99</v>
      </c>
    </row>
    <row r="3819" spans="1:4" ht="14.25">
      <c r="A3819" s="585" t="s">
        <v>13557</v>
      </c>
      <c r="B3819" s="586" t="s">
        <v>13558</v>
      </c>
      <c r="C3819" s="587"/>
      <c r="D3819" s="588"/>
    </row>
    <row r="3820" spans="1:4" ht="14.25">
      <c r="A3820" s="585" t="s">
        <v>13559</v>
      </c>
      <c r="B3820" s="586" t="s">
        <v>13560</v>
      </c>
      <c r="C3820" s="587" t="s">
        <v>492</v>
      </c>
      <c r="D3820" s="588">
        <v>88.31</v>
      </c>
    </row>
    <row r="3821" spans="1:4" ht="14.25">
      <c r="A3821" s="585" t="s">
        <v>13561</v>
      </c>
      <c r="B3821" s="586" t="s">
        <v>13562</v>
      </c>
      <c r="C3821" s="587"/>
      <c r="D3821" s="588"/>
    </row>
    <row r="3822" spans="1:4" ht="28.5">
      <c r="A3822" s="585" t="s">
        <v>13563</v>
      </c>
      <c r="B3822" s="586" t="s">
        <v>13564</v>
      </c>
      <c r="C3822" s="587" t="s">
        <v>492</v>
      </c>
      <c r="D3822" s="588">
        <v>157.56</v>
      </c>
    </row>
    <row r="3823" spans="1:4" ht="14.25">
      <c r="A3823" s="585" t="s">
        <v>13565</v>
      </c>
      <c r="B3823" s="586" t="s">
        <v>13566</v>
      </c>
      <c r="C3823" s="587"/>
      <c r="D3823" s="588"/>
    </row>
    <row r="3824" spans="1:4" ht="28.5">
      <c r="A3824" s="585" t="s">
        <v>13567</v>
      </c>
      <c r="B3824" s="586" t="s">
        <v>13568</v>
      </c>
      <c r="C3824" s="587" t="s">
        <v>492</v>
      </c>
      <c r="D3824" s="588">
        <v>114.69</v>
      </c>
    </row>
    <row r="3825" spans="1:4" ht="14.25">
      <c r="A3825" s="585" t="s">
        <v>13569</v>
      </c>
      <c r="B3825" s="586" t="s">
        <v>13570</v>
      </c>
      <c r="C3825" s="587"/>
      <c r="D3825" s="588"/>
    </row>
    <row r="3826" spans="1:4" ht="28.5">
      <c r="A3826" s="585" t="s">
        <v>13571</v>
      </c>
      <c r="B3826" s="586" t="s">
        <v>13572</v>
      </c>
      <c r="C3826" s="587" t="s">
        <v>492</v>
      </c>
      <c r="D3826" s="588">
        <v>77.61</v>
      </c>
    </row>
    <row r="3827" spans="1:4" ht="14.25">
      <c r="A3827" s="585" t="s">
        <v>13573</v>
      </c>
      <c r="B3827" s="586" t="s">
        <v>13574</v>
      </c>
      <c r="C3827" s="587"/>
      <c r="D3827" s="588"/>
    </row>
    <row r="3828" spans="1:4" ht="14.25">
      <c r="A3828" s="585" t="s">
        <v>13575</v>
      </c>
      <c r="B3828" s="586" t="s">
        <v>13576</v>
      </c>
      <c r="C3828" s="587" t="s">
        <v>492</v>
      </c>
      <c r="D3828" s="588">
        <v>539.64</v>
      </c>
    </row>
    <row r="3829" spans="1:4" ht="14.25">
      <c r="A3829" s="585" t="s">
        <v>13577</v>
      </c>
      <c r="B3829" s="586" t="s">
        <v>13578</v>
      </c>
      <c r="C3829" s="587"/>
      <c r="D3829" s="588"/>
    </row>
    <row r="3830" spans="1:4" ht="14.25">
      <c r="A3830" s="585" t="s">
        <v>13579</v>
      </c>
      <c r="B3830" s="586" t="s">
        <v>13580</v>
      </c>
      <c r="C3830" s="587" t="s">
        <v>492</v>
      </c>
      <c r="D3830" s="588">
        <v>324.86</v>
      </c>
    </row>
    <row r="3831" spans="1:4" ht="14.25">
      <c r="A3831" s="585" t="s">
        <v>13581</v>
      </c>
      <c r="B3831" s="586" t="s">
        <v>13582</v>
      </c>
      <c r="C3831" s="587"/>
      <c r="D3831" s="588"/>
    </row>
    <row r="3832" spans="1:4" ht="14.25">
      <c r="A3832" s="585" t="s">
        <v>13583</v>
      </c>
      <c r="B3832" s="586" t="s">
        <v>13584</v>
      </c>
      <c r="C3832" s="587" t="s">
        <v>492</v>
      </c>
      <c r="D3832" s="588">
        <v>190.97</v>
      </c>
    </row>
    <row r="3833" spans="1:4" ht="14.25">
      <c r="A3833" s="585" t="s">
        <v>13585</v>
      </c>
      <c r="B3833" s="586" t="s">
        <v>13586</v>
      </c>
      <c r="C3833" s="587"/>
      <c r="D3833" s="588"/>
    </row>
    <row r="3834" spans="1:4" ht="14.25">
      <c r="A3834" s="585" t="s">
        <v>13587</v>
      </c>
      <c r="B3834" s="586" t="s">
        <v>13588</v>
      </c>
      <c r="C3834" s="587" t="s">
        <v>492</v>
      </c>
      <c r="D3834" s="588">
        <v>100.71</v>
      </c>
    </row>
    <row r="3835" spans="1:4" ht="14.25">
      <c r="A3835" s="585" t="s">
        <v>13589</v>
      </c>
      <c r="B3835" s="586" t="s">
        <v>13590</v>
      </c>
      <c r="C3835" s="587"/>
      <c r="D3835" s="588"/>
    </row>
    <row r="3836" spans="1:4" ht="14.25">
      <c r="A3836" s="585" t="s">
        <v>13591</v>
      </c>
      <c r="B3836" s="586" t="s">
        <v>13592</v>
      </c>
      <c r="C3836" s="587" t="s">
        <v>492</v>
      </c>
      <c r="D3836" s="588">
        <v>79.16</v>
      </c>
    </row>
    <row r="3837" spans="1:4" ht="14.25">
      <c r="A3837" s="585" t="s">
        <v>13593</v>
      </c>
      <c r="B3837" s="586" t="s">
        <v>13594</v>
      </c>
      <c r="C3837" s="587"/>
      <c r="D3837" s="588"/>
    </row>
    <row r="3838" spans="1:4" ht="14.25">
      <c r="A3838" s="585" t="s">
        <v>13595</v>
      </c>
      <c r="B3838" s="586" t="s">
        <v>13596</v>
      </c>
      <c r="C3838" s="587" t="s">
        <v>492</v>
      </c>
      <c r="D3838" s="588">
        <v>67.73</v>
      </c>
    </row>
    <row r="3839" spans="1:4" ht="14.25">
      <c r="A3839" s="585" t="s">
        <v>13597</v>
      </c>
      <c r="B3839" s="586" t="s">
        <v>13598</v>
      </c>
      <c r="C3839" s="587"/>
      <c r="D3839" s="588"/>
    </row>
    <row r="3840" spans="1:4" ht="14.25">
      <c r="A3840" s="585" t="s">
        <v>13599</v>
      </c>
      <c r="B3840" s="586" t="s">
        <v>13600</v>
      </c>
      <c r="C3840" s="587" t="s">
        <v>492</v>
      </c>
      <c r="D3840" s="588">
        <v>47.35</v>
      </c>
    </row>
    <row r="3841" spans="1:4" ht="28.5">
      <c r="A3841" s="585" t="s">
        <v>13601</v>
      </c>
      <c r="B3841" s="586" t="s">
        <v>13602</v>
      </c>
      <c r="C3841" s="587" t="s">
        <v>492</v>
      </c>
      <c r="D3841" s="588">
        <v>43.89</v>
      </c>
    </row>
    <row r="3842" spans="1:4" ht="28.5">
      <c r="A3842" s="585" t="s">
        <v>13603</v>
      </c>
      <c r="B3842" s="586" t="s">
        <v>13604</v>
      </c>
      <c r="C3842" s="587" t="s">
        <v>492</v>
      </c>
      <c r="D3842" s="588">
        <v>19.3</v>
      </c>
    </row>
    <row r="3843" spans="1:4" ht="28.5">
      <c r="A3843" s="585" t="s">
        <v>13605</v>
      </c>
      <c r="B3843" s="586" t="s">
        <v>13606</v>
      </c>
      <c r="C3843" s="587" t="s">
        <v>492</v>
      </c>
      <c r="D3843" s="588">
        <v>21.91</v>
      </c>
    </row>
    <row r="3844" spans="1:4" ht="28.5">
      <c r="A3844" s="585" t="s">
        <v>13607</v>
      </c>
      <c r="B3844" s="586" t="s">
        <v>13608</v>
      </c>
      <c r="C3844" s="587" t="s">
        <v>492</v>
      </c>
      <c r="D3844" s="588">
        <v>24.84</v>
      </c>
    </row>
    <row r="3845" spans="1:4" ht="28.5">
      <c r="A3845" s="585" t="s">
        <v>13609</v>
      </c>
      <c r="B3845" s="586" t="s">
        <v>13610</v>
      </c>
      <c r="C3845" s="587" t="s">
        <v>492</v>
      </c>
      <c r="D3845" s="588">
        <v>25.89</v>
      </c>
    </row>
    <row r="3846" spans="1:4" ht="28.5">
      <c r="A3846" s="585" t="s">
        <v>13611</v>
      </c>
      <c r="B3846" s="586" t="s">
        <v>13612</v>
      </c>
      <c r="C3846" s="587" t="s">
        <v>492</v>
      </c>
      <c r="D3846" s="588">
        <v>76.08</v>
      </c>
    </row>
    <row r="3847" spans="1:4" ht="42.75">
      <c r="A3847" s="585" t="s">
        <v>13613</v>
      </c>
      <c r="B3847" s="586" t="s">
        <v>13614</v>
      </c>
      <c r="C3847" s="587" t="s">
        <v>492</v>
      </c>
      <c r="D3847" s="588">
        <v>28.02</v>
      </c>
    </row>
    <row r="3848" spans="1:4" ht="42.75">
      <c r="A3848" s="585" t="s">
        <v>13615</v>
      </c>
      <c r="B3848" s="586" t="s">
        <v>13616</v>
      </c>
      <c r="C3848" s="587" t="s">
        <v>492</v>
      </c>
      <c r="D3848" s="588">
        <v>30.47</v>
      </c>
    </row>
    <row r="3849" spans="1:4" ht="42.75">
      <c r="A3849" s="585" t="s">
        <v>13617</v>
      </c>
      <c r="B3849" s="586" t="s">
        <v>13618</v>
      </c>
      <c r="C3849" s="587" t="s">
        <v>492</v>
      </c>
      <c r="D3849" s="588">
        <v>32</v>
      </c>
    </row>
    <row r="3850" spans="1:4" ht="42.75">
      <c r="A3850" s="585" t="s">
        <v>13619</v>
      </c>
      <c r="B3850" s="586" t="s">
        <v>13620</v>
      </c>
      <c r="C3850" s="587" t="s">
        <v>492</v>
      </c>
      <c r="D3850" s="588">
        <v>34.24</v>
      </c>
    </row>
    <row r="3851" spans="1:4" ht="42.75">
      <c r="A3851" s="585" t="s">
        <v>13621</v>
      </c>
      <c r="B3851" s="586" t="s">
        <v>13622</v>
      </c>
      <c r="C3851" s="587" t="s">
        <v>492</v>
      </c>
      <c r="D3851" s="588">
        <v>209.37</v>
      </c>
    </row>
    <row r="3852" spans="1:4" ht="42.75">
      <c r="A3852" s="585" t="s">
        <v>13623</v>
      </c>
      <c r="B3852" s="586" t="s">
        <v>13624</v>
      </c>
      <c r="C3852" s="587" t="s">
        <v>492</v>
      </c>
      <c r="D3852" s="588">
        <v>188.16</v>
      </c>
    </row>
    <row r="3853" spans="1:4" ht="28.5">
      <c r="A3853" s="585" t="s">
        <v>13625</v>
      </c>
      <c r="B3853" s="586" t="s">
        <v>13626</v>
      </c>
      <c r="C3853" s="587" t="s">
        <v>492</v>
      </c>
      <c r="D3853" s="588">
        <v>52.46</v>
      </c>
    </row>
    <row r="3854" spans="1:4" ht="28.5">
      <c r="A3854" s="585" t="s">
        <v>13627</v>
      </c>
      <c r="B3854" s="586" t="s">
        <v>13628</v>
      </c>
      <c r="C3854" s="587" t="s">
        <v>492</v>
      </c>
      <c r="D3854" s="588">
        <v>53.97</v>
      </c>
    </row>
    <row r="3855" spans="1:4" ht="28.5">
      <c r="A3855" s="585" t="s">
        <v>13629</v>
      </c>
      <c r="B3855" s="586" t="s">
        <v>13630</v>
      </c>
      <c r="C3855" s="587" t="s">
        <v>492</v>
      </c>
      <c r="D3855" s="588">
        <v>51.19</v>
      </c>
    </row>
    <row r="3856" spans="1:4" ht="28.5">
      <c r="A3856" s="585" t="s">
        <v>13631</v>
      </c>
      <c r="B3856" s="586" t="s">
        <v>13632</v>
      </c>
      <c r="C3856" s="587" t="s">
        <v>492</v>
      </c>
      <c r="D3856" s="588">
        <v>56.75</v>
      </c>
    </row>
    <row r="3857" spans="1:4" ht="28.5">
      <c r="A3857" s="585" t="s">
        <v>13633</v>
      </c>
      <c r="B3857" s="586" t="s">
        <v>13634</v>
      </c>
      <c r="C3857" s="587" t="s">
        <v>492</v>
      </c>
      <c r="D3857" s="588">
        <v>20.51</v>
      </c>
    </row>
    <row r="3858" spans="1:4" ht="14.25">
      <c r="A3858" s="585" t="s">
        <v>13635</v>
      </c>
      <c r="B3858" s="586" t="s">
        <v>11690</v>
      </c>
      <c r="C3858" s="587"/>
      <c r="D3858" s="588"/>
    </row>
    <row r="3859" spans="1:4" ht="14.25">
      <c r="A3859" s="585" t="s">
        <v>13636</v>
      </c>
      <c r="B3859" s="586" t="s">
        <v>13637</v>
      </c>
      <c r="C3859" s="587" t="s">
        <v>492</v>
      </c>
      <c r="D3859" s="588">
        <v>67.09</v>
      </c>
    </row>
    <row r="3860" spans="1:4" ht="14.25">
      <c r="A3860" s="585" t="s">
        <v>13638</v>
      </c>
      <c r="B3860" s="586" t="s">
        <v>13639</v>
      </c>
      <c r="C3860" s="587" t="s">
        <v>492</v>
      </c>
      <c r="D3860" s="588">
        <v>131.52000000000001</v>
      </c>
    </row>
    <row r="3861" spans="1:4" ht="28.5">
      <c r="A3861" s="585" t="s">
        <v>13640</v>
      </c>
      <c r="B3861" s="586" t="s">
        <v>13641</v>
      </c>
      <c r="C3861" s="587" t="s">
        <v>492</v>
      </c>
      <c r="D3861" s="588">
        <v>8.74</v>
      </c>
    </row>
    <row r="3862" spans="1:4" ht="28.5">
      <c r="A3862" s="585" t="s">
        <v>13642</v>
      </c>
      <c r="B3862" s="586" t="s">
        <v>13643</v>
      </c>
      <c r="C3862" s="587" t="s">
        <v>492</v>
      </c>
      <c r="D3862" s="588">
        <v>21.24</v>
      </c>
    </row>
    <row r="3863" spans="1:4" ht="14.25">
      <c r="A3863" s="585" t="s">
        <v>13644</v>
      </c>
      <c r="B3863" s="586" t="s">
        <v>13645</v>
      </c>
      <c r="C3863" s="587" t="s">
        <v>492</v>
      </c>
      <c r="D3863" s="588">
        <v>30.44</v>
      </c>
    </row>
    <row r="3864" spans="1:4" ht="28.5">
      <c r="A3864" s="585" t="s">
        <v>13646</v>
      </c>
      <c r="B3864" s="586" t="s">
        <v>13647</v>
      </c>
      <c r="C3864" s="587" t="s">
        <v>492</v>
      </c>
      <c r="D3864" s="588">
        <v>33.69</v>
      </c>
    </row>
    <row r="3865" spans="1:4" ht="28.5">
      <c r="A3865" s="585" t="s">
        <v>13648</v>
      </c>
      <c r="B3865" s="586" t="s">
        <v>13649</v>
      </c>
      <c r="C3865" s="587" t="s">
        <v>492</v>
      </c>
      <c r="D3865" s="588">
        <v>53.96</v>
      </c>
    </row>
    <row r="3866" spans="1:4" ht="14.25">
      <c r="A3866" s="585" t="s">
        <v>13650</v>
      </c>
      <c r="B3866" s="586" t="s">
        <v>13651</v>
      </c>
      <c r="C3866" s="587" t="s">
        <v>492</v>
      </c>
      <c r="D3866" s="588">
        <v>68.92</v>
      </c>
    </row>
    <row r="3867" spans="1:4" ht="28.5">
      <c r="A3867" s="585" t="s">
        <v>13652</v>
      </c>
      <c r="B3867" s="586" t="s">
        <v>13653</v>
      </c>
      <c r="C3867" s="587" t="s">
        <v>810</v>
      </c>
      <c r="D3867" s="588">
        <v>7.94</v>
      </c>
    </row>
    <row r="3868" spans="1:4" ht="28.5">
      <c r="A3868" s="585" t="s">
        <v>13654</v>
      </c>
      <c r="B3868" s="586" t="s">
        <v>13655</v>
      </c>
      <c r="C3868" s="587" t="s">
        <v>810</v>
      </c>
      <c r="D3868" s="588">
        <v>14.46</v>
      </c>
    </row>
    <row r="3869" spans="1:4" ht="28.5">
      <c r="A3869" s="585" t="s">
        <v>13656</v>
      </c>
      <c r="B3869" s="586" t="s">
        <v>13657</v>
      </c>
      <c r="C3869" s="587" t="s">
        <v>810</v>
      </c>
      <c r="D3869" s="588">
        <v>15.44</v>
      </c>
    </row>
    <row r="3870" spans="1:4" ht="28.5">
      <c r="A3870" s="585" t="s">
        <v>13658</v>
      </c>
      <c r="B3870" s="586" t="s">
        <v>13659</v>
      </c>
      <c r="C3870" s="587" t="s">
        <v>810</v>
      </c>
      <c r="D3870" s="588">
        <v>16.77</v>
      </c>
    </row>
    <row r="3871" spans="1:4" ht="28.5">
      <c r="A3871" s="585" t="s">
        <v>13660</v>
      </c>
      <c r="B3871" s="586" t="s">
        <v>13661</v>
      </c>
      <c r="C3871" s="587" t="s">
        <v>810</v>
      </c>
      <c r="D3871" s="588">
        <v>3.8</v>
      </c>
    </row>
    <row r="3872" spans="1:4" ht="28.5">
      <c r="A3872" s="585" t="s">
        <v>13662</v>
      </c>
      <c r="B3872" s="586" t="s">
        <v>13663</v>
      </c>
      <c r="C3872" s="587" t="s">
        <v>492</v>
      </c>
      <c r="D3872" s="588">
        <v>1.8</v>
      </c>
    </row>
    <row r="3873" spans="1:4" ht="28.5">
      <c r="A3873" s="585" t="s">
        <v>13664</v>
      </c>
      <c r="B3873" s="586" t="s">
        <v>13665</v>
      </c>
      <c r="C3873" s="587" t="s">
        <v>492</v>
      </c>
      <c r="D3873" s="588">
        <v>3.21</v>
      </c>
    </row>
    <row r="3874" spans="1:4" ht="28.5">
      <c r="A3874" s="585" t="s">
        <v>13666</v>
      </c>
      <c r="B3874" s="586" t="s">
        <v>13667</v>
      </c>
      <c r="C3874" s="587" t="s">
        <v>492</v>
      </c>
      <c r="D3874" s="588">
        <v>4.21</v>
      </c>
    </row>
    <row r="3875" spans="1:4" ht="28.5">
      <c r="A3875" s="585" t="s">
        <v>13668</v>
      </c>
      <c r="B3875" s="586" t="s">
        <v>13669</v>
      </c>
      <c r="C3875" s="587" t="s">
        <v>492</v>
      </c>
      <c r="D3875" s="588">
        <v>2.5499999999999998</v>
      </c>
    </row>
    <row r="3876" spans="1:4" ht="28.5">
      <c r="A3876" s="585" t="s">
        <v>13670</v>
      </c>
      <c r="B3876" s="586" t="s">
        <v>13671</v>
      </c>
      <c r="C3876" s="587" t="s">
        <v>492</v>
      </c>
      <c r="D3876" s="588">
        <v>5.81</v>
      </c>
    </row>
    <row r="3877" spans="1:4" ht="28.5">
      <c r="A3877" s="585" t="s">
        <v>13672</v>
      </c>
      <c r="B3877" s="586" t="s">
        <v>13673</v>
      </c>
      <c r="C3877" s="587" t="s">
        <v>492</v>
      </c>
      <c r="D3877" s="588">
        <v>16.5</v>
      </c>
    </row>
    <row r="3878" spans="1:4" ht="28.5">
      <c r="A3878" s="585" t="s">
        <v>13674</v>
      </c>
      <c r="B3878" s="586" t="s">
        <v>13675</v>
      </c>
      <c r="C3878" s="587" t="s">
        <v>492</v>
      </c>
      <c r="D3878" s="588">
        <v>23.27</v>
      </c>
    </row>
    <row r="3879" spans="1:4" ht="28.5">
      <c r="A3879" s="585" t="s">
        <v>13676</v>
      </c>
      <c r="B3879" s="586" t="s">
        <v>13677</v>
      </c>
      <c r="C3879" s="587" t="s">
        <v>810</v>
      </c>
      <c r="D3879" s="588">
        <v>8.07</v>
      </c>
    </row>
    <row r="3880" spans="1:4" ht="28.5">
      <c r="A3880" s="585" t="s">
        <v>13678</v>
      </c>
      <c r="B3880" s="586" t="s">
        <v>13679</v>
      </c>
      <c r="C3880" s="587" t="s">
        <v>810</v>
      </c>
      <c r="D3880" s="588">
        <v>12.78</v>
      </c>
    </row>
    <row r="3881" spans="1:4" ht="28.5">
      <c r="A3881" s="585" t="s">
        <v>13680</v>
      </c>
      <c r="B3881" s="586" t="s">
        <v>13681</v>
      </c>
      <c r="C3881" s="587" t="s">
        <v>810</v>
      </c>
      <c r="D3881" s="588">
        <v>3.62</v>
      </c>
    </row>
    <row r="3882" spans="1:4" ht="28.5">
      <c r="A3882" s="585" t="s">
        <v>13682</v>
      </c>
      <c r="B3882" s="586" t="s">
        <v>13683</v>
      </c>
      <c r="C3882" s="587" t="s">
        <v>810</v>
      </c>
      <c r="D3882" s="588">
        <v>5.81</v>
      </c>
    </row>
    <row r="3883" spans="1:4" ht="28.5">
      <c r="A3883" s="585" t="s">
        <v>13684</v>
      </c>
      <c r="B3883" s="586" t="s">
        <v>13685</v>
      </c>
      <c r="C3883" s="587" t="s">
        <v>810</v>
      </c>
      <c r="D3883" s="588">
        <v>8.0500000000000007</v>
      </c>
    </row>
    <row r="3884" spans="1:4" ht="28.5">
      <c r="A3884" s="585" t="s">
        <v>13686</v>
      </c>
      <c r="B3884" s="586" t="s">
        <v>13687</v>
      </c>
      <c r="C3884" s="587" t="s">
        <v>810</v>
      </c>
      <c r="D3884" s="588">
        <v>2.85</v>
      </c>
    </row>
    <row r="3885" spans="1:4" ht="42.75">
      <c r="A3885" s="585" t="s">
        <v>13688</v>
      </c>
      <c r="B3885" s="586" t="s">
        <v>13689</v>
      </c>
      <c r="C3885" s="587" t="s">
        <v>810</v>
      </c>
      <c r="D3885" s="588">
        <v>6.66</v>
      </c>
    </row>
    <row r="3886" spans="1:4" ht="42.75">
      <c r="A3886" s="585" t="s">
        <v>13690</v>
      </c>
      <c r="B3886" s="586" t="s">
        <v>13691</v>
      </c>
      <c r="C3886" s="587" t="s">
        <v>810</v>
      </c>
      <c r="D3886" s="588">
        <v>5.0199999999999996</v>
      </c>
    </row>
    <row r="3887" spans="1:4" ht="42.75">
      <c r="A3887" s="585" t="s">
        <v>13692</v>
      </c>
      <c r="B3887" s="586" t="s">
        <v>13693</v>
      </c>
      <c r="C3887" s="587" t="s">
        <v>810</v>
      </c>
      <c r="D3887" s="588">
        <v>5.95</v>
      </c>
    </row>
    <row r="3888" spans="1:4" ht="42.75">
      <c r="A3888" s="585" t="s">
        <v>13694</v>
      </c>
      <c r="B3888" s="586" t="s">
        <v>13695</v>
      </c>
      <c r="C3888" s="587" t="s">
        <v>810</v>
      </c>
      <c r="D3888" s="588">
        <v>1.71</v>
      </c>
    </row>
    <row r="3889" spans="1:4" ht="42.75">
      <c r="A3889" s="585" t="s">
        <v>13696</v>
      </c>
      <c r="B3889" s="586" t="s">
        <v>13697</v>
      </c>
      <c r="C3889" s="587" t="s">
        <v>810</v>
      </c>
      <c r="D3889" s="588">
        <v>2.14</v>
      </c>
    </row>
    <row r="3890" spans="1:4" ht="42.75">
      <c r="A3890" s="585" t="s">
        <v>13698</v>
      </c>
      <c r="B3890" s="586" t="s">
        <v>13699</v>
      </c>
      <c r="C3890" s="587" t="s">
        <v>810</v>
      </c>
      <c r="D3890" s="588">
        <v>3.14</v>
      </c>
    </row>
    <row r="3891" spans="1:4" ht="42.75">
      <c r="A3891" s="585" t="s">
        <v>13700</v>
      </c>
      <c r="B3891" s="586" t="s">
        <v>13701</v>
      </c>
      <c r="C3891" s="587" t="s">
        <v>810</v>
      </c>
      <c r="D3891" s="588">
        <v>0.87</v>
      </c>
    </row>
    <row r="3892" spans="1:4" ht="42.75">
      <c r="A3892" s="585" t="s">
        <v>13702</v>
      </c>
      <c r="B3892" s="586" t="s">
        <v>13703</v>
      </c>
      <c r="C3892" s="587" t="s">
        <v>810</v>
      </c>
      <c r="D3892" s="588">
        <v>1.7</v>
      </c>
    </row>
    <row r="3893" spans="1:4" ht="42.75">
      <c r="A3893" s="585" t="s">
        <v>13704</v>
      </c>
      <c r="B3893" s="586" t="s">
        <v>13705</v>
      </c>
      <c r="C3893" s="587" t="s">
        <v>810</v>
      </c>
      <c r="D3893" s="588">
        <v>2.76</v>
      </c>
    </row>
    <row r="3894" spans="1:4" ht="42.75">
      <c r="A3894" s="585" t="s">
        <v>13706</v>
      </c>
      <c r="B3894" s="586" t="s">
        <v>13707</v>
      </c>
      <c r="C3894" s="587" t="s">
        <v>810</v>
      </c>
      <c r="D3894" s="588">
        <v>16.84</v>
      </c>
    </row>
    <row r="3895" spans="1:4" ht="42.75">
      <c r="A3895" s="585" t="s">
        <v>13708</v>
      </c>
      <c r="B3895" s="586" t="s">
        <v>13709</v>
      </c>
      <c r="C3895" s="587" t="s">
        <v>810</v>
      </c>
      <c r="D3895" s="588">
        <v>8.4</v>
      </c>
    </row>
    <row r="3896" spans="1:4" ht="42.75">
      <c r="A3896" s="585" t="s">
        <v>13710</v>
      </c>
      <c r="B3896" s="586" t="s">
        <v>13711</v>
      </c>
      <c r="C3896" s="587" t="s">
        <v>810</v>
      </c>
      <c r="D3896" s="588">
        <v>7.87</v>
      </c>
    </row>
    <row r="3897" spans="1:4" ht="42.75">
      <c r="A3897" s="585" t="s">
        <v>13712</v>
      </c>
      <c r="B3897" s="586" t="s">
        <v>13713</v>
      </c>
      <c r="C3897" s="587" t="s">
        <v>810</v>
      </c>
      <c r="D3897" s="588">
        <v>4.33</v>
      </c>
    </row>
    <row r="3898" spans="1:4" ht="42.75">
      <c r="A3898" s="585" t="s">
        <v>13714</v>
      </c>
      <c r="B3898" s="586" t="s">
        <v>13715</v>
      </c>
      <c r="C3898" s="587" t="s">
        <v>810</v>
      </c>
      <c r="D3898" s="588">
        <v>3.6</v>
      </c>
    </row>
    <row r="3899" spans="1:4" ht="42.75">
      <c r="A3899" s="585" t="s">
        <v>13716</v>
      </c>
      <c r="B3899" s="586" t="s">
        <v>13717</v>
      </c>
      <c r="C3899" s="587" t="s">
        <v>810</v>
      </c>
      <c r="D3899" s="588">
        <v>4.1500000000000004</v>
      </c>
    </row>
    <row r="3900" spans="1:4" ht="28.5">
      <c r="A3900" s="585" t="s">
        <v>13718</v>
      </c>
      <c r="B3900" s="586" t="s">
        <v>13719</v>
      </c>
      <c r="C3900" s="587" t="s">
        <v>492</v>
      </c>
      <c r="D3900" s="588">
        <v>4.42</v>
      </c>
    </row>
    <row r="3901" spans="1:4" ht="28.5">
      <c r="A3901" s="585" t="s">
        <v>13720</v>
      </c>
      <c r="B3901" s="586" t="s">
        <v>13721</v>
      </c>
      <c r="C3901" s="587" t="s">
        <v>492</v>
      </c>
      <c r="D3901" s="588">
        <v>31.01</v>
      </c>
    </row>
    <row r="3902" spans="1:4" ht="28.5">
      <c r="A3902" s="585" t="s">
        <v>13722</v>
      </c>
      <c r="B3902" s="586" t="s">
        <v>13723</v>
      </c>
      <c r="C3902" s="587" t="s">
        <v>492</v>
      </c>
      <c r="D3902" s="588">
        <v>3.12</v>
      </c>
    </row>
    <row r="3903" spans="1:4" ht="28.5">
      <c r="A3903" s="585" t="s">
        <v>13724</v>
      </c>
      <c r="B3903" s="586" t="s">
        <v>13725</v>
      </c>
      <c r="C3903" s="587" t="s">
        <v>492</v>
      </c>
      <c r="D3903" s="588">
        <v>3.31</v>
      </c>
    </row>
    <row r="3904" spans="1:4" ht="28.5">
      <c r="A3904" s="585" t="s">
        <v>13726</v>
      </c>
      <c r="B3904" s="586" t="s">
        <v>13727</v>
      </c>
      <c r="C3904" s="587" t="s">
        <v>492</v>
      </c>
      <c r="D3904" s="588">
        <v>3.66</v>
      </c>
    </row>
    <row r="3905" spans="1:4" ht="28.5">
      <c r="A3905" s="585" t="s">
        <v>13728</v>
      </c>
      <c r="B3905" s="586" t="s">
        <v>13729</v>
      </c>
      <c r="C3905" s="587" t="s">
        <v>810</v>
      </c>
      <c r="D3905" s="588">
        <v>8.5500000000000007</v>
      </c>
    </row>
    <row r="3906" spans="1:4" ht="14.25">
      <c r="A3906" s="585" t="s">
        <v>300</v>
      </c>
      <c r="B3906" s="586" t="s">
        <v>13730</v>
      </c>
      <c r="C3906" s="587"/>
      <c r="D3906" s="588"/>
    </row>
    <row r="3907" spans="1:4" ht="14.25">
      <c r="A3907" s="585" t="s">
        <v>13731</v>
      </c>
      <c r="B3907" s="586" t="s">
        <v>13732</v>
      </c>
      <c r="C3907" s="587"/>
      <c r="D3907" s="588"/>
    </row>
    <row r="3908" spans="1:4" ht="14.25">
      <c r="A3908" s="585" t="s">
        <v>13733</v>
      </c>
      <c r="B3908" s="586" t="s">
        <v>13734</v>
      </c>
      <c r="C3908" s="587"/>
      <c r="D3908" s="588"/>
    </row>
    <row r="3909" spans="1:4" ht="14.25">
      <c r="A3909" s="585" t="s">
        <v>13735</v>
      </c>
      <c r="B3909" s="586" t="s">
        <v>13736</v>
      </c>
      <c r="C3909" s="587" t="s">
        <v>492</v>
      </c>
      <c r="D3909" s="588">
        <v>299.60000000000002</v>
      </c>
    </row>
    <row r="3910" spans="1:4" ht="14.25">
      <c r="A3910" s="585" t="s">
        <v>13737</v>
      </c>
      <c r="B3910" s="586" t="s">
        <v>13738</v>
      </c>
      <c r="C3910" s="587" t="s">
        <v>492</v>
      </c>
      <c r="D3910" s="588">
        <v>389.48</v>
      </c>
    </row>
    <row r="3911" spans="1:4" ht="14.25">
      <c r="A3911" s="585" t="s">
        <v>13739</v>
      </c>
      <c r="B3911" s="586" t="s">
        <v>13740</v>
      </c>
      <c r="C3911" s="587"/>
      <c r="D3911" s="588"/>
    </row>
    <row r="3912" spans="1:4" ht="14.25">
      <c r="A3912" s="585" t="s">
        <v>13741</v>
      </c>
      <c r="B3912" s="586" t="s">
        <v>13742</v>
      </c>
      <c r="C3912" s="587" t="s">
        <v>492</v>
      </c>
      <c r="D3912" s="588">
        <v>141.08000000000001</v>
      </c>
    </row>
    <row r="3913" spans="1:4" ht="14.25">
      <c r="A3913" s="585" t="s">
        <v>13743</v>
      </c>
      <c r="B3913" s="586" t="s">
        <v>13744</v>
      </c>
      <c r="C3913" s="587" t="s">
        <v>492</v>
      </c>
      <c r="D3913" s="588">
        <v>225.72</v>
      </c>
    </row>
    <row r="3914" spans="1:4" ht="14.25">
      <c r="A3914" s="585" t="s">
        <v>13745</v>
      </c>
      <c r="B3914" s="586" t="s">
        <v>13746</v>
      </c>
      <c r="C3914" s="587" t="s">
        <v>492</v>
      </c>
      <c r="D3914" s="588">
        <v>451.45</v>
      </c>
    </row>
    <row r="3915" spans="1:4" ht="14.25">
      <c r="A3915" s="585" t="s">
        <v>13747</v>
      </c>
      <c r="B3915" s="586" t="s">
        <v>13748</v>
      </c>
      <c r="C3915" s="587" t="s">
        <v>492</v>
      </c>
      <c r="D3915" s="588">
        <v>677.18</v>
      </c>
    </row>
    <row r="3916" spans="1:4" ht="14.25">
      <c r="A3916" s="585" t="s">
        <v>13749</v>
      </c>
      <c r="B3916" s="586" t="s">
        <v>13750</v>
      </c>
      <c r="C3916" s="587"/>
      <c r="D3916" s="588"/>
    </row>
    <row r="3917" spans="1:4" ht="14.25">
      <c r="A3917" s="585" t="s">
        <v>13751</v>
      </c>
      <c r="B3917" s="586" t="s">
        <v>13752</v>
      </c>
      <c r="C3917" s="587" t="s">
        <v>492</v>
      </c>
      <c r="D3917" s="588">
        <v>936.68</v>
      </c>
    </row>
    <row r="3918" spans="1:4" ht="14.25">
      <c r="A3918" s="585" t="s">
        <v>13753</v>
      </c>
      <c r="B3918" s="586" t="s">
        <v>13754</v>
      </c>
      <c r="C3918" s="587" t="s">
        <v>492</v>
      </c>
      <c r="D3918" s="588">
        <v>1273.8900000000001</v>
      </c>
    </row>
    <row r="3919" spans="1:4" ht="14.25">
      <c r="A3919" s="585" t="s">
        <v>13755</v>
      </c>
      <c r="B3919" s="586" t="s">
        <v>13756</v>
      </c>
      <c r="C3919" s="587" t="s">
        <v>492</v>
      </c>
      <c r="D3919" s="588">
        <v>1423.76</v>
      </c>
    </row>
    <row r="3920" spans="1:4" ht="14.25">
      <c r="A3920" s="585" t="s">
        <v>13757</v>
      </c>
      <c r="B3920" s="586" t="s">
        <v>13758</v>
      </c>
      <c r="C3920" s="587"/>
      <c r="D3920" s="588"/>
    </row>
    <row r="3921" spans="1:4" ht="14.25">
      <c r="A3921" s="585" t="s">
        <v>13759</v>
      </c>
      <c r="B3921" s="586" t="s">
        <v>13760</v>
      </c>
      <c r="C3921" s="587" t="s">
        <v>492</v>
      </c>
      <c r="D3921" s="588">
        <v>374.67</v>
      </c>
    </row>
    <row r="3922" spans="1:4" ht="14.25">
      <c r="A3922" s="585" t="s">
        <v>13761</v>
      </c>
      <c r="B3922" s="586" t="s">
        <v>13762</v>
      </c>
      <c r="C3922" s="587" t="s">
        <v>492</v>
      </c>
      <c r="D3922" s="588">
        <v>487.07</v>
      </c>
    </row>
    <row r="3923" spans="1:4" ht="14.25">
      <c r="A3923" s="585" t="s">
        <v>13763</v>
      </c>
      <c r="B3923" s="586" t="s">
        <v>13764</v>
      </c>
      <c r="C3923" s="587" t="s">
        <v>492</v>
      </c>
      <c r="D3923" s="588">
        <v>749.34</v>
      </c>
    </row>
    <row r="3924" spans="1:4" ht="14.25">
      <c r="A3924" s="585" t="s">
        <v>13765</v>
      </c>
      <c r="B3924" s="586" t="s">
        <v>13766</v>
      </c>
      <c r="C3924" s="587" t="s">
        <v>492</v>
      </c>
      <c r="D3924" s="588">
        <v>1198.95</v>
      </c>
    </row>
    <row r="3925" spans="1:4" ht="14.25">
      <c r="A3925" s="585" t="s">
        <v>13767</v>
      </c>
      <c r="B3925" s="586" t="s">
        <v>13768</v>
      </c>
      <c r="C3925" s="587"/>
      <c r="D3925" s="588"/>
    </row>
    <row r="3926" spans="1:4" ht="14.25">
      <c r="A3926" s="585" t="s">
        <v>13769</v>
      </c>
      <c r="B3926" s="586" t="s">
        <v>13770</v>
      </c>
      <c r="C3926" s="587" t="s">
        <v>492</v>
      </c>
      <c r="D3926" s="588">
        <v>141.08000000000001</v>
      </c>
    </row>
    <row r="3927" spans="1:4" ht="14.25">
      <c r="A3927" s="585" t="s">
        <v>13771</v>
      </c>
      <c r="B3927" s="586" t="s">
        <v>13772</v>
      </c>
      <c r="C3927" s="587" t="s">
        <v>492</v>
      </c>
      <c r="D3927" s="588">
        <v>282.16000000000003</v>
      </c>
    </row>
    <row r="3928" spans="1:4" ht="14.25">
      <c r="A3928" s="585" t="s">
        <v>13773</v>
      </c>
      <c r="B3928" s="586" t="s">
        <v>13774</v>
      </c>
      <c r="C3928" s="587" t="s">
        <v>492</v>
      </c>
      <c r="D3928" s="588">
        <v>564.32000000000005</v>
      </c>
    </row>
    <row r="3929" spans="1:4" ht="14.25">
      <c r="A3929" s="585" t="s">
        <v>13775</v>
      </c>
      <c r="B3929" s="586" t="s">
        <v>13776</v>
      </c>
      <c r="C3929" s="587"/>
      <c r="D3929" s="588"/>
    </row>
    <row r="3930" spans="1:4" ht="14.25">
      <c r="A3930" s="585" t="s">
        <v>13777</v>
      </c>
      <c r="B3930" s="586" t="s">
        <v>13778</v>
      </c>
      <c r="C3930" s="587" t="s">
        <v>492</v>
      </c>
      <c r="D3930" s="588">
        <v>294.06</v>
      </c>
    </row>
    <row r="3931" spans="1:4" ht="14.25">
      <c r="A3931" s="585" t="s">
        <v>13779</v>
      </c>
      <c r="B3931" s="586" t="s">
        <v>13780</v>
      </c>
      <c r="C3931" s="587" t="s">
        <v>891</v>
      </c>
      <c r="D3931" s="588">
        <v>54.77</v>
      </c>
    </row>
    <row r="3932" spans="1:4" ht="14.25">
      <c r="A3932" s="585" t="s">
        <v>13781</v>
      </c>
      <c r="B3932" s="586" t="s">
        <v>13782</v>
      </c>
      <c r="C3932" s="587" t="s">
        <v>492</v>
      </c>
      <c r="D3932" s="588">
        <v>1805.02</v>
      </c>
    </row>
    <row r="3933" spans="1:4" ht="14.25">
      <c r="A3933" s="585" t="s">
        <v>13783</v>
      </c>
      <c r="B3933" s="586" t="s">
        <v>13784</v>
      </c>
      <c r="C3933" s="587" t="s">
        <v>891</v>
      </c>
      <c r="D3933" s="588">
        <v>16.14</v>
      </c>
    </row>
    <row r="3934" spans="1:4" ht="14.25">
      <c r="A3934" s="585" t="s">
        <v>13785</v>
      </c>
      <c r="B3934" s="586" t="s">
        <v>13786</v>
      </c>
      <c r="C3934" s="587" t="s">
        <v>492</v>
      </c>
      <c r="D3934" s="588">
        <v>109.02</v>
      </c>
    </row>
    <row r="3935" spans="1:4" ht="14.25">
      <c r="A3935" s="585" t="s">
        <v>13787</v>
      </c>
      <c r="B3935" s="586" t="s">
        <v>13788</v>
      </c>
      <c r="C3935" s="587" t="s">
        <v>492</v>
      </c>
      <c r="D3935" s="588">
        <v>56.06</v>
      </c>
    </row>
    <row r="3936" spans="1:4" ht="14.25">
      <c r="A3936" s="585" t="s">
        <v>13789</v>
      </c>
      <c r="B3936" s="586" t="s">
        <v>13790</v>
      </c>
      <c r="C3936" s="587"/>
      <c r="D3936" s="588"/>
    </row>
    <row r="3937" spans="1:4" ht="14.25">
      <c r="A3937" s="585" t="s">
        <v>13791</v>
      </c>
      <c r="B3937" s="586" t="s">
        <v>13792</v>
      </c>
      <c r="C3937" s="587" t="s">
        <v>492</v>
      </c>
      <c r="D3937" s="588">
        <v>294.06</v>
      </c>
    </row>
    <row r="3938" spans="1:4" ht="14.25">
      <c r="A3938" s="585" t="s">
        <v>13793</v>
      </c>
      <c r="B3938" s="586" t="s">
        <v>13794</v>
      </c>
      <c r="C3938" s="587"/>
      <c r="D3938" s="588"/>
    </row>
    <row r="3939" spans="1:4" ht="14.25">
      <c r="A3939" s="585" t="s">
        <v>13795</v>
      </c>
      <c r="B3939" s="586" t="s">
        <v>13796</v>
      </c>
      <c r="C3939" s="587" t="s">
        <v>891</v>
      </c>
      <c r="D3939" s="588">
        <v>783.73</v>
      </c>
    </row>
    <row r="3940" spans="1:4" ht="14.25">
      <c r="A3940" s="585" t="s">
        <v>13797</v>
      </c>
      <c r="B3940" s="586" t="s">
        <v>13798</v>
      </c>
      <c r="C3940" s="587"/>
      <c r="D3940" s="588"/>
    </row>
    <row r="3941" spans="1:4" ht="14.25">
      <c r="A3941" s="585" t="s">
        <v>13799</v>
      </c>
      <c r="B3941" s="586" t="s">
        <v>13800</v>
      </c>
      <c r="C3941" s="587" t="s">
        <v>780</v>
      </c>
      <c r="D3941" s="588">
        <v>52.86</v>
      </c>
    </row>
    <row r="3942" spans="1:4" ht="14.25">
      <c r="A3942" s="585" t="s">
        <v>13801</v>
      </c>
      <c r="B3942" s="586" t="s">
        <v>13802</v>
      </c>
      <c r="C3942" s="587" t="s">
        <v>780</v>
      </c>
      <c r="D3942" s="588">
        <v>153.43</v>
      </c>
    </row>
    <row r="3943" spans="1:4" ht="14.25">
      <c r="A3943" s="585" t="s">
        <v>13803</v>
      </c>
      <c r="B3943" s="586" t="s">
        <v>13804</v>
      </c>
      <c r="C3943" s="587" t="s">
        <v>780</v>
      </c>
      <c r="D3943" s="588">
        <v>52.86</v>
      </c>
    </row>
    <row r="3944" spans="1:4" ht="14.25">
      <c r="A3944" s="585" t="s">
        <v>13805</v>
      </c>
      <c r="B3944" s="586" t="s">
        <v>13806</v>
      </c>
      <c r="C3944" s="587" t="s">
        <v>780</v>
      </c>
      <c r="D3944" s="588">
        <v>57.9</v>
      </c>
    </row>
    <row r="3945" spans="1:4" ht="14.25">
      <c r="A3945" s="585" t="s">
        <v>13807</v>
      </c>
      <c r="B3945" s="586" t="s">
        <v>13808</v>
      </c>
      <c r="C3945" s="587" t="s">
        <v>780</v>
      </c>
      <c r="D3945" s="588">
        <v>52.86</v>
      </c>
    </row>
    <row r="3946" spans="1:4" ht="14.25">
      <c r="A3946" s="585" t="s">
        <v>301</v>
      </c>
      <c r="B3946" s="586" t="s">
        <v>13809</v>
      </c>
      <c r="C3946" s="587"/>
      <c r="D3946" s="588"/>
    </row>
    <row r="3947" spans="1:4" ht="14.25">
      <c r="A3947" s="585" t="s">
        <v>13810</v>
      </c>
      <c r="B3947" s="586" t="s">
        <v>13811</v>
      </c>
      <c r="C3947" s="587"/>
      <c r="D3947" s="588"/>
    </row>
    <row r="3948" spans="1:4" ht="14.25">
      <c r="A3948" s="585" t="s">
        <v>13812</v>
      </c>
      <c r="B3948" s="586" t="s">
        <v>13813</v>
      </c>
      <c r="C3948" s="587"/>
      <c r="D3948" s="588"/>
    </row>
    <row r="3949" spans="1:4" ht="14.25">
      <c r="A3949" s="585" t="s">
        <v>13814</v>
      </c>
      <c r="B3949" s="586" t="s">
        <v>13815</v>
      </c>
      <c r="C3949" s="587" t="s">
        <v>492</v>
      </c>
      <c r="D3949" s="588">
        <v>50.2</v>
      </c>
    </row>
    <row r="3950" spans="1:4" ht="14.25">
      <c r="A3950" s="585" t="s">
        <v>13816</v>
      </c>
      <c r="B3950" s="586" t="s">
        <v>13817</v>
      </c>
      <c r="C3950" s="587"/>
      <c r="D3950" s="588"/>
    </row>
    <row r="3951" spans="1:4" ht="14.25">
      <c r="A3951" s="585" t="s">
        <v>13818</v>
      </c>
      <c r="B3951" s="586" t="s">
        <v>13819</v>
      </c>
      <c r="C3951" s="587" t="s">
        <v>492</v>
      </c>
      <c r="D3951" s="588">
        <v>108.42</v>
      </c>
    </row>
    <row r="3952" spans="1:4" ht="14.25">
      <c r="A3952" s="585" t="s">
        <v>13820</v>
      </c>
      <c r="B3952" s="586" t="s">
        <v>13821</v>
      </c>
      <c r="C3952" s="587"/>
      <c r="D3952" s="588"/>
    </row>
    <row r="3953" spans="1:4" ht="14.25">
      <c r="A3953" s="585" t="s">
        <v>13822</v>
      </c>
      <c r="B3953" s="586" t="s">
        <v>13823</v>
      </c>
      <c r="C3953" s="587" t="s">
        <v>492</v>
      </c>
      <c r="D3953" s="588">
        <v>84.87</v>
      </c>
    </row>
    <row r="3954" spans="1:4" ht="14.25">
      <c r="A3954" s="585" t="s">
        <v>13824</v>
      </c>
      <c r="B3954" s="586" t="s">
        <v>13825</v>
      </c>
      <c r="C3954" s="587" t="s">
        <v>492</v>
      </c>
      <c r="D3954" s="588">
        <v>98.46</v>
      </c>
    </row>
    <row r="3955" spans="1:4" ht="14.25">
      <c r="A3955" s="585" t="s">
        <v>13826</v>
      </c>
      <c r="B3955" s="586" t="s">
        <v>13827</v>
      </c>
      <c r="C3955" s="587" t="s">
        <v>492</v>
      </c>
      <c r="D3955" s="588">
        <v>81.61</v>
      </c>
    </row>
    <row r="3956" spans="1:4" ht="14.25">
      <c r="A3956" s="585" t="s">
        <v>13828</v>
      </c>
      <c r="B3956" s="586" t="s">
        <v>13829</v>
      </c>
      <c r="C3956" s="587"/>
      <c r="D3956" s="588"/>
    </row>
    <row r="3957" spans="1:4" ht="14.25">
      <c r="A3957" s="585" t="s">
        <v>13830</v>
      </c>
      <c r="B3957" s="586" t="s">
        <v>13831</v>
      </c>
      <c r="C3957" s="587" t="s">
        <v>492</v>
      </c>
      <c r="D3957" s="588">
        <v>52.27</v>
      </c>
    </row>
    <row r="3958" spans="1:4" ht="14.25">
      <c r="A3958" s="585" t="s">
        <v>13832</v>
      </c>
      <c r="B3958" s="586" t="s">
        <v>13833</v>
      </c>
      <c r="C3958" s="587"/>
      <c r="D3958" s="588"/>
    </row>
    <row r="3959" spans="1:4" ht="28.5">
      <c r="A3959" s="585" t="s">
        <v>13834</v>
      </c>
      <c r="B3959" s="586" t="s">
        <v>13835</v>
      </c>
      <c r="C3959" s="587" t="s">
        <v>810</v>
      </c>
      <c r="D3959" s="588">
        <v>16.55</v>
      </c>
    </row>
    <row r="3960" spans="1:4" ht="14.25">
      <c r="A3960" s="585" t="s">
        <v>13836</v>
      </c>
      <c r="B3960" s="586" t="s">
        <v>13837</v>
      </c>
      <c r="C3960" s="587" t="s">
        <v>492</v>
      </c>
      <c r="D3960" s="588">
        <v>37.200000000000003</v>
      </c>
    </row>
    <row r="3961" spans="1:4" ht="14.25">
      <c r="A3961" s="585" t="s">
        <v>13838</v>
      </c>
      <c r="B3961" s="586" t="s">
        <v>13839</v>
      </c>
      <c r="C3961" s="587" t="s">
        <v>492</v>
      </c>
      <c r="D3961" s="588">
        <v>43.41</v>
      </c>
    </row>
    <row r="3962" spans="1:4" ht="14.25">
      <c r="A3962" s="585" t="s">
        <v>13840</v>
      </c>
      <c r="B3962" s="586" t="s">
        <v>13841</v>
      </c>
      <c r="C3962" s="587"/>
      <c r="D3962" s="588"/>
    </row>
    <row r="3963" spans="1:4" ht="42.75">
      <c r="A3963" s="585" t="s">
        <v>13842</v>
      </c>
      <c r="B3963" s="586" t="s">
        <v>13843</v>
      </c>
      <c r="C3963" s="587" t="s">
        <v>492</v>
      </c>
      <c r="D3963" s="588">
        <v>436.97</v>
      </c>
    </row>
    <row r="3964" spans="1:4" ht="57">
      <c r="A3964" s="585" t="s">
        <v>13844</v>
      </c>
      <c r="B3964" s="586" t="s">
        <v>13845</v>
      </c>
      <c r="C3964" s="587" t="s">
        <v>492</v>
      </c>
      <c r="D3964" s="588">
        <v>584.46</v>
      </c>
    </row>
    <row r="3965" spans="1:4" ht="57">
      <c r="A3965" s="585" t="s">
        <v>13846</v>
      </c>
      <c r="B3965" s="586" t="s">
        <v>13847</v>
      </c>
      <c r="C3965" s="587" t="s">
        <v>492</v>
      </c>
      <c r="D3965" s="588">
        <v>477.56</v>
      </c>
    </row>
    <row r="3966" spans="1:4" ht="57">
      <c r="A3966" s="585" t="s">
        <v>13848</v>
      </c>
      <c r="B3966" s="586" t="s">
        <v>13849</v>
      </c>
      <c r="C3966" s="587" t="s">
        <v>492</v>
      </c>
      <c r="D3966" s="588">
        <v>368.83</v>
      </c>
    </row>
    <row r="3967" spans="1:4" ht="57">
      <c r="A3967" s="585" t="s">
        <v>13850</v>
      </c>
      <c r="B3967" s="586" t="s">
        <v>13851</v>
      </c>
      <c r="C3967" s="587" t="s">
        <v>492</v>
      </c>
      <c r="D3967" s="588">
        <v>264.94</v>
      </c>
    </row>
    <row r="3968" spans="1:4" ht="71.25">
      <c r="A3968" s="585" t="s">
        <v>13852</v>
      </c>
      <c r="B3968" s="586" t="s">
        <v>13853</v>
      </c>
      <c r="C3968" s="587" t="s">
        <v>492</v>
      </c>
      <c r="D3968" s="588">
        <v>455.02</v>
      </c>
    </row>
    <row r="3969" spans="1:4" ht="71.25">
      <c r="A3969" s="585" t="s">
        <v>13854</v>
      </c>
      <c r="B3969" s="586" t="s">
        <v>13855</v>
      </c>
      <c r="C3969" s="587" t="s">
        <v>492</v>
      </c>
      <c r="D3969" s="588">
        <v>375.75</v>
      </c>
    </row>
    <row r="3970" spans="1:4" ht="71.25">
      <c r="A3970" s="585" t="s">
        <v>13856</v>
      </c>
      <c r="B3970" s="586" t="s">
        <v>13857</v>
      </c>
      <c r="C3970" s="587" t="s">
        <v>492</v>
      </c>
      <c r="D3970" s="588">
        <v>293.77</v>
      </c>
    </row>
    <row r="3971" spans="1:4" ht="71.25">
      <c r="A3971" s="585" t="s">
        <v>13858</v>
      </c>
      <c r="B3971" s="586" t="s">
        <v>13859</v>
      </c>
      <c r="C3971" s="587" t="s">
        <v>492</v>
      </c>
      <c r="D3971" s="588">
        <v>215.77</v>
      </c>
    </row>
    <row r="3972" spans="1:4" ht="14.25">
      <c r="A3972" s="585" t="s">
        <v>302</v>
      </c>
      <c r="B3972" s="586" t="s">
        <v>13860</v>
      </c>
      <c r="C3972" s="587"/>
      <c r="D3972" s="588"/>
    </row>
    <row r="3973" spans="1:4" ht="14.25">
      <c r="A3973" s="585" t="s">
        <v>13861</v>
      </c>
      <c r="B3973" s="586" t="s">
        <v>13862</v>
      </c>
      <c r="C3973" s="587"/>
      <c r="D3973" s="588"/>
    </row>
    <row r="3974" spans="1:4" ht="14.25">
      <c r="A3974" s="585" t="s">
        <v>13863</v>
      </c>
      <c r="B3974" s="586" t="s">
        <v>13864</v>
      </c>
      <c r="C3974" s="587"/>
      <c r="D3974" s="588"/>
    </row>
    <row r="3975" spans="1:4" ht="42.75">
      <c r="A3975" s="585" t="s">
        <v>13865</v>
      </c>
      <c r="B3975" s="586" t="s">
        <v>13866</v>
      </c>
      <c r="C3975" s="587" t="s">
        <v>780</v>
      </c>
      <c r="D3975" s="588">
        <v>28.95</v>
      </c>
    </row>
    <row r="3976" spans="1:4" ht="14.25">
      <c r="A3976" s="585" t="s">
        <v>13867</v>
      </c>
      <c r="B3976" s="586" t="s">
        <v>13868</v>
      </c>
      <c r="C3976" s="587" t="s">
        <v>780</v>
      </c>
      <c r="D3976" s="588">
        <v>38.479999999999997</v>
      </c>
    </row>
    <row r="3977" spans="1:4" ht="14.25">
      <c r="A3977" s="585" t="s">
        <v>13869</v>
      </c>
      <c r="B3977" s="586" t="s">
        <v>13870</v>
      </c>
      <c r="C3977" s="587" t="s">
        <v>780</v>
      </c>
      <c r="D3977" s="588">
        <v>25.53</v>
      </c>
    </row>
    <row r="3978" spans="1:4" ht="14.25">
      <c r="A3978" s="585" t="s">
        <v>13871</v>
      </c>
      <c r="B3978" s="586" t="s">
        <v>13872</v>
      </c>
      <c r="C3978" s="587"/>
      <c r="D3978" s="588"/>
    </row>
    <row r="3979" spans="1:4" ht="28.5">
      <c r="A3979" s="585" t="s">
        <v>13873</v>
      </c>
      <c r="B3979" s="586" t="s">
        <v>13874</v>
      </c>
      <c r="C3979" s="587" t="s">
        <v>810</v>
      </c>
      <c r="D3979" s="588">
        <v>3.92</v>
      </c>
    </row>
    <row r="3980" spans="1:4" ht="14.25">
      <c r="A3980" s="585" t="s">
        <v>13875</v>
      </c>
      <c r="B3980" s="586" t="s">
        <v>13876</v>
      </c>
      <c r="C3980" s="587"/>
      <c r="D3980" s="588"/>
    </row>
    <row r="3981" spans="1:4" ht="14.25">
      <c r="A3981" s="585" t="s">
        <v>13877</v>
      </c>
      <c r="B3981" s="586" t="s">
        <v>13878</v>
      </c>
      <c r="C3981" s="587" t="s">
        <v>891</v>
      </c>
      <c r="D3981" s="588">
        <v>0.4</v>
      </c>
    </row>
    <row r="3982" spans="1:4" ht="14.25">
      <c r="A3982" s="585" t="s">
        <v>13879</v>
      </c>
      <c r="B3982" s="586" t="s">
        <v>13880</v>
      </c>
      <c r="C3982" s="587" t="s">
        <v>780</v>
      </c>
      <c r="D3982" s="588">
        <v>2.12</v>
      </c>
    </row>
    <row r="3983" spans="1:4" ht="14.25">
      <c r="A3983" s="585" t="s">
        <v>13881</v>
      </c>
      <c r="B3983" s="586" t="s">
        <v>13882</v>
      </c>
      <c r="C3983" s="587"/>
      <c r="D3983" s="588"/>
    </row>
    <row r="3984" spans="1:4" ht="42.75">
      <c r="A3984" s="585" t="s">
        <v>13883</v>
      </c>
      <c r="B3984" s="586" t="s">
        <v>13884</v>
      </c>
      <c r="C3984" s="587" t="s">
        <v>780</v>
      </c>
      <c r="D3984" s="588">
        <v>3.19</v>
      </c>
    </row>
    <row r="3985" spans="1:4" ht="14.25">
      <c r="A3985" s="585" t="s">
        <v>13885</v>
      </c>
      <c r="B3985" s="586" t="s">
        <v>13886</v>
      </c>
      <c r="C3985" s="587"/>
      <c r="D3985" s="588"/>
    </row>
    <row r="3986" spans="1:4" ht="28.5">
      <c r="A3986" s="585" t="s">
        <v>13887</v>
      </c>
      <c r="B3986" s="586" t="s">
        <v>13888</v>
      </c>
      <c r="C3986" s="587" t="s">
        <v>891</v>
      </c>
      <c r="D3986" s="588">
        <v>0.21</v>
      </c>
    </row>
    <row r="3987" spans="1:4" ht="14.25">
      <c r="A3987" s="585" t="s">
        <v>13889</v>
      </c>
      <c r="B3987" s="586" t="s">
        <v>13890</v>
      </c>
      <c r="C3987" s="587"/>
      <c r="D3987" s="588"/>
    </row>
    <row r="3988" spans="1:4" ht="28.5">
      <c r="A3988" s="585" t="s">
        <v>13891</v>
      </c>
      <c r="B3988" s="586" t="s">
        <v>13892</v>
      </c>
      <c r="C3988" s="587" t="s">
        <v>780</v>
      </c>
      <c r="D3988" s="588">
        <v>4.7300000000000004</v>
      </c>
    </row>
    <row r="3989" spans="1:4" ht="14.25">
      <c r="A3989" s="585" t="s">
        <v>13893</v>
      </c>
      <c r="B3989" s="586" t="s">
        <v>13894</v>
      </c>
      <c r="C3989" s="587"/>
      <c r="D3989" s="588"/>
    </row>
    <row r="3990" spans="1:4" ht="28.5">
      <c r="A3990" s="585" t="s">
        <v>13895</v>
      </c>
      <c r="B3990" s="586" t="s">
        <v>13896</v>
      </c>
      <c r="C3990" s="587" t="s">
        <v>780</v>
      </c>
      <c r="D3990" s="588">
        <v>1.95</v>
      </c>
    </row>
    <row r="3991" spans="1:4" ht="28.5">
      <c r="A3991" s="585" t="s">
        <v>13897</v>
      </c>
      <c r="B3991" s="586" t="s">
        <v>13898</v>
      </c>
      <c r="C3991" s="587" t="s">
        <v>780</v>
      </c>
      <c r="D3991" s="588">
        <v>3.78</v>
      </c>
    </row>
    <row r="3992" spans="1:4" ht="14.25">
      <c r="A3992" s="585" t="s">
        <v>13899</v>
      </c>
      <c r="B3992" s="586" t="s">
        <v>13900</v>
      </c>
      <c r="C3992" s="587"/>
      <c r="D3992" s="588"/>
    </row>
    <row r="3993" spans="1:4" ht="28.5">
      <c r="A3993" s="585" t="s">
        <v>13901</v>
      </c>
      <c r="B3993" s="586" t="s">
        <v>13902</v>
      </c>
      <c r="C3993" s="587" t="s">
        <v>780</v>
      </c>
      <c r="D3993" s="588">
        <v>1.77</v>
      </c>
    </row>
    <row r="3994" spans="1:4" ht="28.5">
      <c r="A3994" s="585" t="s">
        <v>13903</v>
      </c>
      <c r="B3994" s="586" t="s">
        <v>13904</v>
      </c>
      <c r="C3994" s="587" t="s">
        <v>780</v>
      </c>
      <c r="D3994" s="588">
        <v>26.16</v>
      </c>
    </row>
    <row r="3995" spans="1:4" ht="14.25">
      <c r="A3995" s="585" t="s">
        <v>13905</v>
      </c>
      <c r="B3995" s="586" t="s">
        <v>13906</v>
      </c>
      <c r="C3995" s="587" t="s">
        <v>891</v>
      </c>
      <c r="D3995" s="588">
        <v>0.47</v>
      </c>
    </row>
    <row r="3996" spans="1:4" ht="14.25">
      <c r="A3996" s="585" t="s">
        <v>13907</v>
      </c>
      <c r="B3996" s="586" t="s">
        <v>13908</v>
      </c>
      <c r="C3996" s="587" t="s">
        <v>780</v>
      </c>
      <c r="D3996" s="588">
        <v>6.52</v>
      </c>
    </row>
    <row r="3997" spans="1:4" ht="28.5">
      <c r="A3997" s="585" t="s">
        <v>13909</v>
      </c>
      <c r="B3997" s="586" t="s">
        <v>13910</v>
      </c>
      <c r="C3997" s="587" t="s">
        <v>780</v>
      </c>
      <c r="D3997" s="588">
        <v>44.15</v>
      </c>
    </row>
    <row r="3998" spans="1:4" ht="28.5">
      <c r="A3998" s="585" t="s">
        <v>13911</v>
      </c>
      <c r="B3998" s="586" t="s">
        <v>13912</v>
      </c>
      <c r="C3998" s="587" t="s">
        <v>780</v>
      </c>
      <c r="D3998" s="588">
        <v>31.94</v>
      </c>
    </row>
    <row r="3999" spans="1:4" ht="28.5">
      <c r="A3999" s="585" t="s">
        <v>13913</v>
      </c>
      <c r="B3999" s="586" t="s">
        <v>13914</v>
      </c>
      <c r="C3999" s="587" t="s">
        <v>780</v>
      </c>
      <c r="D3999" s="588">
        <v>38.049999999999997</v>
      </c>
    </row>
    <row r="4000" spans="1:4" ht="28.5">
      <c r="A4000" s="585" t="s">
        <v>13915</v>
      </c>
      <c r="B4000" s="586" t="s">
        <v>13916</v>
      </c>
      <c r="C4000" s="587" t="s">
        <v>780</v>
      </c>
      <c r="D4000" s="588">
        <v>2.67</v>
      </c>
    </row>
    <row r="4001" spans="1:4" ht="14.25">
      <c r="A4001" s="585" t="s">
        <v>13917</v>
      </c>
      <c r="B4001" s="586" t="s">
        <v>13918</v>
      </c>
      <c r="C4001" s="587"/>
      <c r="D4001" s="588"/>
    </row>
    <row r="4002" spans="1:4" ht="14.25">
      <c r="A4002" s="585" t="s">
        <v>13919</v>
      </c>
      <c r="B4002" s="586" t="s">
        <v>13920</v>
      </c>
      <c r="C4002" s="587" t="s">
        <v>780</v>
      </c>
      <c r="D4002" s="588">
        <v>21.8</v>
      </c>
    </row>
    <row r="4003" spans="1:4" ht="14.25">
      <c r="A4003" s="585" t="s">
        <v>13921</v>
      </c>
      <c r="B4003" s="586" t="s">
        <v>13922</v>
      </c>
      <c r="C4003" s="587" t="s">
        <v>780</v>
      </c>
      <c r="D4003" s="588">
        <v>34.89</v>
      </c>
    </row>
    <row r="4004" spans="1:4" ht="28.5">
      <c r="A4004" s="585" t="s">
        <v>13923</v>
      </c>
      <c r="B4004" s="586" t="s">
        <v>13924</v>
      </c>
      <c r="C4004" s="587" t="s">
        <v>780</v>
      </c>
      <c r="D4004" s="588">
        <v>3.84</v>
      </c>
    </row>
    <row r="4005" spans="1:4" ht="28.5">
      <c r="A4005" s="585" t="s">
        <v>13925</v>
      </c>
      <c r="B4005" s="586" t="s">
        <v>13926</v>
      </c>
      <c r="C4005" s="587" t="s">
        <v>780</v>
      </c>
      <c r="D4005" s="588">
        <v>2.19</v>
      </c>
    </row>
    <row r="4006" spans="1:4" ht="57">
      <c r="A4006" s="585" t="s">
        <v>13927</v>
      </c>
      <c r="B4006" s="586" t="s">
        <v>13928</v>
      </c>
      <c r="C4006" s="587" t="s">
        <v>780</v>
      </c>
      <c r="D4006" s="588">
        <v>6.67</v>
      </c>
    </row>
    <row r="4007" spans="1:4" ht="57">
      <c r="A4007" s="585" t="s">
        <v>13929</v>
      </c>
      <c r="B4007" s="586" t="s">
        <v>13930</v>
      </c>
      <c r="C4007" s="587" t="s">
        <v>780</v>
      </c>
      <c r="D4007" s="588">
        <v>6.69</v>
      </c>
    </row>
    <row r="4008" spans="1:4" ht="57">
      <c r="A4008" s="585" t="s">
        <v>13931</v>
      </c>
      <c r="B4008" s="586" t="s">
        <v>13932</v>
      </c>
      <c r="C4008" s="587" t="s">
        <v>780</v>
      </c>
      <c r="D4008" s="588">
        <v>6.9</v>
      </c>
    </row>
    <row r="4009" spans="1:4" ht="57">
      <c r="A4009" s="585" t="s">
        <v>13933</v>
      </c>
      <c r="B4009" s="586" t="s">
        <v>13934</v>
      </c>
      <c r="C4009" s="587" t="s">
        <v>780</v>
      </c>
      <c r="D4009" s="588">
        <v>6.83</v>
      </c>
    </row>
    <row r="4010" spans="1:4" ht="57">
      <c r="A4010" s="585" t="s">
        <v>13935</v>
      </c>
      <c r="B4010" s="586" t="s">
        <v>13936</v>
      </c>
      <c r="C4010" s="587" t="s">
        <v>780</v>
      </c>
      <c r="D4010" s="588">
        <v>7.06</v>
      </c>
    </row>
    <row r="4011" spans="1:4" ht="57">
      <c r="A4011" s="585" t="s">
        <v>13937</v>
      </c>
      <c r="B4011" s="586" t="s">
        <v>13938</v>
      </c>
      <c r="C4011" s="587" t="s">
        <v>780</v>
      </c>
      <c r="D4011" s="588">
        <v>9.66</v>
      </c>
    </row>
    <row r="4012" spans="1:4" ht="57">
      <c r="A4012" s="585" t="s">
        <v>13939</v>
      </c>
      <c r="B4012" s="586" t="s">
        <v>13940</v>
      </c>
      <c r="C4012" s="587" t="s">
        <v>780</v>
      </c>
      <c r="D4012" s="588">
        <v>9.84</v>
      </c>
    </row>
    <row r="4013" spans="1:4" ht="57">
      <c r="A4013" s="585" t="s">
        <v>13941</v>
      </c>
      <c r="B4013" s="586" t="s">
        <v>13942</v>
      </c>
      <c r="C4013" s="587" t="s">
        <v>780</v>
      </c>
      <c r="D4013" s="588">
        <v>9.0399999999999991</v>
      </c>
    </row>
    <row r="4014" spans="1:4" ht="57">
      <c r="A4014" s="585" t="s">
        <v>13943</v>
      </c>
      <c r="B4014" s="586" t="s">
        <v>13944</v>
      </c>
      <c r="C4014" s="587" t="s">
        <v>780</v>
      </c>
      <c r="D4014" s="588">
        <v>11.82</v>
      </c>
    </row>
    <row r="4015" spans="1:4" ht="57">
      <c r="A4015" s="585" t="s">
        <v>13945</v>
      </c>
      <c r="B4015" s="586" t="s">
        <v>13946</v>
      </c>
      <c r="C4015" s="587" t="s">
        <v>780</v>
      </c>
      <c r="D4015" s="588">
        <v>13.17</v>
      </c>
    </row>
    <row r="4016" spans="1:4" ht="57">
      <c r="A4016" s="585" t="s">
        <v>13947</v>
      </c>
      <c r="B4016" s="586" t="s">
        <v>13948</v>
      </c>
      <c r="C4016" s="587" t="s">
        <v>780</v>
      </c>
      <c r="D4016" s="588">
        <v>15.89</v>
      </c>
    </row>
    <row r="4017" spans="1:4" ht="57">
      <c r="A4017" s="585" t="s">
        <v>13949</v>
      </c>
      <c r="B4017" s="586" t="s">
        <v>13950</v>
      </c>
      <c r="C4017" s="587" t="s">
        <v>780</v>
      </c>
      <c r="D4017" s="588">
        <v>12.94</v>
      </c>
    </row>
    <row r="4018" spans="1:4" ht="57">
      <c r="A4018" s="585" t="s">
        <v>13951</v>
      </c>
      <c r="B4018" s="586" t="s">
        <v>13952</v>
      </c>
      <c r="C4018" s="587" t="s">
        <v>780</v>
      </c>
      <c r="D4018" s="588">
        <v>19.239999999999998</v>
      </c>
    </row>
    <row r="4019" spans="1:4" ht="57">
      <c r="A4019" s="585" t="s">
        <v>13953</v>
      </c>
      <c r="B4019" s="586" t="s">
        <v>13954</v>
      </c>
      <c r="C4019" s="587" t="s">
        <v>780</v>
      </c>
      <c r="D4019" s="588">
        <v>21.96</v>
      </c>
    </row>
    <row r="4020" spans="1:4" ht="57">
      <c r="A4020" s="585" t="s">
        <v>13955</v>
      </c>
      <c r="B4020" s="586" t="s">
        <v>13956</v>
      </c>
      <c r="C4020" s="587" t="s">
        <v>780</v>
      </c>
      <c r="D4020" s="588">
        <v>16.21</v>
      </c>
    </row>
    <row r="4021" spans="1:4" ht="57">
      <c r="A4021" s="585" t="s">
        <v>13957</v>
      </c>
      <c r="B4021" s="586" t="s">
        <v>13958</v>
      </c>
      <c r="C4021" s="587" t="s">
        <v>780</v>
      </c>
      <c r="D4021" s="588">
        <v>27.76</v>
      </c>
    </row>
    <row r="4022" spans="1:4" ht="57">
      <c r="A4022" s="585" t="s">
        <v>13959</v>
      </c>
      <c r="B4022" s="586" t="s">
        <v>13960</v>
      </c>
      <c r="C4022" s="587" t="s">
        <v>780</v>
      </c>
      <c r="D4022" s="588">
        <v>17.93</v>
      </c>
    </row>
    <row r="4023" spans="1:4" ht="57">
      <c r="A4023" s="585" t="s">
        <v>13961</v>
      </c>
      <c r="B4023" s="586" t="s">
        <v>13962</v>
      </c>
      <c r="C4023" s="587" t="s">
        <v>780</v>
      </c>
      <c r="D4023" s="588">
        <v>34.450000000000003</v>
      </c>
    </row>
    <row r="4024" spans="1:4" ht="57">
      <c r="A4024" s="585" t="s">
        <v>13963</v>
      </c>
      <c r="B4024" s="586" t="s">
        <v>13964</v>
      </c>
      <c r="C4024" s="587" t="s">
        <v>780</v>
      </c>
      <c r="D4024" s="588">
        <v>5.82</v>
      </c>
    </row>
    <row r="4025" spans="1:4" ht="57">
      <c r="A4025" s="585" t="s">
        <v>13965</v>
      </c>
      <c r="B4025" s="586" t="s">
        <v>13966</v>
      </c>
      <c r="C4025" s="587" t="s">
        <v>780</v>
      </c>
      <c r="D4025" s="588">
        <v>5.85</v>
      </c>
    </row>
    <row r="4026" spans="1:4" ht="57">
      <c r="A4026" s="585" t="s">
        <v>13967</v>
      </c>
      <c r="B4026" s="586" t="s">
        <v>13968</v>
      </c>
      <c r="C4026" s="587" t="s">
        <v>780</v>
      </c>
      <c r="D4026" s="588">
        <v>6.02</v>
      </c>
    </row>
    <row r="4027" spans="1:4" ht="57">
      <c r="A4027" s="585" t="s">
        <v>13969</v>
      </c>
      <c r="B4027" s="586" t="s">
        <v>13970</v>
      </c>
      <c r="C4027" s="587" t="s">
        <v>780</v>
      </c>
      <c r="D4027" s="588">
        <v>5.96</v>
      </c>
    </row>
    <row r="4028" spans="1:4" ht="57">
      <c r="A4028" s="585" t="s">
        <v>13971</v>
      </c>
      <c r="B4028" s="586" t="s">
        <v>13972</v>
      </c>
      <c r="C4028" s="587" t="s">
        <v>780</v>
      </c>
      <c r="D4028" s="588">
        <v>6.78</v>
      </c>
    </row>
    <row r="4029" spans="1:4" ht="57">
      <c r="A4029" s="585" t="s">
        <v>13973</v>
      </c>
      <c r="B4029" s="586" t="s">
        <v>13974</v>
      </c>
      <c r="C4029" s="587" t="s">
        <v>780</v>
      </c>
      <c r="D4029" s="588">
        <v>9.1300000000000008</v>
      </c>
    </row>
    <row r="4030" spans="1:4" ht="57">
      <c r="A4030" s="585" t="s">
        <v>13975</v>
      </c>
      <c r="B4030" s="586" t="s">
        <v>13976</v>
      </c>
      <c r="C4030" s="587" t="s">
        <v>780</v>
      </c>
      <c r="D4030" s="588">
        <v>9.2799999999999994</v>
      </c>
    </row>
    <row r="4031" spans="1:4" ht="57">
      <c r="A4031" s="585" t="s">
        <v>13977</v>
      </c>
      <c r="B4031" s="586" t="s">
        <v>13978</v>
      </c>
      <c r="C4031" s="587" t="s">
        <v>780</v>
      </c>
      <c r="D4031" s="588">
        <v>8</v>
      </c>
    </row>
    <row r="4032" spans="1:4" ht="57">
      <c r="A4032" s="585" t="s">
        <v>13979</v>
      </c>
      <c r="B4032" s="586" t="s">
        <v>13980</v>
      </c>
      <c r="C4032" s="587" t="s">
        <v>780</v>
      </c>
      <c r="D4032" s="588">
        <v>11.08</v>
      </c>
    </row>
    <row r="4033" spans="1:4" ht="57">
      <c r="A4033" s="585" t="s">
        <v>13981</v>
      </c>
      <c r="B4033" s="586" t="s">
        <v>13982</v>
      </c>
      <c r="C4033" s="587" t="s">
        <v>780</v>
      </c>
      <c r="D4033" s="588">
        <v>11.75</v>
      </c>
    </row>
    <row r="4034" spans="1:4" ht="57">
      <c r="A4034" s="585" t="s">
        <v>13983</v>
      </c>
      <c r="B4034" s="586" t="s">
        <v>13984</v>
      </c>
      <c r="C4034" s="587" t="s">
        <v>780</v>
      </c>
      <c r="D4034" s="588">
        <v>14.21</v>
      </c>
    </row>
    <row r="4035" spans="1:4" ht="57">
      <c r="A4035" s="585" t="s">
        <v>13985</v>
      </c>
      <c r="B4035" s="586" t="s">
        <v>13986</v>
      </c>
      <c r="C4035" s="587" t="s">
        <v>780</v>
      </c>
      <c r="D4035" s="588">
        <v>11.53</v>
      </c>
    </row>
    <row r="4036" spans="1:4" ht="57">
      <c r="A4036" s="585" t="s">
        <v>13987</v>
      </c>
      <c r="B4036" s="586" t="s">
        <v>13988</v>
      </c>
      <c r="C4036" s="587" t="s">
        <v>780</v>
      </c>
      <c r="D4036" s="588">
        <v>16.670000000000002</v>
      </c>
    </row>
    <row r="4037" spans="1:4" ht="57">
      <c r="A4037" s="585" t="s">
        <v>13989</v>
      </c>
      <c r="B4037" s="586" t="s">
        <v>13990</v>
      </c>
      <c r="C4037" s="587" t="s">
        <v>780</v>
      </c>
      <c r="D4037" s="588">
        <v>19.75</v>
      </c>
    </row>
    <row r="4038" spans="1:4" ht="57">
      <c r="A4038" s="585" t="s">
        <v>13991</v>
      </c>
      <c r="B4038" s="586" t="s">
        <v>13992</v>
      </c>
      <c r="C4038" s="587" t="s">
        <v>780</v>
      </c>
      <c r="D4038" s="588">
        <v>14.48</v>
      </c>
    </row>
    <row r="4039" spans="1:4" ht="57">
      <c r="A4039" s="585" t="s">
        <v>13993</v>
      </c>
      <c r="B4039" s="586" t="s">
        <v>13994</v>
      </c>
      <c r="C4039" s="587" t="s">
        <v>780</v>
      </c>
      <c r="D4039" s="588">
        <v>24.43</v>
      </c>
    </row>
    <row r="4040" spans="1:4" ht="57">
      <c r="A4040" s="585" t="s">
        <v>13995</v>
      </c>
      <c r="B4040" s="586" t="s">
        <v>13996</v>
      </c>
      <c r="C4040" s="587" t="s">
        <v>780</v>
      </c>
      <c r="D4040" s="588">
        <v>16.05</v>
      </c>
    </row>
    <row r="4041" spans="1:4" ht="57">
      <c r="A4041" s="585" t="s">
        <v>13997</v>
      </c>
      <c r="B4041" s="586" t="s">
        <v>13998</v>
      </c>
      <c r="C4041" s="587" t="s">
        <v>780</v>
      </c>
      <c r="D4041" s="588">
        <v>29.91</v>
      </c>
    </row>
    <row r="4042" spans="1:4" ht="57">
      <c r="A4042" s="585" t="s">
        <v>13999</v>
      </c>
      <c r="B4042" s="586" t="s">
        <v>14000</v>
      </c>
      <c r="C4042" s="587" t="s">
        <v>780</v>
      </c>
      <c r="D4042" s="588">
        <v>5.41</v>
      </c>
    </row>
    <row r="4043" spans="1:4" ht="57">
      <c r="A4043" s="585" t="s">
        <v>14001</v>
      </c>
      <c r="B4043" s="586" t="s">
        <v>14002</v>
      </c>
      <c r="C4043" s="587" t="s">
        <v>780</v>
      </c>
      <c r="D4043" s="588">
        <v>5.44</v>
      </c>
    </row>
    <row r="4044" spans="1:4" ht="57">
      <c r="A4044" s="585" t="s">
        <v>14003</v>
      </c>
      <c r="B4044" s="586" t="s">
        <v>14004</v>
      </c>
      <c r="C4044" s="587" t="s">
        <v>780</v>
      </c>
      <c r="D4044" s="588">
        <v>5.65</v>
      </c>
    </row>
    <row r="4045" spans="1:4" ht="57">
      <c r="A4045" s="585" t="s">
        <v>14005</v>
      </c>
      <c r="B4045" s="586" t="s">
        <v>14006</v>
      </c>
      <c r="C4045" s="587" t="s">
        <v>780</v>
      </c>
      <c r="D4045" s="588">
        <v>5.58</v>
      </c>
    </row>
    <row r="4046" spans="1:4" ht="57">
      <c r="A4046" s="585" t="s">
        <v>14007</v>
      </c>
      <c r="B4046" s="586" t="s">
        <v>14008</v>
      </c>
      <c r="C4046" s="587" t="s">
        <v>780</v>
      </c>
      <c r="D4046" s="588">
        <v>5.8</v>
      </c>
    </row>
    <row r="4047" spans="1:4" ht="57">
      <c r="A4047" s="585" t="s">
        <v>14009</v>
      </c>
      <c r="B4047" s="586" t="s">
        <v>14010</v>
      </c>
      <c r="C4047" s="587" t="s">
        <v>780</v>
      </c>
      <c r="D4047" s="588">
        <v>8.67</v>
      </c>
    </row>
    <row r="4048" spans="1:4" ht="57">
      <c r="A4048" s="585" t="s">
        <v>14011</v>
      </c>
      <c r="B4048" s="586" t="s">
        <v>14012</v>
      </c>
      <c r="C4048" s="587" t="s">
        <v>780</v>
      </c>
      <c r="D4048" s="588">
        <v>8.85</v>
      </c>
    </row>
    <row r="4049" spans="1:4" ht="57">
      <c r="A4049" s="585" t="s">
        <v>14013</v>
      </c>
      <c r="B4049" s="586" t="s">
        <v>14014</v>
      </c>
      <c r="C4049" s="587" t="s">
        <v>780</v>
      </c>
      <c r="D4049" s="588">
        <v>8.07</v>
      </c>
    </row>
    <row r="4050" spans="1:4" ht="57">
      <c r="A4050" s="585" t="s">
        <v>14015</v>
      </c>
      <c r="B4050" s="586" t="s">
        <v>14016</v>
      </c>
      <c r="C4050" s="587" t="s">
        <v>780</v>
      </c>
      <c r="D4050" s="588">
        <v>11.11</v>
      </c>
    </row>
    <row r="4051" spans="1:4" ht="57">
      <c r="A4051" s="585" t="s">
        <v>14017</v>
      </c>
      <c r="B4051" s="586" t="s">
        <v>14018</v>
      </c>
      <c r="C4051" s="587" t="s">
        <v>780</v>
      </c>
      <c r="D4051" s="588">
        <v>11.83</v>
      </c>
    </row>
    <row r="4052" spans="1:4" ht="57">
      <c r="A4052" s="585" t="s">
        <v>14019</v>
      </c>
      <c r="B4052" s="586" t="s">
        <v>14020</v>
      </c>
      <c r="C4052" s="587" t="s">
        <v>780</v>
      </c>
      <c r="D4052" s="588">
        <v>14.83</v>
      </c>
    </row>
    <row r="4053" spans="1:4" ht="57">
      <c r="A4053" s="585" t="s">
        <v>14021</v>
      </c>
      <c r="B4053" s="586" t="s">
        <v>14022</v>
      </c>
      <c r="C4053" s="587" t="s">
        <v>780</v>
      </c>
      <c r="D4053" s="588">
        <v>11.6</v>
      </c>
    </row>
    <row r="4054" spans="1:4" ht="57">
      <c r="A4054" s="585" t="s">
        <v>14023</v>
      </c>
      <c r="B4054" s="586" t="s">
        <v>14024</v>
      </c>
      <c r="C4054" s="587" t="s">
        <v>780</v>
      </c>
      <c r="D4054" s="588">
        <v>17.809999999999999</v>
      </c>
    </row>
    <row r="4055" spans="1:4" ht="57">
      <c r="A4055" s="585" t="s">
        <v>14025</v>
      </c>
      <c r="B4055" s="586" t="s">
        <v>14026</v>
      </c>
      <c r="C4055" s="587" t="s">
        <v>780</v>
      </c>
      <c r="D4055" s="588">
        <v>20.79</v>
      </c>
    </row>
    <row r="4056" spans="1:4" ht="57">
      <c r="A4056" s="585" t="s">
        <v>14027</v>
      </c>
      <c r="B4056" s="586" t="s">
        <v>14028</v>
      </c>
      <c r="C4056" s="587" t="s">
        <v>780</v>
      </c>
      <c r="D4056" s="588">
        <v>15.56</v>
      </c>
    </row>
    <row r="4057" spans="1:4" ht="57">
      <c r="A4057" s="585" t="s">
        <v>14029</v>
      </c>
      <c r="B4057" s="586" t="s">
        <v>14030</v>
      </c>
      <c r="C4057" s="587" t="s">
        <v>780</v>
      </c>
      <c r="D4057" s="588">
        <v>26.51</v>
      </c>
    </row>
    <row r="4058" spans="1:4" ht="57">
      <c r="A4058" s="585" t="s">
        <v>14031</v>
      </c>
      <c r="B4058" s="586" t="s">
        <v>14032</v>
      </c>
      <c r="C4058" s="587" t="s">
        <v>780</v>
      </c>
      <c r="D4058" s="588">
        <v>17.11</v>
      </c>
    </row>
    <row r="4059" spans="1:4" ht="57">
      <c r="A4059" s="585" t="s">
        <v>14033</v>
      </c>
      <c r="B4059" s="586" t="s">
        <v>14034</v>
      </c>
      <c r="C4059" s="587" t="s">
        <v>780</v>
      </c>
      <c r="D4059" s="588">
        <v>33.53</v>
      </c>
    </row>
    <row r="4060" spans="1:4" ht="57">
      <c r="A4060" s="585" t="s">
        <v>14035</v>
      </c>
      <c r="B4060" s="586" t="s">
        <v>14036</v>
      </c>
      <c r="C4060" s="587" t="s">
        <v>780</v>
      </c>
      <c r="D4060" s="588">
        <v>5.09</v>
      </c>
    </row>
    <row r="4061" spans="1:4" ht="57">
      <c r="A4061" s="585" t="s">
        <v>14037</v>
      </c>
      <c r="B4061" s="586" t="s">
        <v>14038</v>
      </c>
      <c r="C4061" s="587" t="s">
        <v>780</v>
      </c>
      <c r="D4061" s="588">
        <v>5.0999999999999996</v>
      </c>
    </row>
    <row r="4062" spans="1:4" ht="57">
      <c r="A4062" s="585" t="s">
        <v>14039</v>
      </c>
      <c r="B4062" s="586" t="s">
        <v>14040</v>
      </c>
      <c r="C4062" s="587" t="s">
        <v>780</v>
      </c>
      <c r="D4062" s="588">
        <v>5.29</v>
      </c>
    </row>
    <row r="4063" spans="1:4" ht="57">
      <c r="A4063" s="585" t="s">
        <v>14041</v>
      </c>
      <c r="B4063" s="586" t="s">
        <v>14042</v>
      </c>
      <c r="C4063" s="587" t="s">
        <v>780</v>
      </c>
      <c r="D4063" s="588">
        <v>5.24</v>
      </c>
    </row>
    <row r="4064" spans="1:4" ht="57">
      <c r="A4064" s="585" t="s">
        <v>14043</v>
      </c>
      <c r="B4064" s="586" t="s">
        <v>14044</v>
      </c>
      <c r="C4064" s="587" t="s">
        <v>780</v>
      </c>
      <c r="D4064" s="588">
        <v>5.43</v>
      </c>
    </row>
    <row r="4065" spans="1:4" ht="57">
      <c r="A4065" s="585" t="s">
        <v>14045</v>
      </c>
      <c r="B4065" s="586" t="s">
        <v>14046</v>
      </c>
      <c r="C4065" s="587" t="s">
        <v>780</v>
      </c>
      <c r="D4065" s="588">
        <v>8.01</v>
      </c>
    </row>
    <row r="4066" spans="1:4" ht="57">
      <c r="A4066" s="585" t="s">
        <v>14047</v>
      </c>
      <c r="B4066" s="586" t="s">
        <v>14048</v>
      </c>
      <c r="C4066" s="587" t="s">
        <v>780</v>
      </c>
      <c r="D4066" s="588">
        <v>8.18</v>
      </c>
    </row>
    <row r="4067" spans="1:4" ht="57">
      <c r="A4067" s="585" t="s">
        <v>14049</v>
      </c>
      <c r="B4067" s="586" t="s">
        <v>14050</v>
      </c>
      <c r="C4067" s="587" t="s">
        <v>780</v>
      </c>
      <c r="D4067" s="588">
        <v>7.07</v>
      </c>
    </row>
    <row r="4068" spans="1:4" ht="57">
      <c r="A4068" s="585" t="s">
        <v>14051</v>
      </c>
      <c r="B4068" s="586" t="s">
        <v>14052</v>
      </c>
      <c r="C4068" s="587" t="s">
        <v>780</v>
      </c>
      <c r="D4068" s="588">
        <v>9.8000000000000007</v>
      </c>
    </row>
    <row r="4069" spans="1:4" ht="57">
      <c r="A4069" s="585" t="s">
        <v>14053</v>
      </c>
      <c r="B4069" s="586" t="s">
        <v>14054</v>
      </c>
      <c r="C4069" s="587" t="s">
        <v>780</v>
      </c>
      <c r="D4069" s="588">
        <v>10.87</v>
      </c>
    </row>
    <row r="4070" spans="1:4" ht="57">
      <c r="A4070" s="585" t="s">
        <v>14055</v>
      </c>
      <c r="B4070" s="586" t="s">
        <v>14056</v>
      </c>
      <c r="C4070" s="587" t="s">
        <v>780</v>
      </c>
      <c r="D4070" s="588">
        <v>13.14</v>
      </c>
    </row>
    <row r="4071" spans="1:4" ht="57">
      <c r="A4071" s="585" t="s">
        <v>14057</v>
      </c>
      <c r="B4071" s="586" t="s">
        <v>14058</v>
      </c>
      <c r="C4071" s="587" t="s">
        <v>780</v>
      </c>
      <c r="D4071" s="588">
        <v>10.25</v>
      </c>
    </row>
    <row r="4072" spans="1:4" ht="57">
      <c r="A4072" s="585" t="s">
        <v>14059</v>
      </c>
      <c r="B4072" s="586" t="s">
        <v>14060</v>
      </c>
      <c r="C4072" s="587" t="s">
        <v>780</v>
      </c>
      <c r="D4072" s="588">
        <v>15.83</v>
      </c>
    </row>
    <row r="4073" spans="1:4" ht="57">
      <c r="A4073" s="585" t="s">
        <v>14061</v>
      </c>
      <c r="B4073" s="586" t="s">
        <v>14062</v>
      </c>
      <c r="C4073" s="587" t="s">
        <v>780</v>
      </c>
      <c r="D4073" s="588">
        <v>11.83</v>
      </c>
    </row>
    <row r="4074" spans="1:4" ht="57">
      <c r="A4074" s="585" t="s">
        <v>14063</v>
      </c>
      <c r="B4074" s="586" t="s">
        <v>14064</v>
      </c>
      <c r="C4074" s="587" t="s">
        <v>780</v>
      </c>
      <c r="D4074" s="588">
        <v>18.54</v>
      </c>
    </row>
    <row r="4075" spans="1:4" ht="57">
      <c r="A4075" s="585" t="s">
        <v>14065</v>
      </c>
      <c r="B4075" s="586" t="s">
        <v>14066</v>
      </c>
      <c r="C4075" s="587" t="s">
        <v>780</v>
      </c>
      <c r="D4075" s="588">
        <v>13.41</v>
      </c>
    </row>
    <row r="4076" spans="1:4" ht="57">
      <c r="A4076" s="585" t="s">
        <v>14067</v>
      </c>
      <c r="B4076" s="586" t="s">
        <v>14068</v>
      </c>
      <c r="C4076" s="587" t="s">
        <v>780</v>
      </c>
      <c r="D4076" s="588">
        <v>23.27</v>
      </c>
    </row>
    <row r="4077" spans="1:4" ht="57">
      <c r="A4077" s="585" t="s">
        <v>14069</v>
      </c>
      <c r="B4077" s="586" t="s">
        <v>14070</v>
      </c>
      <c r="C4077" s="587" t="s">
        <v>780</v>
      </c>
      <c r="D4077" s="588">
        <v>14.8</v>
      </c>
    </row>
    <row r="4078" spans="1:4" ht="57">
      <c r="A4078" s="585" t="s">
        <v>14071</v>
      </c>
      <c r="B4078" s="586" t="s">
        <v>14072</v>
      </c>
      <c r="C4078" s="587" t="s">
        <v>780</v>
      </c>
      <c r="D4078" s="588">
        <v>29.22</v>
      </c>
    </row>
    <row r="4079" spans="1:4" ht="57">
      <c r="A4079" s="585" t="s">
        <v>14073</v>
      </c>
      <c r="B4079" s="586" t="s">
        <v>14074</v>
      </c>
      <c r="C4079" s="587" t="s">
        <v>780</v>
      </c>
      <c r="D4079" s="588">
        <v>21.19</v>
      </c>
    </row>
    <row r="4080" spans="1:4" ht="57">
      <c r="A4080" s="585" t="s">
        <v>14075</v>
      </c>
      <c r="B4080" s="586" t="s">
        <v>14076</v>
      </c>
      <c r="C4080" s="587" t="s">
        <v>780</v>
      </c>
      <c r="D4080" s="588">
        <v>24.45</v>
      </c>
    </row>
    <row r="4081" spans="1:4" ht="57">
      <c r="A4081" s="585" t="s">
        <v>14077</v>
      </c>
      <c r="B4081" s="586" t="s">
        <v>14078</v>
      </c>
      <c r="C4081" s="587" t="s">
        <v>780</v>
      </c>
      <c r="D4081" s="588">
        <v>24.17</v>
      </c>
    </row>
    <row r="4082" spans="1:4" ht="57">
      <c r="A4082" s="585" t="s">
        <v>14079</v>
      </c>
      <c r="B4082" s="586" t="s">
        <v>14080</v>
      </c>
      <c r="C4082" s="587" t="s">
        <v>780</v>
      </c>
      <c r="D4082" s="588">
        <v>27.71</v>
      </c>
    </row>
    <row r="4083" spans="1:4" ht="57">
      <c r="A4083" s="585" t="s">
        <v>14081</v>
      </c>
      <c r="B4083" s="586" t="s">
        <v>14082</v>
      </c>
      <c r="C4083" s="587" t="s">
        <v>780</v>
      </c>
      <c r="D4083" s="588">
        <v>30.98</v>
      </c>
    </row>
    <row r="4084" spans="1:4" ht="57">
      <c r="A4084" s="585" t="s">
        <v>14083</v>
      </c>
      <c r="B4084" s="586" t="s">
        <v>14084</v>
      </c>
      <c r="C4084" s="587" t="s">
        <v>780</v>
      </c>
      <c r="D4084" s="588">
        <v>30.62</v>
      </c>
    </row>
    <row r="4085" spans="1:4" ht="57">
      <c r="A4085" s="585" t="s">
        <v>14085</v>
      </c>
      <c r="B4085" s="586" t="s">
        <v>14086</v>
      </c>
      <c r="C4085" s="587" t="s">
        <v>780</v>
      </c>
      <c r="D4085" s="588">
        <v>34.229999999999997</v>
      </c>
    </row>
    <row r="4086" spans="1:4" ht="57">
      <c r="A4086" s="585" t="s">
        <v>14087</v>
      </c>
      <c r="B4086" s="586" t="s">
        <v>14088</v>
      </c>
      <c r="C4086" s="587" t="s">
        <v>780</v>
      </c>
      <c r="D4086" s="588">
        <v>37.51</v>
      </c>
    </row>
    <row r="4087" spans="1:4" ht="57">
      <c r="A4087" s="585" t="s">
        <v>14089</v>
      </c>
      <c r="B4087" s="586" t="s">
        <v>14090</v>
      </c>
      <c r="C4087" s="587" t="s">
        <v>780</v>
      </c>
      <c r="D4087" s="588">
        <v>37.07</v>
      </c>
    </row>
    <row r="4088" spans="1:4" ht="14.25">
      <c r="A4088" s="585" t="s">
        <v>14091</v>
      </c>
      <c r="B4088" s="586" t="s">
        <v>14092</v>
      </c>
      <c r="C4088" s="587"/>
      <c r="D4088" s="588"/>
    </row>
    <row r="4089" spans="1:4" ht="28.5">
      <c r="A4089" s="585" t="s">
        <v>14093</v>
      </c>
      <c r="B4089" s="586" t="s">
        <v>14094</v>
      </c>
      <c r="C4089" s="587" t="s">
        <v>780</v>
      </c>
      <c r="D4089" s="588">
        <v>4.87</v>
      </c>
    </row>
    <row r="4090" spans="1:4" ht="28.5">
      <c r="A4090" s="585" t="s">
        <v>14095</v>
      </c>
      <c r="B4090" s="586" t="s">
        <v>14096</v>
      </c>
      <c r="C4090" s="587" t="s">
        <v>780</v>
      </c>
      <c r="D4090" s="588">
        <v>9.42</v>
      </c>
    </row>
    <row r="4091" spans="1:4" ht="28.5">
      <c r="A4091" s="585" t="s">
        <v>14097</v>
      </c>
      <c r="B4091" s="586" t="s">
        <v>14098</v>
      </c>
      <c r="C4091" s="587" t="s">
        <v>780</v>
      </c>
      <c r="D4091" s="588">
        <v>10.76</v>
      </c>
    </row>
    <row r="4092" spans="1:4" ht="28.5">
      <c r="A4092" s="585" t="s">
        <v>14099</v>
      </c>
      <c r="B4092" s="586" t="s">
        <v>14100</v>
      </c>
      <c r="C4092" s="587" t="s">
        <v>780</v>
      </c>
      <c r="D4092" s="588">
        <v>12.55</v>
      </c>
    </row>
    <row r="4093" spans="1:4" ht="28.5">
      <c r="A4093" s="585" t="s">
        <v>14101</v>
      </c>
      <c r="B4093" s="586" t="s">
        <v>14102</v>
      </c>
      <c r="C4093" s="587" t="s">
        <v>780</v>
      </c>
      <c r="D4093" s="588">
        <v>5.98</v>
      </c>
    </row>
    <row r="4094" spans="1:4" ht="28.5">
      <c r="A4094" s="585" t="s">
        <v>14103</v>
      </c>
      <c r="B4094" s="586" t="s">
        <v>14104</v>
      </c>
      <c r="C4094" s="587" t="s">
        <v>780</v>
      </c>
      <c r="D4094" s="588">
        <v>4.8899999999999997</v>
      </c>
    </row>
    <row r="4095" spans="1:4" ht="28.5">
      <c r="A4095" s="585" t="s">
        <v>14105</v>
      </c>
      <c r="B4095" s="586" t="s">
        <v>14106</v>
      </c>
      <c r="C4095" s="587" t="s">
        <v>780</v>
      </c>
      <c r="D4095" s="588">
        <v>3.9</v>
      </c>
    </row>
    <row r="4096" spans="1:4" ht="42.75">
      <c r="A4096" s="585" t="s">
        <v>14107</v>
      </c>
      <c r="B4096" s="586" t="s">
        <v>14108</v>
      </c>
      <c r="C4096" s="587" t="s">
        <v>780</v>
      </c>
      <c r="D4096" s="588">
        <v>14.5</v>
      </c>
    </row>
    <row r="4097" spans="1:4" ht="42.75">
      <c r="A4097" s="585" t="s">
        <v>14109</v>
      </c>
      <c r="B4097" s="586" t="s">
        <v>14110</v>
      </c>
      <c r="C4097" s="587" t="s">
        <v>780</v>
      </c>
      <c r="D4097" s="588">
        <v>11.62</v>
      </c>
    </row>
    <row r="4098" spans="1:4" ht="42.75">
      <c r="A4098" s="585" t="s">
        <v>14111</v>
      </c>
      <c r="B4098" s="586" t="s">
        <v>14112</v>
      </c>
      <c r="C4098" s="587" t="s">
        <v>780</v>
      </c>
      <c r="D4098" s="588">
        <v>10.17</v>
      </c>
    </row>
    <row r="4099" spans="1:4" ht="42.75">
      <c r="A4099" s="585" t="s">
        <v>14113</v>
      </c>
      <c r="B4099" s="586" t="s">
        <v>14114</v>
      </c>
      <c r="C4099" s="587" t="s">
        <v>780</v>
      </c>
      <c r="D4099" s="588">
        <v>8.86</v>
      </c>
    </row>
    <row r="4100" spans="1:4" ht="14.25">
      <c r="A4100" s="585" t="s">
        <v>14115</v>
      </c>
      <c r="B4100" s="586" t="s">
        <v>14116</v>
      </c>
      <c r="C4100" s="587"/>
      <c r="D4100" s="588"/>
    </row>
    <row r="4101" spans="1:4" ht="42.75">
      <c r="A4101" s="585" t="s">
        <v>14117</v>
      </c>
      <c r="B4101" s="586" t="s">
        <v>14118</v>
      </c>
      <c r="C4101" s="587" t="s">
        <v>780</v>
      </c>
      <c r="D4101" s="588">
        <v>5.9</v>
      </c>
    </row>
    <row r="4102" spans="1:4" ht="42.75">
      <c r="A4102" s="585" t="s">
        <v>14119</v>
      </c>
      <c r="B4102" s="586" t="s">
        <v>14120</v>
      </c>
      <c r="C4102" s="587" t="s">
        <v>780</v>
      </c>
      <c r="D4102" s="588">
        <v>3.44</v>
      </c>
    </row>
    <row r="4103" spans="1:4" ht="14.25">
      <c r="A4103" s="585" t="s">
        <v>14121</v>
      </c>
      <c r="B4103" s="586" t="s">
        <v>14122</v>
      </c>
      <c r="C4103" s="587"/>
      <c r="D4103" s="588"/>
    </row>
    <row r="4104" spans="1:4" ht="28.5">
      <c r="A4104" s="585" t="s">
        <v>14123</v>
      </c>
      <c r="B4104" s="586" t="s">
        <v>14124</v>
      </c>
      <c r="C4104" s="587" t="s">
        <v>780</v>
      </c>
      <c r="D4104" s="588">
        <v>81.77</v>
      </c>
    </row>
    <row r="4105" spans="1:4" ht="42.75">
      <c r="A4105" s="585" t="s">
        <v>14125</v>
      </c>
      <c r="B4105" s="586" t="s">
        <v>14126</v>
      </c>
      <c r="C4105" s="587" t="s">
        <v>780</v>
      </c>
      <c r="D4105" s="588">
        <v>119.93</v>
      </c>
    </row>
    <row r="4106" spans="1:4" ht="42.75">
      <c r="A4106" s="585" t="s">
        <v>14127</v>
      </c>
      <c r="B4106" s="586" t="s">
        <v>14128</v>
      </c>
      <c r="C4106" s="587" t="s">
        <v>780</v>
      </c>
      <c r="D4106" s="588">
        <v>141.74</v>
      </c>
    </row>
    <row r="4107" spans="1:4" ht="28.5">
      <c r="A4107" s="585" t="s">
        <v>14129</v>
      </c>
      <c r="B4107" s="586" t="s">
        <v>14130</v>
      </c>
      <c r="C4107" s="587" t="s">
        <v>780</v>
      </c>
      <c r="D4107" s="588">
        <v>52.33</v>
      </c>
    </row>
    <row r="4108" spans="1:4" ht="28.5">
      <c r="A4108" s="585" t="s">
        <v>14131</v>
      </c>
      <c r="B4108" s="586" t="s">
        <v>14132</v>
      </c>
      <c r="C4108" s="587" t="s">
        <v>780</v>
      </c>
      <c r="D4108" s="588">
        <v>61.05</v>
      </c>
    </row>
    <row r="4109" spans="1:4" ht="28.5">
      <c r="A4109" s="585" t="s">
        <v>14133</v>
      </c>
      <c r="B4109" s="586" t="s">
        <v>14134</v>
      </c>
      <c r="C4109" s="587" t="s">
        <v>780</v>
      </c>
      <c r="D4109" s="588">
        <v>98.13</v>
      </c>
    </row>
    <row r="4110" spans="1:4" ht="28.5">
      <c r="A4110" s="585" t="s">
        <v>14135</v>
      </c>
      <c r="B4110" s="586" t="s">
        <v>14136</v>
      </c>
      <c r="C4110" s="587" t="s">
        <v>780</v>
      </c>
      <c r="D4110" s="588">
        <v>119.93</v>
      </c>
    </row>
    <row r="4111" spans="1:4" ht="28.5">
      <c r="A4111" s="585" t="s">
        <v>14137</v>
      </c>
      <c r="B4111" s="586" t="s">
        <v>14138</v>
      </c>
      <c r="C4111" s="587" t="s">
        <v>780</v>
      </c>
      <c r="D4111" s="588">
        <v>59.96</v>
      </c>
    </row>
    <row r="4112" spans="1:4" ht="28.5">
      <c r="A4112" s="585" t="s">
        <v>14139</v>
      </c>
      <c r="B4112" s="586" t="s">
        <v>14140</v>
      </c>
      <c r="C4112" s="587" t="s">
        <v>780</v>
      </c>
      <c r="D4112" s="588">
        <v>109.03</v>
      </c>
    </row>
    <row r="4113" spans="1:4" ht="28.5">
      <c r="A4113" s="585" t="s">
        <v>14141</v>
      </c>
      <c r="B4113" s="586" t="s">
        <v>14142</v>
      </c>
      <c r="C4113" s="587" t="s">
        <v>780</v>
      </c>
      <c r="D4113" s="588">
        <v>38.159999999999997</v>
      </c>
    </row>
    <row r="4114" spans="1:4" ht="28.5">
      <c r="A4114" s="585" t="s">
        <v>14143</v>
      </c>
      <c r="B4114" s="586" t="s">
        <v>14144</v>
      </c>
      <c r="C4114" s="587" t="s">
        <v>780</v>
      </c>
      <c r="D4114" s="588">
        <v>49.06</v>
      </c>
    </row>
    <row r="4115" spans="1:4" ht="28.5">
      <c r="A4115" s="585" t="s">
        <v>14145</v>
      </c>
      <c r="B4115" s="586" t="s">
        <v>14146</v>
      </c>
      <c r="C4115" s="587" t="s">
        <v>780</v>
      </c>
      <c r="D4115" s="588">
        <v>65.42</v>
      </c>
    </row>
    <row r="4116" spans="1:4" ht="14.25">
      <c r="A4116" s="585" t="s">
        <v>14147</v>
      </c>
      <c r="B4116" s="586" t="s">
        <v>14122</v>
      </c>
      <c r="C4116" s="587"/>
      <c r="D4116" s="588"/>
    </row>
    <row r="4117" spans="1:4" ht="42.75">
      <c r="A4117" s="585" t="s">
        <v>14148</v>
      </c>
      <c r="B4117" s="586" t="s">
        <v>14149</v>
      </c>
      <c r="C4117" s="587" t="s">
        <v>780</v>
      </c>
      <c r="D4117" s="588">
        <v>45.79</v>
      </c>
    </row>
    <row r="4118" spans="1:4" ht="42.75">
      <c r="A4118" s="585" t="s">
        <v>14150</v>
      </c>
      <c r="B4118" s="586" t="s">
        <v>14151</v>
      </c>
      <c r="C4118" s="587" t="s">
        <v>780</v>
      </c>
      <c r="D4118" s="588">
        <v>58.87</v>
      </c>
    </row>
    <row r="4119" spans="1:4" ht="42.75">
      <c r="A4119" s="585" t="s">
        <v>14152</v>
      </c>
      <c r="B4119" s="586" t="s">
        <v>14153</v>
      </c>
      <c r="C4119" s="587" t="s">
        <v>780</v>
      </c>
      <c r="D4119" s="588">
        <v>78.5</v>
      </c>
    </row>
    <row r="4120" spans="1:4" ht="28.5">
      <c r="A4120" s="585" t="s">
        <v>14154</v>
      </c>
      <c r="B4120" s="586" t="s">
        <v>14155</v>
      </c>
      <c r="C4120" s="587" t="s">
        <v>780</v>
      </c>
      <c r="D4120" s="588">
        <v>69.010000000000005</v>
      </c>
    </row>
    <row r="4121" spans="1:4" ht="28.5">
      <c r="A4121" s="585" t="s">
        <v>14156</v>
      </c>
      <c r="B4121" s="586" t="s">
        <v>14157</v>
      </c>
      <c r="C4121" s="587" t="s">
        <v>780</v>
      </c>
      <c r="D4121" s="588">
        <v>125.38</v>
      </c>
    </row>
    <row r="4122" spans="1:4" ht="14.25">
      <c r="A4122" s="585" t="s">
        <v>14158</v>
      </c>
      <c r="B4122" s="586" t="s">
        <v>14122</v>
      </c>
      <c r="C4122" s="587"/>
      <c r="D4122" s="588"/>
    </row>
    <row r="4123" spans="1:4" ht="28.5">
      <c r="A4123" s="585" t="s">
        <v>14159</v>
      </c>
      <c r="B4123" s="586" t="s">
        <v>14160</v>
      </c>
      <c r="C4123" s="587" t="s">
        <v>780</v>
      </c>
      <c r="D4123" s="588">
        <v>103.58</v>
      </c>
    </row>
    <row r="4124" spans="1:4" ht="28.5">
      <c r="A4124" s="585" t="s">
        <v>14161</v>
      </c>
      <c r="B4124" s="586" t="s">
        <v>14162</v>
      </c>
      <c r="C4124" s="587" t="s">
        <v>780</v>
      </c>
      <c r="D4124" s="588">
        <v>163.55000000000001</v>
      </c>
    </row>
    <row r="4125" spans="1:4" ht="14.25">
      <c r="A4125" s="585" t="s">
        <v>14163</v>
      </c>
      <c r="B4125" s="586" t="s">
        <v>14164</v>
      </c>
      <c r="C4125" s="587"/>
      <c r="D4125" s="588"/>
    </row>
    <row r="4126" spans="1:4" ht="14.25">
      <c r="A4126" s="585" t="s">
        <v>14165</v>
      </c>
      <c r="B4126" s="586" t="s">
        <v>14166</v>
      </c>
      <c r="C4126" s="587" t="s">
        <v>780</v>
      </c>
      <c r="D4126" s="588">
        <v>14.17</v>
      </c>
    </row>
    <row r="4127" spans="1:4" ht="14.25">
      <c r="A4127" s="585" t="s">
        <v>14167</v>
      </c>
      <c r="B4127" s="586" t="s">
        <v>14168</v>
      </c>
      <c r="C4127" s="587"/>
      <c r="D4127" s="588"/>
    </row>
    <row r="4128" spans="1:4" ht="28.5">
      <c r="A4128" s="585" t="s">
        <v>14169</v>
      </c>
      <c r="B4128" s="586" t="s">
        <v>14170</v>
      </c>
      <c r="C4128" s="587" t="s">
        <v>780</v>
      </c>
      <c r="D4128" s="588">
        <v>26.16</v>
      </c>
    </row>
    <row r="4129" spans="1:4" ht="28.5">
      <c r="A4129" s="585" t="s">
        <v>14171</v>
      </c>
      <c r="B4129" s="586" t="s">
        <v>14172</v>
      </c>
      <c r="C4129" s="587" t="s">
        <v>780</v>
      </c>
      <c r="D4129" s="588">
        <v>23.55</v>
      </c>
    </row>
    <row r="4130" spans="1:4" ht="14.25">
      <c r="A4130" s="585" t="s">
        <v>14173</v>
      </c>
      <c r="B4130" s="586" t="s">
        <v>14174</v>
      </c>
      <c r="C4130" s="587" t="s">
        <v>780</v>
      </c>
      <c r="D4130" s="588">
        <v>40.880000000000003</v>
      </c>
    </row>
    <row r="4131" spans="1:4" ht="28.5">
      <c r="A4131" s="585" t="s">
        <v>14175</v>
      </c>
      <c r="B4131" s="586" t="s">
        <v>14176</v>
      </c>
      <c r="C4131" s="587" t="s">
        <v>780</v>
      </c>
      <c r="D4131" s="588">
        <v>54.51</v>
      </c>
    </row>
    <row r="4132" spans="1:4" ht="14.25">
      <c r="A4132" s="585" t="s">
        <v>14177</v>
      </c>
      <c r="B4132" s="586" t="s">
        <v>14178</v>
      </c>
      <c r="C4132" s="587" t="s">
        <v>780</v>
      </c>
      <c r="D4132" s="588">
        <v>9.25</v>
      </c>
    </row>
    <row r="4133" spans="1:4" ht="28.5">
      <c r="A4133" s="585" t="s">
        <v>14179</v>
      </c>
      <c r="B4133" s="586" t="s">
        <v>14180</v>
      </c>
      <c r="C4133" s="587" t="s">
        <v>780</v>
      </c>
      <c r="D4133" s="588">
        <v>7.67</v>
      </c>
    </row>
    <row r="4134" spans="1:4" ht="28.5">
      <c r="A4134" s="585" t="s">
        <v>14181</v>
      </c>
      <c r="B4134" s="586" t="s">
        <v>14182</v>
      </c>
      <c r="C4134" s="587" t="s">
        <v>780</v>
      </c>
      <c r="D4134" s="588">
        <v>11.5</v>
      </c>
    </row>
    <row r="4135" spans="1:4" ht="57">
      <c r="A4135" s="585" t="s">
        <v>14183</v>
      </c>
      <c r="B4135" s="586" t="s">
        <v>14184</v>
      </c>
      <c r="C4135" s="587" t="s">
        <v>780</v>
      </c>
      <c r="D4135" s="588">
        <v>11.38</v>
      </c>
    </row>
    <row r="4136" spans="1:4" ht="57">
      <c r="A4136" s="585" t="s">
        <v>14185</v>
      </c>
      <c r="B4136" s="586" t="s">
        <v>14186</v>
      </c>
      <c r="C4136" s="587" t="s">
        <v>780</v>
      </c>
      <c r="D4136" s="588">
        <v>10.02</v>
      </c>
    </row>
    <row r="4137" spans="1:4" ht="57">
      <c r="A4137" s="585" t="s">
        <v>14187</v>
      </c>
      <c r="B4137" s="586" t="s">
        <v>14188</v>
      </c>
      <c r="C4137" s="587" t="s">
        <v>780</v>
      </c>
      <c r="D4137" s="588">
        <v>7.19</v>
      </c>
    </row>
    <row r="4138" spans="1:4" ht="57">
      <c r="A4138" s="585" t="s">
        <v>14189</v>
      </c>
      <c r="B4138" s="586" t="s">
        <v>14190</v>
      </c>
      <c r="C4138" s="587" t="s">
        <v>780</v>
      </c>
      <c r="D4138" s="588">
        <v>7.74</v>
      </c>
    </row>
    <row r="4139" spans="1:4" ht="57">
      <c r="A4139" s="585" t="s">
        <v>14191</v>
      </c>
      <c r="B4139" s="586" t="s">
        <v>14192</v>
      </c>
      <c r="C4139" s="587" t="s">
        <v>780</v>
      </c>
      <c r="D4139" s="588">
        <v>4.57</v>
      </c>
    </row>
    <row r="4140" spans="1:4" ht="57">
      <c r="A4140" s="585" t="s">
        <v>14193</v>
      </c>
      <c r="B4140" s="586" t="s">
        <v>14194</v>
      </c>
      <c r="C4140" s="587" t="s">
        <v>780</v>
      </c>
      <c r="D4140" s="588">
        <v>5.29</v>
      </c>
    </row>
    <row r="4141" spans="1:4" ht="57">
      <c r="A4141" s="585" t="s">
        <v>14195</v>
      </c>
      <c r="B4141" s="586" t="s">
        <v>14196</v>
      </c>
      <c r="C4141" s="587" t="s">
        <v>780</v>
      </c>
      <c r="D4141" s="588">
        <v>3.74</v>
      </c>
    </row>
    <row r="4142" spans="1:4" ht="57">
      <c r="A4142" s="585" t="s">
        <v>14197</v>
      </c>
      <c r="B4142" s="586" t="s">
        <v>14198</v>
      </c>
      <c r="C4142" s="587" t="s">
        <v>780</v>
      </c>
      <c r="D4142" s="588">
        <v>4.8899999999999997</v>
      </c>
    </row>
    <row r="4143" spans="1:4" ht="57">
      <c r="A4143" s="585" t="s">
        <v>14199</v>
      </c>
      <c r="B4143" s="586" t="s">
        <v>14200</v>
      </c>
      <c r="C4143" s="587" t="s">
        <v>780</v>
      </c>
      <c r="D4143" s="588">
        <v>4.34</v>
      </c>
    </row>
    <row r="4144" spans="1:4" ht="57">
      <c r="A4144" s="585" t="s">
        <v>14201</v>
      </c>
      <c r="B4144" s="586" t="s">
        <v>14202</v>
      </c>
      <c r="C4144" s="587" t="s">
        <v>780</v>
      </c>
      <c r="D4144" s="588">
        <v>3.04</v>
      </c>
    </row>
    <row r="4145" spans="1:4" ht="57">
      <c r="A4145" s="585" t="s">
        <v>14203</v>
      </c>
      <c r="B4145" s="586" t="s">
        <v>14204</v>
      </c>
      <c r="C4145" s="587" t="s">
        <v>780</v>
      </c>
      <c r="D4145" s="588">
        <v>3.24</v>
      </c>
    </row>
    <row r="4146" spans="1:4" ht="57">
      <c r="A4146" s="585" t="s">
        <v>14205</v>
      </c>
      <c r="B4146" s="586" t="s">
        <v>14206</v>
      </c>
      <c r="C4146" s="587" t="s">
        <v>780</v>
      </c>
      <c r="D4146" s="588">
        <v>1.98</v>
      </c>
    </row>
    <row r="4147" spans="1:4" ht="57">
      <c r="A4147" s="585" t="s">
        <v>14207</v>
      </c>
      <c r="B4147" s="586" t="s">
        <v>14208</v>
      </c>
      <c r="C4147" s="587" t="s">
        <v>780</v>
      </c>
      <c r="D4147" s="588">
        <v>2.23</v>
      </c>
    </row>
    <row r="4148" spans="1:4" ht="57">
      <c r="A4148" s="585" t="s">
        <v>14209</v>
      </c>
      <c r="B4148" s="586" t="s">
        <v>14210</v>
      </c>
      <c r="C4148" s="587" t="s">
        <v>780</v>
      </c>
      <c r="D4148" s="588">
        <v>1.53</v>
      </c>
    </row>
    <row r="4149" spans="1:4" ht="57">
      <c r="A4149" s="585" t="s">
        <v>14211</v>
      </c>
      <c r="B4149" s="586" t="s">
        <v>14212</v>
      </c>
      <c r="C4149" s="587" t="s">
        <v>780</v>
      </c>
      <c r="D4149" s="588">
        <v>14.18</v>
      </c>
    </row>
    <row r="4150" spans="1:4" ht="57">
      <c r="A4150" s="585" t="s">
        <v>14213</v>
      </c>
      <c r="B4150" s="586" t="s">
        <v>14214</v>
      </c>
      <c r="C4150" s="587" t="s">
        <v>780</v>
      </c>
      <c r="D4150" s="588">
        <v>12.09</v>
      </c>
    </row>
    <row r="4151" spans="1:4" ht="57">
      <c r="A4151" s="585" t="s">
        <v>14215</v>
      </c>
      <c r="B4151" s="586" t="s">
        <v>14216</v>
      </c>
      <c r="C4151" s="587" t="s">
        <v>780</v>
      </c>
      <c r="D4151" s="588">
        <v>11.94</v>
      </c>
    </row>
    <row r="4152" spans="1:4" ht="57">
      <c r="A4152" s="585" t="s">
        <v>14217</v>
      </c>
      <c r="B4152" s="586" t="s">
        <v>14218</v>
      </c>
      <c r="C4152" s="587" t="s">
        <v>780</v>
      </c>
      <c r="D4152" s="588">
        <v>10.96</v>
      </c>
    </row>
    <row r="4153" spans="1:4" ht="57">
      <c r="A4153" s="585" t="s">
        <v>14219</v>
      </c>
      <c r="B4153" s="586" t="s">
        <v>14220</v>
      </c>
      <c r="C4153" s="587" t="s">
        <v>780</v>
      </c>
      <c r="D4153" s="588">
        <v>10.81</v>
      </c>
    </row>
    <row r="4154" spans="1:4" ht="57">
      <c r="A4154" s="585" t="s">
        <v>14221</v>
      </c>
      <c r="B4154" s="586" t="s">
        <v>14222</v>
      </c>
      <c r="C4154" s="587" t="s">
        <v>780</v>
      </c>
      <c r="D4154" s="588">
        <v>9.26</v>
      </c>
    </row>
    <row r="4155" spans="1:4" ht="57">
      <c r="A4155" s="585" t="s">
        <v>14223</v>
      </c>
      <c r="B4155" s="586" t="s">
        <v>14224</v>
      </c>
      <c r="C4155" s="587" t="s">
        <v>780</v>
      </c>
      <c r="D4155" s="588">
        <v>9.1199999999999992</v>
      </c>
    </row>
    <row r="4156" spans="1:4" ht="57">
      <c r="A4156" s="585" t="s">
        <v>14225</v>
      </c>
      <c r="B4156" s="586" t="s">
        <v>14226</v>
      </c>
      <c r="C4156" s="587" t="s">
        <v>780</v>
      </c>
      <c r="D4156" s="588">
        <v>8.3000000000000007</v>
      </c>
    </row>
    <row r="4157" spans="1:4" ht="14.25">
      <c r="A4157" s="585" t="s">
        <v>14227</v>
      </c>
      <c r="B4157" s="586" t="s">
        <v>14228</v>
      </c>
      <c r="C4157" s="587" t="s">
        <v>780</v>
      </c>
      <c r="D4157" s="588">
        <v>43.13</v>
      </c>
    </row>
    <row r="4158" spans="1:4" ht="14.25">
      <c r="A4158" s="585" t="s">
        <v>14229</v>
      </c>
      <c r="B4158" s="586" t="s">
        <v>14230</v>
      </c>
      <c r="C4158" s="587"/>
      <c r="D4158" s="588"/>
    </row>
    <row r="4159" spans="1:4" ht="14.25">
      <c r="A4159" s="585" t="s">
        <v>14231</v>
      </c>
      <c r="B4159" s="586" t="s">
        <v>14232</v>
      </c>
      <c r="C4159" s="587" t="s">
        <v>780</v>
      </c>
      <c r="D4159" s="588">
        <v>70.45</v>
      </c>
    </row>
    <row r="4160" spans="1:4" ht="42.75">
      <c r="A4160" s="585" t="s">
        <v>14233</v>
      </c>
      <c r="B4160" s="586" t="s">
        <v>14234</v>
      </c>
      <c r="C4160" s="587" t="s">
        <v>780</v>
      </c>
      <c r="D4160" s="588">
        <v>24.41</v>
      </c>
    </row>
    <row r="4161" spans="1:4" ht="42.75">
      <c r="A4161" s="585" t="s">
        <v>14235</v>
      </c>
      <c r="B4161" s="586" t="s">
        <v>14236</v>
      </c>
      <c r="C4161" s="587" t="s">
        <v>780</v>
      </c>
      <c r="D4161" s="588">
        <v>22.31</v>
      </c>
    </row>
    <row r="4162" spans="1:4" ht="42.75">
      <c r="A4162" s="585" t="s">
        <v>14237</v>
      </c>
      <c r="B4162" s="586" t="s">
        <v>14238</v>
      </c>
      <c r="C4162" s="587" t="s">
        <v>780</v>
      </c>
      <c r="D4162" s="588">
        <v>19.68</v>
      </c>
    </row>
    <row r="4163" spans="1:4" ht="42.75">
      <c r="A4163" s="585" t="s">
        <v>14239</v>
      </c>
      <c r="B4163" s="586" t="s">
        <v>14240</v>
      </c>
      <c r="C4163" s="587" t="s">
        <v>780</v>
      </c>
      <c r="D4163" s="588">
        <v>20.3</v>
      </c>
    </row>
    <row r="4164" spans="1:4" ht="42.75">
      <c r="A4164" s="585" t="s">
        <v>14241</v>
      </c>
      <c r="B4164" s="586" t="s">
        <v>14242</v>
      </c>
      <c r="C4164" s="587" t="s">
        <v>780</v>
      </c>
      <c r="D4164" s="588">
        <v>18.61</v>
      </c>
    </row>
    <row r="4165" spans="1:4" ht="42.75">
      <c r="A4165" s="585" t="s">
        <v>14243</v>
      </c>
      <c r="B4165" s="586" t="s">
        <v>14244</v>
      </c>
      <c r="C4165" s="587" t="s">
        <v>780</v>
      </c>
      <c r="D4165" s="588">
        <v>19.39</v>
      </c>
    </row>
    <row r="4166" spans="1:4" ht="42.75">
      <c r="A4166" s="585" t="s">
        <v>14245</v>
      </c>
      <c r="B4166" s="586" t="s">
        <v>14246</v>
      </c>
      <c r="C4166" s="587" t="s">
        <v>780</v>
      </c>
      <c r="D4166" s="588">
        <v>18.07</v>
      </c>
    </row>
    <row r="4167" spans="1:4" ht="42.75">
      <c r="A4167" s="585" t="s">
        <v>14247</v>
      </c>
      <c r="B4167" s="586" t="s">
        <v>14248</v>
      </c>
      <c r="C4167" s="587" t="s">
        <v>780</v>
      </c>
      <c r="D4167" s="588">
        <v>27.47</v>
      </c>
    </row>
    <row r="4168" spans="1:4" ht="42.75">
      <c r="A4168" s="585" t="s">
        <v>14249</v>
      </c>
      <c r="B4168" s="586" t="s">
        <v>14250</v>
      </c>
      <c r="C4168" s="587" t="s">
        <v>780</v>
      </c>
      <c r="D4168" s="588">
        <v>22.9</v>
      </c>
    </row>
    <row r="4169" spans="1:4" ht="42.75">
      <c r="A4169" s="585" t="s">
        <v>14251</v>
      </c>
      <c r="B4169" s="586" t="s">
        <v>14252</v>
      </c>
      <c r="C4169" s="587" t="s">
        <v>780</v>
      </c>
      <c r="D4169" s="588">
        <v>20.89</v>
      </c>
    </row>
    <row r="4170" spans="1:4" ht="42.75">
      <c r="A4170" s="585" t="s">
        <v>14253</v>
      </c>
      <c r="B4170" s="586" t="s">
        <v>14254</v>
      </c>
      <c r="C4170" s="587" t="s">
        <v>780</v>
      </c>
      <c r="D4170" s="588">
        <v>18.309999999999999</v>
      </c>
    </row>
    <row r="4171" spans="1:4" ht="28.5">
      <c r="A4171" s="585" t="s">
        <v>14255</v>
      </c>
      <c r="B4171" s="586" t="s">
        <v>14256</v>
      </c>
      <c r="C4171" s="587" t="s">
        <v>780</v>
      </c>
      <c r="D4171" s="588">
        <v>28.46</v>
      </c>
    </row>
    <row r="4172" spans="1:4" ht="42.75">
      <c r="A4172" s="585" t="s">
        <v>14257</v>
      </c>
      <c r="B4172" s="586" t="s">
        <v>14258</v>
      </c>
      <c r="C4172" s="587" t="s">
        <v>780</v>
      </c>
      <c r="D4172" s="588">
        <v>65.75</v>
      </c>
    </row>
    <row r="4173" spans="1:4" ht="42.75">
      <c r="A4173" s="585" t="s">
        <v>14259</v>
      </c>
      <c r="B4173" s="586" t="s">
        <v>14260</v>
      </c>
      <c r="C4173" s="587" t="s">
        <v>780</v>
      </c>
      <c r="D4173" s="588">
        <v>63.66</v>
      </c>
    </row>
    <row r="4174" spans="1:4" ht="42.75">
      <c r="A4174" s="585" t="s">
        <v>14261</v>
      </c>
      <c r="B4174" s="586" t="s">
        <v>14262</v>
      </c>
      <c r="C4174" s="587" t="s">
        <v>780</v>
      </c>
      <c r="D4174" s="588">
        <v>61.03</v>
      </c>
    </row>
    <row r="4175" spans="1:4" ht="42.75">
      <c r="A4175" s="585" t="s">
        <v>14263</v>
      </c>
      <c r="B4175" s="586" t="s">
        <v>14264</v>
      </c>
      <c r="C4175" s="587" t="s">
        <v>780</v>
      </c>
      <c r="D4175" s="588">
        <v>61.64</v>
      </c>
    </row>
    <row r="4176" spans="1:4" ht="42.75">
      <c r="A4176" s="585" t="s">
        <v>14265</v>
      </c>
      <c r="B4176" s="586" t="s">
        <v>14266</v>
      </c>
      <c r="C4176" s="587" t="s">
        <v>780</v>
      </c>
      <c r="D4176" s="588">
        <v>59.95</v>
      </c>
    </row>
    <row r="4177" spans="1:4" ht="42.75">
      <c r="A4177" s="585" t="s">
        <v>14267</v>
      </c>
      <c r="B4177" s="586" t="s">
        <v>14268</v>
      </c>
      <c r="C4177" s="587" t="s">
        <v>780</v>
      </c>
      <c r="D4177" s="588">
        <v>60.73</v>
      </c>
    </row>
    <row r="4178" spans="1:4" ht="42.75">
      <c r="A4178" s="585" t="s">
        <v>14269</v>
      </c>
      <c r="B4178" s="586" t="s">
        <v>14270</v>
      </c>
      <c r="C4178" s="587" t="s">
        <v>780</v>
      </c>
      <c r="D4178" s="588">
        <v>59.41</v>
      </c>
    </row>
    <row r="4179" spans="1:4" ht="42.75">
      <c r="A4179" s="585" t="s">
        <v>14271</v>
      </c>
      <c r="B4179" s="586" t="s">
        <v>14272</v>
      </c>
      <c r="C4179" s="587" t="s">
        <v>780</v>
      </c>
      <c r="D4179" s="588">
        <v>68.81</v>
      </c>
    </row>
    <row r="4180" spans="1:4" ht="42.75">
      <c r="A4180" s="585" t="s">
        <v>14273</v>
      </c>
      <c r="B4180" s="586" t="s">
        <v>14274</v>
      </c>
      <c r="C4180" s="587" t="s">
        <v>780</v>
      </c>
      <c r="D4180" s="588">
        <v>64.25</v>
      </c>
    </row>
    <row r="4181" spans="1:4" ht="42.75">
      <c r="A4181" s="585" t="s">
        <v>14275</v>
      </c>
      <c r="B4181" s="586" t="s">
        <v>14276</v>
      </c>
      <c r="C4181" s="587" t="s">
        <v>780</v>
      </c>
      <c r="D4181" s="588">
        <v>62.23</v>
      </c>
    </row>
    <row r="4182" spans="1:4" ht="42.75">
      <c r="A4182" s="585" t="s">
        <v>14277</v>
      </c>
      <c r="B4182" s="586" t="s">
        <v>14278</v>
      </c>
      <c r="C4182" s="587" t="s">
        <v>780</v>
      </c>
      <c r="D4182" s="588">
        <v>59.66</v>
      </c>
    </row>
    <row r="4183" spans="1:4" ht="28.5">
      <c r="A4183" s="585" t="s">
        <v>14279</v>
      </c>
      <c r="B4183" s="586" t="s">
        <v>14280</v>
      </c>
      <c r="C4183" s="587" t="s">
        <v>780</v>
      </c>
      <c r="D4183" s="588">
        <v>69.81</v>
      </c>
    </row>
    <row r="4184" spans="1:4" ht="14.25">
      <c r="A4184" s="585" t="s">
        <v>14281</v>
      </c>
      <c r="B4184" s="586" t="s">
        <v>14282</v>
      </c>
      <c r="C4184" s="587"/>
      <c r="D4184" s="588"/>
    </row>
    <row r="4185" spans="1:4" ht="14.25">
      <c r="A4185" s="585" t="s">
        <v>449</v>
      </c>
      <c r="B4185" s="586" t="s">
        <v>14283</v>
      </c>
      <c r="C4185" s="587" t="s">
        <v>780</v>
      </c>
      <c r="D4185" s="588">
        <v>38.159999999999997</v>
      </c>
    </row>
    <row r="4186" spans="1:4" ht="14.25">
      <c r="A4186" s="585" t="s">
        <v>14284</v>
      </c>
      <c r="B4186" s="586" t="s">
        <v>14285</v>
      </c>
      <c r="C4186" s="587"/>
      <c r="D4186" s="588"/>
    </row>
    <row r="4187" spans="1:4" ht="14.25">
      <c r="A4187" s="585" t="s">
        <v>14286</v>
      </c>
      <c r="B4187" s="586" t="s">
        <v>14287</v>
      </c>
      <c r="C4187" s="587" t="s">
        <v>780</v>
      </c>
      <c r="D4187" s="588">
        <v>32.71</v>
      </c>
    </row>
    <row r="4188" spans="1:4" ht="14.25">
      <c r="A4188" s="585" t="s">
        <v>14288</v>
      </c>
      <c r="B4188" s="586" t="s">
        <v>14289</v>
      </c>
      <c r="C4188" s="587" t="s">
        <v>780</v>
      </c>
      <c r="D4188" s="588">
        <v>0.69</v>
      </c>
    </row>
    <row r="4189" spans="1:4" ht="57">
      <c r="A4189" s="585" t="s">
        <v>14290</v>
      </c>
      <c r="B4189" s="586" t="s">
        <v>14291</v>
      </c>
      <c r="C4189" s="587" t="s">
        <v>780</v>
      </c>
      <c r="D4189" s="588">
        <v>11.5</v>
      </c>
    </row>
    <row r="4190" spans="1:4" ht="57">
      <c r="A4190" s="585" t="s">
        <v>14292</v>
      </c>
      <c r="B4190" s="586" t="s">
        <v>14293</v>
      </c>
      <c r="C4190" s="587" t="s">
        <v>780</v>
      </c>
      <c r="D4190" s="588">
        <v>10.94</v>
      </c>
    </row>
    <row r="4191" spans="1:4" ht="57">
      <c r="A4191" s="585" t="s">
        <v>14294</v>
      </c>
      <c r="B4191" s="586" t="s">
        <v>14295</v>
      </c>
      <c r="C4191" s="587" t="s">
        <v>780</v>
      </c>
      <c r="D4191" s="588">
        <v>6.77</v>
      </c>
    </row>
    <row r="4192" spans="1:4" ht="57">
      <c r="A4192" s="585" t="s">
        <v>14296</v>
      </c>
      <c r="B4192" s="586" t="s">
        <v>14297</v>
      </c>
      <c r="C4192" s="587" t="s">
        <v>780</v>
      </c>
      <c r="D4192" s="588">
        <v>7.38</v>
      </c>
    </row>
    <row r="4193" spans="1:4" ht="57">
      <c r="A4193" s="585" t="s">
        <v>14298</v>
      </c>
      <c r="B4193" s="586" t="s">
        <v>14299</v>
      </c>
      <c r="C4193" s="587" t="s">
        <v>780</v>
      </c>
      <c r="D4193" s="588">
        <v>5.69</v>
      </c>
    </row>
    <row r="4194" spans="1:4" ht="57">
      <c r="A4194" s="585" t="s">
        <v>14300</v>
      </c>
      <c r="B4194" s="586" t="s">
        <v>14301</v>
      </c>
      <c r="C4194" s="587" t="s">
        <v>780</v>
      </c>
      <c r="D4194" s="588">
        <v>6.42</v>
      </c>
    </row>
    <row r="4195" spans="1:4" ht="57">
      <c r="A4195" s="585" t="s">
        <v>14302</v>
      </c>
      <c r="B4195" s="586" t="s">
        <v>14303</v>
      </c>
      <c r="C4195" s="587" t="s">
        <v>780</v>
      </c>
      <c r="D4195" s="588">
        <v>5.15</v>
      </c>
    </row>
    <row r="4196" spans="1:4" ht="57">
      <c r="A4196" s="585" t="s">
        <v>14304</v>
      </c>
      <c r="B4196" s="586" t="s">
        <v>14305</v>
      </c>
      <c r="C4196" s="587" t="s">
        <v>780</v>
      </c>
      <c r="D4196" s="588">
        <v>10.62</v>
      </c>
    </row>
    <row r="4197" spans="1:4" ht="57">
      <c r="A4197" s="585" t="s">
        <v>14306</v>
      </c>
      <c r="B4197" s="586" t="s">
        <v>14307</v>
      </c>
      <c r="C4197" s="587" t="s">
        <v>780</v>
      </c>
      <c r="D4197" s="588">
        <v>8.5299999999999994</v>
      </c>
    </row>
    <row r="4198" spans="1:4" ht="57">
      <c r="A4198" s="585" t="s">
        <v>14308</v>
      </c>
      <c r="B4198" s="586" t="s">
        <v>14309</v>
      </c>
      <c r="C4198" s="587" t="s">
        <v>780</v>
      </c>
      <c r="D4198" s="588">
        <v>5.9</v>
      </c>
    </row>
    <row r="4199" spans="1:4" ht="57">
      <c r="A4199" s="585" t="s">
        <v>14310</v>
      </c>
      <c r="B4199" s="586" t="s">
        <v>14311</v>
      </c>
      <c r="C4199" s="587" t="s">
        <v>780</v>
      </c>
      <c r="D4199" s="588">
        <v>6.52</v>
      </c>
    </row>
    <row r="4200" spans="1:4" ht="57">
      <c r="A4200" s="585" t="s">
        <v>14312</v>
      </c>
      <c r="B4200" s="586" t="s">
        <v>14313</v>
      </c>
      <c r="C4200" s="587" t="s">
        <v>780</v>
      </c>
      <c r="D4200" s="588">
        <v>4.83</v>
      </c>
    </row>
    <row r="4201" spans="1:4" ht="57">
      <c r="A4201" s="585" t="s">
        <v>14314</v>
      </c>
      <c r="B4201" s="586" t="s">
        <v>14315</v>
      </c>
      <c r="C4201" s="587" t="s">
        <v>780</v>
      </c>
      <c r="D4201" s="588">
        <v>5.61</v>
      </c>
    </row>
    <row r="4202" spans="1:4" ht="57">
      <c r="A4202" s="585" t="s">
        <v>14316</v>
      </c>
      <c r="B4202" s="586" t="s">
        <v>14317</v>
      </c>
      <c r="C4202" s="587" t="s">
        <v>780</v>
      </c>
      <c r="D4202" s="588">
        <v>4.29</v>
      </c>
    </row>
    <row r="4203" spans="1:4" ht="57">
      <c r="A4203" s="585" t="s">
        <v>14318</v>
      </c>
      <c r="B4203" s="586" t="s">
        <v>14319</v>
      </c>
      <c r="C4203" s="587" t="s">
        <v>780</v>
      </c>
      <c r="D4203" s="588">
        <v>14.69</v>
      </c>
    </row>
    <row r="4204" spans="1:4" ht="57">
      <c r="A4204" s="585" t="s">
        <v>14320</v>
      </c>
      <c r="B4204" s="586" t="s">
        <v>14321</v>
      </c>
      <c r="C4204" s="587" t="s">
        <v>780</v>
      </c>
      <c r="D4204" s="588">
        <v>9.89</v>
      </c>
    </row>
    <row r="4205" spans="1:4" ht="57">
      <c r="A4205" s="585" t="s">
        <v>14322</v>
      </c>
      <c r="B4205" s="586" t="s">
        <v>14323</v>
      </c>
      <c r="C4205" s="587" t="s">
        <v>780</v>
      </c>
      <c r="D4205" s="588">
        <v>7.7</v>
      </c>
    </row>
    <row r="4206" spans="1:4" ht="57">
      <c r="A4206" s="585" t="s">
        <v>14324</v>
      </c>
      <c r="B4206" s="586" t="s">
        <v>14325</v>
      </c>
      <c r="C4206" s="587" t="s">
        <v>780</v>
      </c>
      <c r="D4206" s="588">
        <v>4.95</v>
      </c>
    </row>
    <row r="4207" spans="1:4" ht="57">
      <c r="A4207" s="585" t="s">
        <v>14326</v>
      </c>
      <c r="B4207" s="586" t="s">
        <v>14327</v>
      </c>
      <c r="C4207" s="587" t="s">
        <v>780</v>
      </c>
      <c r="D4207" s="588">
        <v>13.68</v>
      </c>
    </row>
    <row r="4208" spans="1:4" ht="57">
      <c r="A4208" s="585" t="s">
        <v>14328</v>
      </c>
      <c r="B4208" s="586" t="s">
        <v>14329</v>
      </c>
      <c r="C4208" s="587" t="s">
        <v>780</v>
      </c>
      <c r="D4208" s="588">
        <v>9.1199999999999992</v>
      </c>
    </row>
    <row r="4209" spans="1:4" ht="57">
      <c r="A4209" s="585" t="s">
        <v>14330</v>
      </c>
      <c r="B4209" s="586" t="s">
        <v>14331</v>
      </c>
      <c r="C4209" s="587" t="s">
        <v>780</v>
      </c>
      <c r="D4209" s="588">
        <v>7.11</v>
      </c>
    </row>
    <row r="4210" spans="1:4" ht="57">
      <c r="A4210" s="585" t="s">
        <v>14332</v>
      </c>
      <c r="B4210" s="586" t="s">
        <v>14333</v>
      </c>
      <c r="C4210" s="587" t="s">
        <v>780</v>
      </c>
      <c r="D4210" s="588">
        <v>4.53</v>
      </c>
    </row>
    <row r="4211" spans="1:4" ht="14.25">
      <c r="A4211" s="585" t="s">
        <v>14334</v>
      </c>
      <c r="B4211" s="586" t="s">
        <v>14335</v>
      </c>
      <c r="C4211" s="587" t="s">
        <v>780</v>
      </c>
      <c r="D4211" s="588">
        <v>14.68</v>
      </c>
    </row>
    <row r="4212" spans="1:4" ht="14.25">
      <c r="A4212" s="585" t="s">
        <v>14336</v>
      </c>
      <c r="B4212" s="586" t="s">
        <v>14337</v>
      </c>
      <c r="C4212" s="587"/>
      <c r="D4212" s="588"/>
    </row>
    <row r="4213" spans="1:4" ht="28.5">
      <c r="A4213" s="585" t="s">
        <v>14338</v>
      </c>
      <c r="B4213" s="586" t="s">
        <v>14339</v>
      </c>
      <c r="C4213" s="587" t="s">
        <v>14340</v>
      </c>
      <c r="D4213" s="588">
        <v>0.67</v>
      </c>
    </row>
    <row r="4214" spans="1:4" ht="28.5">
      <c r="A4214" s="585" t="s">
        <v>14341</v>
      </c>
      <c r="B4214" s="586" t="s">
        <v>14342</v>
      </c>
      <c r="C4214" s="587" t="s">
        <v>14340</v>
      </c>
      <c r="D4214" s="588">
        <v>0.54</v>
      </c>
    </row>
    <row r="4215" spans="1:4" ht="14.25">
      <c r="A4215" s="585" t="s">
        <v>14343</v>
      </c>
      <c r="B4215" s="586" t="s">
        <v>14344</v>
      </c>
      <c r="C4215" s="587" t="s">
        <v>14340</v>
      </c>
      <c r="D4215" s="588">
        <v>0.45</v>
      </c>
    </row>
    <row r="4216" spans="1:4" ht="28.5">
      <c r="A4216" s="585" t="s">
        <v>14345</v>
      </c>
      <c r="B4216" s="586" t="s">
        <v>14346</v>
      </c>
      <c r="C4216" s="587" t="s">
        <v>14340</v>
      </c>
      <c r="D4216" s="588">
        <v>0.86</v>
      </c>
    </row>
    <row r="4217" spans="1:4" ht="28.5">
      <c r="A4217" s="585" t="s">
        <v>14347</v>
      </c>
      <c r="B4217" s="586" t="s">
        <v>14348</v>
      </c>
      <c r="C4217" s="587" t="s">
        <v>14340</v>
      </c>
      <c r="D4217" s="588">
        <v>0.69</v>
      </c>
    </row>
    <row r="4218" spans="1:4" ht="28.5">
      <c r="A4218" s="585" t="s">
        <v>14349</v>
      </c>
      <c r="B4218" s="586" t="s">
        <v>14350</v>
      </c>
      <c r="C4218" s="587" t="s">
        <v>14340</v>
      </c>
      <c r="D4218" s="588">
        <v>0.57999999999999996</v>
      </c>
    </row>
    <row r="4219" spans="1:4" ht="28.5">
      <c r="A4219" s="585" t="s">
        <v>14351</v>
      </c>
      <c r="B4219" s="586" t="s">
        <v>14352</v>
      </c>
      <c r="C4219" s="587" t="s">
        <v>303</v>
      </c>
      <c r="D4219" s="588">
        <v>0.6</v>
      </c>
    </row>
    <row r="4220" spans="1:4" ht="28.5">
      <c r="A4220" s="585" t="s">
        <v>14353</v>
      </c>
      <c r="B4220" s="586" t="s">
        <v>14354</v>
      </c>
      <c r="C4220" s="587" t="s">
        <v>303</v>
      </c>
      <c r="D4220" s="588">
        <v>3.63</v>
      </c>
    </row>
    <row r="4221" spans="1:4" ht="28.5">
      <c r="A4221" s="585" t="s">
        <v>14355</v>
      </c>
      <c r="B4221" s="586" t="s">
        <v>14356</v>
      </c>
      <c r="C4221" s="587" t="s">
        <v>303</v>
      </c>
      <c r="D4221" s="588">
        <v>3</v>
      </c>
    </row>
    <row r="4222" spans="1:4" ht="28.5">
      <c r="A4222" s="585" t="s">
        <v>14357</v>
      </c>
      <c r="B4222" s="586" t="s">
        <v>14358</v>
      </c>
      <c r="C4222" s="587" t="s">
        <v>303</v>
      </c>
      <c r="D4222" s="588">
        <v>6.47</v>
      </c>
    </row>
    <row r="4223" spans="1:4" ht="28.5">
      <c r="A4223" s="585" t="s">
        <v>14359</v>
      </c>
      <c r="B4223" s="586" t="s">
        <v>14360</v>
      </c>
      <c r="C4223" s="587" t="s">
        <v>303</v>
      </c>
      <c r="D4223" s="588">
        <v>1.61</v>
      </c>
    </row>
    <row r="4224" spans="1:4" ht="28.5">
      <c r="A4224" s="585" t="s">
        <v>14361</v>
      </c>
      <c r="B4224" s="586" t="s">
        <v>14362</v>
      </c>
      <c r="C4224" s="587" t="s">
        <v>303</v>
      </c>
      <c r="D4224" s="588">
        <v>2.0699999999999998</v>
      </c>
    </row>
    <row r="4225" spans="1:4" ht="28.5">
      <c r="A4225" s="585" t="s">
        <v>14363</v>
      </c>
      <c r="B4225" s="586" t="s">
        <v>14364</v>
      </c>
      <c r="C4225" s="587" t="s">
        <v>303</v>
      </c>
      <c r="D4225" s="588">
        <v>8.5</v>
      </c>
    </row>
    <row r="4226" spans="1:4" ht="28.5">
      <c r="A4226" s="585" t="s">
        <v>14365</v>
      </c>
      <c r="B4226" s="586" t="s">
        <v>14366</v>
      </c>
      <c r="C4226" s="587" t="s">
        <v>780</v>
      </c>
      <c r="D4226" s="588">
        <v>2.95</v>
      </c>
    </row>
    <row r="4227" spans="1:4" ht="28.5">
      <c r="A4227" s="585" t="s">
        <v>14367</v>
      </c>
      <c r="B4227" s="586" t="s">
        <v>14368</v>
      </c>
      <c r="C4227" s="587" t="s">
        <v>780</v>
      </c>
      <c r="D4227" s="588">
        <v>3.03</v>
      </c>
    </row>
    <row r="4228" spans="1:4" ht="28.5">
      <c r="A4228" s="585" t="s">
        <v>14369</v>
      </c>
      <c r="B4228" s="586" t="s">
        <v>14370</v>
      </c>
      <c r="C4228" s="587" t="s">
        <v>780</v>
      </c>
      <c r="D4228" s="588">
        <v>3.1</v>
      </c>
    </row>
    <row r="4229" spans="1:4" ht="28.5">
      <c r="A4229" s="585" t="s">
        <v>14371</v>
      </c>
      <c r="B4229" s="586" t="s">
        <v>14372</v>
      </c>
      <c r="C4229" s="587" t="s">
        <v>780</v>
      </c>
      <c r="D4229" s="588">
        <v>3.19</v>
      </c>
    </row>
    <row r="4230" spans="1:4" ht="28.5">
      <c r="A4230" s="585" t="s">
        <v>14373</v>
      </c>
      <c r="B4230" s="586" t="s">
        <v>14374</v>
      </c>
      <c r="C4230" s="587" t="s">
        <v>780</v>
      </c>
      <c r="D4230" s="588">
        <v>3.28</v>
      </c>
    </row>
    <row r="4231" spans="1:4" ht="14.25">
      <c r="A4231" s="585" t="s">
        <v>14375</v>
      </c>
      <c r="B4231" s="586" t="s">
        <v>14376</v>
      </c>
      <c r="C4231" s="587" t="s">
        <v>14377</v>
      </c>
      <c r="D4231" s="588">
        <v>1.43</v>
      </c>
    </row>
    <row r="4232" spans="1:4" ht="28.5">
      <c r="A4232" s="585" t="s">
        <v>14378</v>
      </c>
      <c r="B4232" s="586" t="s">
        <v>14379</v>
      </c>
      <c r="C4232" s="587" t="s">
        <v>780</v>
      </c>
      <c r="D4232" s="588">
        <v>2.62</v>
      </c>
    </row>
    <row r="4233" spans="1:4" ht="28.5">
      <c r="A4233" s="585" t="s">
        <v>14380</v>
      </c>
      <c r="B4233" s="586" t="s">
        <v>14381</v>
      </c>
      <c r="C4233" s="587" t="s">
        <v>780</v>
      </c>
      <c r="D4233" s="588">
        <v>2.69</v>
      </c>
    </row>
    <row r="4234" spans="1:4" ht="28.5">
      <c r="A4234" s="585" t="s">
        <v>14382</v>
      </c>
      <c r="B4234" s="586" t="s">
        <v>14383</v>
      </c>
      <c r="C4234" s="587" t="s">
        <v>780</v>
      </c>
      <c r="D4234" s="588">
        <v>2.77</v>
      </c>
    </row>
    <row r="4235" spans="1:4" ht="28.5">
      <c r="A4235" s="585" t="s">
        <v>14384</v>
      </c>
      <c r="B4235" s="586" t="s">
        <v>14385</v>
      </c>
      <c r="C4235" s="587" t="s">
        <v>780</v>
      </c>
      <c r="D4235" s="588">
        <v>2.84</v>
      </c>
    </row>
    <row r="4236" spans="1:4" ht="28.5">
      <c r="A4236" s="585" t="s">
        <v>14386</v>
      </c>
      <c r="B4236" s="586" t="s">
        <v>14387</v>
      </c>
      <c r="C4236" s="587" t="s">
        <v>780</v>
      </c>
      <c r="D4236" s="588">
        <v>2.92</v>
      </c>
    </row>
    <row r="4237" spans="1:4" ht="28.5">
      <c r="A4237" s="585" t="s">
        <v>14388</v>
      </c>
      <c r="B4237" s="586" t="s">
        <v>14389</v>
      </c>
      <c r="C4237" s="587" t="s">
        <v>14377</v>
      </c>
      <c r="D4237" s="588">
        <v>1.28</v>
      </c>
    </row>
    <row r="4238" spans="1:4" ht="28.5">
      <c r="A4238" s="585" t="s">
        <v>14390</v>
      </c>
      <c r="B4238" s="586" t="s">
        <v>14391</v>
      </c>
      <c r="C4238" s="587" t="s">
        <v>780</v>
      </c>
      <c r="D4238" s="588">
        <v>2.35</v>
      </c>
    </row>
    <row r="4239" spans="1:4" ht="28.5">
      <c r="A4239" s="585" t="s">
        <v>14392</v>
      </c>
      <c r="B4239" s="586" t="s">
        <v>14393</v>
      </c>
      <c r="C4239" s="587" t="s">
        <v>780</v>
      </c>
      <c r="D4239" s="588">
        <v>2.42</v>
      </c>
    </row>
    <row r="4240" spans="1:4" ht="28.5">
      <c r="A4240" s="585" t="s">
        <v>14394</v>
      </c>
      <c r="B4240" s="586" t="s">
        <v>14395</v>
      </c>
      <c r="C4240" s="587" t="s">
        <v>780</v>
      </c>
      <c r="D4240" s="588">
        <v>2.48</v>
      </c>
    </row>
    <row r="4241" spans="1:4" ht="28.5">
      <c r="A4241" s="585" t="s">
        <v>14396</v>
      </c>
      <c r="B4241" s="586" t="s">
        <v>14397</v>
      </c>
      <c r="C4241" s="587" t="s">
        <v>780</v>
      </c>
      <c r="D4241" s="588">
        <v>2.56</v>
      </c>
    </row>
    <row r="4242" spans="1:4" ht="28.5">
      <c r="A4242" s="585" t="s">
        <v>14398</v>
      </c>
      <c r="B4242" s="586" t="s">
        <v>14399</v>
      </c>
      <c r="C4242" s="587" t="s">
        <v>780</v>
      </c>
      <c r="D4242" s="588">
        <v>2.62</v>
      </c>
    </row>
    <row r="4243" spans="1:4" ht="28.5">
      <c r="A4243" s="585" t="s">
        <v>14400</v>
      </c>
      <c r="B4243" s="586" t="s">
        <v>14401</v>
      </c>
      <c r="C4243" s="587" t="s">
        <v>14377</v>
      </c>
      <c r="D4243" s="588">
        <v>1.1499999999999999</v>
      </c>
    </row>
    <row r="4244" spans="1:4" ht="28.5">
      <c r="A4244" s="585" t="s">
        <v>14402</v>
      </c>
      <c r="B4244" s="586" t="s">
        <v>14339</v>
      </c>
      <c r="C4244" s="587" t="s">
        <v>14377</v>
      </c>
      <c r="D4244" s="588">
        <v>1</v>
      </c>
    </row>
    <row r="4245" spans="1:4" ht="28.5">
      <c r="A4245" s="585" t="s">
        <v>14403</v>
      </c>
      <c r="B4245" s="586" t="s">
        <v>14342</v>
      </c>
      <c r="C4245" s="587" t="s">
        <v>14377</v>
      </c>
      <c r="D4245" s="588">
        <v>0.8</v>
      </c>
    </row>
    <row r="4246" spans="1:4" ht="14.25">
      <c r="A4246" s="585" t="s">
        <v>14404</v>
      </c>
      <c r="B4246" s="586" t="s">
        <v>14344</v>
      </c>
      <c r="C4246" s="587" t="s">
        <v>14377</v>
      </c>
      <c r="D4246" s="588">
        <v>0.67</v>
      </c>
    </row>
    <row r="4247" spans="1:4" ht="28.5">
      <c r="A4247" s="585" t="s">
        <v>14405</v>
      </c>
      <c r="B4247" s="586" t="s">
        <v>14346</v>
      </c>
      <c r="C4247" s="587" t="s">
        <v>14377</v>
      </c>
      <c r="D4247" s="588">
        <v>1.29</v>
      </c>
    </row>
    <row r="4248" spans="1:4" ht="28.5">
      <c r="A4248" s="585" t="s">
        <v>14406</v>
      </c>
      <c r="B4248" s="586" t="s">
        <v>14348</v>
      </c>
      <c r="C4248" s="587" t="s">
        <v>14377</v>
      </c>
      <c r="D4248" s="588">
        <v>1.03</v>
      </c>
    </row>
    <row r="4249" spans="1:4" ht="28.5">
      <c r="A4249" s="585" t="s">
        <v>14407</v>
      </c>
      <c r="B4249" s="586" t="s">
        <v>14350</v>
      </c>
      <c r="C4249" s="587" t="s">
        <v>14377</v>
      </c>
      <c r="D4249" s="588">
        <v>0.86</v>
      </c>
    </row>
    <row r="4250" spans="1:4" ht="28.5">
      <c r="A4250" s="585" t="s">
        <v>14408</v>
      </c>
      <c r="B4250" s="586" t="s">
        <v>14352</v>
      </c>
      <c r="C4250" s="587" t="s">
        <v>780</v>
      </c>
      <c r="D4250" s="588">
        <v>0.9</v>
      </c>
    </row>
    <row r="4251" spans="1:4" ht="28.5">
      <c r="A4251" s="585" t="s">
        <v>14409</v>
      </c>
      <c r="B4251" s="586" t="s">
        <v>14410</v>
      </c>
      <c r="C4251" s="587" t="s">
        <v>780</v>
      </c>
      <c r="D4251" s="588">
        <v>5.46</v>
      </c>
    </row>
    <row r="4252" spans="1:4" ht="28.5">
      <c r="A4252" s="585" t="s">
        <v>14411</v>
      </c>
      <c r="B4252" s="586" t="s">
        <v>14412</v>
      </c>
      <c r="C4252" s="587" t="s">
        <v>780</v>
      </c>
      <c r="D4252" s="588">
        <v>4.5</v>
      </c>
    </row>
    <row r="4253" spans="1:4" ht="28.5">
      <c r="A4253" s="585" t="s">
        <v>14413</v>
      </c>
      <c r="B4253" s="586" t="s">
        <v>14414</v>
      </c>
      <c r="C4253" s="587" t="s">
        <v>780</v>
      </c>
      <c r="D4253" s="588">
        <v>9.7100000000000009</v>
      </c>
    </row>
    <row r="4254" spans="1:4" ht="28.5">
      <c r="A4254" s="585" t="s">
        <v>14415</v>
      </c>
      <c r="B4254" s="586" t="s">
        <v>14416</v>
      </c>
      <c r="C4254" s="587" t="s">
        <v>780</v>
      </c>
      <c r="D4254" s="588">
        <v>2.42</v>
      </c>
    </row>
    <row r="4255" spans="1:4" ht="28.5">
      <c r="A4255" s="585" t="s">
        <v>14417</v>
      </c>
      <c r="B4255" s="586" t="s">
        <v>14418</v>
      </c>
      <c r="C4255" s="587" t="s">
        <v>780</v>
      </c>
      <c r="D4255" s="588">
        <v>3.1</v>
      </c>
    </row>
    <row r="4256" spans="1:4" ht="28.5">
      <c r="A4256" s="585" t="s">
        <v>14419</v>
      </c>
      <c r="B4256" s="586" t="s">
        <v>14364</v>
      </c>
      <c r="C4256" s="587" t="s">
        <v>780</v>
      </c>
      <c r="D4256" s="588">
        <v>16.38</v>
      </c>
    </row>
    <row r="4257" spans="1:4" ht="14.25">
      <c r="A4257" s="585" t="s">
        <v>14420</v>
      </c>
      <c r="B4257" s="586" t="s">
        <v>14421</v>
      </c>
      <c r="C4257" s="587" t="s">
        <v>780</v>
      </c>
      <c r="D4257" s="588">
        <v>12.79</v>
      </c>
    </row>
    <row r="4258" spans="1:4" ht="14.25">
      <c r="A4258" s="585" t="s">
        <v>14422</v>
      </c>
      <c r="B4258" s="586" t="s">
        <v>14423</v>
      </c>
      <c r="C4258" s="587" t="s">
        <v>780</v>
      </c>
      <c r="D4258" s="588">
        <v>15.44</v>
      </c>
    </row>
    <row r="4259" spans="1:4" ht="14.25">
      <c r="A4259" s="585" t="s">
        <v>14424</v>
      </c>
      <c r="B4259" s="586" t="s">
        <v>14425</v>
      </c>
      <c r="C4259" s="587" t="s">
        <v>780</v>
      </c>
      <c r="D4259" s="588">
        <v>0.9</v>
      </c>
    </row>
    <row r="4260" spans="1:4" ht="28.5">
      <c r="A4260" s="585" t="s">
        <v>14426</v>
      </c>
      <c r="B4260" s="586" t="s">
        <v>14427</v>
      </c>
      <c r="C4260" s="587" t="s">
        <v>780</v>
      </c>
      <c r="D4260" s="588">
        <v>4.2300000000000004</v>
      </c>
    </row>
    <row r="4261" spans="1:4" ht="28.5">
      <c r="A4261" s="585" t="s">
        <v>14428</v>
      </c>
      <c r="B4261" s="586" t="s">
        <v>14429</v>
      </c>
      <c r="C4261" s="587" t="s">
        <v>780</v>
      </c>
      <c r="D4261" s="588">
        <v>4.66</v>
      </c>
    </row>
    <row r="4262" spans="1:4" ht="14.25">
      <c r="A4262" s="585" t="s">
        <v>14430</v>
      </c>
      <c r="B4262" s="586" t="s">
        <v>14431</v>
      </c>
      <c r="C4262" s="587"/>
      <c r="D4262" s="588"/>
    </row>
    <row r="4263" spans="1:4" ht="42.75">
      <c r="A4263" s="585" t="s">
        <v>14432</v>
      </c>
      <c r="B4263" s="586" t="s">
        <v>14433</v>
      </c>
      <c r="C4263" s="587" t="s">
        <v>780</v>
      </c>
      <c r="D4263" s="588">
        <v>1.47</v>
      </c>
    </row>
    <row r="4264" spans="1:4" ht="14.25">
      <c r="A4264" s="585" t="s">
        <v>14434</v>
      </c>
      <c r="B4264" s="586" t="s">
        <v>14435</v>
      </c>
      <c r="C4264" s="587"/>
      <c r="D4264" s="588"/>
    </row>
    <row r="4265" spans="1:4" ht="28.5">
      <c r="A4265" s="585" t="s">
        <v>14436</v>
      </c>
      <c r="B4265" s="586" t="s">
        <v>14437</v>
      </c>
      <c r="C4265" s="587" t="s">
        <v>780</v>
      </c>
      <c r="D4265" s="588">
        <v>3.15</v>
      </c>
    </row>
    <row r="4266" spans="1:4" ht="14.25">
      <c r="A4266" s="585" t="s">
        <v>14438</v>
      </c>
      <c r="B4266" s="586" t="s">
        <v>14439</v>
      </c>
      <c r="C4266" s="587"/>
      <c r="D4266" s="588"/>
    </row>
    <row r="4267" spans="1:4" ht="28.5">
      <c r="A4267" s="585" t="s">
        <v>14440</v>
      </c>
      <c r="B4267" s="586" t="s">
        <v>14441</v>
      </c>
      <c r="C4267" s="587" t="s">
        <v>780</v>
      </c>
      <c r="D4267" s="588">
        <v>6.54</v>
      </c>
    </row>
    <row r="4268" spans="1:4" ht="28.5">
      <c r="A4268" s="585" t="s">
        <v>14442</v>
      </c>
      <c r="B4268" s="586" t="s">
        <v>14443</v>
      </c>
      <c r="C4268" s="587" t="s">
        <v>780</v>
      </c>
      <c r="D4268" s="588">
        <v>20.149999999999999</v>
      </c>
    </row>
    <row r="4269" spans="1:4" ht="14.25">
      <c r="A4269" s="585" t="s">
        <v>14444</v>
      </c>
      <c r="B4269" s="586" t="s">
        <v>14445</v>
      </c>
      <c r="C4269" s="587" t="s">
        <v>780</v>
      </c>
      <c r="D4269" s="588">
        <v>40.549999999999997</v>
      </c>
    </row>
    <row r="4270" spans="1:4" ht="14.25">
      <c r="A4270" s="585" t="s">
        <v>14446</v>
      </c>
      <c r="B4270" s="586" t="s">
        <v>14447</v>
      </c>
      <c r="C4270" s="587" t="s">
        <v>14377</v>
      </c>
      <c r="D4270" s="588">
        <v>0.62</v>
      </c>
    </row>
    <row r="4271" spans="1:4" ht="14.25">
      <c r="A4271" s="585" t="s">
        <v>14448</v>
      </c>
      <c r="B4271" s="586" t="s">
        <v>14449</v>
      </c>
      <c r="C4271" s="587" t="s">
        <v>14377</v>
      </c>
      <c r="D4271" s="588">
        <v>0.79</v>
      </c>
    </row>
    <row r="4272" spans="1:4" ht="14.25">
      <c r="A4272" s="585" t="s">
        <v>14450</v>
      </c>
      <c r="B4272" s="586" t="s">
        <v>14451</v>
      </c>
      <c r="C4272" s="587" t="s">
        <v>14377</v>
      </c>
      <c r="D4272" s="588">
        <v>1.29</v>
      </c>
    </row>
    <row r="4273" spans="1:4" ht="14.25">
      <c r="A4273" s="585" t="s">
        <v>14452</v>
      </c>
      <c r="B4273" s="586" t="s">
        <v>14453</v>
      </c>
      <c r="C4273" s="587" t="s">
        <v>780</v>
      </c>
      <c r="D4273" s="588"/>
    </row>
    <row r="4274" spans="1:4" ht="42.75">
      <c r="A4274" s="585" t="s">
        <v>14454</v>
      </c>
      <c r="B4274" s="586" t="s">
        <v>14455</v>
      </c>
      <c r="C4274" s="587" t="s">
        <v>780</v>
      </c>
      <c r="D4274" s="588">
        <v>174.01</v>
      </c>
    </row>
    <row r="4275" spans="1:4" ht="42.75">
      <c r="A4275" s="585" t="s">
        <v>14456</v>
      </c>
      <c r="B4275" s="586" t="s">
        <v>14457</v>
      </c>
      <c r="C4275" s="587" t="s">
        <v>780</v>
      </c>
      <c r="D4275" s="588">
        <v>190.45</v>
      </c>
    </row>
    <row r="4276" spans="1:4" ht="14.25">
      <c r="A4276" s="585" t="s">
        <v>14458</v>
      </c>
      <c r="B4276" s="586" t="s">
        <v>14459</v>
      </c>
      <c r="C4276" s="587"/>
      <c r="D4276" s="588"/>
    </row>
    <row r="4277" spans="1:4" ht="14.25">
      <c r="A4277" s="585" t="s">
        <v>14460</v>
      </c>
      <c r="B4277" s="586" t="s">
        <v>14461</v>
      </c>
      <c r="C4277" s="587" t="s">
        <v>780</v>
      </c>
      <c r="D4277" s="588">
        <v>112.3</v>
      </c>
    </row>
    <row r="4278" spans="1:4" ht="14.25">
      <c r="A4278" s="585" t="s">
        <v>14462</v>
      </c>
      <c r="B4278" s="586" t="s">
        <v>14463</v>
      </c>
      <c r="C4278" s="587" t="s">
        <v>780</v>
      </c>
      <c r="D4278" s="588">
        <v>93.85</v>
      </c>
    </row>
    <row r="4279" spans="1:4" ht="14.25">
      <c r="A4279" s="585" t="s">
        <v>14464</v>
      </c>
      <c r="B4279" s="586" t="s">
        <v>14465</v>
      </c>
      <c r="C4279" s="587"/>
      <c r="D4279" s="588"/>
    </row>
    <row r="4280" spans="1:4" ht="14.25">
      <c r="A4280" s="585" t="s">
        <v>14466</v>
      </c>
      <c r="B4280" s="586" t="s">
        <v>14467</v>
      </c>
      <c r="C4280" s="587" t="s">
        <v>891</v>
      </c>
      <c r="D4280" s="588">
        <v>3.59</v>
      </c>
    </row>
    <row r="4281" spans="1:4" ht="28.5">
      <c r="A4281" s="585" t="s">
        <v>14468</v>
      </c>
      <c r="B4281" s="586" t="s">
        <v>14469</v>
      </c>
      <c r="C4281" s="587" t="s">
        <v>780</v>
      </c>
      <c r="D4281" s="588">
        <v>2.5</v>
      </c>
    </row>
    <row r="4282" spans="1:4" ht="28.5">
      <c r="A4282" s="585" t="s">
        <v>14470</v>
      </c>
      <c r="B4282" s="586" t="s">
        <v>14471</v>
      </c>
      <c r="C4282" s="587" t="s">
        <v>780</v>
      </c>
      <c r="D4282" s="588">
        <v>3.72</v>
      </c>
    </row>
    <row r="4283" spans="1:4" ht="14.25">
      <c r="A4283" s="585" t="s">
        <v>14472</v>
      </c>
      <c r="B4283" s="586" t="s">
        <v>14473</v>
      </c>
      <c r="C4283" s="587"/>
      <c r="D4283" s="588"/>
    </row>
    <row r="4284" spans="1:4" ht="28.5">
      <c r="A4284" s="585" t="s">
        <v>14474</v>
      </c>
      <c r="B4284" s="586" t="s">
        <v>14475</v>
      </c>
      <c r="C4284" s="587" t="s">
        <v>780</v>
      </c>
      <c r="D4284" s="588">
        <v>3.44</v>
      </c>
    </row>
    <row r="4285" spans="1:4" ht="28.5">
      <c r="A4285" s="585" t="s">
        <v>14476</v>
      </c>
      <c r="B4285" s="586" t="s">
        <v>14477</v>
      </c>
      <c r="C4285" s="587" t="s">
        <v>780</v>
      </c>
      <c r="D4285" s="588">
        <v>4.4800000000000004</v>
      </c>
    </row>
    <row r="4286" spans="1:4" ht="14.25">
      <c r="A4286" s="585" t="s">
        <v>14478</v>
      </c>
      <c r="B4286" s="586" t="s">
        <v>14479</v>
      </c>
      <c r="C4286" s="587"/>
      <c r="D4286" s="588"/>
    </row>
    <row r="4287" spans="1:4" ht="28.5">
      <c r="A4287" s="585" t="s">
        <v>14480</v>
      </c>
      <c r="B4287" s="586" t="s">
        <v>14481</v>
      </c>
      <c r="C4287" s="587" t="s">
        <v>780</v>
      </c>
      <c r="D4287" s="588">
        <v>2.23</v>
      </c>
    </row>
    <row r="4288" spans="1:4" ht="28.5">
      <c r="A4288" s="585" t="s">
        <v>14482</v>
      </c>
      <c r="B4288" s="586" t="s">
        <v>14483</v>
      </c>
      <c r="C4288" s="587" t="s">
        <v>780</v>
      </c>
      <c r="D4288" s="588">
        <v>0.91</v>
      </c>
    </row>
    <row r="4289" spans="1:4" ht="14.25">
      <c r="A4289" s="585" t="s">
        <v>304</v>
      </c>
      <c r="B4289" s="586" t="s">
        <v>14484</v>
      </c>
      <c r="C4289" s="587"/>
      <c r="D4289" s="588"/>
    </row>
    <row r="4290" spans="1:4" ht="14.25">
      <c r="A4290" s="585" t="s">
        <v>14485</v>
      </c>
      <c r="B4290" s="586" t="s">
        <v>14486</v>
      </c>
      <c r="C4290" s="587"/>
      <c r="D4290" s="588"/>
    </row>
    <row r="4291" spans="1:4" ht="28.5">
      <c r="A4291" s="585" t="s">
        <v>14487</v>
      </c>
      <c r="B4291" s="586" t="s">
        <v>14488</v>
      </c>
      <c r="C4291" s="587" t="s">
        <v>780</v>
      </c>
      <c r="D4291" s="588">
        <v>529.27</v>
      </c>
    </row>
    <row r="4292" spans="1:4" ht="28.5">
      <c r="A4292" s="585" t="s">
        <v>14489</v>
      </c>
      <c r="B4292" s="586" t="s">
        <v>14490</v>
      </c>
      <c r="C4292" s="587" t="s">
        <v>891</v>
      </c>
      <c r="D4292" s="588">
        <v>99.12</v>
      </c>
    </row>
    <row r="4293" spans="1:4" ht="28.5">
      <c r="A4293" s="585" t="s">
        <v>14491</v>
      </c>
      <c r="B4293" s="586" t="s">
        <v>14492</v>
      </c>
      <c r="C4293" s="587" t="s">
        <v>891</v>
      </c>
      <c r="D4293" s="588">
        <v>50.41</v>
      </c>
    </row>
    <row r="4294" spans="1:4" ht="28.5">
      <c r="A4294" s="585" t="s">
        <v>14493</v>
      </c>
      <c r="B4294" s="586" t="s">
        <v>14494</v>
      </c>
      <c r="C4294" s="587" t="s">
        <v>891</v>
      </c>
      <c r="D4294" s="588">
        <v>174.15</v>
      </c>
    </row>
    <row r="4295" spans="1:4" ht="14.25">
      <c r="A4295" s="585" t="s">
        <v>14495</v>
      </c>
      <c r="B4295" s="586" t="s">
        <v>14496</v>
      </c>
      <c r="C4295" s="587"/>
      <c r="D4295" s="588"/>
    </row>
    <row r="4296" spans="1:4" ht="42.75">
      <c r="A4296" s="585" t="s">
        <v>14497</v>
      </c>
      <c r="B4296" s="586" t="s">
        <v>14498</v>
      </c>
      <c r="C4296" s="587" t="s">
        <v>891</v>
      </c>
      <c r="D4296" s="588">
        <v>58.53</v>
      </c>
    </row>
    <row r="4297" spans="1:4" ht="57">
      <c r="A4297" s="585" t="s">
        <v>14499</v>
      </c>
      <c r="B4297" s="586" t="s">
        <v>14500</v>
      </c>
      <c r="C4297" s="587" t="s">
        <v>891</v>
      </c>
      <c r="D4297" s="588">
        <v>32.85</v>
      </c>
    </row>
    <row r="4298" spans="1:4" ht="57">
      <c r="A4298" s="585" t="s">
        <v>14501</v>
      </c>
      <c r="B4298" s="586" t="s">
        <v>14502</v>
      </c>
      <c r="C4298" s="587" t="s">
        <v>891</v>
      </c>
      <c r="D4298" s="588">
        <v>33.479999999999997</v>
      </c>
    </row>
    <row r="4299" spans="1:4" ht="57">
      <c r="A4299" s="585" t="s">
        <v>14503</v>
      </c>
      <c r="B4299" s="586" t="s">
        <v>14504</v>
      </c>
      <c r="C4299" s="587" t="s">
        <v>891</v>
      </c>
      <c r="D4299" s="588">
        <v>45.08</v>
      </c>
    </row>
    <row r="4300" spans="1:4" ht="57">
      <c r="A4300" s="585" t="s">
        <v>14505</v>
      </c>
      <c r="B4300" s="586" t="s">
        <v>14506</v>
      </c>
      <c r="C4300" s="587" t="s">
        <v>891</v>
      </c>
      <c r="D4300" s="588">
        <v>45.79</v>
      </c>
    </row>
    <row r="4301" spans="1:4" ht="57">
      <c r="A4301" s="585" t="s">
        <v>14507</v>
      </c>
      <c r="B4301" s="586" t="s">
        <v>14508</v>
      </c>
      <c r="C4301" s="587" t="s">
        <v>891</v>
      </c>
      <c r="D4301" s="588">
        <v>53.1</v>
      </c>
    </row>
    <row r="4302" spans="1:4" ht="57">
      <c r="A4302" s="585" t="s">
        <v>14509</v>
      </c>
      <c r="B4302" s="586" t="s">
        <v>14510</v>
      </c>
      <c r="C4302" s="587" t="s">
        <v>891</v>
      </c>
      <c r="D4302" s="588">
        <v>53.93</v>
      </c>
    </row>
    <row r="4303" spans="1:4" ht="57">
      <c r="A4303" s="585" t="s">
        <v>14511</v>
      </c>
      <c r="B4303" s="586" t="s">
        <v>14512</v>
      </c>
      <c r="C4303" s="587" t="s">
        <v>891</v>
      </c>
      <c r="D4303" s="588">
        <v>30.04</v>
      </c>
    </row>
    <row r="4304" spans="1:4" ht="57">
      <c r="A4304" s="585" t="s">
        <v>14513</v>
      </c>
      <c r="B4304" s="586" t="s">
        <v>14514</v>
      </c>
      <c r="C4304" s="587" t="s">
        <v>891</v>
      </c>
      <c r="D4304" s="588">
        <v>30.67</v>
      </c>
    </row>
    <row r="4305" spans="1:4" ht="57">
      <c r="A4305" s="585" t="s">
        <v>14515</v>
      </c>
      <c r="B4305" s="586" t="s">
        <v>14516</v>
      </c>
      <c r="C4305" s="587" t="s">
        <v>891</v>
      </c>
      <c r="D4305" s="588">
        <v>41.79</v>
      </c>
    </row>
    <row r="4306" spans="1:4" ht="57">
      <c r="A4306" s="585" t="s">
        <v>14517</v>
      </c>
      <c r="B4306" s="586" t="s">
        <v>14518</v>
      </c>
      <c r="C4306" s="587" t="s">
        <v>891</v>
      </c>
      <c r="D4306" s="588">
        <v>42.5</v>
      </c>
    </row>
    <row r="4307" spans="1:4" ht="57">
      <c r="A4307" s="585" t="s">
        <v>14519</v>
      </c>
      <c r="B4307" s="586" t="s">
        <v>14520</v>
      </c>
      <c r="C4307" s="587" t="s">
        <v>891</v>
      </c>
      <c r="D4307" s="588">
        <v>49.82</v>
      </c>
    </row>
    <row r="4308" spans="1:4" ht="57">
      <c r="A4308" s="585" t="s">
        <v>14521</v>
      </c>
      <c r="B4308" s="586" t="s">
        <v>14522</v>
      </c>
      <c r="C4308" s="587" t="s">
        <v>891</v>
      </c>
      <c r="D4308" s="588">
        <v>50.66</v>
      </c>
    </row>
    <row r="4309" spans="1:4" ht="57">
      <c r="A4309" s="585" t="s">
        <v>14523</v>
      </c>
      <c r="B4309" s="586" t="s">
        <v>14524</v>
      </c>
      <c r="C4309" s="587" t="s">
        <v>891</v>
      </c>
      <c r="D4309" s="588">
        <v>37.090000000000003</v>
      </c>
    </row>
    <row r="4310" spans="1:4" ht="57">
      <c r="A4310" s="585" t="s">
        <v>14525</v>
      </c>
      <c r="B4310" s="586" t="s">
        <v>14526</v>
      </c>
      <c r="C4310" s="587" t="s">
        <v>891</v>
      </c>
      <c r="D4310" s="588">
        <v>37.72</v>
      </c>
    </row>
    <row r="4311" spans="1:4" ht="57">
      <c r="A4311" s="585" t="s">
        <v>14527</v>
      </c>
      <c r="B4311" s="586" t="s">
        <v>14528</v>
      </c>
      <c r="C4311" s="587" t="s">
        <v>891</v>
      </c>
      <c r="D4311" s="588">
        <v>49.42</v>
      </c>
    </row>
    <row r="4312" spans="1:4" ht="57">
      <c r="A4312" s="585" t="s">
        <v>14529</v>
      </c>
      <c r="B4312" s="586" t="s">
        <v>14530</v>
      </c>
      <c r="C4312" s="587" t="s">
        <v>891</v>
      </c>
      <c r="D4312" s="588">
        <v>57.33</v>
      </c>
    </row>
    <row r="4313" spans="1:4" ht="57">
      <c r="A4313" s="585" t="s">
        <v>14531</v>
      </c>
      <c r="B4313" s="586" t="s">
        <v>14532</v>
      </c>
      <c r="C4313" s="587" t="s">
        <v>891</v>
      </c>
      <c r="D4313" s="588">
        <v>58.17</v>
      </c>
    </row>
    <row r="4314" spans="1:4" ht="57">
      <c r="A4314" s="585" t="s">
        <v>14533</v>
      </c>
      <c r="B4314" s="586" t="s">
        <v>14534</v>
      </c>
      <c r="C4314" s="587" t="s">
        <v>891</v>
      </c>
      <c r="D4314" s="588">
        <v>32.51</v>
      </c>
    </row>
    <row r="4315" spans="1:4" ht="57">
      <c r="A4315" s="585" t="s">
        <v>14535</v>
      </c>
      <c r="B4315" s="586" t="s">
        <v>14536</v>
      </c>
      <c r="C4315" s="587" t="s">
        <v>891</v>
      </c>
      <c r="D4315" s="588">
        <v>33.14</v>
      </c>
    </row>
    <row r="4316" spans="1:4" ht="57">
      <c r="A4316" s="585" t="s">
        <v>14537</v>
      </c>
      <c r="B4316" s="586" t="s">
        <v>14538</v>
      </c>
      <c r="C4316" s="587" t="s">
        <v>891</v>
      </c>
      <c r="D4316" s="588">
        <v>44.35</v>
      </c>
    </row>
    <row r="4317" spans="1:4" ht="57">
      <c r="A4317" s="585" t="s">
        <v>14539</v>
      </c>
      <c r="B4317" s="586" t="s">
        <v>14540</v>
      </c>
      <c r="C4317" s="587" t="s">
        <v>891</v>
      </c>
      <c r="D4317" s="588">
        <v>45.07</v>
      </c>
    </row>
    <row r="4318" spans="1:4" ht="57">
      <c r="A4318" s="585" t="s">
        <v>14541</v>
      </c>
      <c r="B4318" s="586" t="s">
        <v>14542</v>
      </c>
      <c r="C4318" s="587" t="s">
        <v>891</v>
      </c>
      <c r="D4318" s="588">
        <v>52.48</v>
      </c>
    </row>
    <row r="4319" spans="1:4" ht="57">
      <c r="A4319" s="585" t="s">
        <v>14543</v>
      </c>
      <c r="B4319" s="586" t="s">
        <v>14544</v>
      </c>
      <c r="C4319" s="587" t="s">
        <v>891</v>
      </c>
      <c r="D4319" s="588">
        <v>53.32</v>
      </c>
    </row>
    <row r="4320" spans="1:4" ht="57">
      <c r="A4320" s="585" t="s">
        <v>14545</v>
      </c>
      <c r="B4320" s="586" t="s">
        <v>14546</v>
      </c>
      <c r="C4320" s="587" t="s">
        <v>891</v>
      </c>
      <c r="D4320" s="588">
        <v>52.01</v>
      </c>
    </row>
    <row r="4321" spans="1:4" ht="57">
      <c r="A4321" s="585" t="s">
        <v>14547</v>
      </c>
      <c r="B4321" s="586" t="s">
        <v>14548</v>
      </c>
      <c r="C4321" s="587" t="s">
        <v>891</v>
      </c>
      <c r="D4321" s="588">
        <v>52.6</v>
      </c>
    </row>
    <row r="4322" spans="1:4" ht="57">
      <c r="A4322" s="585" t="s">
        <v>14549</v>
      </c>
      <c r="B4322" s="586" t="s">
        <v>14550</v>
      </c>
      <c r="C4322" s="587" t="s">
        <v>891</v>
      </c>
      <c r="D4322" s="588">
        <v>51.62</v>
      </c>
    </row>
    <row r="4323" spans="1:4" ht="57">
      <c r="A4323" s="585" t="s">
        <v>14551</v>
      </c>
      <c r="B4323" s="586" t="s">
        <v>14552</v>
      </c>
      <c r="C4323" s="587" t="s">
        <v>891</v>
      </c>
      <c r="D4323" s="588">
        <v>52.38</v>
      </c>
    </row>
    <row r="4324" spans="1:4" ht="57">
      <c r="A4324" s="585" t="s">
        <v>14553</v>
      </c>
      <c r="B4324" s="586" t="s">
        <v>14554</v>
      </c>
      <c r="C4324" s="587" t="s">
        <v>891</v>
      </c>
      <c r="D4324" s="588">
        <v>72.17</v>
      </c>
    </row>
    <row r="4325" spans="1:4" ht="57">
      <c r="A4325" s="585" t="s">
        <v>14555</v>
      </c>
      <c r="B4325" s="586" t="s">
        <v>14556</v>
      </c>
      <c r="C4325" s="587" t="s">
        <v>891</v>
      </c>
      <c r="D4325" s="588">
        <v>72.819999999999993</v>
      </c>
    </row>
    <row r="4326" spans="1:4" ht="57">
      <c r="A4326" s="585" t="s">
        <v>14557</v>
      </c>
      <c r="B4326" s="586" t="s">
        <v>14558</v>
      </c>
      <c r="C4326" s="587" t="s">
        <v>891</v>
      </c>
      <c r="D4326" s="588">
        <v>95.89</v>
      </c>
    </row>
    <row r="4327" spans="1:4" ht="57">
      <c r="A4327" s="585" t="s">
        <v>14559</v>
      </c>
      <c r="B4327" s="586" t="s">
        <v>14560</v>
      </c>
      <c r="C4327" s="587" t="s">
        <v>891</v>
      </c>
      <c r="D4327" s="588">
        <v>96.71</v>
      </c>
    </row>
    <row r="4328" spans="1:4" ht="57">
      <c r="A4328" s="585" t="s">
        <v>14561</v>
      </c>
      <c r="B4328" s="586" t="s">
        <v>14562</v>
      </c>
      <c r="C4328" s="587" t="s">
        <v>891</v>
      </c>
      <c r="D4328" s="588">
        <v>45.06</v>
      </c>
    </row>
    <row r="4329" spans="1:4" ht="57">
      <c r="A4329" s="585" t="s">
        <v>14563</v>
      </c>
      <c r="B4329" s="586" t="s">
        <v>14564</v>
      </c>
      <c r="C4329" s="587" t="s">
        <v>891</v>
      </c>
      <c r="D4329" s="588">
        <v>45.65</v>
      </c>
    </row>
    <row r="4330" spans="1:4" ht="57">
      <c r="A4330" s="585" t="s">
        <v>14565</v>
      </c>
      <c r="B4330" s="586" t="s">
        <v>14566</v>
      </c>
      <c r="C4330" s="587" t="s">
        <v>891</v>
      </c>
      <c r="D4330" s="588">
        <v>44.62</v>
      </c>
    </row>
    <row r="4331" spans="1:4" ht="57">
      <c r="A4331" s="585" t="s">
        <v>14567</v>
      </c>
      <c r="B4331" s="586" t="s">
        <v>14568</v>
      </c>
      <c r="C4331" s="587" t="s">
        <v>891</v>
      </c>
      <c r="D4331" s="588">
        <v>45.38</v>
      </c>
    </row>
    <row r="4332" spans="1:4" ht="57">
      <c r="A4332" s="585" t="s">
        <v>14569</v>
      </c>
      <c r="B4332" s="586" t="s">
        <v>14570</v>
      </c>
      <c r="C4332" s="587" t="s">
        <v>891</v>
      </c>
      <c r="D4332" s="588">
        <v>65.17</v>
      </c>
    </row>
    <row r="4333" spans="1:4" ht="57">
      <c r="A4333" s="585" t="s">
        <v>14571</v>
      </c>
      <c r="B4333" s="586" t="s">
        <v>14572</v>
      </c>
      <c r="C4333" s="587" t="s">
        <v>891</v>
      </c>
      <c r="D4333" s="588">
        <v>65.81</v>
      </c>
    </row>
    <row r="4334" spans="1:4" ht="57">
      <c r="A4334" s="585" t="s">
        <v>14573</v>
      </c>
      <c r="B4334" s="586" t="s">
        <v>14574</v>
      </c>
      <c r="C4334" s="587" t="s">
        <v>891</v>
      </c>
      <c r="D4334" s="588">
        <v>87.62</v>
      </c>
    </row>
    <row r="4335" spans="1:4" ht="57">
      <c r="A4335" s="585" t="s">
        <v>14575</v>
      </c>
      <c r="B4335" s="586" t="s">
        <v>14576</v>
      </c>
      <c r="C4335" s="587" t="s">
        <v>891</v>
      </c>
      <c r="D4335" s="588">
        <v>88.44</v>
      </c>
    </row>
    <row r="4336" spans="1:4" ht="57">
      <c r="A4336" s="585" t="s">
        <v>14577</v>
      </c>
      <c r="B4336" s="586" t="s">
        <v>14578</v>
      </c>
      <c r="C4336" s="587" t="s">
        <v>891</v>
      </c>
      <c r="D4336" s="588">
        <v>57.91</v>
      </c>
    </row>
    <row r="4337" spans="1:4" ht="57">
      <c r="A4337" s="585" t="s">
        <v>14579</v>
      </c>
      <c r="B4337" s="586" t="s">
        <v>14580</v>
      </c>
      <c r="C4337" s="587" t="s">
        <v>891</v>
      </c>
      <c r="D4337" s="588">
        <v>58.5</v>
      </c>
    </row>
    <row r="4338" spans="1:4" ht="57">
      <c r="A4338" s="585" t="s">
        <v>14581</v>
      </c>
      <c r="B4338" s="586" t="s">
        <v>14582</v>
      </c>
      <c r="C4338" s="587" t="s">
        <v>891</v>
      </c>
      <c r="D4338" s="588">
        <v>57.77</v>
      </c>
    </row>
    <row r="4339" spans="1:4" ht="57">
      <c r="A4339" s="585" t="s">
        <v>14583</v>
      </c>
      <c r="B4339" s="586" t="s">
        <v>14584</v>
      </c>
      <c r="C4339" s="587" t="s">
        <v>891</v>
      </c>
      <c r="D4339" s="588">
        <v>58.52</v>
      </c>
    </row>
    <row r="4340" spans="1:4" ht="57">
      <c r="A4340" s="585" t="s">
        <v>14585</v>
      </c>
      <c r="B4340" s="586" t="s">
        <v>14586</v>
      </c>
      <c r="C4340" s="587" t="s">
        <v>891</v>
      </c>
      <c r="D4340" s="588">
        <v>78.06</v>
      </c>
    </row>
    <row r="4341" spans="1:4" ht="57">
      <c r="A4341" s="585" t="s">
        <v>14587</v>
      </c>
      <c r="B4341" s="586" t="s">
        <v>14588</v>
      </c>
      <c r="C4341" s="587" t="s">
        <v>891</v>
      </c>
      <c r="D4341" s="588">
        <v>78.7</v>
      </c>
    </row>
    <row r="4342" spans="1:4" ht="57">
      <c r="A4342" s="585" t="s">
        <v>14589</v>
      </c>
      <c r="B4342" s="586" t="s">
        <v>14590</v>
      </c>
      <c r="C4342" s="587" t="s">
        <v>891</v>
      </c>
      <c r="D4342" s="588">
        <v>102.07</v>
      </c>
    </row>
    <row r="4343" spans="1:4" ht="57">
      <c r="A4343" s="585" t="s">
        <v>14591</v>
      </c>
      <c r="B4343" s="586" t="s">
        <v>14592</v>
      </c>
      <c r="C4343" s="587" t="s">
        <v>891</v>
      </c>
      <c r="D4343" s="588">
        <v>102.88</v>
      </c>
    </row>
    <row r="4344" spans="1:4" ht="57">
      <c r="A4344" s="585" t="s">
        <v>14593</v>
      </c>
      <c r="B4344" s="586" t="s">
        <v>14594</v>
      </c>
      <c r="C4344" s="587" t="s">
        <v>891</v>
      </c>
      <c r="D4344" s="588">
        <v>48.79</v>
      </c>
    </row>
    <row r="4345" spans="1:4" ht="57">
      <c r="A4345" s="585" t="s">
        <v>14595</v>
      </c>
      <c r="B4345" s="586" t="s">
        <v>14596</v>
      </c>
      <c r="C4345" s="587" t="s">
        <v>891</v>
      </c>
      <c r="D4345" s="588">
        <v>49.39</v>
      </c>
    </row>
    <row r="4346" spans="1:4" ht="57">
      <c r="A4346" s="585" t="s">
        <v>14597</v>
      </c>
      <c r="B4346" s="586" t="s">
        <v>14598</v>
      </c>
      <c r="C4346" s="587" t="s">
        <v>891</v>
      </c>
      <c r="D4346" s="588">
        <v>48.41</v>
      </c>
    </row>
    <row r="4347" spans="1:4" ht="57">
      <c r="A4347" s="585" t="s">
        <v>14599</v>
      </c>
      <c r="B4347" s="586" t="s">
        <v>14600</v>
      </c>
      <c r="C4347" s="587" t="s">
        <v>891</v>
      </c>
      <c r="D4347" s="588">
        <v>49.16</v>
      </c>
    </row>
    <row r="4348" spans="1:4" ht="57">
      <c r="A4348" s="585" t="s">
        <v>14601</v>
      </c>
      <c r="B4348" s="586" t="s">
        <v>14602</v>
      </c>
      <c r="C4348" s="587" t="s">
        <v>891</v>
      </c>
      <c r="D4348" s="588">
        <v>68.69</v>
      </c>
    </row>
    <row r="4349" spans="1:4" ht="57">
      <c r="A4349" s="585" t="s">
        <v>14603</v>
      </c>
      <c r="B4349" s="586" t="s">
        <v>14604</v>
      </c>
      <c r="C4349" s="587" t="s">
        <v>891</v>
      </c>
      <c r="D4349" s="588">
        <v>69.33</v>
      </c>
    </row>
    <row r="4350" spans="1:4" ht="57">
      <c r="A4350" s="585" t="s">
        <v>14605</v>
      </c>
      <c r="B4350" s="586" t="s">
        <v>14606</v>
      </c>
      <c r="C4350" s="587" t="s">
        <v>891</v>
      </c>
      <c r="D4350" s="588">
        <v>91.43</v>
      </c>
    </row>
    <row r="4351" spans="1:4" ht="57">
      <c r="A4351" s="585" t="s">
        <v>14607</v>
      </c>
      <c r="B4351" s="586" t="s">
        <v>14608</v>
      </c>
      <c r="C4351" s="587" t="s">
        <v>891</v>
      </c>
      <c r="D4351" s="588">
        <v>92.25</v>
      </c>
    </row>
    <row r="4352" spans="1:4" ht="42.75">
      <c r="A4352" s="585" t="s">
        <v>14609</v>
      </c>
      <c r="B4352" s="586" t="s">
        <v>14610</v>
      </c>
      <c r="C4352" s="587" t="s">
        <v>891</v>
      </c>
      <c r="D4352" s="588">
        <v>49.68</v>
      </c>
    </row>
    <row r="4353" spans="1:4" ht="42.75">
      <c r="A4353" s="585" t="s">
        <v>14611</v>
      </c>
      <c r="B4353" s="586" t="s">
        <v>14612</v>
      </c>
      <c r="C4353" s="587" t="s">
        <v>891</v>
      </c>
      <c r="D4353" s="588">
        <v>51.04</v>
      </c>
    </row>
    <row r="4354" spans="1:4" ht="42.75">
      <c r="A4354" s="585" t="s">
        <v>14613</v>
      </c>
      <c r="B4354" s="586" t="s">
        <v>14614</v>
      </c>
      <c r="C4354" s="587" t="s">
        <v>891</v>
      </c>
      <c r="D4354" s="588">
        <v>94.33</v>
      </c>
    </row>
    <row r="4355" spans="1:4" ht="57">
      <c r="A4355" s="585" t="s">
        <v>14615</v>
      </c>
      <c r="B4355" s="586" t="s">
        <v>14616</v>
      </c>
      <c r="C4355" s="587" t="s">
        <v>891</v>
      </c>
      <c r="D4355" s="588">
        <v>50.13</v>
      </c>
    </row>
    <row r="4356" spans="1:4" ht="14.25">
      <c r="A4356" s="585" t="s">
        <v>14617</v>
      </c>
      <c r="B4356" s="586" t="s">
        <v>14618</v>
      </c>
      <c r="C4356" s="587"/>
      <c r="D4356" s="588"/>
    </row>
    <row r="4357" spans="1:4" ht="28.5">
      <c r="A4357" s="585" t="s">
        <v>14619</v>
      </c>
      <c r="B4357" s="586" t="s">
        <v>14620</v>
      </c>
      <c r="C4357" s="587" t="s">
        <v>891</v>
      </c>
      <c r="D4357" s="588">
        <v>111.17</v>
      </c>
    </row>
    <row r="4358" spans="1:4" ht="57">
      <c r="A4358" s="585" t="s">
        <v>14621</v>
      </c>
      <c r="B4358" s="586" t="s">
        <v>14622</v>
      </c>
      <c r="C4358" s="587" t="s">
        <v>891</v>
      </c>
      <c r="D4358" s="588">
        <v>42.41</v>
      </c>
    </row>
    <row r="4359" spans="1:4" ht="57">
      <c r="A4359" s="585" t="s">
        <v>14623</v>
      </c>
      <c r="B4359" s="586" t="s">
        <v>14624</v>
      </c>
      <c r="C4359" s="587" t="s">
        <v>891</v>
      </c>
      <c r="D4359" s="588">
        <v>43.73</v>
      </c>
    </row>
    <row r="4360" spans="1:4" ht="57">
      <c r="A4360" s="585" t="s">
        <v>14625</v>
      </c>
      <c r="B4360" s="586" t="s">
        <v>14626</v>
      </c>
      <c r="C4360" s="587" t="s">
        <v>891</v>
      </c>
      <c r="D4360" s="588">
        <v>39.14</v>
      </c>
    </row>
    <row r="4361" spans="1:4" ht="57">
      <c r="A4361" s="585" t="s">
        <v>14627</v>
      </c>
      <c r="B4361" s="586" t="s">
        <v>14628</v>
      </c>
      <c r="C4361" s="587" t="s">
        <v>891</v>
      </c>
      <c r="D4361" s="588">
        <v>40.47</v>
      </c>
    </row>
    <row r="4362" spans="1:4" ht="57">
      <c r="A4362" s="585" t="s">
        <v>14629</v>
      </c>
      <c r="B4362" s="586" t="s">
        <v>14630</v>
      </c>
      <c r="C4362" s="587" t="s">
        <v>891</v>
      </c>
      <c r="D4362" s="588">
        <v>45.69</v>
      </c>
    </row>
    <row r="4363" spans="1:4" ht="57">
      <c r="A4363" s="585" t="s">
        <v>14631</v>
      </c>
      <c r="B4363" s="586" t="s">
        <v>14632</v>
      </c>
      <c r="C4363" s="587" t="s">
        <v>891</v>
      </c>
      <c r="D4363" s="588">
        <v>47.02</v>
      </c>
    </row>
    <row r="4364" spans="1:4" ht="57">
      <c r="A4364" s="585" t="s">
        <v>14633</v>
      </c>
      <c r="B4364" s="586" t="s">
        <v>14634</v>
      </c>
      <c r="C4364" s="587" t="s">
        <v>891</v>
      </c>
      <c r="D4364" s="588">
        <v>41.16</v>
      </c>
    </row>
    <row r="4365" spans="1:4" ht="57">
      <c r="A4365" s="585" t="s">
        <v>14635</v>
      </c>
      <c r="B4365" s="586" t="s">
        <v>14636</v>
      </c>
      <c r="C4365" s="587" t="s">
        <v>891</v>
      </c>
      <c r="D4365" s="588">
        <v>42.48</v>
      </c>
    </row>
    <row r="4366" spans="1:4" ht="57">
      <c r="A4366" s="585" t="s">
        <v>14637</v>
      </c>
      <c r="B4366" s="586" t="s">
        <v>14638</v>
      </c>
      <c r="C4366" s="587" t="s">
        <v>891</v>
      </c>
      <c r="D4366" s="588">
        <v>48.71</v>
      </c>
    </row>
    <row r="4367" spans="1:4" ht="57">
      <c r="A4367" s="585" t="s">
        <v>14639</v>
      </c>
      <c r="B4367" s="586" t="s">
        <v>14640</v>
      </c>
      <c r="C4367" s="587" t="s">
        <v>891</v>
      </c>
      <c r="D4367" s="588">
        <v>50.18</v>
      </c>
    </row>
    <row r="4368" spans="1:4" ht="57">
      <c r="A4368" s="585" t="s">
        <v>14641</v>
      </c>
      <c r="B4368" s="586" t="s">
        <v>14642</v>
      </c>
      <c r="C4368" s="587" t="s">
        <v>891</v>
      </c>
      <c r="D4368" s="588">
        <v>45.5</v>
      </c>
    </row>
    <row r="4369" spans="1:4" ht="57">
      <c r="A4369" s="585" t="s">
        <v>14643</v>
      </c>
      <c r="B4369" s="586" t="s">
        <v>14644</v>
      </c>
      <c r="C4369" s="587" t="s">
        <v>891</v>
      </c>
      <c r="D4369" s="588">
        <v>46.97</v>
      </c>
    </row>
    <row r="4370" spans="1:4" ht="57">
      <c r="A4370" s="585" t="s">
        <v>14645</v>
      </c>
      <c r="B4370" s="586" t="s">
        <v>14646</v>
      </c>
      <c r="C4370" s="587" t="s">
        <v>891</v>
      </c>
      <c r="D4370" s="588">
        <v>53.07</v>
      </c>
    </row>
    <row r="4371" spans="1:4" ht="57">
      <c r="A4371" s="585" t="s">
        <v>14647</v>
      </c>
      <c r="B4371" s="586" t="s">
        <v>14648</v>
      </c>
      <c r="C4371" s="587" t="s">
        <v>891</v>
      </c>
      <c r="D4371" s="588">
        <v>54.54</v>
      </c>
    </row>
    <row r="4372" spans="1:4" ht="57">
      <c r="A4372" s="585" t="s">
        <v>14649</v>
      </c>
      <c r="B4372" s="586" t="s">
        <v>14650</v>
      </c>
      <c r="C4372" s="587" t="s">
        <v>891</v>
      </c>
      <c r="D4372" s="588">
        <v>48.03</v>
      </c>
    </row>
    <row r="4373" spans="1:4" ht="57">
      <c r="A4373" s="585" t="s">
        <v>14651</v>
      </c>
      <c r="B4373" s="586" t="s">
        <v>14652</v>
      </c>
      <c r="C4373" s="587" t="s">
        <v>891</v>
      </c>
      <c r="D4373" s="588">
        <v>49.5</v>
      </c>
    </row>
    <row r="4374" spans="1:4" ht="57">
      <c r="A4374" s="585" t="s">
        <v>14653</v>
      </c>
      <c r="B4374" s="586" t="s">
        <v>14654</v>
      </c>
      <c r="C4374" s="587" t="s">
        <v>891</v>
      </c>
      <c r="D4374" s="588">
        <v>49.83</v>
      </c>
    </row>
    <row r="4375" spans="1:4" ht="57">
      <c r="A4375" s="585" t="s">
        <v>14655</v>
      </c>
      <c r="B4375" s="586" t="s">
        <v>14656</v>
      </c>
      <c r="C4375" s="587" t="s">
        <v>891</v>
      </c>
      <c r="D4375" s="588">
        <v>51.71</v>
      </c>
    </row>
    <row r="4376" spans="1:4" ht="57">
      <c r="A4376" s="585" t="s">
        <v>14657</v>
      </c>
      <c r="B4376" s="586" t="s">
        <v>14658</v>
      </c>
      <c r="C4376" s="587" t="s">
        <v>891</v>
      </c>
      <c r="D4376" s="588">
        <v>46.57</v>
      </c>
    </row>
    <row r="4377" spans="1:4" ht="57">
      <c r="A4377" s="585" t="s">
        <v>14659</v>
      </c>
      <c r="B4377" s="586" t="s">
        <v>14660</v>
      </c>
      <c r="C4377" s="587" t="s">
        <v>891</v>
      </c>
      <c r="D4377" s="588">
        <v>48.44</v>
      </c>
    </row>
    <row r="4378" spans="1:4" ht="57">
      <c r="A4378" s="585" t="s">
        <v>14661</v>
      </c>
      <c r="B4378" s="586" t="s">
        <v>14662</v>
      </c>
      <c r="C4378" s="587" t="s">
        <v>891</v>
      </c>
      <c r="D4378" s="588">
        <v>55.2</v>
      </c>
    </row>
    <row r="4379" spans="1:4" ht="57">
      <c r="A4379" s="585" t="s">
        <v>14663</v>
      </c>
      <c r="B4379" s="586" t="s">
        <v>14664</v>
      </c>
      <c r="C4379" s="587" t="s">
        <v>891</v>
      </c>
      <c r="D4379" s="588">
        <v>57.07</v>
      </c>
    </row>
    <row r="4380" spans="1:4" ht="57">
      <c r="A4380" s="585" t="s">
        <v>14665</v>
      </c>
      <c r="B4380" s="586" t="s">
        <v>14666</v>
      </c>
      <c r="C4380" s="587" t="s">
        <v>891</v>
      </c>
      <c r="D4380" s="588">
        <v>49.87</v>
      </c>
    </row>
    <row r="4381" spans="1:4" ht="57">
      <c r="A4381" s="585" t="s">
        <v>14667</v>
      </c>
      <c r="B4381" s="586" t="s">
        <v>14668</v>
      </c>
      <c r="C4381" s="587" t="s">
        <v>891</v>
      </c>
      <c r="D4381" s="588">
        <v>51.75</v>
      </c>
    </row>
    <row r="4382" spans="1:4" ht="57">
      <c r="A4382" s="585" t="s">
        <v>14669</v>
      </c>
      <c r="B4382" s="586" t="s">
        <v>14670</v>
      </c>
      <c r="C4382" s="587" t="s">
        <v>891</v>
      </c>
      <c r="D4382" s="588">
        <v>56.33</v>
      </c>
    </row>
    <row r="4383" spans="1:4" ht="57">
      <c r="A4383" s="585" t="s">
        <v>14671</v>
      </c>
      <c r="B4383" s="586" t="s">
        <v>14672</v>
      </c>
      <c r="C4383" s="587" t="s">
        <v>891</v>
      </c>
      <c r="D4383" s="588">
        <v>58.41</v>
      </c>
    </row>
    <row r="4384" spans="1:4" ht="57">
      <c r="A4384" s="585" t="s">
        <v>14673</v>
      </c>
      <c r="B4384" s="586" t="s">
        <v>14674</v>
      </c>
      <c r="C4384" s="587" t="s">
        <v>891</v>
      </c>
      <c r="D4384" s="588">
        <v>53.12</v>
      </c>
    </row>
    <row r="4385" spans="1:4" ht="57">
      <c r="A4385" s="585" t="s">
        <v>14675</v>
      </c>
      <c r="B4385" s="586" t="s">
        <v>14676</v>
      </c>
      <c r="C4385" s="587" t="s">
        <v>891</v>
      </c>
      <c r="D4385" s="588">
        <v>55.2</v>
      </c>
    </row>
    <row r="4386" spans="1:4" ht="57">
      <c r="A4386" s="585" t="s">
        <v>14677</v>
      </c>
      <c r="B4386" s="586" t="s">
        <v>14678</v>
      </c>
      <c r="C4386" s="587" t="s">
        <v>891</v>
      </c>
      <c r="D4386" s="588">
        <v>62.73</v>
      </c>
    </row>
    <row r="4387" spans="1:4" ht="57">
      <c r="A4387" s="585" t="s">
        <v>14679</v>
      </c>
      <c r="B4387" s="586" t="s">
        <v>14680</v>
      </c>
      <c r="C4387" s="587" t="s">
        <v>891</v>
      </c>
      <c r="D4387" s="588">
        <v>64.81</v>
      </c>
    </row>
    <row r="4388" spans="1:4" ht="57">
      <c r="A4388" s="585" t="s">
        <v>14681</v>
      </c>
      <c r="B4388" s="586" t="s">
        <v>14682</v>
      </c>
      <c r="C4388" s="587" t="s">
        <v>891</v>
      </c>
      <c r="D4388" s="588">
        <v>56.95</v>
      </c>
    </row>
    <row r="4389" spans="1:4" ht="57">
      <c r="A4389" s="585" t="s">
        <v>14683</v>
      </c>
      <c r="B4389" s="586" t="s">
        <v>14684</v>
      </c>
      <c r="C4389" s="587" t="s">
        <v>891</v>
      </c>
      <c r="D4389" s="588">
        <v>59.03</v>
      </c>
    </row>
    <row r="4390" spans="1:4" ht="14.25">
      <c r="A4390" s="585" t="s">
        <v>14685</v>
      </c>
      <c r="B4390" s="586" t="s">
        <v>14686</v>
      </c>
      <c r="C4390" s="587"/>
      <c r="D4390" s="588"/>
    </row>
    <row r="4391" spans="1:4" ht="42.75">
      <c r="A4391" s="585" t="s">
        <v>14687</v>
      </c>
      <c r="B4391" s="586" t="s">
        <v>14688</v>
      </c>
      <c r="C4391" s="587" t="s">
        <v>891</v>
      </c>
      <c r="D4391" s="588">
        <v>42.14</v>
      </c>
    </row>
    <row r="4392" spans="1:4" ht="42.75">
      <c r="A4392" s="585" t="s">
        <v>14689</v>
      </c>
      <c r="B4392" s="586" t="s">
        <v>14690</v>
      </c>
      <c r="C4392" s="587" t="s">
        <v>891</v>
      </c>
      <c r="D4392" s="588">
        <v>42.32</v>
      </c>
    </row>
    <row r="4393" spans="1:4" ht="57">
      <c r="A4393" s="585" t="s">
        <v>14691</v>
      </c>
      <c r="B4393" s="586" t="s">
        <v>14692</v>
      </c>
      <c r="C4393" s="587" t="s">
        <v>891</v>
      </c>
      <c r="D4393" s="588">
        <v>53.19</v>
      </c>
    </row>
    <row r="4394" spans="1:4" ht="42.75">
      <c r="A4394" s="585" t="s">
        <v>14693</v>
      </c>
      <c r="B4394" s="586" t="s">
        <v>14694</v>
      </c>
      <c r="C4394" s="587" t="s">
        <v>891</v>
      </c>
      <c r="D4394" s="588">
        <v>53.81</v>
      </c>
    </row>
    <row r="4395" spans="1:4" ht="57">
      <c r="A4395" s="585" t="s">
        <v>14695</v>
      </c>
      <c r="B4395" s="586" t="s">
        <v>14696</v>
      </c>
      <c r="C4395" s="587" t="s">
        <v>891</v>
      </c>
      <c r="D4395" s="588">
        <v>65.02</v>
      </c>
    </row>
    <row r="4396" spans="1:4" ht="42.75">
      <c r="A4396" s="585" t="s">
        <v>14697</v>
      </c>
      <c r="B4396" s="586" t="s">
        <v>14698</v>
      </c>
      <c r="C4396" s="587" t="s">
        <v>891</v>
      </c>
      <c r="D4396" s="588">
        <v>65.41</v>
      </c>
    </row>
    <row r="4397" spans="1:4" ht="57">
      <c r="A4397" s="585" t="s">
        <v>14699</v>
      </c>
      <c r="B4397" s="586" t="s">
        <v>14700</v>
      </c>
      <c r="C4397" s="587" t="s">
        <v>891</v>
      </c>
      <c r="D4397" s="588">
        <v>39.53</v>
      </c>
    </row>
    <row r="4398" spans="1:4" ht="42.75">
      <c r="A4398" s="585" t="s">
        <v>14701</v>
      </c>
      <c r="B4398" s="586" t="s">
        <v>14702</v>
      </c>
      <c r="C4398" s="587" t="s">
        <v>891</v>
      </c>
      <c r="D4398" s="588">
        <v>40.06</v>
      </c>
    </row>
    <row r="4399" spans="1:4" ht="57">
      <c r="A4399" s="585" t="s">
        <v>14703</v>
      </c>
      <c r="B4399" s="586" t="s">
        <v>14704</v>
      </c>
      <c r="C4399" s="587" t="s">
        <v>891</v>
      </c>
      <c r="D4399" s="588">
        <v>49.79</v>
      </c>
    </row>
    <row r="4400" spans="1:4" ht="42.75">
      <c r="A4400" s="585" t="s">
        <v>14705</v>
      </c>
      <c r="B4400" s="586" t="s">
        <v>14706</v>
      </c>
      <c r="C4400" s="587" t="s">
        <v>891</v>
      </c>
      <c r="D4400" s="588">
        <v>50.72</v>
      </c>
    </row>
    <row r="4401" spans="1:4" ht="57">
      <c r="A4401" s="585" t="s">
        <v>14707</v>
      </c>
      <c r="B4401" s="586" t="s">
        <v>14708</v>
      </c>
      <c r="C4401" s="587" t="s">
        <v>891</v>
      </c>
      <c r="D4401" s="588">
        <v>61.16</v>
      </c>
    </row>
    <row r="4402" spans="1:4" ht="42.75">
      <c r="A4402" s="585" t="s">
        <v>14709</v>
      </c>
      <c r="B4402" s="586" t="s">
        <v>14710</v>
      </c>
      <c r="C4402" s="587" t="s">
        <v>891</v>
      </c>
      <c r="D4402" s="588">
        <v>61.94</v>
      </c>
    </row>
    <row r="4403" spans="1:4" ht="42.75">
      <c r="A4403" s="585" t="s">
        <v>14711</v>
      </c>
      <c r="B4403" s="586" t="s">
        <v>14712</v>
      </c>
      <c r="C4403" s="587" t="s">
        <v>891</v>
      </c>
      <c r="D4403" s="588">
        <v>46.26</v>
      </c>
    </row>
    <row r="4404" spans="1:4" ht="42.75">
      <c r="A4404" s="585" t="s">
        <v>14713</v>
      </c>
      <c r="B4404" s="586" t="s">
        <v>14714</v>
      </c>
      <c r="C4404" s="587" t="s">
        <v>891</v>
      </c>
      <c r="D4404" s="588">
        <v>46.79</v>
      </c>
    </row>
    <row r="4405" spans="1:4" ht="57">
      <c r="A4405" s="585" t="s">
        <v>14715</v>
      </c>
      <c r="B4405" s="586" t="s">
        <v>14716</v>
      </c>
      <c r="C4405" s="587" t="s">
        <v>891</v>
      </c>
      <c r="D4405" s="588">
        <v>57.33</v>
      </c>
    </row>
    <row r="4406" spans="1:4" ht="42.75">
      <c r="A4406" s="585" t="s">
        <v>14717</v>
      </c>
      <c r="B4406" s="586" t="s">
        <v>14718</v>
      </c>
      <c r="C4406" s="587" t="s">
        <v>891</v>
      </c>
      <c r="D4406" s="588">
        <v>57.96</v>
      </c>
    </row>
    <row r="4407" spans="1:4" ht="57">
      <c r="A4407" s="585" t="s">
        <v>14719</v>
      </c>
      <c r="B4407" s="586" t="s">
        <v>14720</v>
      </c>
      <c r="C4407" s="587" t="s">
        <v>891</v>
      </c>
      <c r="D4407" s="588">
        <v>68.83</v>
      </c>
    </row>
    <row r="4408" spans="1:4" ht="42.75">
      <c r="A4408" s="585" t="s">
        <v>14721</v>
      </c>
      <c r="B4408" s="586" t="s">
        <v>14722</v>
      </c>
      <c r="C4408" s="587" t="s">
        <v>891</v>
      </c>
      <c r="D4408" s="588">
        <v>69.61</v>
      </c>
    </row>
    <row r="4409" spans="1:4" ht="57">
      <c r="A4409" s="585" t="s">
        <v>14723</v>
      </c>
      <c r="B4409" s="586" t="s">
        <v>14724</v>
      </c>
      <c r="C4409" s="587" t="s">
        <v>891</v>
      </c>
      <c r="D4409" s="588">
        <v>41.87</v>
      </c>
    </row>
    <row r="4410" spans="1:4" ht="42.75">
      <c r="A4410" s="585" t="s">
        <v>14725</v>
      </c>
      <c r="B4410" s="586" t="s">
        <v>14726</v>
      </c>
      <c r="C4410" s="587" t="s">
        <v>891</v>
      </c>
      <c r="D4410" s="588">
        <v>42.41</v>
      </c>
    </row>
    <row r="4411" spans="1:4" ht="57">
      <c r="A4411" s="585" t="s">
        <v>14727</v>
      </c>
      <c r="B4411" s="586" t="s">
        <v>14728</v>
      </c>
      <c r="C4411" s="587" t="s">
        <v>891</v>
      </c>
      <c r="D4411" s="588">
        <v>52.47</v>
      </c>
    </row>
    <row r="4412" spans="1:4" ht="42.75">
      <c r="A4412" s="585" t="s">
        <v>14729</v>
      </c>
      <c r="B4412" s="586" t="s">
        <v>14730</v>
      </c>
      <c r="C4412" s="587" t="s">
        <v>891</v>
      </c>
      <c r="D4412" s="588">
        <v>53.09</v>
      </c>
    </row>
    <row r="4413" spans="1:4" ht="57">
      <c r="A4413" s="585" t="s">
        <v>14731</v>
      </c>
      <c r="B4413" s="586" t="s">
        <v>14732</v>
      </c>
      <c r="C4413" s="587" t="s">
        <v>891</v>
      </c>
      <c r="D4413" s="588">
        <v>63.98</v>
      </c>
    </row>
    <row r="4414" spans="1:4" ht="42.75">
      <c r="A4414" s="585" t="s">
        <v>14733</v>
      </c>
      <c r="B4414" s="586" t="s">
        <v>14734</v>
      </c>
      <c r="C4414" s="587" t="s">
        <v>891</v>
      </c>
      <c r="D4414" s="588">
        <v>64.760000000000005</v>
      </c>
    </row>
    <row r="4415" spans="1:4" ht="42.75">
      <c r="A4415" s="585" t="s">
        <v>14735</v>
      </c>
      <c r="B4415" s="586" t="s">
        <v>14736</v>
      </c>
      <c r="C4415" s="587" t="s">
        <v>891</v>
      </c>
      <c r="D4415" s="588">
        <v>41.98</v>
      </c>
    </row>
    <row r="4416" spans="1:4" ht="42.75">
      <c r="A4416" s="585" t="s">
        <v>14737</v>
      </c>
      <c r="B4416" s="586" t="s">
        <v>14738</v>
      </c>
      <c r="C4416" s="587" t="s">
        <v>891</v>
      </c>
      <c r="D4416" s="588">
        <v>42.54</v>
      </c>
    </row>
    <row r="4417" spans="1:4" ht="42.75">
      <c r="A4417" s="585" t="s">
        <v>14739</v>
      </c>
      <c r="B4417" s="586" t="s">
        <v>14740</v>
      </c>
      <c r="C4417" s="587" t="s">
        <v>891</v>
      </c>
      <c r="D4417" s="588">
        <v>53.29</v>
      </c>
    </row>
    <row r="4418" spans="1:4" ht="14.25">
      <c r="A4418" s="585" t="s">
        <v>14741</v>
      </c>
      <c r="B4418" s="586" t="s">
        <v>14742</v>
      </c>
      <c r="C4418" s="587"/>
      <c r="D4418" s="588"/>
    </row>
    <row r="4419" spans="1:4" ht="14.25">
      <c r="A4419" s="585" t="s">
        <v>14743</v>
      </c>
      <c r="B4419" s="586" t="s">
        <v>14744</v>
      </c>
      <c r="C4419" s="587"/>
      <c r="D4419" s="588"/>
    </row>
    <row r="4420" spans="1:4" ht="28.5">
      <c r="A4420" s="585" t="s">
        <v>14745</v>
      </c>
      <c r="B4420" s="586" t="s">
        <v>14746</v>
      </c>
      <c r="C4420" s="587" t="s">
        <v>891</v>
      </c>
      <c r="D4420" s="588">
        <v>100.77</v>
      </c>
    </row>
    <row r="4421" spans="1:4" ht="28.5">
      <c r="A4421" s="585" t="s">
        <v>14747</v>
      </c>
      <c r="B4421" s="586" t="s">
        <v>14748</v>
      </c>
      <c r="C4421" s="587" t="s">
        <v>891</v>
      </c>
      <c r="D4421" s="588">
        <v>100.96</v>
      </c>
    </row>
    <row r="4422" spans="1:4" ht="28.5">
      <c r="A4422" s="585" t="s">
        <v>14749</v>
      </c>
      <c r="B4422" s="586" t="s">
        <v>14750</v>
      </c>
      <c r="C4422" s="587" t="s">
        <v>891</v>
      </c>
      <c r="D4422" s="588">
        <v>94.54</v>
      </c>
    </row>
    <row r="4423" spans="1:4" ht="42.75">
      <c r="A4423" s="585" t="s">
        <v>14751</v>
      </c>
      <c r="B4423" s="586" t="s">
        <v>14752</v>
      </c>
      <c r="C4423" s="587" t="s">
        <v>891</v>
      </c>
      <c r="D4423" s="588">
        <v>180.89</v>
      </c>
    </row>
    <row r="4424" spans="1:4" ht="14.25">
      <c r="A4424" s="585" t="s">
        <v>14753</v>
      </c>
      <c r="B4424" s="586" t="s">
        <v>14754</v>
      </c>
      <c r="C4424" s="587"/>
      <c r="D4424" s="588"/>
    </row>
    <row r="4425" spans="1:4" ht="28.5">
      <c r="A4425" s="585" t="s">
        <v>14755</v>
      </c>
      <c r="B4425" s="586" t="s">
        <v>14756</v>
      </c>
      <c r="C4425" s="587" t="s">
        <v>891</v>
      </c>
      <c r="D4425" s="588">
        <v>102.04</v>
      </c>
    </row>
    <row r="4426" spans="1:4" ht="42.75">
      <c r="A4426" s="585" t="s">
        <v>14757</v>
      </c>
      <c r="B4426" s="586" t="s">
        <v>14758</v>
      </c>
      <c r="C4426" s="587" t="s">
        <v>891</v>
      </c>
      <c r="D4426" s="588">
        <v>49.7</v>
      </c>
    </row>
    <row r="4427" spans="1:4" ht="42.75">
      <c r="A4427" s="585" t="s">
        <v>14759</v>
      </c>
      <c r="B4427" s="586" t="s">
        <v>14760</v>
      </c>
      <c r="C4427" s="587" t="s">
        <v>891</v>
      </c>
      <c r="D4427" s="588">
        <v>47.67</v>
      </c>
    </row>
    <row r="4428" spans="1:4" ht="42.75">
      <c r="A4428" s="585" t="s">
        <v>14761</v>
      </c>
      <c r="B4428" s="586" t="s">
        <v>14762</v>
      </c>
      <c r="C4428" s="587" t="s">
        <v>891</v>
      </c>
      <c r="D4428" s="588">
        <v>61.42</v>
      </c>
    </row>
    <row r="4429" spans="1:4" ht="42.75">
      <c r="A4429" s="585" t="s">
        <v>14763</v>
      </c>
      <c r="B4429" s="586" t="s">
        <v>14764</v>
      </c>
      <c r="C4429" s="587" t="s">
        <v>891</v>
      </c>
      <c r="D4429" s="588">
        <v>58.94</v>
      </c>
    </row>
    <row r="4430" spans="1:4" ht="42.75">
      <c r="A4430" s="585" t="s">
        <v>14765</v>
      </c>
      <c r="B4430" s="586" t="s">
        <v>14766</v>
      </c>
      <c r="C4430" s="587" t="s">
        <v>891</v>
      </c>
      <c r="D4430" s="588">
        <v>52.62</v>
      </c>
    </row>
    <row r="4431" spans="1:4" ht="42.75">
      <c r="A4431" s="585" t="s">
        <v>14767</v>
      </c>
      <c r="B4431" s="586" t="s">
        <v>14768</v>
      </c>
      <c r="C4431" s="587" t="s">
        <v>891</v>
      </c>
      <c r="D4431" s="588">
        <v>49.3</v>
      </c>
    </row>
    <row r="4432" spans="1:4" ht="42.75">
      <c r="A4432" s="585" t="s">
        <v>14769</v>
      </c>
      <c r="B4432" s="586" t="s">
        <v>14770</v>
      </c>
      <c r="C4432" s="587" t="s">
        <v>891</v>
      </c>
      <c r="D4432" s="588">
        <v>65.569999999999993</v>
      </c>
    </row>
    <row r="4433" spans="1:4" ht="42.75">
      <c r="A4433" s="585" t="s">
        <v>14771</v>
      </c>
      <c r="B4433" s="586" t="s">
        <v>14772</v>
      </c>
      <c r="C4433" s="587" t="s">
        <v>891</v>
      </c>
      <c r="D4433" s="588">
        <v>61.44</v>
      </c>
    </row>
    <row r="4434" spans="1:4" ht="42.75">
      <c r="A4434" s="585" t="s">
        <v>14773</v>
      </c>
      <c r="B4434" s="586" t="s">
        <v>14774</v>
      </c>
      <c r="C4434" s="587" t="s">
        <v>891</v>
      </c>
      <c r="D4434" s="588">
        <v>57.16</v>
      </c>
    </row>
    <row r="4435" spans="1:4" ht="42.75">
      <c r="A4435" s="585" t="s">
        <v>14775</v>
      </c>
      <c r="B4435" s="586" t="s">
        <v>14776</v>
      </c>
      <c r="C4435" s="587" t="s">
        <v>891</v>
      </c>
      <c r="D4435" s="588">
        <v>55.37</v>
      </c>
    </row>
    <row r="4436" spans="1:4" ht="42.75">
      <c r="A4436" s="585" t="s">
        <v>14777</v>
      </c>
      <c r="B4436" s="586" t="s">
        <v>14778</v>
      </c>
      <c r="C4436" s="587" t="s">
        <v>891</v>
      </c>
      <c r="D4436" s="588">
        <v>76.680000000000007</v>
      </c>
    </row>
    <row r="4437" spans="1:4" ht="42.75">
      <c r="A4437" s="585" t="s">
        <v>14779</v>
      </c>
      <c r="B4437" s="586" t="s">
        <v>14780</v>
      </c>
      <c r="C4437" s="587" t="s">
        <v>891</v>
      </c>
      <c r="D4437" s="588">
        <v>74.510000000000005</v>
      </c>
    </row>
    <row r="4438" spans="1:4" ht="42.75">
      <c r="A4438" s="585" t="s">
        <v>14781</v>
      </c>
      <c r="B4438" s="586" t="s">
        <v>14782</v>
      </c>
      <c r="C4438" s="587" t="s">
        <v>891</v>
      </c>
      <c r="D4438" s="588">
        <v>60.1</v>
      </c>
    </row>
    <row r="4439" spans="1:4" ht="42.75">
      <c r="A4439" s="585" t="s">
        <v>14783</v>
      </c>
      <c r="B4439" s="586" t="s">
        <v>14784</v>
      </c>
      <c r="C4439" s="587" t="s">
        <v>891</v>
      </c>
      <c r="D4439" s="588">
        <v>56.93</v>
      </c>
    </row>
    <row r="4440" spans="1:4" ht="42.75">
      <c r="A4440" s="585" t="s">
        <v>14785</v>
      </c>
      <c r="B4440" s="586" t="s">
        <v>14786</v>
      </c>
      <c r="C4440" s="587" t="s">
        <v>891</v>
      </c>
      <c r="D4440" s="588">
        <v>80.349999999999994</v>
      </c>
    </row>
    <row r="4441" spans="1:4" ht="42.75">
      <c r="A4441" s="585" t="s">
        <v>14787</v>
      </c>
      <c r="B4441" s="586" t="s">
        <v>14788</v>
      </c>
      <c r="C4441" s="587" t="s">
        <v>891</v>
      </c>
      <c r="D4441" s="588">
        <v>76.42</v>
      </c>
    </row>
    <row r="4442" spans="1:4" ht="42.75">
      <c r="A4442" s="585" t="s">
        <v>14789</v>
      </c>
      <c r="B4442" s="586" t="s">
        <v>14790</v>
      </c>
      <c r="C4442" s="587" t="s">
        <v>891</v>
      </c>
      <c r="D4442" s="588">
        <v>58.56</v>
      </c>
    </row>
    <row r="4443" spans="1:4" ht="42.75">
      <c r="A4443" s="585" t="s">
        <v>14791</v>
      </c>
      <c r="B4443" s="586" t="s">
        <v>14792</v>
      </c>
      <c r="C4443" s="587" t="s">
        <v>891</v>
      </c>
      <c r="D4443" s="588">
        <v>56.53</v>
      </c>
    </row>
    <row r="4444" spans="1:4" ht="42.75">
      <c r="A4444" s="585" t="s">
        <v>14793</v>
      </c>
      <c r="B4444" s="586" t="s">
        <v>14794</v>
      </c>
      <c r="C4444" s="587" t="s">
        <v>891</v>
      </c>
      <c r="D4444" s="588">
        <v>70.06</v>
      </c>
    </row>
    <row r="4445" spans="1:4" ht="42.75">
      <c r="A4445" s="585" t="s">
        <v>14795</v>
      </c>
      <c r="B4445" s="586" t="s">
        <v>14796</v>
      </c>
      <c r="C4445" s="587" t="s">
        <v>891</v>
      </c>
      <c r="D4445" s="588">
        <v>67.73</v>
      </c>
    </row>
    <row r="4446" spans="1:4" ht="42.75">
      <c r="A4446" s="585" t="s">
        <v>14797</v>
      </c>
      <c r="B4446" s="586" t="s">
        <v>14798</v>
      </c>
      <c r="C4446" s="587" t="s">
        <v>891</v>
      </c>
      <c r="D4446" s="588">
        <v>63.77</v>
      </c>
    </row>
    <row r="4447" spans="1:4" ht="42.75">
      <c r="A4447" s="585" t="s">
        <v>14799</v>
      </c>
      <c r="B4447" s="586" t="s">
        <v>14800</v>
      </c>
      <c r="C4447" s="587" t="s">
        <v>891</v>
      </c>
      <c r="D4447" s="588">
        <v>59.41</v>
      </c>
    </row>
    <row r="4448" spans="1:4" ht="42.75">
      <c r="A4448" s="585" t="s">
        <v>14801</v>
      </c>
      <c r="B4448" s="586" t="s">
        <v>14802</v>
      </c>
      <c r="C4448" s="587" t="s">
        <v>891</v>
      </c>
      <c r="D4448" s="588">
        <v>76.66</v>
      </c>
    </row>
    <row r="4449" spans="1:4" ht="42.75">
      <c r="A4449" s="585" t="s">
        <v>14803</v>
      </c>
      <c r="B4449" s="586" t="s">
        <v>14804</v>
      </c>
      <c r="C4449" s="587" t="s">
        <v>891</v>
      </c>
      <c r="D4449" s="588">
        <v>71.63</v>
      </c>
    </row>
    <row r="4450" spans="1:4" ht="42.75">
      <c r="A4450" s="585" t="s">
        <v>14805</v>
      </c>
      <c r="B4450" s="586" t="s">
        <v>14806</v>
      </c>
      <c r="C4450" s="587" t="s">
        <v>891</v>
      </c>
      <c r="D4450" s="588">
        <v>66.23</v>
      </c>
    </row>
    <row r="4451" spans="1:4" ht="42.75">
      <c r="A4451" s="585" t="s">
        <v>14807</v>
      </c>
      <c r="B4451" s="586" t="s">
        <v>14808</v>
      </c>
      <c r="C4451" s="587" t="s">
        <v>891</v>
      </c>
      <c r="D4451" s="588">
        <v>64.44</v>
      </c>
    </row>
    <row r="4452" spans="1:4" ht="42.75">
      <c r="A4452" s="585" t="s">
        <v>14809</v>
      </c>
      <c r="B4452" s="586" t="s">
        <v>14810</v>
      </c>
      <c r="C4452" s="587" t="s">
        <v>891</v>
      </c>
      <c r="D4452" s="588">
        <v>85.54</v>
      </c>
    </row>
    <row r="4453" spans="1:4" ht="42.75">
      <c r="A4453" s="585" t="s">
        <v>14811</v>
      </c>
      <c r="B4453" s="586" t="s">
        <v>14812</v>
      </c>
      <c r="C4453" s="587" t="s">
        <v>891</v>
      </c>
      <c r="D4453" s="588">
        <v>83.5</v>
      </c>
    </row>
    <row r="4454" spans="1:4" ht="42.75">
      <c r="A4454" s="585" t="s">
        <v>14813</v>
      </c>
      <c r="B4454" s="586" t="s">
        <v>14814</v>
      </c>
      <c r="C4454" s="587" t="s">
        <v>891</v>
      </c>
      <c r="D4454" s="588">
        <v>71.47</v>
      </c>
    </row>
    <row r="4455" spans="1:4" ht="42.75">
      <c r="A4455" s="585" t="s">
        <v>14815</v>
      </c>
      <c r="B4455" s="586" t="s">
        <v>14816</v>
      </c>
      <c r="C4455" s="587" t="s">
        <v>891</v>
      </c>
      <c r="D4455" s="588">
        <v>67.400000000000006</v>
      </c>
    </row>
    <row r="4456" spans="1:4" ht="42.75">
      <c r="A4456" s="585" t="s">
        <v>14817</v>
      </c>
      <c r="B4456" s="586" t="s">
        <v>14818</v>
      </c>
      <c r="C4456" s="587" t="s">
        <v>891</v>
      </c>
      <c r="D4456" s="588">
        <v>91.65</v>
      </c>
    </row>
    <row r="4457" spans="1:4" ht="42.75">
      <c r="A4457" s="585" t="s">
        <v>14819</v>
      </c>
      <c r="B4457" s="586" t="s">
        <v>14820</v>
      </c>
      <c r="C4457" s="587" t="s">
        <v>891</v>
      </c>
      <c r="D4457" s="588">
        <v>86.82</v>
      </c>
    </row>
    <row r="4458" spans="1:4" ht="42.75">
      <c r="A4458" s="585" t="s">
        <v>14821</v>
      </c>
      <c r="B4458" s="586" t="s">
        <v>14822</v>
      </c>
      <c r="C4458" s="587" t="s">
        <v>891</v>
      </c>
      <c r="D4458" s="588">
        <v>49.74</v>
      </c>
    </row>
    <row r="4459" spans="1:4" ht="42.75">
      <c r="A4459" s="585" t="s">
        <v>14823</v>
      </c>
      <c r="B4459" s="586" t="s">
        <v>14824</v>
      </c>
      <c r="C4459" s="587" t="s">
        <v>891</v>
      </c>
      <c r="D4459" s="588">
        <v>57.31</v>
      </c>
    </row>
    <row r="4460" spans="1:4" ht="14.25">
      <c r="A4460" s="585" t="s">
        <v>14825</v>
      </c>
      <c r="B4460" s="586" t="s">
        <v>14826</v>
      </c>
      <c r="C4460" s="587"/>
      <c r="D4460" s="588"/>
    </row>
    <row r="4461" spans="1:4" ht="42.75">
      <c r="A4461" s="585" t="s">
        <v>14827</v>
      </c>
      <c r="B4461" s="586" t="s">
        <v>14828</v>
      </c>
      <c r="C4461" s="587" t="s">
        <v>891</v>
      </c>
      <c r="D4461" s="588">
        <v>509.37</v>
      </c>
    </row>
    <row r="4462" spans="1:4" ht="42.75">
      <c r="A4462" s="585" t="s">
        <v>14829</v>
      </c>
      <c r="B4462" s="586" t="s">
        <v>14830</v>
      </c>
      <c r="C4462" s="587" t="s">
        <v>891</v>
      </c>
      <c r="D4462" s="588">
        <v>513.84</v>
      </c>
    </row>
    <row r="4463" spans="1:4" ht="42.75">
      <c r="A4463" s="585" t="s">
        <v>14831</v>
      </c>
      <c r="B4463" s="586" t="s">
        <v>14832</v>
      </c>
      <c r="C4463" s="587" t="s">
        <v>891</v>
      </c>
      <c r="D4463" s="588">
        <v>518.09</v>
      </c>
    </row>
    <row r="4464" spans="1:4" ht="14.25">
      <c r="A4464" s="585" t="s">
        <v>14833</v>
      </c>
      <c r="B4464" s="586" t="s">
        <v>14834</v>
      </c>
      <c r="C4464" s="587"/>
      <c r="D4464" s="588"/>
    </row>
    <row r="4465" spans="1:4" ht="14.25">
      <c r="A4465" s="585" t="s">
        <v>14835</v>
      </c>
      <c r="B4465" s="586" t="s">
        <v>14836</v>
      </c>
      <c r="C4465" s="587"/>
      <c r="D4465" s="588"/>
    </row>
    <row r="4466" spans="1:4" ht="28.5">
      <c r="A4466" s="585" t="s">
        <v>14837</v>
      </c>
      <c r="B4466" s="586" t="s">
        <v>14838</v>
      </c>
      <c r="C4466" s="587" t="s">
        <v>780</v>
      </c>
      <c r="D4466" s="588">
        <v>368.04</v>
      </c>
    </row>
    <row r="4467" spans="1:4" ht="14.25">
      <c r="A4467" s="585" t="s">
        <v>14839</v>
      </c>
      <c r="B4467" s="586" t="s">
        <v>14840</v>
      </c>
      <c r="C4467" s="587"/>
      <c r="D4467" s="588"/>
    </row>
    <row r="4468" spans="1:4" ht="14.25">
      <c r="A4468" s="585" t="s">
        <v>14841</v>
      </c>
      <c r="B4468" s="586" t="s">
        <v>14842</v>
      </c>
      <c r="C4468" s="587" t="s">
        <v>891</v>
      </c>
      <c r="D4468" s="588">
        <v>16.93</v>
      </c>
    </row>
    <row r="4469" spans="1:4" ht="28.5">
      <c r="A4469" s="585" t="s">
        <v>14843</v>
      </c>
      <c r="B4469" s="586" t="s">
        <v>14844</v>
      </c>
      <c r="C4469" s="587" t="s">
        <v>891</v>
      </c>
      <c r="D4469" s="588">
        <v>35.68</v>
      </c>
    </row>
    <row r="4470" spans="1:4" ht="28.5">
      <c r="A4470" s="585" t="s">
        <v>14845</v>
      </c>
      <c r="B4470" s="586" t="s">
        <v>14846</v>
      </c>
      <c r="C4470" s="587" t="s">
        <v>891</v>
      </c>
      <c r="D4470" s="588">
        <v>10.72</v>
      </c>
    </row>
    <row r="4471" spans="1:4" ht="28.5">
      <c r="A4471" s="585" t="s">
        <v>14847</v>
      </c>
      <c r="B4471" s="586" t="s">
        <v>14848</v>
      </c>
      <c r="C4471" s="587" t="s">
        <v>891</v>
      </c>
      <c r="D4471" s="588">
        <v>21.8</v>
      </c>
    </row>
    <row r="4472" spans="1:4" ht="14.25">
      <c r="A4472" s="585" t="s">
        <v>14849</v>
      </c>
      <c r="B4472" s="586" t="s">
        <v>14850</v>
      </c>
      <c r="C4472" s="587"/>
      <c r="D4472" s="588"/>
    </row>
    <row r="4473" spans="1:4" ht="42.75">
      <c r="A4473" s="585" t="s">
        <v>14851</v>
      </c>
      <c r="B4473" s="586" t="s">
        <v>14852</v>
      </c>
      <c r="C4473" s="587" t="s">
        <v>891</v>
      </c>
      <c r="D4473" s="588">
        <v>214.15</v>
      </c>
    </row>
    <row r="4474" spans="1:4" ht="14.25">
      <c r="A4474" s="585" t="s">
        <v>14853</v>
      </c>
      <c r="B4474" s="586" t="s">
        <v>14854</v>
      </c>
      <c r="C4474" s="587"/>
      <c r="D4474" s="588"/>
    </row>
    <row r="4475" spans="1:4" ht="28.5">
      <c r="A4475" s="585" t="s">
        <v>14855</v>
      </c>
      <c r="B4475" s="586" t="s">
        <v>14856</v>
      </c>
      <c r="C4475" s="587" t="s">
        <v>891</v>
      </c>
      <c r="D4475" s="588">
        <v>156.41</v>
      </c>
    </row>
    <row r="4476" spans="1:4" ht="14.25">
      <c r="A4476" s="585" t="s">
        <v>14857</v>
      </c>
      <c r="B4476" s="586" t="s">
        <v>14858</v>
      </c>
      <c r="C4476" s="587"/>
      <c r="D4476" s="588"/>
    </row>
    <row r="4477" spans="1:4" ht="42.75">
      <c r="A4477" s="585" t="s">
        <v>14859</v>
      </c>
      <c r="B4477" s="586" t="s">
        <v>14860</v>
      </c>
      <c r="C4477" s="587" t="s">
        <v>891</v>
      </c>
      <c r="D4477" s="588">
        <v>353.11</v>
      </c>
    </row>
    <row r="4478" spans="1:4" ht="28.5">
      <c r="A4478" s="585" t="s">
        <v>14861</v>
      </c>
      <c r="B4478" s="586" t="s">
        <v>14862</v>
      </c>
      <c r="C4478" s="587" t="s">
        <v>891</v>
      </c>
      <c r="D4478" s="588">
        <v>346.33</v>
      </c>
    </row>
    <row r="4479" spans="1:4" ht="14.25">
      <c r="A4479" s="585" t="s">
        <v>14863</v>
      </c>
      <c r="B4479" s="586" t="s">
        <v>14864</v>
      </c>
      <c r="C4479" s="587"/>
      <c r="D4479" s="588"/>
    </row>
    <row r="4480" spans="1:4" ht="14.25">
      <c r="A4480" s="585" t="s">
        <v>14865</v>
      </c>
      <c r="B4480" s="586" t="s">
        <v>14866</v>
      </c>
      <c r="C4480" s="587"/>
      <c r="D4480" s="588"/>
    </row>
    <row r="4481" spans="1:4" ht="42.75">
      <c r="A4481" s="585" t="s">
        <v>14867</v>
      </c>
      <c r="B4481" s="586" t="s">
        <v>14868</v>
      </c>
      <c r="C4481" s="587" t="s">
        <v>891</v>
      </c>
      <c r="D4481" s="588">
        <v>56.9</v>
      </c>
    </row>
    <row r="4482" spans="1:4" ht="42.75">
      <c r="A4482" s="585" t="s">
        <v>14869</v>
      </c>
      <c r="B4482" s="586" t="s">
        <v>14870</v>
      </c>
      <c r="C4482" s="587" t="s">
        <v>891</v>
      </c>
      <c r="D4482" s="588">
        <v>116.71</v>
      </c>
    </row>
    <row r="4483" spans="1:4" ht="14.25">
      <c r="A4483" s="585" t="s">
        <v>14871</v>
      </c>
      <c r="B4483" s="586" t="s">
        <v>14872</v>
      </c>
      <c r="C4483" s="587"/>
      <c r="D4483" s="588"/>
    </row>
    <row r="4484" spans="1:4" ht="14.25">
      <c r="A4484" s="585" t="s">
        <v>14873</v>
      </c>
      <c r="B4484" s="586" t="s">
        <v>14874</v>
      </c>
      <c r="C4484" s="587" t="s">
        <v>780</v>
      </c>
      <c r="D4484" s="588">
        <v>574.54999999999995</v>
      </c>
    </row>
    <row r="4485" spans="1:4" ht="14.25">
      <c r="A4485" s="585" t="s">
        <v>305</v>
      </c>
      <c r="B4485" s="586" t="s">
        <v>14875</v>
      </c>
      <c r="C4485" s="587"/>
      <c r="D4485" s="588"/>
    </row>
    <row r="4486" spans="1:4" ht="14.25">
      <c r="A4486" s="585" t="s">
        <v>14876</v>
      </c>
      <c r="B4486" s="586" t="s">
        <v>14877</v>
      </c>
      <c r="C4486" s="587"/>
      <c r="D4486" s="588"/>
    </row>
    <row r="4487" spans="1:4" ht="28.5">
      <c r="A4487" s="585" t="s">
        <v>14878</v>
      </c>
      <c r="B4487" s="586" t="s">
        <v>14879</v>
      </c>
      <c r="C4487" s="587" t="s">
        <v>780</v>
      </c>
      <c r="D4487" s="588">
        <v>84.86</v>
      </c>
    </row>
    <row r="4488" spans="1:4" ht="14.25">
      <c r="A4488" s="585" t="s">
        <v>14880</v>
      </c>
      <c r="B4488" s="586" t="s">
        <v>14881</v>
      </c>
      <c r="C4488" s="587"/>
      <c r="D4488" s="588"/>
    </row>
    <row r="4489" spans="1:4" ht="42.75">
      <c r="A4489" s="585" t="s">
        <v>14882</v>
      </c>
      <c r="B4489" s="586" t="s">
        <v>14883</v>
      </c>
      <c r="C4489" s="587" t="s">
        <v>891</v>
      </c>
      <c r="D4489" s="588">
        <v>53</v>
      </c>
    </row>
    <row r="4490" spans="1:4" ht="42.75">
      <c r="A4490" s="585" t="s">
        <v>14884</v>
      </c>
      <c r="B4490" s="586" t="s">
        <v>14885</v>
      </c>
      <c r="C4490" s="587" t="s">
        <v>891</v>
      </c>
      <c r="D4490" s="588">
        <v>38.83</v>
      </c>
    </row>
    <row r="4491" spans="1:4" ht="42.75">
      <c r="A4491" s="585" t="s">
        <v>14886</v>
      </c>
      <c r="B4491" s="586" t="s">
        <v>14887</v>
      </c>
      <c r="C4491" s="587" t="s">
        <v>891</v>
      </c>
      <c r="D4491" s="588">
        <v>48.42</v>
      </c>
    </row>
    <row r="4492" spans="1:4" ht="42.75">
      <c r="A4492" s="585" t="s">
        <v>14888</v>
      </c>
      <c r="B4492" s="586" t="s">
        <v>14889</v>
      </c>
      <c r="C4492" s="587" t="s">
        <v>891</v>
      </c>
      <c r="D4492" s="588">
        <v>34.090000000000003</v>
      </c>
    </row>
    <row r="4493" spans="1:4" ht="28.5">
      <c r="A4493" s="585" t="s">
        <v>14890</v>
      </c>
      <c r="B4493" s="586" t="s">
        <v>14891</v>
      </c>
      <c r="C4493" s="587" t="s">
        <v>891</v>
      </c>
      <c r="D4493" s="588">
        <v>12.86</v>
      </c>
    </row>
    <row r="4494" spans="1:4" ht="14.25">
      <c r="A4494" s="585" t="s">
        <v>14892</v>
      </c>
      <c r="B4494" s="586" t="s">
        <v>14881</v>
      </c>
      <c r="C4494" s="587"/>
      <c r="D4494" s="588"/>
    </row>
    <row r="4495" spans="1:4" ht="28.5">
      <c r="A4495" s="585" t="s">
        <v>14893</v>
      </c>
      <c r="B4495" s="586" t="s">
        <v>14894</v>
      </c>
      <c r="C4495" s="587" t="s">
        <v>891</v>
      </c>
      <c r="D4495" s="588">
        <v>17.2</v>
      </c>
    </row>
    <row r="4496" spans="1:4" ht="14.25">
      <c r="A4496" s="585" t="s">
        <v>14895</v>
      </c>
      <c r="B4496" s="586" t="s">
        <v>14896</v>
      </c>
      <c r="C4496" s="587" t="s">
        <v>780</v>
      </c>
      <c r="D4496" s="588">
        <v>6.2</v>
      </c>
    </row>
    <row r="4497" spans="1:4" ht="28.5">
      <c r="A4497" s="585" t="s">
        <v>14897</v>
      </c>
      <c r="B4497" s="586" t="s">
        <v>14898</v>
      </c>
      <c r="C4497" s="587" t="s">
        <v>891</v>
      </c>
      <c r="D4497" s="588">
        <v>8.76</v>
      </c>
    </row>
    <row r="4498" spans="1:4" ht="14.25">
      <c r="A4498" s="585" t="s">
        <v>14899</v>
      </c>
      <c r="B4498" s="586" t="s">
        <v>14900</v>
      </c>
      <c r="C4498" s="587"/>
      <c r="D4498" s="588"/>
    </row>
    <row r="4499" spans="1:4" ht="28.5">
      <c r="A4499" s="585" t="s">
        <v>14901</v>
      </c>
      <c r="B4499" s="586" t="s">
        <v>14902</v>
      </c>
      <c r="C4499" s="587" t="s">
        <v>891</v>
      </c>
      <c r="D4499" s="588">
        <v>0.12</v>
      </c>
    </row>
    <row r="4500" spans="1:4" ht="14.25">
      <c r="A4500" s="585" t="s">
        <v>14903</v>
      </c>
      <c r="B4500" s="586" t="s">
        <v>14904</v>
      </c>
      <c r="C4500" s="587"/>
      <c r="D4500" s="588"/>
    </row>
    <row r="4501" spans="1:4" ht="14.25">
      <c r="A4501" s="585" t="s">
        <v>14905</v>
      </c>
      <c r="B4501" s="586" t="s">
        <v>14906</v>
      </c>
      <c r="C4501" s="587" t="s">
        <v>780</v>
      </c>
      <c r="D4501" s="588">
        <v>7</v>
      </c>
    </row>
    <row r="4502" spans="1:4" ht="28.5">
      <c r="A4502" s="585" t="s">
        <v>14907</v>
      </c>
      <c r="B4502" s="586" t="s">
        <v>14908</v>
      </c>
      <c r="C4502" s="587" t="s">
        <v>780</v>
      </c>
      <c r="D4502" s="588">
        <v>8.48</v>
      </c>
    </row>
    <row r="4503" spans="1:4" ht="28.5">
      <c r="A4503" s="585" t="s">
        <v>14909</v>
      </c>
      <c r="B4503" s="586" t="s">
        <v>14910</v>
      </c>
      <c r="C4503" s="587" t="s">
        <v>780</v>
      </c>
      <c r="D4503" s="588">
        <v>27.81</v>
      </c>
    </row>
    <row r="4504" spans="1:4" ht="28.5">
      <c r="A4504" s="585" t="s">
        <v>14911</v>
      </c>
      <c r="B4504" s="586" t="s">
        <v>14912</v>
      </c>
      <c r="C4504" s="587" t="s">
        <v>780</v>
      </c>
      <c r="D4504" s="588">
        <v>45.73</v>
      </c>
    </row>
    <row r="4505" spans="1:4" ht="28.5">
      <c r="A4505" s="585" t="s">
        <v>14913</v>
      </c>
      <c r="B4505" s="586" t="s">
        <v>14914</v>
      </c>
      <c r="C4505" s="587" t="s">
        <v>780</v>
      </c>
      <c r="D4505" s="588">
        <v>65.680000000000007</v>
      </c>
    </row>
    <row r="4506" spans="1:4" ht="28.5">
      <c r="A4506" s="585" t="s">
        <v>14915</v>
      </c>
      <c r="B4506" s="586" t="s">
        <v>14916</v>
      </c>
      <c r="C4506" s="587" t="s">
        <v>780</v>
      </c>
      <c r="D4506" s="588">
        <v>30.28</v>
      </c>
    </row>
    <row r="4507" spans="1:4" ht="28.5">
      <c r="A4507" s="585" t="s">
        <v>14917</v>
      </c>
      <c r="B4507" s="586" t="s">
        <v>14918</v>
      </c>
      <c r="C4507" s="587" t="s">
        <v>780</v>
      </c>
      <c r="D4507" s="588">
        <v>46.5</v>
      </c>
    </row>
    <row r="4508" spans="1:4" ht="28.5">
      <c r="A4508" s="585" t="s">
        <v>14919</v>
      </c>
      <c r="B4508" s="586" t="s">
        <v>14920</v>
      </c>
      <c r="C4508" s="587" t="s">
        <v>780</v>
      </c>
      <c r="D4508" s="588">
        <v>64.86</v>
      </c>
    </row>
    <row r="4509" spans="1:4" ht="28.5">
      <c r="A4509" s="585" t="s">
        <v>14921</v>
      </c>
      <c r="B4509" s="586" t="s">
        <v>14922</v>
      </c>
      <c r="C4509" s="587" t="s">
        <v>780</v>
      </c>
      <c r="D4509" s="588">
        <v>77.569999999999993</v>
      </c>
    </row>
    <row r="4510" spans="1:4" ht="28.5">
      <c r="A4510" s="585" t="s">
        <v>14923</v>
      </c>
      <c r="B4510" s="586" t="s">
        <v>14924</v>
      </c>
      <c r="C4510" s="587" t="s">
        <v>780</v>
      </c>
      <c r="D4510" s="588">
        <v>65.930000000000007</v>
      </c>
    </row>
    <row r="4511" spans="1:4" ht="14.25">
      <c r="A4511" s="585" t="s">
        <v>14925</v>
      </c>
      <c r="B4511" s="586" t="s">
        <v>14926</v>
      </c>
      <c r="C4511" s="587" t="s">
        <v>891</v>
      </c>
      <c r="D4511" s="588">
        <v>1.1399999999999999</v>
      </c>
    </row>
    <row r="4512" spans="1:4" ht="14.25">
      <c r="A4512" s="585" t="s">
        <v>14927</v>
      </c>
      <c r="B4512" s="586" t="s">
        <v>14928</v>
      </c>
      <c r="C4512" s="587" t="s">
        <v>780</v>
      </c>
      <c r="D4512" s="588">
        <v>131.80000000000001</v>
      </c>
    </row>
    <row r="4513" spans="1:4" ht="14.25">
      <c r="A4513" s="585" t="s">
        <v>14929</v>
      </c>
      <c r="B4513" s="586" t="s">
        <v>14930</v>
      </c>
      <c r="C4513" s="587" t="s">
        <v>780</v>
      </c>
      <c r="D4513" s="588">
        <v>117.77</v>
      </c>
    </row>
    <row r="4514" spans="1:4" ht="14.25">
      <c r="A4514" s="585" t="s">
        <v>14931</v>
      </c>
      <c r="B4514" s="586" t="s">
        <v>14932</v>
      </c>
      <c r="C4514" s="587"/>
      <c r="D4514" s="588"/>
    </row>
    <row r="4515" spans="1:4" ht="28.5">
      <c r="A4515" s="585" t="s">
        <v>14933</v>
      </c>
      <c r="B4515" s="586" t="s">
        <v>14934</v>
      </c>
      <c r="C4515" s="587" t="s">
        <v>780</v>
      </c>
      <c r="D4515" s="588">
        <v>139.87</v>
      </c>
    </row>
    <row r="4516" spans="1:4" ht="28.5">
      <c r="A4516" s="585" t="s">
        <v>14935</v>
      </c>
      <c r="B4516" s="586" t="s">
        <v>14936</v>
      </c>
      <c r="C4516" s="587" t="s">
        <v>780</v>
      </c>
      <c r="D4516" s="588">
        <v>11.72</v>
      </c>
    </row>
    <row r="4517" spans="1:4" ht="14.25">
      <c r="A4517" s="585" t="s">
        <v>14937</v>
      </c>
      <c r="B4517" s="586" t="s">
        <v>14938</v>
      </c>
      <c r="C4517" s="587"/>
      <c r="D4517" s="588"/>
    </row>
    <row r="4518" spans="1:4" ht="42.75">
      <c r="A4518" s="585" t="s">
        <v>14939</v>
      </c>
      <c r="B4518" s="586" t="s">
        <v>14940</v>
      </c>
      <c r="C4518" s="587" t="s">
        <v>891</v>
      </c>
      <c r="D4518" s="588">
        <v>73.790000000000006</v>
      </c>
    </row>
    <row r="4519" spans="1:4" ht="14.25">
      <c r="A4519" s="585" t="s">
        <v>14941</v>
      </c>
      <c r="B4519" s="586" t="s">
        <v>14942</v>
      </c>
      <c r="C4519" s="587" t="s">
        <v>891</v>
      </c>
      <c r="D4519" s="588">
        <v>1.29</v>
      </c>
    </row>
    <row r="4520" spans="1:4" ht="14.25">
      <c r="A4520" s="585" t="s">
        <v>14943</v>
      </c>
      <c r="B4520" s="586" t="s">
        <v>14944</v>
      </c>
      <c r="C4520" s="587" t="s">
        <v>891</v>
      </c>
      <c r="D4520" s="588">
        <v>1.36</v>
      </c>
    </row>
    <row r="4521" spans="1:4" ht="28.5">
      <c r="A4521" s="585" t="s">
        <v>14945</v>
      </c>
      <c r="B4521" s="586" t="s">
        <v>14946</v>
      </c>
      <c r="C4521" s="587" t="s">
        <v>891</v>
      </c>
      <c r="D4521" s="588">
        <v>60.04</v>
      </c>
    </row>
    <row r="4522" spans="1:4" ht="14.25">
      <c r="A4522" s="585" t="s">
        <v>14947</v>
      </c>
      <c r="B4522" s="586" t="s">
        <v>14948</v>
      </c>
      <c r="C4522" s="587" t="s">
        <v>891</v>
      </c>
      <c r="D4522" s="588">
        <v>4.9000000000000004</v>
      </c>
    </row>
    <row r="4523" spans="1:4" ht="14.25">
      <c r="A4523" s="585" t="s">
        <v>14949</v>
      </c>
      <c r="B4523" s="586" t="s">
        <v>14950</v>
      </c>
      <c r="C4523" s="587" t="s">
        <v>891</v>
      </c>
      <c r="D4523" s="588">
        <v>5.12</v>
      </c>
    </row>
    <row r="4524" spans="1:4" ht="14.25">
      <c r="A4524" s="585" t="s">
        <v>14951</v>
      </c>
      <c r="B4524" s="586" t="s">
        <v>14952</v>
      </c>
      <c r="C4524" s="587" t="s">
        <v>891</v>
      </c>
      <c r="D4524" s="588">
        <v>9.5299999999999994</v>
      </c>
    </row>
    <row r="4525" spans="1:4" ht="14.25">
      <c r="A4525" s="585" t="s">
        <v>14953</v>
      </c>
      <c r="B4525" s="586" t="s">
        <v>14954</v>
      </c>
      <c r="C4525" s="587" t="s">
        <v>891</v>
      </c>
      <c r="D4525" s="588">
        <v>12.35</v>
      </c>
    </row>
    <row r="4526" spans="1:4" ht="28.5">
      <c r="A4526" s="585" t="s">
        <v>14955</v>
      </c>
      <c r="B4526" s="586" t="s">
        <v>14956</v>
      </c>
      <c r="C4526" s="587" t="s">
        <v>810</v>
      </c>
      <c r="D4526" s="588">
        <v>23.41</v>
      </c>
    </row>
    <row r="4527" spans="1:4" ht="14.25">
      <c r="A4527" s="585" t="s">
        <v>14957</v>
      </c>
      <c r="B4527" s="586" t="s">
        <v>14958</v>
      </c>
      <c r="C4527" s="587" t="s">
        <v>891</v>
      </c>
      <c r="D4527" s="588">
        <v>0.72</v>
      </c>
    </row>
    <row r="4528" spans="1:4" ht="14.25">
      <c r="A4528" s="585" t="s">
        <v>14959</v>
      </c>
      <c r="B4528" s="586" t="s">
        <v>14960</v>
      </c>
      <c r="C4528" s="587" t="s">
        <v>891</v>
      </c>
      <c r="D4528" s="588">
        <v>0.05</v>
      </c>
    </row>
    <row r="4529" spans="1:4" ht="14.25">
      <c r="A4529" s="585" t="s">
        <v>14961</v>
      </c>
      <c r="B4529" s="586" t="s">
        <v>14962</v>
      </c>
      <c r="C4529" s="587" t="s">
        <v>891</v>
      </c>
      <c r="D4529" s="588">
        <v>0.57999999999999996</v>
      </c>
    </row>
    <row r="4530" spans="1:4" ht="14.25">
      <c r="A4530" s="585" t="s">
        <v>14963</v>
      </c>
      <c r="B4530" s="586" t="s">
        <v>14964</v>
      </c>
      <c r="C4530" s="587" t="s">
        <v>810</v>
      </c>
      <c r="D4530" s="588">
        <v>1.0900000000000001</v>
      </c>
    </row>
    <row r="4531" spans="1:4" ht="14.25">
      <c r="A4531" s="585" t="s">
        <v>14965</v>
      </c>
      <c r="B4531" s="586" t="s">
        <v>14966</v>
      </c>
      <c r="C4531" s="587" t="s">
        <v>891</v>
      </c>
      <c r="D4531" s="588">
        <v>3.63</v>
      </c>
    </row>
    <row r="4532" spans="1:4" ht="14.25">
      <c r="A4532" s="585" t="s">
        <v>14967</v>
      </c>
      <c r="B4532" s="586" t="s">
        <v>14968</v>
      </c>
      <c r="C4532" s="587" t="s">
        <v>891</v>
      </c>
      <c r="D4532" s="588">
        <v>0.4</v>
      </c>
    </row>
    <row r="4533" spans="1:4" ht="14.25">
      <c r="A4533" s="585" t="s">
        <v>14969</v>
      </c>
      <c r="B4533" s="586" t="s">
        <v>14970</v>
      </c>
      <c r="C4533" s="587" t="s">
        <v>810</v>
      </c>
      <c r="D4533" s="588">
        <v>0.36</v>
      </c>
    </row>
    <row r="4534" spans="1:4" ht="28.5">
      <c r="A4534" s="585" t="s">
        <v>14971</v>
      </c>
      <c r="B4534" s="586" t="s">
        <v>14972</v>
      </c>
      <c r="C4534" s="587" t="s">
        <v>810</v>
      </c>
      <c r="D4534" s="588">
        <v>3.63</v>
      </c>
    </row>
    <row r="4535" spans="1:4" ht="28.5">
      <c r="A4535" s="585" t="s">
        <v>14973</v>
      </c>
      <c r="B4535" s="586" t="s">
        <v>14974</v>
      </c>
      <c r="C4535" s="587" t="s">
        <v>891</v>
      </c>
      <c r="D4535" s="588">
        <v>6.95</v>
      </c>
    </row>
    <row r="4536" spans="1:4" ht="14.25">
      <c r="A4536" s="585" t="s">
        <v>14975</v>
      </c>
      <c r="B4536" s="586" t="s">
        <v>14976</v>
      </c>
      <c r="C4536" s="587"/>
      <c r="D4536" s="588"/>
    </row>
    <row r="4537" spans="1:4" ht="42.75">
      <c r="A4537" s="585" t="s">
        <v>14977</v>
      </c>
      <c r="B4537" s="586" t="s">
        <v>14978</v>
      </c>
      <c r="C4537" s="587" t="s">
        <v>891</v>
      </c>
      <c r="D4537" s="588">
        <v>3.06</v>
      </c>
    </row>
    <row r="4538" spans="1:4" ht="14.25">
      <c r="A4538" s="585" t="s">
        <v>14979</v>
      </c>
      <c r="B4538" s="586" t="s">
        <v>14980</v>
      </c>
      <c r="C4538" s="587"/>
      <c r="D4538" s="588"/>
    </row>
    <row r="4539" spans="1:4" ht="42.75">
      <c r="A4539" s="585" t="s">
        <v>14981</v>
      </c>
      <c r="B4539" s="586" t="s">
        <v>14982</v>
      </c>
      <c r="C4539" s="587" t="s">
        <v>891</v>
      </c>
      <c r="D4539" s="588">
        <v>82.34</v>
      </c>
    </row>
    <row r="4540" spans="1:4" ht="28.5">
      <c r="A4540" s="585" t="s">
        <v>14983</v>
      </c>
      <c r="B4540" s="586" t="s">
        <v>14984</v>
      </c>
      <c r="C4540" s="587" t="s">
        <v>891</v>
      </c>
      <c r="D4540" s="588">
        <v>85.41</v>
      </c>
    </row>
    <row r="4541" spans="1:4" ht="14.25">
      <c r="A4541" s="585" t="s">
        <v>14985</v>
      </c>
      <c r="B4541" s="586" t="s">
        <v>14986</v>
      </c>
      <c r="C4541" s="587"/>
      <c r="D4541" s="588"/>
    </row>
    <row r="4542" spans="1:4" ht="28.5">
      <c r="A4542" s="585" t="s">
        <v>14987</v>
      </c>
      <c r="B4542" s="586" t="s">
        <v>14988</v>
      </c>
      <c r="C4542" s="587" t="s">
        <v>780</v>
      </c>
      <c r="D4542" s="588">
        <v>504.55</v>
      </c>
    </row>
    <row r="4543" spans="1:4" ht="28.5">
      <c r="A4543" s="585" t="s">
        <v>14989</v>
      </c>
      <c r="B4543" s="586" t="s">
        <v>14990</v>
      </c>
      <c r="C4543" s="587" t="s">
        <v>780</v>
      </c>
      <c r="D4543" s="588">
        <v>475.4</v>
      </c>
    </row>
    <row r="4544" spans="1:4" ht="28.5">
      <c r="A4544" s="585" t="s">
        <v>14991</v>
      </c>
      <c r="B4544" s="586" t="s">
        <v>14992</v>
      </c>
      <c r="C4544" s="587" t="s">
        <v>891</v>
      </c>
      <c r="D4544" s="588">
        <v>41.06</v>
      </c>
    </row>
    <row r="4545" spans="1:4" ht="28.5">
      <c r="A4545" s="585" t="s">
        <v>14993</v>
      </c>
      <c r="B4545" s="586" t="s">
        <v>14994</v>
      </c>
      <c r="C4545" s="587" t="s">
        <v>891</v>
      </c>
      <c r="D4545" s="588">
        <v>45.73</v>
      </c>
    </row>
    <row r="4546" spans="1:4" ht="28.5">
      <c r="A4546" s="585" t="s">
        <v>14995</v>
      </c>
      <c r="B4546" s="586" t="s">
        <v>14996</v>
      </c>
      <c r="C4546" s="587" t="s">
        <v>891</v>
      </c>
      <c r="D4546" s="588">
        <v>53.54</v>
      </c>
    </row>
    <row r="4547" spans="1:4" ht="28.5">
      <c r="A4547" s="585" t="s">
        <v>14997</v>
      </c>
      <c r="B4547" s="586" t="s">
        <v>14998</v>
      </c>
      <c r="C4547" s="587" t="s">
        <v>891</v>
      </c>
      <c r="D4547" s="588">
        <v>55.75</v>
      </c>
    </row>
    <row r="4548" spans="1:4" ht="28.5">
      <c r="A4548" s="585" t="s">
        <v>14999</v>
      </c>
      <c r="B4548" s="586" t="s">
        <v>15000</v>
      </c>
      <c r="C4548" s="587" t="s">
        <v>891</v>
      </c>
      <c r="D4548" s="588">
        <v>69.94</v>
      </c>
    </row>
    <row r="4549" spans="1:4" ht="28.5">
      <c r="A4549" s="585" t="s">
        <v>15001</v>
      </c>
      <c r="B4549" s="586" t="s">
        <v>15002</v>
      </c>
      <c r="C4549" s="587" t="s">
        <v>891</v>
      </c>
      <c r="D4549" s="588">
        <v>53.6</v>
      </c>
    </row>
    <row r="4550" spans="1:4" ht="28.5">
      <c r="A4550" s="585" t="s">
        <v>15003</v>
      </c>
      <c r="B4550" s="586" t="s">
        <v>15004</v>
      </c>
      <c r="C4550" s="587" t="s">
        <v>891</v>
      </c>
      <c r="D4550" s="588">
        <v>45.44</v>
      </c>
    </row>
    <row r="4551" spans="1:4" ht="28.5">
      <c r="A4551" s="585" t="s">
        <v>15005</v>
      </c>
      <c r="B4551" s="586" t="s">
        <v>15006</v>
      </c>
      <c r="C4551" s="587" t="s">
        <v>891</v>
      </c>
      <c r="D4551" s="588">
        <v>54.88</v>
      </c>
    </row>
    <row r="4552" spans="1:4" ht="28.5">
      <c r="A4552" s="585" t="s">
        <v>15007</v>
      </c>
      <c r="B4552" s="586" t="s">
        <v>15008</v>
      </c>
      <c r="C4552" s="587" t="s">
        <v>891</v>
      </c>
      <c r="D4552" s="588">
        <v>55.86</v>
      </c>
    </row>
    <row r="4553" spans="1:4" ht="28.5">
      <c r="A4553" s="585" t="s">
        <v>15009</v>
      </c>
      <c r="B4553" s="586" t="s">
        <v>15010</v>
      </c>
      <c r="C4553" s="587" t="s">
        <v>891</v>
      </c>
      <c r="D4553" s="588">
        <v>60.69</v>
      </c>
    </row>
    <row r="4554" spans="1:4" ht="28.5">
      <c r="A4554" s="585" t="s">
        <v>15011</v>
      </c>
      <c r="B4554" s="586" t="s">
        <v>15012</v>
      </c>
      <c r="C4554" s="587" t="s">
        <v>891</v>
      </c>
      <c r="D4554" s="588">
        <v>61.7</v>
      </c>
    </row>
    <row r="4555" spans="1:4" ht="28.5">
      <c r="A4555" s="585" t="s">
        <v>15013</v>
      </c>
      <c r="B4555" s="586" t="s">
        <v>15014</v>
      </c>
      <c r="C4555" s="587" t="s">
        <v>891</v>
      </c>
      <c r="D4555" s="588">
        <v>54.7</v>
      </c>
    </row>
    <row r="4556" spans="1:4" ht="28.5">
      <c r="A4556" s="585" t="s">
        <v>15015</v>
      </c>
      <c r="B4556" s="586" t="s">
        <v>15016</v>
      </c>
      <c r="C4556" s="587" t="s">
        <v>891</v>
      </c>
      <c r="D4556" s="588">
        <v>46.44</v>
      </c>
    </row>
    <row r="4557" spans="1:4" ht="28.5">
      <c r="A4557" s="585" t="s">
        <v>15017</v>
      </c>
      <c r="B4557" s="586" t="s">
        <v>15018</v>
      </c>
      <c r="C4557" s="587" t="s">
        <v>891</v>
      </c>
      <c r="D4557" s="588">
        <v>57.04</v>
      </c>
    </row>
    <row r="4558" spans="1:4" ht="28.5">
      <c r="A4558" s="585" t="s">
        <v>15019</v>
      </c>
      <c r="B4558" s="586" t="s">
        <v>15020</v>
      </c>
      <c r="C4558" s="587" t="s">
        <v>891</v>
      </c>
      <c r="D4558" s="588">
        <v>58.01</v>
      </c>
    </row>
    <row r="4559" spans="1:4" ht="28.5">
      <c r="A4559" s="585" t="s">
        <v>15021</v>
      </c>
      <c r="B4559" s="586" t="s">
        <v>15022</v>
      </c>
      <c r="C4559" s="587" t="s">
        <v>891</v>
      </c>
      <c r="D4559" s="588">
        <v>63.57</v>
      </c>
    </row>
    <row r="4560" spans="1:4" ht="28.5">
      <c r="A4560" s="585" t="s">
        <v>15023</v>
      </c>
      <c r="B4560" s="586" t="s">
        <v>15024</v>
      </c>
      <c r="C4560" s="587" t="s">
        <v>891</v>
      </c>
      <c r="D4560" s="588">
        <v>64.58</v>
      </c>
    </row>
    <row r="4561" spans="1:4" ht="28.5">
      <c r="A4561" s="585" t="s">
        <v>15025</v>
      </c>
      <c r="B4561" s="586" t="s">
        <v>15026</v>
      </c>
      <c r="C4561" s="587" t="s">
        <v>891</v>
      </c>
      <c r="D4561" s="588">
        <v>63.25</v>
      </c>
    </row>
    <row r="4562" spans="1:4" ht="28.5">
      <c r="A4562" s="585" t="s">
        <v>15027</v>
      </c>
      <c r="B4562" s="586" t="s">
        <v>15028</v>
      </c>
      <c r="C4562" s="587" t="s">
        <v>891</v>
      </c>
      <c r="D4562" s="588">
        <v>54.67</v>
      </c>
    </row>
    <row r="4563" spans="1:4" ht="28.5">
      <c r="A4563" s="585" t="s">
        <v>15029</v>
      </c>
      <c r="B4563" s="586" t="s">
        <v>15030</v>
      </c>
      <c r="C4563" s="587" t="s">
        <v>891</v>
      </c>
      <c r="D4563" s="588">
        <v>64.8</v>
      </c>
    </row>
    <row r="4564" spans="1:4" ht="28.5">
      <c r="A4564" s="585" t="s">
        <v>15031</v>
      </c>
      <c r="B4564" s="586" t="s">
        <v>15032</v>
      </c>
      <c r="C4564" s="587" t="s">
        <v>891</v>
      </c>
      <c r="D4564" s="588">
        <v>65.89</v>
      </c>
    </row>
    <row r="4565" spans="1:4" ht="14.25">
      <c r="A4565" s="585" t="s">
        <v>15033</v>
      </c>
      <c r="B4565" s="586" t="s">
        <v>15034</v>
      </c>
      <c r="C4565" s="587"/>
      <c r="D4565" s="588"/>
    </row>
    <row r="4566" spans="1:4" ht="28.5">
      <c r="A4566" s="585" t="s">
        <v>15035</v>
      </c>
      <c r="B4566" s="586" t="s">
        <v>15036</v>
      </c>
      <c r="C4566" s="587" t="s">
        <v>891</v>
      </c>
      <c r="D4566" s="588">
        <v>17.52</v>
      </c>
    </row>
    <row r="4567" spans="1:4" ht="14.25">
      <c r="A4567" s="585" t="s">
        <v>15037</v>
      </c>
      <c r="B4567" s="586" t="s">
        <v>15038</v>
      </c>
      <c r="C4567" s="587" t="s">
        <v>891</v>
      </c>
      <c r="D4567" s="588">
        <v>2.68</v>
      </c>
    </row>
    <row r="4568" spans="1:4" ht="14.25">
      <c r="A4568" s="585" t="s">
        <v>15039</v>
      </c>
      <c r="B4568" s="586" t="s">
        <v>15040</v>
      </c>
      <c r="C4568" s="587"/>
      <c r="D4568" s="588"/>
    </row>
    <row r="4569" spans="1:4" ht="14.25">
      <c r="A4569" s="585" t="s">
        <v>15041</v>
      </c>
      <c r="B4569" s="586" t="s">
        <v>15042</v>
      </c>
      <c r="C4569" s="587"/>
      <c r="D4569" s="588"/>
    </row>
    <row r="4570" spans="1:4" ht="42.75">
      <c r="A4570" s="585" t="s">
        <v>15043</v>
      </c>
      <c r="B4570" s="586" t="s">
        <v>15044</v>
      </c>
      <c r="C4570" s="587" t="s">
        <v>810</v>
      </c>
      <c r="D4570" s="588">
        <v>459.13</v>
      </c>
    </row>
    <row r="4571" spans="1:4" ht="28.5">
      <c r="A4571" s="585" t="s">
        <v>15045</v>
      </c>
      <c r="B4571" s="586" t="s">
        <v>15046</v>
      </c>
      <c r="C4571" s="587" t="s">
        <v>810</v>
      </c>
      <c r="D4571" s="588">
        <v>399.84</v>
      </c>
    </row>
    <row r="4572" spans="1:4" ht="14.25">
      <c r="A4572" s="585" t="s">
        <v>15047</v>
      </c>
      <c r="B4572" s="586" t="s">
        <v>15048</v>
      </c>
      <c r="C4572" s="587"/>
      <c r="D4572" s="588"/>
    </row>
    <row r="4573" spans="1:4" ht="28.5">
      <c r="A4573" s="585" t="s">
        <v>15049</v>
      </c>
      <c r="B4573" s="586" t="s">
        <v>15050</v>
      </c>
      <c r="C4573" s="587" t="s">
        <v>891</v>
      </c>
      <c r="D4573" s="588">
        <v>3.81</v>
      </c>
    </row>
    <row r="4574" spans="1:4" ht="14.25">
      <c r="A4574" s="585" t="s">
        <v>15051</v>
      </c>
      <c r="B4574" s="586" t="s">
        <v>15052</v>
      </c>
      <c r="C4574" s="587"/>
      <c r="D4574" s="588"/>
    </row>
    <row r="4575" spans="1:4" ht="14.25">
      <c r="A4575" s="585" t="s">
        <v>15053</v>
      </c>
      <c r="B4575" s="586" t="s">
        <v>15054</v>
      </c>
      <c r="C4575" s="587" t="s">
        <v>303</v>
      </c>
      <c r="D4575" s="588">
        <v>226.22</v>
      </c>
    </row>
    <row r="4576" spans="1:4" ht="14.25">
      <c r="A4576" s="585" t="s">
        <v>15055</v>
      </c>
      <c r="B4576" s="586" t="s">
        <v>15056</v>
      </c>
      <c r="C4576" s="587" t="s">
        <v>303</v>
      </c>
      <c r="D4576" s="588">
        <v>190</v>
      </c>
    </row>
    <row r="4577" spans="1:4" ht="28.5">
      <c r="A4577" s="585" t="s">
        <v>15057</v>
      </c>
      <c r="B4577" s="586" t="s">
        <v>15058</v>
      </c>
      <c r="C4577" s="587" t="s">
        <v>303</v>
      </c>
      <c r="D4577" s="588">
        <v>198.01</v>
      </c>
    </row>
    <row r="4578" spans="1:4" ht="28.5">
      <c r="A4578" s="585" t="s">
        <v>15059</v>
      </c>
      <c r="B4578" s="586" t="s">
        <v>15060</v>
      </c>
      <c r="C4578" s="587" t="s">
        <v>303</v>
      </c>
      <c r="D4578" s="588">
        <v>236.22</v>
      </c>
    </row>
    <row r="4579" spans="1:4" ht="14.25">
      <c r="A4579" s="585" t="s">
        <v>15061</v>
      </c>
      <c r="B4579" s="586" t="s">
        <v>14976</v>
      </c>
      <c r="C4579" s="587"/>
      <c r="D4579" s="588"/>
    </row>
    <row r="4580" spans="1:4" ht="28.5">
      <c r="A4580" s="585" t="s">
        <v>15062</v>
      </c>
      <c r="B4580" s="586" t="s">
        <v>15063</v>
      </c>
      <c r="C4580" s="587" t="s">
        <v>780</v>
      </c>
      <c r="D4580" s="588">
        <v>400.82</v>
      </c>
    </row>
    <row r="4581" spans="1:4" ht="14.25">
      <c r="A4581" s="585" t="s">
        <v>306</v>
      </c>
      <c r="B4581" s="586" t="s">
        <v>15064</v>
      </c>
      <c r="C4581" s="587"/>
      <c r="D4581" s="588"/>
    </row>
    <row r="4582" spans="1:4" ht="14.25">
      <c r="A4582" s="585" t="s">
        <v>15065</v>
      </c>
      <c r="B4582" s="586" t="s">
        <v>15066</v>
      </c>
      <c r="C4582" s="587"/>
      <c r="D4582" s="588"/>
    </row>
    <row r="4583" spans="1:4" ht="14.25">
      <c r="A4583" s="585" t="s">
        <v>15067</v>
      </c>
      <c r="B4583" s="586" t="s">
        <v>15068</v>
      </c>
      <c r="C4583" s="587" t="s">
        <v>891</v>
      </c>
      <c r="D4583" s="588">
        <v>5.74</v>
      </c>
    </row>
    <row r="4584" spans="1:4" ht="14.25">
      <c r="A4584" s="585" t="s">
        <v>15069</v>
      </c>
      <c r="B4584" s="586" t="s">
        <v>15070</v>
      </c>
      <c r="C4584" s="587" t="s">
        <v>891</v>
      </c>
      <c r="D4584" s="588">
        <v>14.08</v>
      </c>
    </row>
    <row r="4585" spans="1:4" ht="14.25">
      <c r="A4585" s="585" t="s">
        <v>15071</v>
      </c>
      <c r="B4585" s="586" t="s">
        <v>15072</v>
      </c>
      <c r="C4585" s="587"/>
      <c r="D4585" s="588"/>
    </row>
    <row r="4586" spans="1:4" ht="14.25">
      <c r="A4586" s="585" t="s">
        <v>15073</v>
      </c>
      <c r="B4586" s="586" t="s">
        <v>15074</v>
      </c>
      <c r="C4586" s="587" t="s">
        <v>891</v>
      </c>
      <c r="D4586" s="588">
        <v>6.13</v>
      </c>
    </row>
    <row r="4587" spans="1:4" ht="14.25">
      <c r="A4587" s="585" t="s">
        <v>15075</v>
      </c>
      <c r="B4587" s="586" t="s">
        <v>15076</v>
      </c>
      <c r="C4587" s="587"/>
      <c r="D4587" s="588"/>
    </row>
    <row r="4588" spans="1:4" ht="14.25">
      <c r="A4588" s="585" t="s">
        <v>15077</v>
      </c>
      <c r="B4588" s="586" t="s">
        <v>15078</v>
      </c>
      <c r="C4588" s="587" t="s">
        <v>891</v>
      </c>
      <c r="D4588" s="588">
        <v>5.99</v>
      </c>
    </row>
    <row r="4589" spans="1:4" ht="14.25">
      <c r="A4589" s="585" t="s">
        <v>15079</v>
      </c>
      <c r="B4589" s="586" t="s">
        <v>15080</v>
      </c>
      <c r="C4589" s="587"/>
      <c r="D4589" s="588"/>
    </row>
    <row r="4590" spans="1:4" ht="14.25">
      <c r="A4590" s="585" t="s">
        <v>15081</v>
      </c>
      <c r="B4590" s="586" t="s">
        <v>15082</v>
      </c>
      <c r="C4590" s="587" t="s">
        <v>891</v>
      </c>
      <c r="D4590" s="588">
        <v>13.25</v>
      </c>
    </row>
    <row r="4591" spans="1:4" ht="14.25">
      <c r="A4591" s="585" t="s">
        <v>15083</v>
      </c>
      <c r="B4591" s="586" t="s">
        <v>15084</v>
      </c>
      <c r="C4591" s="587" t="s">
        <v>891</v>
      </c>
      <c r="D4591" s="588">
        <v>16.68</v>
      </c>
    </row>
    <row r="4592" spans="1:4" ht="14.25">
      <c r="A4592" s="585" t="s">
        <v>15085</v>
      </c>
      <c r="B4592" s="586" t="s">
        <v>15086</v>
      </c>
      <c r="C4592" s="587"/>
      <c r="D4592" s="588"/>
    </row>
    <row r="4593" spans="1:4" ht="14.25">
      <c r="A4593" s="585" t="s">
        <v>15087</v>
      </c>
      <c r="B4593" s="586" t="s">
        <v>15088</v>
      </c>
      <c r="C4593" s="587" t="s">
        <v>891</v>
      </c>
      <c r="D4593" s="588">
        <v>5.35</v>
      </c>
    </row>
    <row r="4594" spans="1:4" ht="14.25">
      <c r="A4594" s="585" t="s">
        <v>15089</v>
      </c>
      <c r="B4594" s="586" t="s">
        <v>15090</v>
      </c>
      <c r="C4594" s="587" t="s">
        <v>891</v>
      </c>
      <c r="D4594" s="588">
        <v>5.18</v>
      </c>
    </row>
    <row r="4595" spans="1:4" ht="14.25">
      <c r="A4595" s="585" t="s">
        <v>15091</v>
      </c>
      <c r="B4595" s="586" t="s">
        <v>15092</v>
      </c>
      <c r="C4595" s="587" t="s">
        <v>891</v>
      </c>
      <c r="D4595" s="588">
        <v>45.09</v>
      </c>
    </row>
    <row r="4596" spans="1:4" ht="14.25">
      <c r="A4596" s="585" t="s">
        <v>15093</v>
      </c>
      <c r="B4596" s="586" t="s">
        <v>15094</v>
      </c>
      <c r="C4596" s="587"/>
      <c r="D4596" s="588"/>
    </row>
    <row r="4597" spans="1:4" ht="28.5">
      <c r="A4597" s="585" t="s">
        <v>15095</v>
      </c>
      <c r="B4597" s="586" t="s">
        <v>15096</v>
      </c>
      <c r="C4597" s="587" t="s">
        <v>891</v>
      </c>
      <c r="D4597" s="588">
        <v>8.67</v>
      </c>
    </row>
    <row r="4598" spans="1:4" ht="14.25">
      <c r="A4598" s="585" t="s">
        <v>15097</v>
      </c>
      <c r="B4598" s="586" t="s">
        <v>15098</v>
      </c>
      <c r="C4598" s="587"/>
      <c r="D4598" s="588"/>
    </row>
    <row r="4599" spans="1:4" ht="14.25">
      <c r="A4599" s="585" t="s">
        <v>15099</v>
      </c>
      <c r="B4599" s="586" t="s">
        <v>15100</v>
      </c>
      <c r="C4599" s="587" t="s">
        <v>891</v>
      </c>
      <c r="D4599" s="588">
        <v>4.4800000000000004</v>
      </c>
    </row>
    <row r="4600" spans="1:4" ht="14.25">
      <c r="A4600" s="585" t="s">
        <v>15101</v>
      </c>
      <c r="B4600" s="586" t="s">
        <v>15102</v>
      </c>
      <c r="C4600" s="587" t="s">
        <v>891</v>
      </c>
      <c r="D4600" s="588">
        <v>6.59</v>
      </c>
    </row>
    <row r="4601" spans="1:4" ht="14.25">
      <c r="A4601" s="585" t="s">
        <v>15103</v>
      </c>
      <c r="B4601" s="586" t="s">
        <v>15104</v>
      </c>
      <c r="C4601" s="587" t="s">
        <v>891</v>
      </c>
      <c r="D4601" s="588">
        <v>7.11</v>
      </c>
    </row>
    <row r="4602" spans="1:4" ht="28.5">
      <c r="A4602" s="585" t="s">
        <v>15105</v>
      </c>
      <c r="B4602" s="586" t="s">
        <v>15106</v>
      </c>
      <c r="C4602" s="587" t="s">
        <v>891</v>
      </c>
      <c r="D4602" s="588">
        <v>6.01</v>
      </c>
    </row>
    <row r="4603" spans="1:4" ht="28.5">
      <c r="A4603" s="585" t="s">
        <v>15107</v>
      </c>
      <c r="B4603" s="586" t="s">
        <v>15108</v>
      </c>
      <c r="C4603" s="587" t="s">
        <v>891</v>
      </c>
      <c r="D4603" s="588">
        <v>1.65</v>
      </c>
    </row>
    <row r="4604" spans="1:4" ht="28.5">
      <c r="A4604" s="585" t="s">
        <v>15109</v>
      </c>
      <c r="B4604" s="586" t="s">
        <v>15110</v>
      </c>
      <c r="C4604" s="587" t="s">
        <v>891</v>
      </c>
      <c r="D4604" s="588">
        <v>1.24</v>
      </c>
    </row>
    <row r="4605" spans="1:4" ht="28.5">
      <c r="A4605" s="585" t="s">
        <v>15111</v>
      </c>
      <c r="B4605" s="586" t="s">
        <v>15112</v>
      </c>
      <c r="C4605" s="587" t="s">
        <v>891</v>
      </c>
      <c r="D4605" s="588">
        <v>2.48</v>
      </c>
    </row>
    <row r="4606" spans="1:4" ht="28.5">
      <c r="A4606" s="585" t="s">
        <v>15113</v>
      </c>
      <c r="B4606" s="586" t="s">
        <v>15114</v>
      </c>
      <c r="C4606" s="587" t="s">
        <v>891</v>
      </c>
      <c r="D4606" s="588">
        <v>2.74</v>
      </c>
    </row>
    <row r="4607" spans="1:4" ht="28.5">
      <c r="A4607" s="585" t="s">
        <v>15115</v>
      </c>
      <c r="B4607" s="586" t="s">
        <v>15116</v>
      </c>
      <c r="C4607" s="587" t="s">
        <v>891</v>
      </c>
      <c r="D4607" s="588">
        <v>1.78</v>
      </c>
    </row>
    <row r="4608" spans="1:4" ht="42.75">
      <c r="A4608" s="585" t="s">
        <v>15117</v>
      </c>
      <c r="B4608" s="586" t="s">
        <v>15118</v>
      </c>
      <c r="C4608" s="587" t="s">
        <v>891</v>
      </c>
      <c r="D4608" s="588">
        <v>14.22</v>
      </c>
    </row>
    <row r="4609" spans="1:4" ht="42.75">
      <c r="A4609" s="585" t="s">
        <v>15119</v>
      </c>
      <c r="B4609" s="586" t="s">
        <v>15120</v>
      </c>
      <c r="C4609" s="587" t="s">
        <v>891</v>
      </c>
      <c r="D4609" s="588">
        <v>12.76</v>
      </c>
    </row>
    <row r="4610" spans="1:4" ht="42.75">
      <c r="A4610" s="585" t="s">
        <v>15121</v>
      </c>
      <c r="B4610" s="586" t="s">
        <v>15122</v>
      </c>
      <c r="C4610" s="587" t="s">
        <v>891</v>
      </c>
      <c r="D4610" s="588">
        <v>17.170000000000002</v>
      </c>
    </row>
    <row r="4611" spans="1:4" ht="42.75">
      <c r="A4611" s="585" t="s">
        <v>15123</v>
      </c>
      <c r="B4611" s="586" t="s">
        <v>15124</v>
      </c>
      <c r="C4611" s="587" t="s">
        <v>891</v>
      </c>
      <c r="D4611" s="588">
        <v>18.11</v>
      </c>
    </row>
    <row r="4612" spans="1:4" ht="28.5">
      <c r="A4612" s="585" t="s">
        <v>15125</v>
      </c>
      <c r="B4612" s="586" t="s">
        <v>15126</v>
      </c>
      <c r="C4612" s="587" t="s">
        <v>891</v>
      </c>
      <c r="D4612" s="588">
        <v>14.68</v>
      </c>
    </row>
    <row r="4613" spans="1:4" ht="42.75">
      <c r="A4613" s="585" t="s">
        <v>15127</v>
      </c>
      <c r="B4613" s="586" t="s">
        <v>15128</v>
      </c>
      <c r="C4613" s="587" t="s">
        <v>891</v>
      </c>
      <c r="D4613" s="588">
        <v>16.23</v>
      </c>
    </row>
    <row r="4614" spans="1:4" ht="42.75">
      <c r="A4614" s="585" t="s">
        <v>15129</v>
      </c>
      <c r="B4614" s="586" t="s">
        <v>15130</v>
      </c>
      <c r="C4614" s="587" t="s">
        <v>891</v>
      </c>
      <c r="D4614" s="588">
        <v>13.71</v>
      </c>
    </row>
    <row r="4615" spans="1:4" ht="42.75">
      <c r="A4615" s="585" t="s">
        <v>15131</v>
      </c>
      <c r="B4615" s="586" t="s">
        <v>15132</v>
      </c>
      <c r="C4615" s="587" t="s">
        <v>891</v>
      </c>
      <c r="D4615" s="588">
        <v>21.31</v>
      </c>
    </row>
    <row r="4616" spans="1:4" ht="42.75">
      <c r="A4616" s="585" t="s">
        <v>15133</v>
      </c>
      <c r="B4616" s="586" t="s">
        <v>15134</v>
      </c>
      <c r="C4616" s="587" t="s">
        <v>891</v>
      </c>
      <c r="D4616" s="588">
        <v>22.93</v>
      </c>
    </row>
    <row r="4617" spans="1:4" ht="28.5">
      <c r="A4617" s="585" t="s">
        <v>15135</v>
      </c>
      <c r="B4617" s="586" t="s">
        <v>15136</v>
      </c>
      <c r="C4617" s="587" t="s">
        <v>891</v>
      </c>
      <c r="D4617" s="588">
        <v>17.03</v>
      </c>
    </row>
    <row r="4618" spans="1:4" ht="28.5">
      <c r="A4618" s="585" t="s">
        <v>15137</v>
      </c>
      <c r="B4618" s="586" t="s">
        <v>15138</v>
      </c>
      <c r="C4618" s="587" t="s">
        <v>891</v>
      </c>
      <c r="D4618" s="588">
        <v>11.51</v>
      </c>
    </row>
    <row r="4619" spans="1:4" ht="14.25">
      <c r="A4619" s="585" t="s">
        <v>15139</v>
      </c>
      <c r="B4619" s="586" t="s">
        <v>15140</v>
      </c>
      <c r="C4619" s="587" t="s">
        <v>891</v>
      </c>
      <c r="D4619" s="588">
        <v>2.2000000000000002</v>
      </c>
    </row>
    <row r="4620" spans="1:4" ht="28.5">
      <c r="A4620" s="585" t="s">
        <v>15141</v>
      </c>
      <c r="B4620" s="586" t="s">
        <v>15142</v>
      </c>
      <c r="C4620" s="587" t="s">
        <v>891</v>
      </c>
      <c r="D4620" s="588">
        <v>2.02</v>
      </c>
    </row>
    <row r="4621" spans="1:4" ht="14.25">
      <c r="A4621" s="585" t="s">
        <v>15143</v>
      </c>
      <c r="B4621" s="586" t="s">
        <v>15144</v>
      </c>
      <c r="C4621" s="587" t="s">
        <v>891</v>
      </c>
      <c r="D4621" s="588">
        <v>1.79</v>
      </c>
    </row>
    <row r="4622" spans="1:4" ht="14.25">
      <c r="A4622" s="585" t="s">
        <v>15145</v>
      </c>
      <c r="B4622" s="586" t="s">
        <v>15146</v>
      </c>
      <c r="C4622" s="587" t="s">
        <v>891</v>
      </c>
      <c r="D4622" s="588">
        <v>1.55</v>
      </c>
    </row>
    <row r="4623" spans="1:4" ht="28.5">
      <c r="A4623" s="585" t="s">
        <v>15147</v>
      </c>
      <c r="B4623" s="586" t="s">
        <v>15148</v>
      </c>
      <c r="C4623" s="587" t="s">
        <v>891</v>
      </c>
      <c r="D4623" s="588">
        <v>8.81</v>
      </c>
    </row>
    <row r="4624" spans="1:4" ht="28.5">
      <c r="A4624" s="585" t="s">
        <v>15149</v>
      </c>
      <c r="B4624" s="586" t="s">
        <v>15150</v>
      </c>
      <c r="C4624" s="587" t="s">
        <v>891</v>
      </c>
      <c r="D4624" s="588">
        <v>8.0299999999999994</v>
      </c>
    </row>
    <row r="4625" spans="1:4" ht="28.5">
      <c r="A4625" s="585" t="s">
        <v>15151</v>
      </c>
      <c r="B4625" s="586" t="s">
        <v>15152</v>
      </c>
      <c r="C4625" s="587" t="s">
        <v>891</v>
      </c>
      <c r="D4625" s="588">
        <v>11.12</v>
      </c>
    </row>
    <row r="4626" spans="1:4" ht="28.5">
      <c r="A4626" s="585" t="s">
        <v>15153</v>
      </c>
      <c r="B4626" s="586" t="s">
        <v>15154</v>
      </c>
      <c r="C4626" s="587" t="s">
        <v>891</v>
      </c>
      <c r="D4626" s="588">
        <v>10.01</v>
      </c>
    </row>
    <row r="4627" spans="1:4" ht="14.25">
      <c r="A4627" s="585" t="s">
        <v>15155</v>
      </c>
      <c r="B4627" s="586" t="s">
        <v>15156</v>
      </c>
      <c r="C4627" s="587" t="s">
        <v>891</v>
      </c>
      <c r="D4627" s="588">
        <v>12.17</v>
      </c>
    </row>
    <row r="4628" spans="1:4" ht="28.5">
      <c r="A4628" s="585" t="s">
        <v>15157</v>
      </c>
      <c r="B4628" s="586" t="s">
        <v>15158</v>
      </c>
      <c r="C4628" s="587" t="s">
        <v>891</v>
      </c>
      <c r="D4628" s="588">
        <v>6.84</v>
      </c>
    </row>
    <row r="4629" spans="1:4" ht="14.25">
      <c r="A4629" s="585" t="s">
        <v>15159</v>
      </c>
      <c r="B4629" s="586" t="s">
        <v>15160</v>
      </c>
      <c r="C4629" s="587" t="s">
        <v>891</v>
      </c>
      <c r="D4629" s="588">
        <v>16.57</v>
      </c>
    </row>
    <row r="4630" spans="1:4" ht="28.5">
      <c r="A4630" s="585" t="s">
        <v>15161</v>
      </c>
      <c r="B4630" s="586" t="s">
        <v>15162</v>
      </c>
      <c r="C4630" s="587" t="s">
        <v>891</v>
      </c>
      <c r="D4630" s="588">
        <v>9.4499999999999993</v>
      </c>
    </row>
    <row r="4631" spans="1:4" ht="28.5">
      <c r="A4631" s="585" t="s">
        <v>15163</v>
      </c>
      <c r="B4631" s="586" t="s">
        <v>15164</v>
      </c>
      <c r="C4631" s="587" t="s">
        <v>891</v>
      </c>
      <c r="D4631" s="588">
        <v>6.59</v>
      </c>
    </row>
    <row r="4632" spans="1:4" ht="14.25">
      <c r="A4632" s="585" t="s">
        <v>15165</v>
      </c>
      <c r="B4632" s="586" t="s">
        <v>15166</v>
      </c>
      <c r="C4632" s="587"/>
      <c r="D4632" s="588"/>
    </row>
    <row r="4633" spans="1:4" ht="14.25">
      <c r="A4633" s="585" t="s">
        <v>15167</v>
      </c>
      <c r="B4633" s="586" t="s">
        <v>15168</v>
      </c>
      <c r="C4633" s="587" t="s">
        <v>891</v>
      </c>
      <c r="D4633" s="588">
        <v>29.32</v>
      </c>
    </row>
    <row r="4634" spans="1:4" ht="14.25">
      <c r="A4634" s="585" t="s">
        <v>15169</v>
      </c>
      <c r="B4634" s="586" t="s">
        <v>15170</v>
      </c>
      <c r="C4634" s="587" t="s">
        <v>891</v>
      </c>
      <c r="D4634" s="588">
        <v>29.32</v>
      </c>
    </row>
    <row r="4635" spans="1:4" ht="14.25">
      <c r="A4635" s="585" t="s">
        <v>15171</v>
      </c>
      <c r="B4635" s="586" t="s">
        <v>15172</v>
      </c>
      <c r="C4635" s="587"/>
      <c r="D4635" s="588"/>
    </row>
    <row r="4636" spans="1:4" ht="14.25">
      <c r="A4636" s="585" t="s">
        <v>15173</v>
      </c>
      <c r="B4636" s="586" t="s">
        <v>15174</v>
      </c>
      <c r="C4636" s="587" t="s">
        <v>891</v>
      </c>
      <c r="D4636" s="588">
        <v>40.869999999999997</v>
      </c>
    </row>
    <row r="4637" spans="1:4" ht="14.25">
      <c r="A4637" s="585" t="s">
        <v>15175</v>
      </c>
      <c r="B4637" s="586" t="s">
        <v>15176</v>
      </c>
      <c r="C4637" s="587" t="s">
        <v>891</v>
      </c>
      <c r="D4637" s="588">
        <v>102.77</v>
      </c>
    </row>
    <row r="4638" spans="1:4" ht="14.25">
      <c r="A4638" s="585" t="s">
        <v>15177</v>
      </c>
      <c r="B4638" s="586" t="s">
        <v>15178</v>
      </c>
      <c r="C4638" s="587" t="s">
        <v>891</v>
      </c>
      <c r="D4638" s="588">
        <v>22.38</v>
      </c>
    </row>
    <row r="4639" spans="1:4" ht="14.25">
      <c r="A4639" s="585" t="s">
        <v>15179</v>
      </c>
      <c r="B4639" s="586" t="s">
        <v>15180</v>
      </c>
      <c r="C4639" s="587" t="s">
        <v>891</v>
      </c>
      <c r="D4639" s="588">
        <v>7.43</v>
      </c>
    </row>
    <row r="4640" spans="1:4" ht="14.25">
      <c r="A4640" s="585" t="s">
        <v>15181</v>
      </c>
      <c r="B4640" s="586" t="s">
        <v>15182</v>
      </c>
      <c r="C4640" s="587" t="s">
        <v>891</v>
      </c>
      <c r="D4640" s="588">
        <v>7.74</v>
      </c>
    </row>
    <row r="4641" spans="1:4" ht="14.25">
      <c r="A4641" s="585" t="s">
        <v>15183</v>
      </c>
      <c r="B4641" s="586" t="s">
        <v>15184</v>
      </c>
      <c r="C4641" s="587" t="s">
        <v>891</v>
      </c>
      <c r="D4641" s="588">
        <v>13.39</v>
      </c>
    </row>
    <row r="4642" spans="1:4" ht="14.25">
      <c r="A4642" s="585" t="s">
        <v>15185</v>
      </c>
      <c r="B4642" s="586" t="s">
        <v>15186</v>
      </c>
      <c r="C4642" s="587"/>
      <c r="D4642" s="588"/>
    </row>
    <row r="4643" spans="1:4" ht="14.25">
      <c r="A4643" s="585" t="s">
        <v>15187</v>
      </c>
      <c r="B4643" s="586" t="s">
        <v>15188</v>
      </c>
      <c r="C4643" s="587" t="s">
        <v>891</v>
      </c>
      <c r="D4643" s="588">
        <v>14.95</v>
      </c>
    </row>
    <row r="4644" spans="1:4" ht="14.25">
      <c r="A4644" s="585" t="s">
        <v>15189</v>
      </c>
      <c r="B4644" s="586" t="s">
        <v>15190</v>
      </c>
      <c r="C4644" s="587" t="s">
        <v>891</v>
      </c>
      <c r="D4644" s="588">
        <v>12.02</v>
      </c>
    </row>
    <row r="4645" spans="1:4" ht="14.25">
      <c r="A4645" s="585" t="s">
        <v>15191</v>
      </c>
      <c r="B4645" s="586" t="s">
        <v>15192</v>
      </c>
      <c r="C4645" s="587" t="s">
        <v>891</v>
      </c>
      <c r="D4645" s="588">
        <v>14.89</v>
      </c>
    </row>
    <row r="4646" spans="1:4" ht="14.25">
      <c r="A4646" s="585" t="s">
        <v>15193</v>
      </c>
      <c r="B4646" s="586" t="s">
        <v>15194</v>
      </c>
      <c r="C4646" s="587"/>
      <c r="D4646" s="588"/>
    </row>
    <row r="4647" spans="1:4" ht="14.25">
      <c r="A4647" s="585" t="s">
        <v>15195</v>
      </c>
      <c r="B4647" s="586" t="s">
        <v>15196</v>
      </c>
      <c r="C4647" s="587" t="s">
        <v>891</v>
      </c>
      <c r="D4647" s="588">
        <v>11.77</v>
      </c>
    </row>
    <row r="4648" spans="1:4" ht="14.25">
      <c r="A4648" s="585" t="s">
        <v>15197</v>
      </c>
      <c r="B4648" s="586" t="s">
        <v>15198</v>
      </c>
      <c r="C4648" s="587"/>
      <c r="D4648" s="588"/>
    </row>
    <row r="4649" spans="1:4" ht="28.5">
      <c r="A4649" s="585" t="s">
        <v>15199</v>
      </c>
      <c r="B4649" s="586" t="s">
        <v>15200</v>
      </c>
      <c r="C4649" s="587" t="s">
        <v>891</v>
      </c>
      <c r="D4649" s="588">
        <v>17.37</v>
      </c>
    </row>
    <row r="4650" spans="1:4" ht="28.5">
      <c r="A4650" s="585" t="s">
        <v>15201</v>
      </c>
      <c r="B4650" s="586" t="s">
        <v>15202</v>
      </c>
      <c r="C4650" s="587" t="s">
        <v>891</v>
      </c>
      <c r="D4650" s="588">
        <v>17.12</v>
      </c>
    </row>
    <row r="4651" spans="1:4" ht="28.5">
      <c r="A4651" s="585" t="s">
        <v>15203</v>
      </c>
      <c r="B4651" s="586" t="s">
        <v>15204</v>
      </c>
      <c r="C4651" s="587" t="s">
        <v>891</v>
      </c>
      <c r="D4651" s="588">
        <v>17.04</v>
      </c>
    </row>
    <row r="4652" spans="1:4" ht="14.25">
      <c r="A4652" s="585" t="s">
        <v>15205</v>
      </c>
      <c r="B4652" s="586" t="s">
        <v>15206</v>
      </c>
      <c r="C4652" s="587" t="s">
        <v>891</v>
      </c>
      <c r="D4652" s="588">
        <v>9.99</v>
      </c>
    </row>
    <row r="4653" spans="1:4" ht="14.25">
      <c r="A4653" s="585" t="s">
        <v>15207</v>
      </c>
      <c r="B4653" s="586" t="s">
        <v>15208</v>
      </c>
      <c r="C4653" s="587" t="s">
        <v>891</v>
      </c>
      <c r="D4653" s="588">
        <v>13.29</v>
      </c>
    </row>
    <row r="4654" spans="1:4" ht="14.25">
      <c r="A4654" s="585" t="s">
        <v>15209</v>
      </c>
      <c r="B4654" s="586" t="s">
        <v>15210</v>
      </c>
      <c r="C4654" s="587" t="s">
        <v>891</v>
      </c>
      <c r="D4654" s="588">
        <v>13.51</v>
      </c>
    </row>
    <row r="4655" spans="1:4" ht="14.25">
      <c r="A4655" s="585" t="s">
        <v>15211</v>
      </c>
      <c r="B4655" s="586" t="s">
        <v>15212</v>
      </c>
      <c r="C4655" s="587"/>
      <c r="D4655" s="588"/>
    </row>
    <row r="4656" spans="1:4" ht="14.25">
      <c r="A4656" s="585" t="s">
        <v>15213</v>
      </c>
      <c r="B4656" s="586" t="s">
        <v>15214</v>
      </c>
      <c r="C4656" s="587" t="s">
        <v>891</v>
      </c>
      <c r="D4656" s="588">
        <v>16.41</v>
      </c>
    </row>
    <row r="4657" spans="1:4" ht="14.25">
      <c r="A4657" s="585" t="s">
        <v>15215</v>
      </c>
      <c r="B4657" s="586" t="s">
        <v>15216</v>
      </c>
      <c r="C4657" s="587" t="s">
        <v>891</v>
      </c>
      <c r="D4657" s="588">
        <v>12.57</v>
      </c>
    </row>
    <row r="4658" spans="1:4" ht="14.25">
      <c r="A4658" s="585" t="s">
        <v>15217</v>
      </c>
      <c r="B4658" s="586" t="s">
        <v>15218</v>
      </c>
      <c r="C4658" s="587" t="s">
        <v>891</v>
      </c>
      <c r="D4658" s="588">
        <v>7.59</v>
      </c>
    </row>
    <row r="4659" spans="1:4" ht="14.25">
      <c r="A4659" s="585" t="s">
        <v>15219</v>
      </c>
      <c r="B4659" s="586" t="s">
        <v>15220</v>
      </c>
      <c r="C4659" s="587" t="s">
        <v>891</v>
      </c>
      <c r="D4659" s="588">
        <v>3.56</v>
      </c>
    </row>
    <row r="4660" spans="1:4" ht="14.25">
      <c r="A4660" s="585" t="s">
        <v>15221</v>
      </c>
      <c r="B4660" s="586" t="s">
        <v>15222</v>
      </c>
      <c r="C4660" s="587" t="s">
        <v>891</v>
      </c>
      <c r="D4660" s="588">
        <v>10.77</v>
      </c>
    </row>
    <row r="4661" spans="1:4" ht="14.25">
      <c r="A4661" s="585" t="s">
        <v>15223</v>
      </c>
      <c r="B4661" s="586" t="s">
        <v>15224</v>
      </c>
      <c r="C4661" s="587" t="s">
        <v>891</v>
      </c>
      <c r="D4661" s="588">
        <v>2.9</v>
      </c>
    </row>
    <row r="4662" spans="1:4" ht="14.25">
      <c r="A4662" s="585" t="s">
        <v>15225</v>
      </c>
      <c r="B4662" s="586" t="s">
        <v>15226</v>
      </c>
      <c r="C4662" s="587" t="s">
        <v>891</v>
      </c>
      <c r="D4662" s="588">
        <v>13.94</v>
      </c>
    </row>
    <row r="4663" spans="1:4" ht="14.25">
      <c r="A4663" s="585" t="s">
        <v>15227</v>
      </c>
      <c r="B4663" s="586" t="s">
        <v>15228</v>
      </c>
      <c r="C4663" s="587"/>
      <c r="D4663" s="588"/>
    </row>
    <row r="4664" spans="1:4" ht="28.5">
      <c r="A4664" s="585" t="s">
        <v>15229</v>
      </c>
      <c r="B4664" s="586" t="s">
        <v>15230</v>
      </c>
      <c r="C4664" s="587" t="s">
        <v>891</v>
      </c>
      <c r="D4664" s="588">
        <v>26.62</v>
      </c>
    </row>
    <row r="4665" spans="1:4" ht="14.25">
      <c r="A4665" s="585" t="s">
        <v>15231</v>
      </c>
      <c r="B4665" s="586" t="s">
        <v>15232</v>
      </c>
      <c r="C4665" s="587" t="s">
        <v>891</v>
      </c>
      <c r="D4665" s="588">
        <v>12.68</v>
      </c>
    </row>
    <row r="4666" spans="1:4" ht="14.25">
      <c r="A4666" s="585" t="s">
        <v>15233</v>
      </c>
      <c r="B4666" s="586" t="s">
        <v>15234</v>
      </c>
      <c r="C4666" s="587"/>
      <c r="D4666" s="588"/>
    </row>
    <row r="4667" spans="1:4" ht="28.5">
      <c r="A4667" s="585" t="s">
        <v>15235</v>
      </c>
      <c r="B4667" s="586" t="s">
        <v>15236</v>
      </c>
      <c r="C4667" s="587" t="s">
        <v>891</v>
      </c>
      <c r="D4667" s="588">
        <v>24.65</v>
      </c>
    </row>
    <row r="4668" spans="1:4" ht="14.25">
      <c r="A4668" s="585" t="s">
        <v>15237</v>
      </c>
      <c r="B4668" s="586" t="s">
        <v>4382</v>
      </c>
      <c r="C4668" s="587"/>
      <c r="D4668" s="588"/>
    </row>
    <row r="4669" spans="1:4" ht="28.5">
      <c r="A4669" s="585" t="s">
        <v>15238</v>
      </c>
      <c r="B4669" s="586" t="s">
        <v>15239</v>
      </c>
      <c r="C4669" s="587" t="s">
        <v>891</v>
      </c>
      <c r="D4669" s="588">
        <v>8.3699999999999992</v>
      </c>
    </row>
    <row r="4670" spans="1:4" ht="14.25">
      <c r="A4670" s="585" t="s">
        <v>15240</v>
      </c>
      <c r="B4670" s="586" t="s">
        <v>15194</v>
      </c>
      <c r="C4670" s="587"/>
      <c r="D4670" s="588"/>
    </row>
    <row r="4671" spans="1:4" ht="14.25">
      <c r="A4671" s="585" t="s">
        <v>15241</v>
      </c>
      <c r="B4671" s="586" t="s">
        <v>15242</v>
      </c>
      <c r="C4671" s="587" t="s">
        <v>891</v>
      </c>
      <c r="D4671" s="588">
        <v>18.149999999999999</v>
      </c>
    </row>
    <row r="4672" spans="1:4" ht="14.25">
      <c r="A4672" s="585" t="s">
        <v>15243</v>
      </c>
      <c r="B4672" s="586" t="s">
        <v>15244</v>
      </c>
      <c r="C4672" s="587" t="s">
        <v>891</v>
      </c>
      <c r="D4672" s="588">
        <v>18.23</v>
      </c>
    </row>
    <row r="4673" spans="1:4" ht="14.25">
      <c r="A4673" s="585" t="s">
        <v>15245</v>
      </c>
      <c r="B4673" s="586" t="s">
        <v>15246</v>
      </c>
      <c r="C4673" s="587" t="s">
        <v>891</v>
      </c>
      <c r="D4673" s="588">
        <v>18.48</v>
      </c>
    </row>
    <row r="4674" spans="1:4" ht="14.25">
      <c r="A4674" s="585" t="s">
        <v>15247</v>
      </c>
      <c r="B4674" s="586" t="s">
        <v>15248</v>
      </c>
      <c r="C4674" s="587"/>
      <c r="D4674" s="588"/>
    </row>
    <row r="4675" spans="1:4" ht="14.25">
      <c r="A4675" s="585" t="s">
        <v>15249</v>
      </c>
      <c r="B4675" s="586" t="s">
        <v>15250</v>
      </c>
      <c r="C4675" s="587" t="s">
        <v>891</v>
      </c>
      <c r="D4675" s="588">
        <v>13.46</v>
      </c>
    </row>
    <row r="4676" spans="1:4" ht="14.25">
      <c r="A4676" s="585" t="s">
        <v>15251</v>
      </c>
      <c r="B4676" s="586" t="s">
        <v>15252</v>
      </c>
      <c r="C4676" s="587" t="s">
        <v>891</v>
      </c>
      <c r="D4676" s="588">
        <v>8.85</v>
      </c>
    </row>
    <row r="4677" spans="1:4" ht="14.25">
      <c r="A4677" s="585" t="s">
        <v>15253</v>
      </c>
      <c r="B4677" s="586" t="s">
        <v>15254</v>
      </c>
      <c r="C4677" s="587"/>
      <c r="D4677" s="588"/>
    </row>
    <row r="4678" spans="1:4" ht="28.5">
      <c r="A4678" s="585" t="s">
        <v>477</v>
      </c>
      <c r="B4678" s="586" t="s">
        <v>15255</v>
      </c>
      <c r="C4678" s="587" t="s">
        <v>891</v>
      </c>
      <c r="D4678" s="588">
        <v>12.57</v>
      </c>
    </row>
    <row r="4679" spans="1:4" ht="14.25">
      <c r="A4679" s="585" t="s">
        <v>15256</v>
      </c>
      <c r="B4679" s="586" t="s">
        <v>15257</v>
      </c>
      <c r="C4679" s="587"/>
      <c r="D4679" s="588"/>
    </row>
    <row r="4680" spans="1:4" ht="28.5">
      <c r="A4680" s="585" t="s">
        <v>15258</v>
      </c>
      <c r="B4680" s="586" t="s">
        <v>15259</v>
      </c>
      <c r="C4680" s="587" t="s">
        <v>891</v>
      </c>
      <c r="D4680" s="588">
        <v>11.42</v>
      </c>
    </row>
    <row r="4681" spans="1:4" ht="14.25">
      <c r="A4681" s="585" t="s">
        <v>15260</v>
      </c>
      <c r="B4681" s="586" t="s">
        <v>15261</v>
      </c>
      <c r="C4681" s="587"/>
      <c r="D4681" s="588"/>
    </row>
    <row r="4682" spans="1:4" ht="28.5">
      <c r="A4682" s="585" t="s">
        <v>15262</v>
      </c>
      <c r="B4682" s="586" t="s">
        <v>15263</v>
      </c>
      <c r="C4682" s="587" t="s">
        <v>492</v>
      </c>
      <c r="D4682" s="588">
        <v>14.65</v>
      </c>
    </row>
    <row r="4683" spans="1:4" ht="14.25">
      <c r="A4683" s="585" t="s">
        <v>15264</v>
      </c>
      <c r="B4683" s="586" t="s">
        <v>15265</v>
      </c>
      <c r="C4683" s="587"/>
      <c r="D4683" s="588"/>
    </row>
    <row r="4684" spans="1:4" ht="14.25">
      <c r="A4684" s="585" t="s">
        <v>15266</v>
      </c>
      <c r="B4684" s="586" t="s">
        <v>15267</v>
      </c>
      <c r="C4684" s="587" t="s">
        <v>891</v>
      </c>
      <c r="D4684" s="588">
        <v>22.88</v>
      </c>
    </row>
    <row r="4685" spans="1:4" ht="14.25">
      <c r="A4685" s="585" t="s">
        <v>15268</v>
      </c>
      <c r="B4685" s="586" t="s">
        <v>15269</v>
      </c>
      <c r="C4685" s="587"/>
      <c r="D4685" s="588"/>
    </row>
    <row r="4686" spans="1:4" ht="14.25">
      <c r="A4686" s="585" t="s">
        <v>15270</v>
      </c>
      <c r="B4686" s="586" t="s">
        <v>15271</v>
      </c>
      <c r="C4686" s="587" t="s">
        <v>891</v>
      </c>
      <c r="D4686" s="588">
        <v>9.9600000000000009</v>
      </c>
    </row>
    <row r="4687" spans="1:4" ht="28.5">
      <c r="A4687" s="585" t="s">
        <v>15272</v>
      </c>
      <c r="B4687" s="586" t="s">
        <v>15273</v>
      </c>
      <c r="C4687" s="587" t="s">
        <v>891</v>
      </c>
      <c r="D4687" s="588">
        <v>5.71</v>
      </c>
    </row>
    <row r="4688" spans="1:4" ht="28.5">
      <c r="A4688" s="585" t="s">
        <v>15274</v>
      </c>
      <c r="B4688" s="586" t="s">
        <v>15275</v>
      </c>
      <c r="C4688" s="587" t="s">
        <v>891</v>
      </c>
      <c r="D4688" s="588">
        <v>11.73</v>
      </c>
    </row>
    <row r="4689" spans="1:4" ht="28.5">
      <c r="A4689" s="585" t="s">
        <v>15276</v>
      </c>
      <c r="B4689" s="586" t="s">
        <v>15277</v>
      </c>
      <c r="C4689" s="587" t="s">
        <v>891</v>
      </c>
      <c r="D4689" s="588">
        <v>18.350000000000001</v>
      </c>
    </row>
    <row r="4690" spans="1:4" ht="14.25">
      <c r="A4690" s="585" t="s">
        <v>15278</v>
      </c>
      <c r="B4690" s="586" t="s">
        <v>15279</v>
      </c>
      <c r="C4690" s="587"/>
      <c r="D4690" s="588"/>
    </row>
    <row r="4691" spans="1:4" ht="14.25">
      <c r="A4691" s="585" t="s">
        <v>15280</v>
      </c>
      <c r="B4691" s="586" t="s">
        <v>15281</v>
      </c>
      <c r="C4691" s="587" t="s">
        <v>891</v>
      </c>
      <c r="D4691" s="588">
        <v>50.17</v>
      </c>
    </row>
    <row r="4692" spans="1:4" ht="14.25">
      <c r="A4692" s="585" t="s">
        <v>15282</v>
      </c>
      <c r="B4692" s="586" t="s">
        <v>15283</v>
      </c>
      <c r="C4692" s="587"/>
      <c r="D4692" s="588"/>
    </row>
    <row r="4693" spans="1:4" ht="28.5">
      <c r="A4693" s="585" t="s">
        <v>15284</v>
      </c>
      <c r="B4693" s="586" t="s">
        <v>15285</v>
      </c>
      <c r="C4693" s="587" t="s">
        <v>810</v>
      </c>
      <c r="D4693" s="588">
        <v>7.55</v>
      </c>
    </row>
    <row r="4694" spans="1:4" ht="14.25">
      <c r="A4694" s="585" t="s">
        <v>15286</v>
      </c>
      <c r="B4694" s="586" t="s">
        <v>15287</v>
      </c>
      <c r="C4694" s="587"/>
      <c r="D4694" s="588"/>
    </row>
    <row r="4695" spans="1:4" ht="14.25">
      <c r="A4695" s="585" t="s">
        <v>15288</v>
      </c>
      <c r="B4695" s="586" t="s">
        <v>15289</v>
      </c>
      <c r="C4695" s="587" t="s">
        <v>891</v>
      </c>
      <c r="D4695" s="588">
        <v>13.5</v>
      </c>
    </row>
    <row r="4696" spans="1:4" ht="14.25">
      <c r="A4696" s="585" t="s">
        <v>15290</v>
      </c>
      <c r="B4696" s="586" t="s">
        <v>15291</v>
      </c>
      <c r="C4696" s="587"/>
      <c r="D4696" s="588"/>
    </row>
    <row r="4697" spans="1:4" ht="14.25">
      <c r="A4697" s="585" t="s">
        <v>15292</v>
      </c>
      <c r="B4697" s="586" t="s">
        <v>15291</v>
      </c>
      <c r="C4697" s="587" t="s">
        <v>891</v>
      </c>
      <c r="D4697" s="588">
        <v>10.4</v>
      </c>
    </row>
    <row r="4698" spans="1:4" ht="28.5">
      <c r="A4698" s="585" t="s">
        <v>15293</v>
      </c>
      <c r="B4698" s="586" t="s">
        <v>15294</v>
      </c>
      <c r="C4698" s="587" t="s">
        <v>15295</v>
      </c>
      <c r="D4698" s="588">
        <v>9.25</v>
      </c>
    </row>
    <row r="4699" spans="1:4" ht="14.25">
      <c r="A4699" s="585" t="s">
        <v>15296</v>
      </c>
      <c r="B4699" s="586" t="s">
        <v>15297</v>
      </c>
      <c r="C4699" s="587"/>
      <c r="D4699" s="588"/>
    </row>
    <row r="4700" spans="1:4" ht="14.25">
      <c r="A4700" s="585" t="s">
        <v>15298</v>
      </c>
      <c r="B4700" s="586" t="s">
        <v>15299</v>
      </c>
      <c r="C4700" s="587" t="s">
        <v>891</v>
      </c>
      <c r="D4700" s="588">
        <v>14.7</v>
      </c>
    </row>
    <row r="4701" spans="1:4" ht="28.5">
      <c r="A4701" s="585" t="s">
        <v>15300</v>
      </c>
      <c r="B4701" s="586" t="s">
        <v>15301</v>
      </c>
      <c r="C4701" s="587" t="s">
        <v>891</v>
      </c>
      <c r="D4701" s="588">
        <v>16.100000000000001</v>
      </c>
    </row>
    <row r="4702" spans="1:4" ht="14.25">
      <c r="A4702" s="585" t="s">
        <v>15302</v>
      </c>
      <c r="B4702" s="586" t="s">
        <v>15303</v>
      </c>
      <c r="C4702" s="587" t="s">
        <v>891</v>
      </c>
      <c r="D4702" s="588">
        <v>14.61</v>
      </c>
    </row>
    <row r="4703" spans="1:4" ht="14.25">
      <c r="A4703" s="585" t="s">
        <v>15304</v>
      </c>
      <c r="B4703" s="586" t="s">
        <v>15305</v>
      </c>
      <c r="C4703" s="587" t="s">
        <v>891</v>
      </c>
      <c r="D4703" s="588">
        <v>15.8</v>
      </c>
    </row>
    <row r="4704" spans="1:4" ht="14.25">
      <c r="A4704" s="585" t="s">
        <v>15306</v>
      </c>
      <c r="B4704" s="586" t="s">
        <v>15307</v>
      </c>
      <c r="C4704" s="587"/>
      <c r="D4704" s="588"/>
    </row>
    <row r="4705" spans="1:4" ht="14.25">
      <c r="A4705" s="585" t="s">
        <v>15308</v>
      </c>
      <c r="B4705" s="586" t="s">
        <v>15309</v>
      </c>
      <c r="C4705" s="587" t="s">
        <v>891</v>
      </c>
      <c r="D4705" s="588">
        <v>13.93</v>
      </c>
    </row>
    <row r="4706" spans="1:4" ht="14.25">
      <c r="A4706" s="585" t="s">
        <v>90</v>
      </c>
      <c r="B4706" s="586" t="s">
        <v>15310</v>
      </c>
      <c r="C4706" s="587"/>
      <c r="D4706" s="588"/>
    </row>
    <row r="4707" spans="1:4" ht="14.25">
      <c r="A4707" s="585" t="s">
        <v>15311</v>
      </c>
      <c r="B4707" s="586" t="s">
        <v>15312</v>
      </c>
      <c r="C4707" s="587"/>
      <c r="D4707" s="588"/>
    </row>
    <row r="4708" spans="1:4" ht="28.5">
      <c r="A4708" s="585" t="s">
        <v>15313</v>
      </c>
      <c r="B4708" s="586" t="s">
        <v>15314</v>
      </c>
      <c r="C4708" s="587" t="s">
        <v>891</v>
      </c>
      <c r="D4708" s="588">
        <v>25.55</v>
      </c>
    </row>
    <row r="4709" spans="1:4" ht="28.5">
      <c r="A4709" s="585" t="s">
        <v>15315</v>
      </c>
      <c r="B4709" s="586" t="s">
        <v>15316</v>
      </c>
      <c r="C4709" s="587" t="s">
        <v>891</v>
      </c>
      <c r="D4709" s="588">
        <v>59.25</v>
      </c>
    </row>
    <row r="4710" spans="1:4" ht="42.75">
      <c r="A4710" s="585" t="s">
        <v>15317</v>
      </c>
      <c r="B4710" s="586" t="s">
        <v>15318</v>
      </c>
      <c r="C4710" s="587" t="s">
        <v>891</v>
      </c>
      <c r="D4710" s="588">
        <v>43.83</v>
      </c>
    </row>
    <row r="4711" spans="1:4" ht="14.25">
      <c r="A4711" s="585" t="s">
        <v>15319</v>
      </c>
      <c r="B4711" s="586" t="s">
        <v>15320</v>
      </c>
      <c r="C4711" s="587"/>
      <c r="D4711" s="588"/>
    </row>
    <row r="4712" spans="1:4" ht="28.5">
      <c r="A4712" s="585" t="s">
        <v>15321</v>
      </c>
      <c r="B4712" s="586" t="s">
        <v>15322</v>
      </c>
      <c r="C4712" s="587" t="s">
        <v>891</v>
      </c>
      <c r="D4712" s="588">
        <v>39.57</v>
      </c>
    </row>
    <row r="4713" spans="1:4" ht="28.5">
      <c r="A4713" s="585" t="s">
        <v>15323</v>
      </c>
      <c r="B4713" s="586" t="s">
        <v>15324</v>
      </c>
      <c r="C4713" s="587" t="s">
        <v>891</v>
      </c>
      <c r="D4713" s="588">
        <v>34.46</v>
      </c>
    </row>
    <row r="4714" spans="1:4" ht="28.5">
      <c r="A4714" s="585" t="s">
        <v>15325</v>
      </c>
      <c r="B4714" s="586" t="s">
        <v>15326</v>
      </c>
      <c r="C4714" s="587" t="s">
        <v>891</v>
      </c>
      <c r="D4714" s="588">
        <v>33.4</v>
      </c>
    </row>
    <row r="4715" spans="1:4" ht="28.5">
      <c r="A4715" s="585" t="s">
        <v>15327</v>
      </c>
      <c r="B4715" s="586" t="s">
        <v>15328</v>
      </c>
      <c r="C4715" s="587" t="s">
        <v>891</v>
      </c>
      <c r="D4715" s="588">
        <v>32.6</v>
      </c>
    </row>
    <row r="4716" spans="1:4" ht="28.5">
      <c r="A4716" s="585" t="s">
        <v>15329</v>
      </c>
      <c r="B4716" s="586" t="s">
        <v>15330</v>
      </c>
      <c r="C4716" s="587" t="s">
        <v>891</v>
      </c>
      <c r="D4716" s="588">
        <v>37.51</v>
      </c>
    </row>
    <row r="4717" spans="1:4" ht="14.25">
      <c r="A4717" s="585" t="s">
        <v>15331</v>
      </c>
      <c r="B4717" s="586" t="s">
        <v>15332</v>
      </c>
      <c r="C4717" s="587"/>
      <c r="D4717" s="588"/>
    </row>
    <row r="4718" spans="1:4" ht="28.5">
      <c r="A4718" s="585" t="s">
        <v>15333</v>
      </c>
      <c r="B4718" s="586" t="s">
        <v>15334</v>
      </c>
      <c r="C4718" s="587" t="s">
        <v>891</v>
      </c>
      <c r="D4718" s="588">
        <v>28.82</v>
      </c>
    </row>
    <row r="4719" spans="1:4" ht="28.5">
      <c r="A4719" s="585" t="s">
        <v>15335</v>
      </c>
      <c r="B4719" s="586" t="s">
        <v>15336</v>
      </c>
      <c r="C4719" s="587" t="s">
        <v>891</v>
      </c>
      <c r="D4719" s="588">
        <v>46.52</v>
      </c>
    </row>
    <row r="4720" spans="1:4" ht="28.5">
      <c r="A4720" s="585" t="s">
        <v>15337</v>
      </c>
      <c r="B4720" s="586" t="s">
        <v>15338</v>
      </c>
      <c r="C4720" s="587" t="s">
        <v>891</v>
      </c>
      <c r="D4720" s="588">
        <v>33.4</v>
      </c>
    </row>
    <row r="4721" spans="1:4" ht="14.25">
      <c r="A4721" s="585" t="s">
        <v>15339</v>
      </c>
      <c r="B4721" s="586" t="s">
        <v>15340</v>
      </c>
      <c r="C4721" s="587"/>
      <c r="D4721" s="588"/>
    </row>
    <row r="4722" spans="1:4" ht="28.5">
      <c r="A4722" s="585" t="s">
        <v>15341</v>
      </c>
      <c r="B4722" s="586" t="s">
        <v>15342</v>
      </c>
      <c r="C4722" s="587" t="s">
        <v>891</v>
      </c>
      <c r="D4722" s="588">
        <v>28.57</v>
      </c>
    </row>
    <row r="4723" spans="1:4" ht="14.25">
      <c r="A4723" s="585" t="s">
        <v>15343</v>
      </c>
      <c r="B4723" s="586" t="s">
        <v>15344</v>
      </c>
      <c r="C4723" s="587"/>
      <c r="D4723" s="588"/>
    </row>
    <row r="4724" spans="1:4" ht="42.75">
      <c r="A4724" s="585" t="s">
        <v>15345</v>
      </c>
      <c r="B4724" s="586" t="s">
        <v>15346</v>
      </c>
      <c r="C4724" s="587" t="s">
        <v>891</v>
      </c>
      <c r="D4724" s="588">
        <v>32.090000000000003</v>
      </c>
    </row>
    <row r="4725" spans="1:4" ht="28.5">
      <c r="A4725" s="585" t="s">
        <v>15347</v>
      </c>
      <c r="B4725" s="586" t="s">
        <v>15348</v>
      </c>
      <c r="C4725" s="587" t="s">
        <v>891</v>
      </c>
      <c r="D4725" s="588">
        <v>31.34</v>
      </c>
    </row>
    <row r="4726" spans="1:4" ht="42.75">
      <c r="A4726" s="585" t="s">
        <v>15349</v>
      </c>
      <c r="B4726" s="586" t="s">
        <v>15350</v>
      </c>
      <c r="C4726" s="587" t="s">
        <v>891</v>
      </c>
      <c r="D4726" s="588">
        <v>38.479999999999997</v>
      </c>
    </row>
    <row r="4727" spans="1:4" ht="42.75">
      <c r="A4727" s="585" t="s">
        <v>15351</v>
      </c>
      <c r="B4727" s="586" t="s">
        <v>15352</v>
      </c>
      <c r="C4727" s="587" t="s">
        <v>891</v>
      </c>
      <c r="D4727" s="588">
        <v>32.619999999999997</v>
      </c>
    </row>
    <row r="4728" spans="1:4" ht="14.25">
      <c r="A4728" s="585" t="s">
        <v>15353</v>
      </c>
      <c r="B4728" s="586" t="s">
        <v>15354</v>
      </c>
      <c r="C4728" s="587"/>
      <c r="D4728" s="588"/>
    </row>
    <row r="4729" spans="1:4" ht="42.75">
      <c r="A4729" s="585" t="s">
        <v>15355</v>
      </c>
      <c r="B4729" s="586" t="s">
        <v>15356</v>
      </c>
      <c r="C4729" s="587" t="s">
        <v>891</v>
      </c>
      <c r="D4729" s="588">
        <v>44.1</v>
      </c>
    </row>
    <row r="4730" spans="1:4" ht="28.5">
      <c r="A4730" s="585" t="s">
        <v>15357</v>
      </c>
      <c r="B4730" s="586" t="s">
        <v>15358</v>
      </c>
      <c r="C4730" s="587" t="s">
        <v>891</v>
      </c>
      <c r="D4730" s="588">
        <v>42.21</v>
      </c>
    </row>
    <row r="4731" spans="1:4" ht="14.25">
      <c r="A4731" s="585" t="s">
        <v>15359</v>
      </c>
      <c r="B4731" s="586" t="s">
        <v>15360</v>
      </c>
      <c r="C4731" s="587"/>
      <c r="D4731" s="588"/>
    </row>
    <row r="4732" spans="1:4" ht="28.5">
      <c r="A4732" s="585" t="s">
        <v>15361</v>
      </c>
      <c r="B4732" s="586" t="s">
        <v>15362</v>
      </c>
      <c r="C4732" s="587" t="s">
        <v>891</v>
      </c>
      <c r="D4732" s="588">
        <v>34.14</v>
      </c>
    </row>
    <row r="4733" spans="1:4" ht="14.25">
      <c r="A4733" s="585" t="s">
        <v>15363</v>
      </c>
      <c r="B4733" s="586" t="s">
        <v>15364</v>
      </c>
      <c r="C4733" s="587"/>
      <c r="D4733" s="588"/>
    </row>
    <row r="4734" spans="1:4" ht="28.5">
      <c r="A4734" s="585" t="s">
        <v>15365</v>
      </c>
      <c r="B4734" s="586" t="s">
        <v>15366</v>
      </c>
      <c r="C4734" s="587" t="s">
        <v>891</v>
      </c>
      <c r="D4734" s="588">
        <v>26.97</v>
      </c>
    </row>
    <row r="4735" spans="1:4" ht="28.5">
      <c r="A4735" s="585" t="s">
        <v>15367</v>
      </c>
      <c r="B4735" s="586" t="s">
        <v>15368</v>
      </c>
      <c r="C4735" s="587" t="s">
        <v>891</v>
      </c>
      <c r="D4735" s="588">
        <v>34.4</v>
      </c>
    </row>
    <row r="4736" spans="1:4" ht="28.5">
      <c r="A4736" s="585" t="s">
        <v>15369</v>
      </c>
      <c r="B4736" s="586" t="s">
        <v>15370</v>
      </c>
      <c r="C4736" s="587" t="s">
        <v>891</v>
      </c>
      <c r="D4736" s="588">
        <v>30.68</v>
      </c>
    </row>
    <row r="4737" spans="1:4" ht="42.75">
      <c r="A4737" s="585" t="s">
        <v>15371</v>
      </c>
      <c r="B4737" s="586" t="s">
        <v>15372</v>
      </c>
      <c r="C4737" s="587" t="s">
        <v>891</v>
      </c>
      <c r="D4737" s="588">
        <v>41.61</v>
      </c>
    </row>
    <row r="4738" spans="1:4" ht="28.5">
      <c r="A4738" s="585" t="s">
        <v>15373</v>
      </c>
      <c r="B4738" s="586" t="s">
        <v>15374</v>
      </c>
      <c r="C4738" s="587" t="s">
        <v>891</v>
      </c>
      <c r="D4738" s="588">
        <v>35.19</v>
      </c>
    </row>
    <row r="4739" spans="1:4" ht="42.75">
      <c r="A4739" s="585" t="s">
        <v>15375</v>
      </c>
      <c r="B4739" s="586" t="s">
        <v>15376</v>
      </c>
      <c r="C4739" s="587" t="s">
        <v>891</v>
      </c>
      <c r="D4739" s="588">
        <v>51.04</v>
      </c>
    </row>
    <row r="4740" spans="1:4" ht="14.25">
      <c r="A4740" s="585" t="s">
        <v>15377</v>
      </c>
      <c r="B4740" s="586" t="s">
        <v>15378</v>
      </c>
      <c r="C4740" s="587"/>
      <c r="D4740" s="588"/>
    </row>
    <row r="4741" spans="1:4" ht="28.5">
      <c r="A4741" s="585" t="s">
        <v>15379</v>
      </c>
      <c r="B4741" s="586" t="s">
        <v>15380</v>
      </c>
      <c r="C4741" s="587" t="s">
        <v>891</v>
      </c>
      <c r="D4741" s="588">
        <v>57.03</v>
      </c>
    </row>
    <row r="4742" spans="1:4" ht="28.5">
      <c r="A4742" s="585" t="s">
        <v>15381</v>
      </c>
      <c r="B4742" s="586" t="s">
        <v>15382</v>
      </c>
      <c r="C4742" s="587" t="s">
        <v>891</v>
      </c>
      <c r="D4742" s="588">
        <v>14.83</v>
      </c>
    </row>
    <row r="4743" spans="1:4" ht="28.5">
      <c r="A4743" s="585" t="s">
        <v>15383</v>
      </c>
      <c r="B4743" s="586" t="s">
        <v>15382</v>
      </c>
      <c r="C4743" s="587" t="s">
        <v>891</v>
      </c>
      <c r="D4743" s="588">
        <v>39.85</v>
      </c>
    </row>
    <row r="4744" spans="1:4" ht="28.5">
      <c r="A4744" s="585" t="s">
        <v>15384</v>
      </c>
      <c r="B4744" s="586" t="s">
        <v>15385</v>
      </c>
      <c r="C4744" s="587" t="s">
        <v>891</v>
      </c>
      <c r="D4744" s="588">
        <v>111.02</v>
      </c>
    </row>
    <row r="4745" spans="1:4" ht="14.25">
      <c r="A4745" s="585" t="s">
        <v>15386</v>
      </c>
      <c r="B4745" s="586" t="s">
        <v>15387</v>
      </c>
      <c r="C4745" s="587"/>
      <c r="D4745" s="588"/>
    </row>
    <row r="4746" spans="1:4" ht="28.5">
      <c r="A4746" s="585" t="s">
        <v>15388</v>
      </c>
      <c r="B4746" s="586" t="s">
        <v>15389</v>
      </c>
      <c r="C4746" s="587" t="s">
        <v>891</v>
      </c>
      <c r="D4746" s="588">
        <v>92.31</v>
      </c>
    </row>
    <row r="4747" spans="1:4" ht="14.25">
      <c r="A4747" s="585" t="s">
        <v>15390</v>
      </c>
      <c r="B4747" s="586" t="s">
        <v>15391</v>
      </c>
      <c r="C4747" s="587" t="s">
        <v>891</v>
      </c>
      <c r="D4747" s="588">
        <v>68.52</v>
      </c>
    </row>
    <row r="4748" spans="1:4" ht="14.25">
      <c r="A4748" s="585" t="s">
        <v>15392</v>
      </c>
      <c r="B4748" s="586" t="s">
        <v>15393</v>
      </c>
      <c r="C4748" s="587"/>
      <c r="D4748" s="588"/>
    </row>
    <row r="4749" spans="1:4" ht="28.5">
      <c r="A4749" s="585" t="s">
        <v>15394</v>
      </c>
      <c r="B4749" s="586" t="s">
        <v>15395</v>
      </c>
      <c r="C4749" s="587" t="s">
        <v>891</v>
      </c>
      <c r="D4749" s="588">
        <v>36.94</v>
      </c>
    </row>
    <row r="4750" spans="1:4" ht="28.5">
      <c r="A4750" s="585" t="s">
        <v>15396</v>
      </c>
      <c r="B4750" s="586" t="s">
        <v>15397</v>
      </c>
      <c r="C4750" s="587" t="s">
        <v>891</v>
      </c>
      <c r="D4750" s="588">
        <v>33.15</v>
      </c>
    </row>
    <row r="4751" spans="1:4" ht="28.5">
      <c r="A4751" s="585" t="s">
        <v>15398</v>
      </c>
      <c r="B4751" s="586" t="s">
        <v>15399</v>
      </c>
      <c r="C4751" s="587" t="s">
        <v>891</v>
      </c>
      <c r="D4751" s="588">
        <v>30.08</v>
      </c>
    </row>
    <row r="4752" spans="1:4" ht="28.5">
      <c r="A4752" s="585" t="s">
        <v>15400</v>
      </c>
      <c r="B4752" s="586" t="s">
        <v>15401</v>
      </c>
      <c r="C4752" s="587" t="s">
        <v>891</v>
      </c>
      <c r="D4752" s="588">
        <v>41.28</v>
      </c>
    </row>
    <row r="4753" spans="1:4" ht="28.5">
      <c r="A4753" s="585" t="s">
        <v>15402</v>
      </c>
      <c r="B4753" s="586" t="s">
        <v>15403</v>
      </c>
      <c r="C4753" s="587" t="s">
        <v>891</v>
      </c>
      <c r="D4753" s="588">
        <v>35.299999999999997</v>
      </c>
    </row>
    <row r="4754" spans="1:4" ht="28.5">
      <c r="A4754" s="585" t="s">
        <v>15404</v>
      </c>
      <c r="B4754" s="586" t="s">
        <v>15405</v>
      </c>
      <c r="C4754" s="587" t="s">
        <v>891</v>
      </c>
      <c r="D4754" s="588">
        <v>31.42</v>
      </c>
    </row>
    <row r="4755" spans="1:4" ht="28.5">
      <c r="A4755" s="585" t="s">
        <v>15406</v>
      </c>
      <c r="B4755" s="586" t="s">
        <v>15407</v>
      </c>
      <c r="C4755" s="587" t="s">
        <v>891</v>
      </c>
      <c r="D4755" s="588">
        <v>65.75</v>
      </c>
    </row>
    <row r="4756" spans="1:4" ht="28.5">
      <c r="A4756" s="585" t="s">
        <v>15408</v>
      </c>
      <c r="B4756" s="586" t="s">
        <v>15409</v>
      </c>
      <c r="C4756" s="587" t="s">
        <v>891</v>
      </c>
      <c r="D4756" s="588">
        <v>58.49</v>
      </c>
    </row>
    <row r="4757" spans="1:4" ht="28.5">
      <c r="A4757" s="585" t="s">
        <v>15410</v>
      </c>
      <c r="B4757" s="586" t="s">
        <v>15411</v>
      </c>
      <c r="C4757" s="587" t="s">
        <v>891</v>
      </c>
      <c r="D4757" s="588">
        <v>53.92</v>
      </c>
    </row>
    <row r="4758" spans="1:4" ht="42.75">
      <c r="A4758" s="585" t="s">
        <v>15412</v>
      </c>
      <c r="B4758" s="586" t="s">
        <v>15413</v>
      </c>
      <c r="C4758" s="587" t="s">
        <v>891</v>
      </c>
      <c r="D4758" s="588">
        <v>98.25</v>
      </c>
    </row>
    <row r="4759" spans="1:4" ht="42.75">
      <c r="A4759" s="585" t="s">
        <v>15414</v>
      </c>
      <c r="B4759" s="586" t="s">
        <v>15415</v>
      </c>
      <c r="C4759" s="587" t="s">
        <v>891</v>
      </c>
      <c r="D4759" s="588">
        <v>91.35</v>
      </c>
    </row>
    <row r="4760" spans="1:4" ht="42.75">
      <c r="A4760" s="585" t="s">
        <v>15416</v>
      </c>
      <c r="B4760" s="586" t="s">
        <v>15417</v>
      </c>
      <c r="C4760" s="587" t="s">
        <v>891</v>
      </c>
      <c r="D4760" s="588">
        <v>87.31</v>
      </c>
    </row>
    <row r="4761" spans="1:4" ht="42.75">
      <c r="A4761" s="585" t="s">
        <v>15418</v>
      </c>
      <c r="B4761" s="586" t="s">
        <v>15419</v>
      </c>
      <c r="C4761" s="587" t="s">
        <v>891</v>
      </c>
      <c r="D4761" s="588">
        <v>109.7</v>
      </c>
    </row>
    <row r="4762" spans="1:4" ht="42.75">
      <c r="A4762" s="585" t="s">
        <v>15420</v>
      </c>
      <c r="B4762" s="586" t="s">
        <v>15421</v>
      </c>
      <c r="C4762" s="587" t="s">
        <v>891</v>
      </c>
      <c r="D4762" s="588">
        <v>101.63</v>
      </c>
    </row>
    <row r="4763" spans="1:4" ht="42.75">
      <c r="A4763" s="585" t="s">
        <v>15422</v>
      </c>
      <c r="B4763" s="586" t="s">
        <v>15423</v>
      </c>
      <c r="C4763" s="587" t="s">
        <v>891</v>
      </c>
      <c r="D4763" s="588">
        <v>96.86</v>
      </c>
    </row>
    <row r="4764" spans="1:4" ht="42.75">
      <c r="A4764" s="585" t="s">
        <v>15424</v>
      </c>
      <c r="B4764" s="586" t="s">
        <v>15425</v>
      </c>
      <c r="C4764" s="587" t="s">
        <v>891</v>
      </c>
      <c r="D4764" s="588">
        <v>33</v>
      </c>
    </row>
    <row r="4765" spans="1:4" ht="42.75">
      <c r="A4765" s="585" t="s">
        <v>15426</v>
      </c>
      <c r="B4765" s="586" t="s">
        <v>15427</v>
      </c>
      <c r="C4765" s="587" t="s">
        <v>891</v>
      </c>
      <c r="D4765" s="588">
        <v>31.49</v>
      </c>
    </row>
    <row r="4766" spans="1:4" ht="42.75">
      <c r="A4766" s="585" t="s">
        <v>15428</v>
      </c>
      <c r="B4766" s="586" t="s">
        <v>15429</v>
      </c>
      <c r="C4766" s="587" t="s">
        <v>891</v>
      </c>
      <c r="D4766" s="588">
        <v>30.18</v>
      </c>
    </row>
    <row r="4767" spans="1:4" ht="42.75">
      <c r="A4767" s="585" t="s">
        <v>15430</v>
      </c>
      <c r="B4767" s="586" t="s">
        <v>15431</v>
      </c>
      <c r="C4767" s="587" t="s">
        <v>891</v>
      </c>
      <c r="D4767" s="588">
        <v>26.52</v>
      </c>
    </row>
    <row r="4768" spans="1:4" ht="42.75">
      <c r="A4768" s="585" t="s">
        <v>15432</v>
      </c>
      <c r="B4768" s="586" t="s">
        <v>15433</v>
      </c>
      <c r="C4768" s="587" t="s">
        <v>891</v>
      </c>
      <c r="D4768" s="588">
        <v>23.45</v>
      </c>
    </row>
    <row r="4769" spans="1:4" ht="14.25">
      <c r="A4769" s="585" t="s">
        <v>15434</v>
      </c>
      <c r="B4769" s="586" t="s">
        <v>15435</v>
      </c>
      <c r="C4769" s="587"/>
      <c r="D4769" s="588"/>
    </row>
    <row r="4770" spans="1:4" ht="14.25">
      <c r="A4770" s="585" t="s">
        <v>15436</v>
      </c>
      <c r="B4770" s="586" t="s">
        <v>15437</v>
      </c>
      <c r="C4770" s="587"/>
      <c r="D4770" s="588"/>
    </row>
    <row r="4771" spans="1:4" ht="28.5">
      <c r="A4771" s="585" t="s">
        <v>15438</v>
      </c>
      <c r="B4771" s="586" t="s">
        <v>15439</v>
      </c>
      <c r="C4771" s="587" t="s">
        <v>891</v>
      </c>
      <c r="D4771" s="588">
        <v>128.27000000000001</v>
      </c>
    </row>
    <row r="4772" spans="1:4" ht="14.25">
      <c r="A4772" s="585" t="s">
        <v>15440</v>
      </c>
      <c r="B4772" s="586" t="s">
        <v>15441</v>
      </c>
      <c r="C4772" s="587"/>
      <c r="D4772" s="588"/>
    </row>
    <row r="4773" spans="1:4" ht="14.25">
      <c r="A4773" s="585" t="s">
        <v>15442</v>
      </c>
      <c r="B4773" s="586" t="s">
        <v>15443</v>
      </c>
      <c r="C4773" s="587" t="s">
        <v>891</v>
      </c>
      <c r="D4773" s="588">
        <v>7.22</v>
      </c>
    </row>
    <row r="4774" spans="1:4" ht="14.25">
      <c r="A4774" s="585" t="s">
        <v>15444</v>
      </c>
      <c r="B4774" s="586" t="s">
        <v>15445</v>
      </c>
      <c r="C4774" s="587"/>
      <c r="D4774" s="588"/>
    </row>
    <row r="4775" spans="1:4" ht="28.5">
      <c r="A4775" s="585" t="s">
        <v>15446</v>
      </c>
      <c r="B4775" s="586" t="s">
        <v>15447</v>
      </c>
      <c r="C4775" s="587" t="s">
        <v>891</v>
      </c>
      <c r="D4775" s="588">
        <v>98.96</v>
      </c>
    </row>
    <row r="4776" spans="1:4" ht="28.5">
      <c r="A4776" s="585" t="s">
        <v>15448</v>
      </c>
      <c r="B4776" s="586" t="s">
        <v>15449</v>
      </c>
      <c r="C4776" s="587" t="s">
        <v>891</v>
      </c>
      <c r="D4776" s="588">
        <v>30.42</v>
      </c>
    </row>
    <row r="4777" spans="1:4" ht="14.25">
      <c r="A4777" s="585" t="s">
        <v>15450</v>
      </c>
      <c r="B4777" s="586" t="s">
        <v>15451</v>
      </c>
      <c r="C4777" s="587"/>
      <c r="D4777" s="588"/>
    </row>
    <row r="4778" spans="1:4" ht="42.75">
      <c r="A4778" s="585" t="s">
        <v>15452</v>
      </c>
      <c r="B4778" s="586" t="s">
        <v>15453</v>
      </c>
      <c r="C4778" s="587" t="s">
        <v>891</v>
      </c>
      <c r="D4778" s="588">
        <v>43.68</v>
      </c>
    </row>
    <row r="4779" spans="1:4" ht="14.25">
      <c r="A4779" s="585" t="s">
        <v>15454</v>
      </c>
      <c r="B4779" s="586" t="s">
        <v>15455</v>
      </c>
      <c r="C4779" s="587"/>
      <c r="D4779" s="588"/>
    </row>
    <row r="4780" spans="1:4" ht="28.5">
      <c r="A4780" s="585" t="s">
        <v>15456</v>
      </c>
      <c r="B4780" s="586" t="s">
        <v>15457</v>
      </c>
      <c r="C4780" s="587" t="s">
        <v>891</v>
      </c>
      <c r="D4780" s="588">
        <v>104.6</v>
      </c>
    </row>
    <row r="4781" spans="1:4" ht="28.5">
      <c r="A4781" s="585" t="s">
        <v>15458</v>
      </c>
      <c r="B4781" s="586" t="s">
        <v>15459</v>
      </c>
      <c r="C4781" s="587" t="s">
        <v>891</v>
      </c>
      <c r="D4781" s="588">
        <v>90.66</v>
      </c>
    </row>
    <row r="4782" spans="1:4" ht="14.25">
      <c r="A4782" s="585" t="s">
        <v>15460</v>
      </c>
      <c r="B4782" s="586" t="s">
        <v>15461</v>
      </c>
      <c r="C4782" s="587"/>
      <c r="D4782" s="588"/>
    </row>
    <row r="4783" spans="1:4" ht="14.25">
      <c r="A4783" s="585" t="s">
        <v>15462</v>
      </c>
      <c r="B4783" s="586" t="s">
        <v>15463</v>
      </c>
      <c r="C4783" s="587" t="s">
        <v>891</v>
      </c>
      <c r="D4783" s="588">
        <v>56.34</v>
      </c>
    </row>
    <row r="4784" spans="1:4" ht="14.25">
      <c r="A4784" s="585" t="s">
        <v>15464</v>
      </c>
      <c r="B4784" s="586" t="s">
        <v>15465</v>
      </c>
      <c r="C4784" s="587" t="s">
        <v>891</v>
      </c>
      <c r="D4784" s="588">
        <v>89.4</v>
      </c>
    </row>
    <row r="4785" spans="1:4" ht="28.5">
      <c r="A4785" s="585" t="s">
        <v>15466</v>
      </c>
      <c r="B4785" s="586" t="s">
        <v>15467</v>
      </c>
      <c r="C4785" s="587" t="s">
        <v>891</v>
      </c>
      <c r="D4785" s="588">
        <v>124.25</v>
      </c>
    </row>
    <row r="4786" spans="1:4" ht="28.5">
      <c r="A4786" s="585" t="s">
        <v>15468</v>
      </c>
      <c r="B4786" s="586" t="s">
        <v>15469</v>
      </c>
      <c r="C4786" s="587" t="s">
        <v>891</v>
      </c>
      <c r="D4786" s="588">
        <v>124.25</v>
      </c>
    </row>
    <row r="4787" spans="1:4" ht="14.25">
      <c r="A4787" s="585" t="s">
        <v>15470</v>
      </c>
      <c r="B4787" s="586" t="s">
        <v>15471</v>
      </c>
      <c r="C4787" s="587"/>
      <c r="D4787" s="588"/>
    </row>
    <row r="4788" spans="1:4" ht="14.25">
      <c r="A4788" s="585" t="s">
        <v>15472</v>
      </c>
      <c r="B4788" s="586" t="s">
        <v>15473</v>
      </c>
      <c r="C4788" s="587" t="s">
        <v>891</v>
      </c>
      <c r="D4788" s="588">
        <v>112.29</v>
      </c>
    </row>
    <row r="4789" spans="1:4" ht="14.25">
      <c r="A4789" s="585" t="s">
        <v>15474</v>
      </c>
      <c r="B4789" s="586" t="s">
        <v>15475</v>
      </c>
      <c r="C4789" s="587" t="s">
        <v>891</v>
      </c>
      <c r="D4789" s="588">
        <v>49.39</v>
      </c>
    </row>
    <row r="4790" spans="1:4" ht="14.25">
      <c r="A4790" s="585" t="s">
        <v>15476</v>
      </c>
      <c r="B4790" s="586" t="s">
        <v>15477</v>
      </c>
      <c r="C4790" s="587" t="s">
        <v>891</v>
      </c>
      <c r="D4790" s="588">
        <v>10.61</v>
      </c>
    </row>
    <row r="4791" spans="1:4" ht="14.25">
      <c r="A4791" s="585" t="s">
        <v>15478</v>
      </c>
      <c r="B4791" s="586" t="s">
        <v>15479</v>
      </c>
      <c r="C4791" s="587" t="s">
        <v>810</v>
      </c>
      <c r="D4791" s="588">
        <v>13.44</v>
      </c>
    </row>
    <row r="4792" spans="1:4" ht="14.25">
      <c r="A4792" s="585" t="s">
        <v>15480</v>
      </c>
      <c r="B4792" s="586" t="s">
        <v>15481</v>
      </c>
      <c r="C4792" s="587"/>
      <c r="D4792" s="588"/>
    </row>
    <row r="4793" spans="1:4" ht="28.5">
      <c r="A4793" s="585" t="s">
        <v>15482</v>
      </c>
      <c r="B4793" s="586" t="s">
        <v>15483</v>
      </c>
      <c r="C4793" s="587" t="s">
        <v>891</v>
      </c>
      <c r="D4793" s="588">
        <v>64.64</v>
      </c>
    </row>
    <row r="4794" spans="1:4" ht="28.5">
      <c r="A4794" s="585" t="s">
        <v>15484</v>
      </c>
      <c r="B4794" s="586" t="s">
        <v>15485</v>
      </c>
      <c r="C4794" s="587" t="s">
        <v>891</v>
      </c>
      <c r="D4794" s="588">
        <v>76.53</v>
      </c>
    </row>
    <row r="4795" spans="1:4" ht="14.25">
      <c r="A4795" s="585" t="s">
        <v>15486</v>
      </c>
      <c r="B4795" s="586" t="s">
        <v>15487</v>
      </c>
      <c r="C4795" s="587" t="s">
        <v>891</v>
      </c>
      <c r="D4795" s="588">
        <v>35.07</v>
      </c>
    </row>
    <row r="4796" spans="1:4" ht="14.25">
      <c r="A4796" s="585" t="s">
        <v>15488</v>
      </c>
      <c r="B4796" s="586" t="s">
        <v>15489</v>
      </c>
      <c r="C4796" s="587"/>
      <c r="D4796" s="588"/>
    </row>
    <row r="4797" spans="1:4" ht="28.5">
      <c r="A4797" s="585" t="s">
        <v>15490</v>
      </c>
      <c r="B4797" s="586" t="s">
        <v>15491</v>
      </c>
      <c r="C4797" s="587" t="s">
        <v>891</v>
      </c>
      <c r="D4797" s="588">
        <v>74.63</v>
      </c>
    </row>
    <row r="4798" spans="1:4" ht="14.25">
      <c r="A4798" s="585" t="s">
        <v>15492</v>
      </c>
      <c r="B4798" s="586" t="s">
        <v>15493</v>
      </c>
      <c r="C4798" s="587"/>
      <c r="D4798" s="588"/>
    </row>
    <row r="4799" spans="1:4" ht="42.75">
      <c r="A4799" s="585" t="s">
        <v>15494</v>
      </c>
      <c r="B4799" s="586" t="s">
        <v>15495</v>
      </c>
      <c r="C4799" s="587" t="s">
        <v>891</v>
      </c>
      <c r="D4799" s="588">
        <v>154.31</v>
      </c>
    </row>
    <row r="4800" spans="1:4" ht="28.5">
      <c r="A4800" s="585" t="s">
        <v>15496</v>
      </c>
      <c r="B4800" s="586" t="s">
        <v>15497</v>
      </c>
      <c r="C4800" s="587" t="s">
        <v>891</v>
      </c>
      <c r="D4800" s="588">
        <v>139.35</v>
      </c>
    </row>
    <row r="4801" spans="1:4" ht="28.5">
      <c r="A4801" s="585" t="s">
        <v>15498</v>
      </c>
      <c r="B4801" s="586" t="s">
        <v>15499</v>
      </c>
      <c r="C4801" s="587" t="s">
        <v>891</v>
      </c>
      <c r="D4801" s="588">
        <v>19.07</v>
      </c>
    </row>
    <row r="4802" spans="1:4" ht="28.5">
      <c r="A4802" s="585" t="s">
        <v>15500</v>
      </c>
      <c r="B4802" s="586" t="s">
        <v>15501</v>
      </c>
      <c r="C4802" s="587" t="s">
        <v>891</v>
      </c>
      <c r="D4802" s="588">
        <v>195.88</v>
      </c>
    </row>
    <row r="4803" spans="1:4" ht="14.25">
      <c r="A4803" s="585" t="s">
        <v>15502</v>
      </c>
      <c r="B4803" s="586" t="s">
        <v>15503</v>
      </c>
      <c r="C4803" s="587"/>
      <c r="D4803" s="588"/>
    </row>
    <row r="4804" spans="1:4" ht="28.5">
      <c r="A4804" s="585" t="s">
        <v>15504</v>
      </c>
      <c r="B4804" s="586" t="s">
        <v>15505</v>
      </c>
      <c r="C4804" s="587" t="s">
        <v>810</v>
      </c>
      <c r="D4804" s="588">
        <v>11.48</v>
      </c>
    </row>
    <row r="4805" spans="1:4" ht="14.25">
      <c r="A4805" s="585" t="s">
        <v>15506</v>
      </c>
      <c r="B4805" s="586" t="s">
        <v>15507</v>
      </c>
      <c r="C4805" s="587"/>
      <c r="D4805" s="588"/>
    </row>
    <row r="4806" spans="1:4" ht="14.25">
      <c r="A4806" s="585" t="s">
        <v>15508</v>
      </c>
      <c r="B4806" s="586" t="s">
        <v>15509</v>
      </c>
      <c r="C4806" s="587"/>
      <c r="D4806" s="588"/>
    </row>
    <row r="4807" spans="1:4" ht="28.5">
      <c r="A4807" s="585" t="s">
        <v>15510</v>
      </c>
      <c r="B4807" s="586" t="s">
        <v>15511</v>
      </c>
      <c r="C4807" s="587" t="s">
        <v>810</v>
      </c>
      <c r="D4807" s="588">
        <v>11.34</v>
      </c>
    </row>
    <row r="4808" spans="1:4" ht="14.25">
      <c r="A4808" s="585" t="s">
        <v>15512</v>
      </c>
      <c r="B4808" s="586" t="s">
        <v>15513</v>
      </c>
      <c r="C4808" s="587"/>
      <c r="D4808" s="588"/>
    </row>
    <row r="4809" spans="1:4" ht="28.5">
      <c r="A4809" s="585" t="s">
        <v>15514</v>
      </c>
      <c r="B4809" s="586" t="s">
        <v>15515</v>
      </c>
      <c r="C4809" s="587" t="s">
        <v>810</v>
      </c>
      <c r="D4809" s="588">
        <v>58.54</v>
      </c>
    </row>
    <row r="4810" spans="1:4" ht="28.5">
      <c r="A4810" s="585" t="s">
        <v>15516</v>
      </c>
      <c r="B4810" s="586" t="s">
        <v>15517</v>
      </c>
      <c r="C4810" s="587" t="s">
        <v>810</v>
      </c>
      <c r="D4810" s="588">
        <v>9.43</v>
      </c>
    </row>
    <row r="4811" spans="1:4" ht="14.25">
      <c r="A4811" s="585" t="s">
        <v>15518</v>
      </c>
      <c r="B4811" s="586" t="s">
        <v>15519</v>
      </c>
      <c r="C4811" s="587"/>
      <c r="D4811" s="588"/>
    </row>
    <row r="4812" spans="1:4" ht="14.25">
      <c r="A4812" s="585" t="s">
        <v>15520</v>
      </c>
      <c r="B4812" s="586" t="s">
        <v>15521</v>
      </c>
      <c r="C4812" s="587"/>
      <c r="D4812" s="588"/>
    </row>
    <row r="4813" spans="1:4" ht="28.5">
      <c r="A4813" s="585" t="s">
        <v>15522</v>
      </c>
      <c r="B4813" s="586" t="s">
        <v>15523</v>
      </c>
      <c r="C4813" s="587" t="s">
        <v>810</v>
      </c>
      <c r="D4813" s="588">
        <v>19.920000000000002</v>
      </c>
    </row>
    <row r="4814" spans="1:4" ht="28.5">
      <c r="A4814" s="585" t="s">
        <v>15524</v>
      </c>
      <c r="B4814" s="586" t="s">
        <v>15525</v>
      </c>
      <c r="C4814" s="587" t="s">
        <v>810</v>
      </c>
      <c r="D4814" s="588">
        <v>39.24</v>
      </c>
    </row>
    <row r="4815" spans="1:4" ht="14.25">
      <c r="A4815" s="585" t="s">
        <v>15526</v>
      </c>
      <c r="B4815" s="586" t="s">
        <v>15527</v>
      </c>
      <c r="C4815" s="587"/>
      <c r="D4815" s="588"/>
    </row>
    <row r="4816" spans="1:4" ht="28.5">
      <c r="A4816" s="585" t="s">
        <v>15528</v>
      </c>
      <c r="B4816" s="586" t="s">
        <v>15529</v>
      </c>
      <c r="C4816" s="587" t="s">
        <v>810</v>
      </c>
      <c r="D4816" s="588">
        <v>3.85</v>
      </c>
    </row>
    <row r="4817" spans="1:4" ht="14.25">
      <c r="A4817" s="585" t="s">
        <v>15530</v>
      </c>
      <c r="B4817" s="586" t="s">
        <v>15531</v>
      </c>
      <c r="C4817" s="587"/>
      <c r="D4817" s="588"/>
    </row>
    <row r="4818" spans="1:4" ht="14.25">
      <c r="A4818" s="585" t="s">
        <v>15532</v>
      </c>
      <c r="B4818" s="586" t="s">
        <v>15533</v>
      </c>
      <c r="C4818" s="587" t="s">
        <v>810</v>
      </c>
      <c r="D4818" s="588">
        <v>9.6199999999999992</v>
      </c>
    </row>
    <row r="4819" spans="1:4" ht="14.25">
      <c r="A4819" s="585" t="s">
        <v>15534</v>
      </c>
      <c r="B4819" s="586" t="s">
        <v>15535</v>
      </c>
      <c r="C4819" s="587" t="s">
        <v>810</v>
      </c>
      <c r="D4819" s="588">
        <v>9.51</v>
      </c>
    </row>
    <row r="4820" spans="1:4" ht="14.25">
      <c r="A4820" s="585" t="s">
        <v>15536</v>
      </c>
      <c r="B4820" s="586" t="s">
        <v>15537</v>
      </c>
      <c r="C4820" s="587"/>
      <c r="D4820" s="588"/>
    </row>
    <row r="4821" spans="1:4" ht="28.5">
      <c r="A4821" s="585" t="s">
        <v>15538</v>
      </c>
      <c r="B4821" s="586" t="s">
        <v>15539</v>
      </c>
      <c r="C4821" s="587" t="s">
        <v>810</v>
      </c>
      <c r="D4821" s="588">
        <v>4.6399999999999997</v>
      </c>
    </row>
    <row r="4822" spans="1:4" ht="28.5">
      <c r="A4822" s="585" t="s">
        <v>15540</v>
      </c>
      <c r="B4822" s="586" t="s">
        <v>15541</v>
      </c>
      <c r="C4822" s="587" t="s">
        <v>810</v>
      </c>
      <c r="D4822" s="588">
        <v>5.15</v>
      </c>
    </row>
    <row r="4823" spans="1:4" ht="28.5">
      <c r="A4823" s="585" t="s">
        <v>15542</v>
      </c>
      <c r="B4823" s="586" t="s">
        <v>15543</v>
      </c>
      <c r="C4823" s="587" t="s">
        <v>810</v>
      </c>
      <c r="D4823" s="588">
        <v>9.2899999999999991</v>
      </c>
    </row>
    <row r="4824" spans="1:4" ht="14.25">
      <c r="A4824" s="585" t="s">
        <v>15544</v>
      </c>
      <c r="B4824" s="586" t="s">
        <v>15545</v>
      </c>
      <c r="C4824" s="587"/>
      <c r="D4824" s="588"/>
    </row>
    <row r="4825" spans="1:4" ht="28.5">
      <c r="A4825" s="585" t="s">
        <v>15546</v>
      </c>
      <c r="B4825" s="586" t="s">
        <v>15547</v>
      </c>
      <c r="C4825" s="587" t="s">
        <v>15295</v>
      </c>
      <c r="D4825" s="588">
        <v>11.75</v>
      </c>
    </row>
    <row r="4826" spans="1:4" ht="14.25">
      <c r="A4826" s="585" t="s">
        <v>15548</v>
      </c>
      <c r="B4826" s="586" t="s">
        <v>15549</v>
      </c>
      <c r="C4826" s="587"/>
      <c r="D4826" s="588"/>
    </row>
    <row r="4827" spans="1:4" ht="28.5">
      <c r="A4827" s="585" t="s">
        <v>15550</v>
      </c>
      <c r="B4827" s="586" t="s">
        <v>15551</v>
      </c>
      <c r="C4827" s="587" t="s">
        <v>810</v>
      </c>
      <c r="D4827" s="588">
        <v>25.38</v>
      </c>
    </row>
    <row r="4828" spans="1:4" ht="14.25">
      <c r="A4828" s="585" t="s">
        <v>15552</v>
      </c>
      <c r="B4828" s="586" t="s">
        <v>15553</v>
      </c>
      <c r="C4828" s="587"/>
      <c r="D4828" s="588"/>
    </row>
    <row r="4829" spans="1:4" ht="14.25">
      <c r="A4829" s="585" t="s">
        <v>15554</v>
      </c>
      <c r="B4829" s="586" t="s">
        <v>15555</v>
      </c>
      <c r="C4829" s="587" t="s">
        <v>810</v>
      </c>
      <c r="D4829" s="588">
        <v>17.989999999999998</v>
      </c>
    </row>
    <row r="4830" spans="1:4" ht="14.25">
      <c r="A4830" s="585" t="s">
        <v>15556</v>
      </c>
      <c r="B4830" s="586" t="s">
        <v>15557</v>
      </c>
      <c r="C4830" s="587" t="s">
        <v>810</v>
      </c>
      <c r="D4830" s="588">
        <v>8.3699999999999992</v>
      </c>
    </row>
    <row r="4831" spans="1:4" ht="28.5">
      <c r="A4831" s="585" t="s">
        <v>15558</v>
      </c>
      <c r="B4831" s="586" t="s">
        <v>15559</v>
      </c>
      <c r="C4831" s="587" t="s">
        <v>810</v>
      </c>
      <c r="D4831" s="588">
        <v>27.64</v>
      </c>
    </row>
    <row r="4832" spans="1:4" ht="28.5">
      <c r="A4832" s="585" t="s">
        <v>15560</v>
      </c>
      <c r="B4832" s="586" t="s">
        <v>15561</v>
      </c>
      <c r="C4832" s="587" t="s">
        <v>810</v>
      </c>
      <c r="D4832" s="588">
        <v>12.25</v>
      </c>
    </row>
    <row r="4833" spans="1:4" ht="14.25">
      <c r="A4833" s="585" t="s">
        <v>15562</v>
      </c>
      <c r="B4833" s="586" t="s">
        <v>15563</v>
      </c>
      <c r="C4833" s="587"/>
      <c r="D4833" s="588"/>
    </row>
    <row r="4834" spans="1:4" ht="28.5">
      <c r="A4834" s="585" t="s">
        <v>15564</v>
      </c>
      <c r="B4834" s="586" t="s">
        <v>15565</v>
      </c>
      <c r="C4834" s="587" t="s">
        <v>891</v>
      </c>
      <c r="D4834" s="588">
        <v>42.75</v>
      </c>
    </row>
    <row r="4835" spans="1:4" ht="28.5">
      <c r="A4835" s="585" t="s">
        <v>15566</v>
      </c>
      <c r="B4835" s="586" t="s">
        <v>15567</v>
      </c>
      <c r="C4835" s="587" t="s">
        <v>891</v>
      </c>
      <c r="D4835" s="588">
        <v>43.59</v>
      </c>
    </row>
    <row r="4836" spans="1:4" ht="28.5">
      <c r="A4836" s="585" t="s">
        <v>15568</v>
      </c>
      <c r="B4836" s="586" t="s">
        <v>15569</v>
      </c>
      <c r="C4836" s="587" t="s">
        <v>891</v>
      </c>
      <c r="D4836" s="588">
        <v>44.67</v>
      </c>
    </row>
    <row r="4837" spans="1:4" ht="28.5">
      <c r="A4837" s="585" t="s">
        <v>15570</v>
      </c>
      <c r="B4837" s="586" t="s">
        <v>15571</v>
      </c>
      <c r="C4837" s="587" t="s">
        <v>891</v>
      </c>
      <c r="D4837" s="588">
        <v>66.61</v>
      </c>
    </row>
    <row r="4838" spans="1:4" ht="14.25">
      <c r="A4838" s="585" t="s">
        <v>15572</v>
      </c>
      <c r="B4838" s="586" t="s">
        <v>15573</v>
      </c>
      <c r="C4838" s="587" t="s">
        <v>891</v>
      </c>
      <c r="D4838" s="588">
        <v>48.66</v>
      </c>
    </row>
    <row r="4839" spans="1:4" ht="14.25">
      <c r="A4839" s="585" t="s">
        <v>15574</v>
      </c>
      <c r="B4839" s="586" t="s">
        <v>15575</v>
      </c>
      <c r="C4839" s="587"/>
      <c r="D4839" s="588"/>
    </row>
    <row r="4840" spans="1:4" ht="42.75">
      <c r="A4840" s="585" t="s">
        <v>15576</v>
      </c>
      <c r="B4840" s="586" t="s">
        <v>15577</v>
      </c>
      <c r="C4840" s="587" t="s">
        <v>891</v>
      </c>
      <c r="D4840" s="588">
        <v>36.619999999999997</v>
      </c>
    </row>
    <row r="4841" spans="1:4" ht="42.75">
      <c r="A4841" s="585" t="s">
        <v>479</v>
      </c>
      <c r="B4841" s="586" t="s">
        <v>15578</v>
      </c>
      <c r="C4841" s="587" t="s">
        <v>891</v>
      </c>
      <c r="D4841" s="588">
        <v>35.53</v>
      </c>
    </row>
    <row r="4842" spans="1:4" ht="14.25">
      <c r="A4842" s="585" t="s">
        <v>15579</v>
      </c>
      <c r="B4842" s="586" t="s">
        <v>15580</v>
      </c>
      <c r="C4842" s="587"/>
      <c r="D4842" s="588"/>
    </row>
    <row r="4843" spans="1:4" ht="28.5">
      <c r="A4843" s="585" t="s">
        <v>15581</v>
      </c>
      <c r="B4843" s="586" t="s">
        <v>15582</v>
      </c>
      <c r="C4843" s="587" t="s">
        <v>891</v>
      </c>
      <c r="D4843" s="588">
        <v>43.21</v>
      </c>
    </row>
    <row r="4844" spans="1:4" ht="28.5">
      <c r="A4844" s="585" t="s">
        <v>15583</v>
      </c>
      <c r="B4844" s="586" t="s">
        <v>15584</v>
      </c>
      <c r="C4844" s="587" t="s">
        <v>810</v>
      </c>
      <c r="D4844" s="588">
        <v>8.69</v>
      </c>
    </row>
    <row r="4845" spans="1:4" ht="28.5">
      <c r="A4845" s="585" t="s">
        <v>15585</v>
      </c>
      <c r="B4845" s="586" t="s">
        <v>15586</v>
      </c>
      <c r="C4845" s="587" t="s">
        <v>810</v>
      </c>
      <c r="D4845" s="588">
        <v>15.27</v>
      </c>
    </row>
    <row r="4846" spans="1:4" ht="14.25">
      <c r="A4846" s="585" t="s">
        <v>15587</v>
      </c>
      <c r="B4846" s="586" t="s">
        <v>15588</v>
      </c>
      <c r="C4846" s="587" t="s">
        <v>810</v>
      </c>
      <c r="D4846" s="588">
        <v>9.73</v>
      </c>
    </row>
    <row r="4847" spans="1:4" ht="28.5">
      <c r="A4847" s="585" t="s">
        <v>15589</v>
      </c>
      <c r="B4847" s="586" t="s">
        <v>15590</v>
      </c>
      <c r="C4847" s="587" t="s">
        <v>891</v>
      </c>
      <c r="D4847" s="588">
        <v>15.23</v>
      </c>
    </row>
    <row r="4848" spans="1:4" ht="28.5">
      <c r="A4848" s="585" t="s">
        <v>15591</v>
      </c>
      <c r="B4848" s="586" t="s">
        <v>15592</v>
      </c>
      <c r="C4848" s="587" t="s">
        <v>891</v>
      </c>
      <c r="D4848" s="588">
        <v>42.55</v>
      </c>
    </row>
    <row r="4849" spans="1:4" ht="14.25">
      <c r="A4849" s="585" t="s">
        <v>15593</v>
      </c>
      <c r="B4849" s="586" t="s">
        <v>15594</v>
      </c>
      <c r="C4849" s="587"/>
      <c r="D4849" s="588"/>
    </row>
    <row r="4850" spans="1:4" ht="28.5">
      <c r="A4850" s="585" t="s">
        <v>15595</v>
      </c>
      <c r="B4850" s="586" t="s">
        <v>15596</v>
      </c>
      <c r="C4850" s="587" t="s">
        <v>891</v>
      </c>
      <c r="D4850" s="588">
        <v>85.59</v>
      </c>
    </row>
    <row r="4851" spans="1:4" ht="14.25">
      <c r="A4851" s="585" t="s">
        <v>15597</v>
      </c>
      <c r="B4851" s="586" t="s">
        <v>15598</v>
      </c>
      <c r="C4851" s="587"/>
      <c r="D4851" s="588"/>
    </row>
    <row r="4852" spans="1:4" ht="42.75">
      <c r="A4852" s="585" t="s">
        <v>15599</v>
      </c>
      <c r="B4852" s="586" t="s">
        <v>15600</v>
      </c>
      <c r="C4852" s="587" t="s">
        <v>891</v>
      </c>
      <c r="D4852" s="588">
        <v>22.27</v>
      </c>
    </row>
    <row r="4853" spans="1:4" ht="42.75">
      <c r="A4853" s="585" t="s">
        <v>15601</v>
      </c>
      <c r="B4853" s="586" t="s">
        <v>15602</v>
      </c>
      <c r="C4853" s="587" t="s">
        <v>891</v>
      </c>
      <c r="D4853" s="588">
        <v>24.15</v>
      </c>
    </row>
    <row r="4854" spans="1:4" ht="42.75">
      <c r="A4854" s="585" t="s">
        <v>15603</v>
      </c>
      <c r="B4854" s="586" t="s">
        <v>15604</v>
      </c>
      <c r="C4854" s="587" t="s">
        <v>891</v>
      </c>
      <c r="D4854" s="588">
        <v>87.16</v>
      </c>
    </row>
    <row r="4855" spans="1:4" ht="42.75">
      <c r="A4855" s="585" t="s">
        <v>15605</v>
      </c>
      <c r="B4855" s="586" t="s">
        <v>15606</v>
      </c>
      <c r="C4855" s="587" t="s">
        <v>891</v>
      </c>
      <c r="D4855" s="588">
        <v>91.43</v>
      </c>
    </row>
    <row r="4856" spans="1:4" ht="42.75">
      <c r="A4856" s="585" t="s">
        <v>15607</v>
      </c>
      <c r="B4856" s="586" t="s">
        <v>15608</v>
      </c>
      <c r="C4856" s="587" t="s">
        <v>891</v>
      </c>
      <c r="D4856" s="588">
        <v>27.97</v>
      </c>
    </row>
    <row r="4857" spans="1:4" ht="42.75">
      <c r="A4857" s="585" t="s">
        <v>15609</v>
      </c>
      <c r="B4857" s="586" t="s">
        <v>15610</v>
      </c>
      <c r="C4857" s="587" t="s">
        <v>891</v>
      </c>
      <c r="D4857" s="588">
        <v>30.58</v>
      </c>
    </row>
    <row r="4858" spans="1:4" ht="42.75">
      <c r="A4858" s="585" t="s">
        <v>15611</v>
      </c>
      <c r="B4858" s="586" t="s">
        <v>15612</v>
      </c>
      <c r="C4858" s="587" t="s">
        <v>891</v>
      </c>
      <c r="D4858" s="588">
        <v>118.18</v>
      </c>
    </row>
    <row r="4859" spans="1:4" ht="42.75">
      <c r="A4859" s="585" t="s">
        <v>15613</v>
      </c>
      <c r="B4859" s="586" t="s">
        <v>15614</v>
      </c>
      <c r="C4859" s="587" t="s">
        <v>891</v>
      </c>
      <c r="D4859" s="588">
        <v>124.12</v>
      </c>
    </row>
    <row r="4860" spans="1:4" ht="42.75">
      <c r="A4860" s="585" t="s">
        <v>15615</v>
      </c>
      <c r="B4860" s="586" t="s">
        <v>15616</v>
      </c>
      <c r="C4860" s="587" t="s">
        <v>891</v>
      </c>
      <c r="D4860" s="588">
        <v>32.57</v>
      </c>
    </row>
    <row r="4861" spans="1:4" ht="42.75">
      <c r="A4861" s="585" t="s">
        <v>15617</v>
      </c>
      <c r="B4861" s="586" t="s">
        <v>15618</v>
      </c>
      <c r="C4861" s="587" t="s">
        <v>891</v>
      </c>
      <c r="D4861" s="588">
        <v>35.78</v>
      </c>
    </row>
    <row r="4862" spans="1:4" ht="42.75">
      <c r="A4862" s="585" t="s">
        <v>15619</v>
      </c>
      <c r="B4862" s="586" t="s">
        <v>15620</v>
      </c>
      <c r="C4862" s="587" t="s">
        <v>891</v>
      </c>
      <c r="D4862" s="588">
        <v>143.51</v>
      </c>
    </row>
    <row r="4863" spans="1:4" ht="42.75">
      <c r="A4863" s="585" t="s">
        <v>15621</v>
      </c>
      <c r="B4863" s="586" t="s">
        <v>15622</v>
      </c>
      <c r="C4863" s="587" t="s">
        <v>891</v>
      </c>
      <c r="D4863" s="588">
        <v>150.81</v>
      </c>
    </row>
    <row r="4864" spans="1:4" ht="57">
      <c r="A4864" s="585" t="s">
        <v>15623</v>
      </c>
      <c r="B4864" s="586" t="s">
        <v>15624</v>
      </c>
      <c r="C4864" s="587" t="s">
        <v>891</v>
      </c>
      <c r="D4864" s="588">
        <v>27.2</v>
      </c>
    </row>
    <row r="4865" spans="1:4" ht="42.75">
      <c r="A4865" s="585" t="s">
        <v>15625</v>
      </c>
      <c r="B4865" s="586" t="s">
        <v>15626</v>
      </c>
      <c r="C4865" s="587" t="s">
        <v>891</v>
      </c>
      <c r="D4865" s="588">
        <v>30.41</v>
      </c>
    </row>
    <row r="4866" spans="1:4" ht="42.75">
      <c r="A4866" s="585" t="s">
        <v>15627</v>
      </c>
      <c r="B4866" s="586" t="s">
        <v>15628</v>
      </c>
      <c r="C4866" s="587" t="s">
        <v>891</v>
      </c>
      <c r="D4866" s="588">
        <v>138.13999999999999</v>
      </c>
    </row>
    <row r="4867" spans="1:4" ht="42.75">
      <c r="A4867" s="585" t="s">
        <v>15629</v>
      </c>
      <c r="B4867" s="586" t="s">
        <v>15630</v>
      </c>
      <c r="C4867" s="587" t="s">
        <v>891</v>
      </c>
      <c r="D4867" s="588">
        <v>145.43</v>
      </c>
    </row>
    <row r="4868" spans="1:4" ht="57">
      <c r="A4868" s="585" t="s">
        <v>15631</v>
      </c>
      <c r="B4868" s="586" t="s">
        <v>15632</v>
      </c>
      <c r="C4868" s="587" t="s">
        <v>891</v>
      </c>
      <c r="D4868" s="588">
        <v>31.5</v>
      </c>
    </row>
    <row r="4869" spans="1:4" ht="42.75">
      <c r="A4869" s="585" t="s">
        <v>15633</v>
      </c>
      <c r="B4869" s="586" t="s">
        <v>15634</v>
      </c>
      <c r="C4869" s="587" t="s">
        <v>891</v>
      </c>
      <c r="D4869" s="588">
        <v>35.18</v>
      </c>
    </row>
    <row r="4870" spans="1:4" ht="42.75">
      <c r="A4870" s="585" t="s">
        <v>15635</v>
      </c>
      <c r="B4870" s="586" t="s">
        <v>15636</v>
      </c>
      <c r="C4870" s="587" t="s">
        <v>891</v>
      </c>
      <c r="D4870" s="588">
        <v>158.56</v>
      </c>
    </row>
    <row r="4871" spans="1:4" ht="42.75">
      <c r="A4871" s="585" t="s">
        <v>15637</v>
      </c>
      <c r="B4871" s="586" t="s">
        <v>15638</v>
      </c>
      <c r="C4871" s="587" t="s">
        <v>891</v>
      </c>
      <c r="D4871" s="588">
        <v>166.91</v>
      </c>
    </row>
    <row r="4872" spans="1:4" ht="57">
      <c r="A4872" s="585" t="s">
        <v>15639</v>
      </c>
      <c r="B4872" s="586" t="s">
        <v>15640</v>
      </c>
      <c r="C4872" s="587" t="s">
        <v>891</v>
      </c>
      <c r="D4872" s="588">
        <v>34.08</v>
      </c>
    </row>
    <row r="4873" spans="1:4" ht="42.75">
      <c r="A4873" s="585" t="s">
        <v>15641</v>
      </c>
      <c r="B4873" s="586" t="s">
        <v>15642</v>
      </c>
      <c r="C4873" s="587" t="s">
        <v>891</v>
      </c>
      <c r="D4873" s="588">
        <v>38.090000000000003</v>
      </c>
    </row>
    <row r="4874" spans="1:4" ht="42.75">
      <c r="A4874" s="585" t="s">
        <v>15643</v>
      </c>
      <c r="B4874" s="586" t="s">
        <v>15644</v>
      </c>
      <c r="C4874" s="587" t="s">
        <v>891</v>
      </c>
      <c r="D4874" s="588">
        <v>172.44</v>
      </c>
    </row>
    <row r="4875" spans="1:4" ht="42.75">
      <c r="A4875" s="585" t="s">
        <v>15645</v>
      </c>
      <c r="B4875" s="586" t="s">
        <v>15646</v>
      </c>
      <c r="C4875" s="587" t="s">
        <v>891</v>
      </c>
      <c r="D4875" s="588">
        <v>181.54</v>
      </c>
    </row>
    <row r="4876" spans="1:4" ht="42.75">
      <c r="A4876" s="585" t="s">
        <v>15647</v>
      </c>
      <c r="B4876" s="586" t="s">
        <v>15648</v>
      </c>
      <c r="C4876" s="587" t="s">
        <v>891</v>
      </c>
      <c r="D4876" s="588">
        <v>28.19</v>
      </c>
    </row>
    <row r="4877" spans="1:4" ht="42.75">
      <c r="A4877" s="585" t="s">
        <v>15649</v>
      </c>
      <c r="B4877" s="586" t="s">
        <v>15650</v>
      </c>
      <c r="C4877" s="587" t="s">
        <v>891</v>
      </c>
      <c r="D4877" s="588">
        <v>30.07</v>
      </c>
    </row>
    <row r="4878" spans="1:4" ht="42.75">
      <c r="A4878" s="585" t="s">
        <v>15651</v>
      </c>
      <c r="B4878" s="586" t="s">
        <v>15652</v>
      </c>
      <c r="C4878" s="587" t="s">
        <v>891</v>
      </c>
      <c r="D4878" s="588">
        <v>93.08</v>
      </c>
    </row>
    <row r="4879" spans="1:4" ht="42.75">
      <c r="A4879" s="585" t="s">
        <v>15653</v>
      </c>
      <c r="B4879" s="586" t="s">
        <v>15654</v>
      </c>
      <c r="C4879" s="587" t="s">
        <v>891</v>
      </c>
      <c r="D4879" s="588">
        <v>97.35</v>
      </c>
    </row>
    <row r="4880" spans="1:4" ht="42.75">
      <c r="A4880" s="585" t="s">
        <v>15655</v>
      </c>
      <c r="B4880" s="586" t="s">
        <v>15656</v>
      </c>
      <c r="C4880" s="587" t="s">
        <v>891</v>
      </c>
      <c r="D4880" s="588">
        <v>33.880000000000003</v>
      </c>
    </row>
    <row r="4881" spans="1:4" ht="42.75">
      <c r="A4881" s="585" t="s">
        <v>15657</v>
      </c>
      <c r="B4881" s="586" t="s">
        <v>15658</v>
      </c>
      <c r="C4881" s="587" t="s">
        <v>891</v>
      </c>
      <c r="D4881" s="588">
        <v>36.5</v>
      </c>
    </row>
    <row r="4882" spans="1:4" ht="42.75">
      <c r="A4882" s="585" t="s">
        <v>15659</v>
      </c>
      <c r="B4882" s="586" t="s">
        <v>15660</v>
      </c>
      <c r="C4882" s="587" t="s">
        <v>891</v>
      </c>
      <c r="D4882" s="588">
        <v>124.1</v>
      </c>
    </row>
    <row r="4883" spans="1:4" ht="42.75">
      <c r="A4883" s="585" t="s">
        <v>15661</v>
      </c>
      <c r="B4883" s="586" t="s">
        <v>15662</v>
      </c>
      <c r="C4883" s="587" t="s">
        <v>891</v>
      </c>
      <c r="D4883" s="588">
        <v>130.03</v>
      </c>
    </row>
    <row r="4884" spans="1:4" ht="57">
      <c r="A4884" s="585" t="s">
        <v>15663</v>
      </c>
      <c r="B4884" s="586" t="s">
        <v>15664</v>
      </c>
      <c r="C4884" s="587" t="s">
        <v>891</v>
      </c>
      <c r="D4884" s="588">
        <v>30.75</v>
      </c>
    </row>
    <row r="4885" spans="1:4" ht="42.75">
      <c r="A4885" s="585" t="s">
        <v>15665</v>
      </c>
      <c r="B4885" s="586" t="s">
        <v>15666</v>
      </c>
      <c r="C4885" s="587" t="s">
        <v>891</v>
      </c>
      <c r="D4885" s="588">
        <v>33.36</v>
      </c>
    </row>
    <row r="4886" spans="1:4" ht="42.75">
      <c r="A4886" s="585" t="s">
        <v>15667</v>
      </c>
      <c r="B4886" s="586" t="s">
        <v>15668</v>
      </c>
      <c r="C4886" s="587" t="s">
        <v>891</v>
      </c>
      <c r="D4886" s="588">
        <v>120.97</v>
      </c>
    </row>
    <row r="4887" spans="1:4" ht="42.75">
      <c r="A4887" s="585" t="s">
        <v>15669</v>
      </c>
      <c r="B4887" s="586" t="s">
        <v>15670</v>
      </c>
      <c r="C4887" s="587" t="s">
        <v>891</v>
      </c>
      <c r="D4887" s="588">
        <v>126.9</v>
      </c>
    </row>
    <row r="4888" spans="1:4" ht="57">
      <c r="A4888" s="585" t="s">
        <v>15671</v>
      </c>
      <c r="B4888" s="586" t="s">
        <v>15672</v>
      </c>
      <c r="C4888" s="587" t="s">
        <v>891</v>
      </c>
      <c r="D4888" s="588">
        <v>35.36</v>
      </c>
    </row>
    <row r="4889" spans="1:4" ht="42.75">
      <c r="A4889" s="585" t="s">
        <v>15673</v>
      </c>
      <c r="B4889" s="586" t="s">
        <v>15674</v>
      </c>
      <c r="C4889" s="587" t="s">
        <v>891</v>
      </c>
      <c r="D4889" s="588">
        <v>38.57</v>
      </c>
    </row>
    <row r="4890" spans="1:4" ht="42.75">
      <c r="A4890" s="585" t="s">
        <v>15675</v>
      </c>
      <c r="B4890" s="586" t="s">
        <v>15676</v>
      </c>
      <c r="C4890" s="587" t="s">
        <v>891</v>
      </c>
      <c r="D4890" s="588">
        <v>146.29</v>
      </c>
    </row>
    <row r="4891" spans="1:4" ht="42.75">
      <c r="A4891" s="585" t="s">
        <v>15677</v>
      </c>
      <c r="B4891" s="586" t="s">
        <v>15678</v>
      </c>
      <c r="C4891" s="587" t="s">
        <v>891</v>
      </c>
      <c r="D4891" s="588">
        <v>153.59</v>
      </c>
    </row>
    <row r="4892" spans="1:4" ht="28.5">
      <c r="A4892" s="585" t="s">
        <v>15679</v>
      </c>
      <c r="B4892" s="586" t="s">
        <v>15680</v>
      </c>
      <c r="C4892" s="587" t="s">
        <v>891</v>
      </c>
      <c r="D4892" s="588">
        <v>18.87</v>
      </c>
    </row>
    <row r="4893" spans="1:4" ht="28.5">
      <c r="A4893" s="585" t="s">
        <v>15681</v>
      </c>
      <c r="B4893" s="586" t="s">
        <v>15682</v>
      </c>
      <c r="C4893" s="587" t="s">
        <v>891</v>
      </c>
      <c r="D4893" s="588">
        <v>23.29</v>
      </c>
    </row>
    <row r="4894" spans="1:4" ht="28.5">
      <c r="A4894" s="585" t="s">
        <v>15683</v>
      </c>
      <c r="B4894" s="586" t="s">
        <v>15684</v>
      </c>
      <c r="C4894" s="587" t="s">
        <v>891</v>
      </c>
      <c r="D4894" s="588">
        <v>26.77</v>
      </c>
    </row>
    <row r="4895" spans="1:4" ht="28.5">
      <c r="A4895" s="585" t="s">
        <v>15685</v>
      </c>
      <c r="B4895" s="586" t="s">
        <v>15686</v>
      </c>
      <c r="C4895" s="587" t="s">
        <v>891</v>
      </c>
      <c r="D4895" s="588">
        <v>15.33</v>
      </c>
    </row>
    <row r="4896" spans="1:4" ht="28.5">
      <c r="A4896" s="585" t="s">
        <v>15687</v>
      </c>
      <c r="B4896" s="586" t="s">
        <v>15688</v>
      </c>
      <c r="C4896" s="587" t="s">
        <v>891</v>
      </c>
      <c r="D4896" s="588">
        <v>20.97</v>
      </c>
    </row>
    <row r="4897" spans="1:4" ht="28.5">
      <c r="A4897" s="585" t="s">
        <v>15689</v>
      </c>
      <c r="B4897" s="586" t="s">
        <v>15690</v>
      </c>
      <c r="C4897" s="587" t="s">
        <v>891</v>
      </c>
      <c r="D4897" s="588">
        <v>25.53</v>
      </c>
    </row>
    <row r="4898" spans="1:4" ht="57">
      <c r="A4898" s="585" t="s">
        <v>15691</v>
      </c>
      <c r="B4898" s="586" t="s">
        <v>15692</v>
      </c>
      <c r="C4898" s="587" t="s">
        <v>891</v>
      </c>
      <c r="D4898" s="588">
        <v>32.24</v>
      </c>
    </row>
    <row r="4899" spans="1:4" ht="57">
      <c r="A4899" s="585" t="s">
        <v>15693</v>
      </c>
      <c r="B4899" s="586" t="s">
        <v>15694</v>
      </c>
      <c r="C4899" s="587" t="s">
        <v>891</v>
      </c>
      <c r="D4899" s="588">
        <v>32.28</v>
      </c>
    </row>
    <row r="4900" spans="1:4" ht="42.75">
      <c r="A4900" s="585" t="s">
        <v>15695</v>
      </c>
      <c r="B4900" s="586" t="s">
        <v>15696</v>
      </c>
      <c r="C4900" s="587" t="s">
        <v>891</v>
      </c>
      <c r="D4900" s="588">
        <v>50.56</v>
      </c>
    </row>
    <row r="4901" spans="1:4" ht="42.75">
      <c r="A4901" s="585" t="s">
        <v>15697</v>
      </c>
      <c r="B4901" s="586" t="s">
        <v>15698</v>
      </c>
      <c r="C4901" s="587" t="s">
        <v>891</v>
      </c>
      <c r="D4901" s="588">
        <v>54.24</v>
      </c>
    </row>
    <row r="4902" spans="1:4" ht="42.75">
      <c r="A4902" s="585" t="s">
        <v>15699</v>
      </c>
      <c r="B4902" s="586" t="s">
        <v>15700</v>
      </c>
      <c r="C4902" s="587" t="s">
        <v>891</v>
      </c>
      <c r="D4902" s="588">
        <v>177.62</v>
      </c>
    </row>
    <row r="4903" spans="1:4" ht="42.75">
      <c r="A4903" s="585" t="s">
        <v>15701</v>
      </c>
      <c r="B4903" s="586" t="s">
        <v>15702</v>
      </c>
      <c r="C4903" s="587" t="s">
        <v>891</v>
      </c>
      <c r="D4903" s="588">
        <v>185.98</v>
      </c>
    </row>
    <row r="4904" spans="1:4" ht="42.75">
      <c r="A4904" s="585" t="s">
        <v>15703</v>
      </c>
      <c r="B4904" s="586" t="s">
        <v>15704</v>
      </c>
      <c r="C4904" s="587" t="s">
        <v>891</v>
      </c>
      <c r="D4904" s="588">
        <v>53.68</v>
      </c>
    </row>
    <row r="4905" spans="1:4" ht="42.75">
      <c r="A4905" s="585" t="s">
        <v>15705</v>
      </c>
      <c r="B4905" s="586" t="s">
        <v>15706</v>
      </c>
      <c r="C4905" s="587" t="s">
        <v>891</v>
      </c>
      <c r="D4905" s="588">
        <v>57.68</v>
      </c>
    </row>
    <row r="4906" spans="1:4" ht="42.75">
      <c r="A4906" s="585" t="s">
        <v>15707</v>
      </c>
      <c r="B4906" s="586" t="s">
        <v>15708</v>
      </c>
      <c r="C4906" s="587" t="s">
        <v>891</v>
      </c>
      <c r="D4906" s="588">
        <v>192.04</v>
      </c>
    </row>
    <row r="4907" spans="1:4" ht="42.75">
      <c r="A4907" s="585" t="s">
        <v>15709</v>
      </c>
      <c r="B4907" s="586" t="s">
        <v>15710</v>
      </c>
      <c r="C4907" s="587" t="s">
        <v>891</v>
      </c>
      <c r="D4907" s="588">
        <v>201.14</v>
      </c>
    </row>
    <row r="4908" spans="1:4" ht="42.75">
      <c r="A4908" s="585" t="s">
        <v>15711</v>
      </c>
      <c r="B4908" s="586" t="s">
        <v>15712</v>
      </c>
      <c r="C4908" s="587" t="s">
        <v>891</v>
      </c>
      <c r="D4908" s="588">
        <v>59.43</v>
      </c>
    </row>
    <row r="4909" spans="1:4" ht="42.75">
      <c r="A4909" s="585" t="s">
        <v>15713</v>
      </c>
      <c r="B4909" s="586" t="s">
        <v>15714</v>
      </c>
      <c r="C4909" s="587" t="s">
        <v>891</v>
      </c>
      <c r="D4909" s="588">
        <v>64.03</v>
      </c>
    </row>
    <row r="4910" spans="1:4" ht="42.75">
      <c r="A4910" s="585" t="s">
        <v>15715</v>
      </c>
      <c r="B4910" s="586" t="s">
        <v>15716</v>
      </c>
      <c r="C4910" s="587" t="s">
        <v>891</v>
      </c>
      <c r="D4910" s="588">
        <v>218.51</v>
      </c>
    </row>
    <row r="4911" spans="1:4" ht="42.75">
      <c r="A4911" s="585" t="s">
        <v>15717</v>
      </c>
      <c r="B4911" s="586" t="s">
        <v>15718</v>
      </c>
      <c r="C4911" s="587" t="s">
        <v>891</v>
      </c>
      <c r="D4911" s="588">
        <v>228.97</v>
      </c>
    </row>
    <row r="4912" spans="1:4" ht="42.75">
      <c r="A4912" s="585" t="s">
        <v>15719</v>
      </c>
      <c r="B4912" s="586" t="s">
        <v>15720</v>
      </c>
      <c r="C4912" s="587" t="s">
        <v>891</v>
      </c>
      <c r="D4912" s="588">
        <v>46.76</v>
      </c>
    </row>
    <row r="4913" spans="1:4" ht="42.75">
      <c r="A4913" s="585" t="s">
        <v>15721</v>
      </c>
      <c r="B4913" s="586" t="s">
        <v>15722</v>
      </c>
      <c r="C4913" s="587" t="s">
        <v>891</v>
      </c>
      <c r="D4913" s="588">
        <v>50.44</v>
      </c>
    </row>
    <row r="4914" spans="1:4" ht="42.75">
      <c r="A4914" s="585" t="s">
        <v>15723</v>
      </c>
      <c r="B4914" s="586" t="s">
        <v>15724</v>
      </c>
      <c r="C4914" s="587" t="s">
        <v>891</v>
      </c>
      <c r="D4914" s="588">
        <v>173.82</v>
      </c>
    </row>
    <row r="4915" spans="1:4" ht="42.75">
      <c r="A4915" s="585" t="s">
        <v>15725</v>
      </c>
      <c r="B4915" s="586" t="s">
        <v>15726</v>
      </c>
      <c r="C4915" s="587" t="s">
        <v>891</v>
      </c>
      <c r="D4915" s="588">
        <v>182.17</v>
      </c>
    </row>
    <row r="4916" spans="1:4" ht="42.75">
      <c r="A4916" s="585" t="s">
        <v>15727</v>
      </c>
      <c r="B4916" s="586" t="s">
        <v>15728</v>
      </c>
      <c r="C4916" s="587" t="s">
        <v>891</v>
      </c>
      <c r="D4916" s="588">
        <v>49.89</v>
      </c>
    </row>
    <row r="4917" spans="1:4" ht="42.75">
      <c r="A4917" s="585" t="s">
        <v>15729</v>
      </c>
      <c r="B4917" s="586" t="s">
        <v>15730</v>
      </c>
      <c r="C4917" s="587" t="s">
        <v>891</v>
      </c>
      <c r="D4917" s="588">
        <v>53.9</v>
      </c>
    </row>
    <row r="4918" spans="1:4" ht="42.75">
      <c r="A4918" s="585" t="s">
        <v>15731</v>
      </c>
      <c r="B4918" s="586" t="s">
        <v>15732</v>
      </c>
      <c r="C4918" s="587" t="s">
        <v>891</v>
      </c>
      <c r="D4918" s="588">
        <v>188.25</v>
      </c>
    </row>
    <row r="4919" spans="1:4" ht="42.75">
      <c r="A4919" s="585" t="s">
        <v>15733</v>
      </c>
      <c r="B4919" s="586" t="s">
        <v>15734</v>
      </c>
      <c r="C4919" s="587" t="s">
        <v>891</v>
      </c>
      <c r="D4919" s="588">
        <v>197.36</v>
      </c>
    </row>
    <row r="4920" spans="1:4" ht="42.75">
      <c r="A4920" s="585" t="s">
        <v>15735</v>
      </c>
      <c r="B4920" s="586" t="s">
        <v>15736</v>
      </c>
      <c r="C4920" s="587" t="s">
        <v>891</v>
      </c>
      <c r="D4920" s="588">
        <v>55.62</v>
      </c>
    </row>
    <row r="4921" spans="1:4" ht="42.75">
      <c r="A4921" s="585" t="s">
        <v>15737</v>
      </c>
      <c r="B4921" s="586" t="s">
        <v>15738</v>
      </c>
      <c r="C4921" s="587" t="s">
        <v>891</v>
      </c>
      <c r="D4921" s="588">
        <v>60.23</v>
      </c>
    </row>
    <row r="4922" spans="1:4" ht="42.75">
      <c r="A4922" s="585" t="s">
        <v>15739</v>
      </c>
      <c r="B4922" s="586" t="s">
        <v>15740</v>
      </c>
      <c r="C4922" s="587" t="s">
        <v>891</v>
      </c>
      <c r="D4922" s="588">
        <v>214.71</v>
      </c>
    </row>
    <row r="4923" spans="1:4" ht="42.75">
      <c r="A4923" s="585" t="s">
        <v>15741</v>
      </c>
      <c r="B4923" s="586" t="s">
        <v>15742</v>
      </c>
      <c r="C4923" s="587" t="s">
        <v>891</v>
      </c>
      <c r="D4923" s="588">
        <v>225.17</v>
      </c>
    </row>
    <row r="4924" spans="1:4" ht="14.25">
      <c r="A4924" s="585" t="s">
        <v>15743</v>
      </c>
      <c r="B4924" s="586" t="s">
        <v>15744</v>
      </c>
      <c r="C4924" s="587"/>
      <c r="D4924" s="588"/>
    </row>
    <row r="4925" spans="1:4" ht="14.25">
      <c r="A4925" s="585" t="s">
        <v>15745</v>
      </c>
      <c r="B4925" s="586" t="s">
        <v>15746</v>
      </c>
      <c r="C4925" s="587"/>
      <c r="D4925" s="588"/>
    </row>
    <row r="4926" spans="1:4" ht="28.5">
      <c r="A4926" s="585" t="s">
        <v>15747</v>
      </c>
      <c r="B4926" s="586" t="s">
        <v>15748</v>
      </c>
      <c r="C4926" s="587" t="s">
        <v>891</v>
      </c>
      <c r="D4926" s="588">
        <v>25.57</v>
      </c>
    </row>
    <row r="4927" spans="1:4" ht="14.25">
      <c r="A4927" s="585" t="s">
        <v>15749</v>
      </c>
      <c r="B4927" s="586" t="s">
        <v>15750</v>
      </c>
      <c r="C4927" s="587" t="s">
        <v>891</v>
      </c>
      <c r="D4927" s="588">
        <v>16.78</v>
      </c>
    </row>
    <row r="4928" spans="1:4" ht="14.25">
      <c r="A4928" s="585" t="s">
        <v>15751</v>
      </c>
      <c r="B4928" s="586" t="s">
        <v>15752</v>
      </c>
      <c r="C4928" s="587"/>
      <c r="D4928" s="588"/>
    </row>
    <row r="4929" spans="1:4" ht="28.5">
      <c r="A4929" s="585" t="s">
        <v>15753</v>
      </c>
      <c r="B4929" s="586" t="s">
        <v>15754</v>
      </c>
      <c r="C4929" s="587" t="s">
        <v>891</v>
      </c>
      <c r="D4929" s="588">
        <v>19.48</v>
      </c>
    </row>
    <row r="4930" spans="1:4" ht="14.25">
      <c r="A4930" s="585" t="s">
        <v>15755</v>
      </c>
      <c r="B4930" s="586" t="s">
        <v>15756</v>
      </c>
      <c r="C4930" s="587"/>
      <c r="D4930" s="588"/>
    </row>
    <row r="4931" spans="1:4" ht="14.25">
      <c r="A4931" s="585" t="s">
        <v>15757</v>
      </c>
      <c r="B4931" s="586" t="s">
        <v>15758</v>
      </c>
      <c r="C4931" s="587" t="s">
        <v>810</v>
      </c>
      <c r="D4931" s="588">
        <v>17.91</v>
      </c>
    </row>
    <row r="4932" spans="1:4" ht="14.25">
      <c r="A4932" s="585" t="s">
        <v>15759</v>
      </c>
      <c r="B4932" s="586" t="s">
        <v>15760</v>
      </c>
      <c r="C4932" s="587" t="s">
        <v>810</v>
      </c>
      <c r="D4932" s="588">
        <v>21.25</v>
      </c>
    </row>
    <row r="4933" spans="1:4" ht="14.25">
      <c r="A4933" s="585" t="s">
        <v>307</v>
      </c>
      <c r="B4933" s="586" t="s">
        <v>15761</v>
      </c>
      <c r="C4933" s="587"/>
      <c r="D4933" s="588"/>
    </row>
    <row r="4934" spans="1:4" ht="14.25">
      <c r="A4934" s="585" t="s">
        <v>15762</v>
      </c>
      <c r="B4934" s="586" t="s">
        <v>15763</v>
      </c>
      <c r="C4934" s="587"/>
      <c r="D4934" s="588"/>
    </row>
    <row r="4935" spans="1:4" ht="14.25">
      <c r="A4935" s="585" t="s">
        <v>15764</v>
      </c>
      <c r="B4935" s="586" t="s">
        <v>15765</v>
      </c>
      <c r="C4935" s="587"/>
      <c r="D4935" s="588"/>
    </row>
    <row r="4936" spans="1:4" ht="28.5">
      <c r="A4936" s="585" t="s">
        <v>15766</v>
      </c>
      <c r="B4936" s="586" t="s">
        <v>15767</v>
      </c>
      <c r="C4936" s="587" t="s">
        <v>891</v>
      </c>
      <c r="D4936" s="588">
        <v>23.28</v>
      </c>
    </row>
    <row r="4937" spans="1:4" ht="42.75">
      <c r="A4937" s="585" t="s">
        <v>15768</v>
      </c>
      <c r="B4937" s="586" t="s">
        <v>15769</v>
      </c>
      <c r="C4937" s="587" t="s">
        <v>891</v>
      </c>
      <c r="D4937" s="588">
        <v>26.66</v>
      </c>
    </row>
    <row r="4938" spans="1:4" ht="42.75">
      <c r="A4938" s="585" t="s">
        <v>15770</v>
      </c>
      <c r="B4938" s="586" t="s">
        <v>15771</v>
      </c>
      <c r="C4938" s="587" t="s">
        <v>891</v>
      </c>
      <c r="D4938" s="588">
        <v>26.2</v>
      </c>
    </row>
    <row r="4939" spans="1:4" ht="57">
      <c r="A4939" s="585" t="s">
        <v>15772</v>
      </c>
      <c r="B4939" s="586" t="s">
        <v>15773</v>
      </c>
      <c r="C4939" s="587" t="s">
        <v>891</v>
      </c>
      <c r="D4939" s="588">
        <v>3.5</v>
      </c>
    </row>
    <row r="4940" spans="1:4" ht="57">
      <c r="A4940" s="585" t="s">
        <v>15774</v>
      </c>
      <c r="B4940" s="586" t="s">
        <v>15775</v>
      </c>
      <c r="C4940" s="587" t="s">
        <v>891</v>
      </c>
      <c r="D4940" s="588">
        <v>3.42</v>
      </c>
    </row>
    <row r="4941" spans="1:4" ht="42.75">
      <c r="A4941" s="585" t="s">
        <v>15776</v>
      </c>
      <c r="B4941" s="586" t="s">
        <v>15777</v>
      </c>
      <c r="C4941" s="587" t="s">
        <v>891</v>
      </c>
      <c r="D4941" s="588">
        <v>15.23</v>
      </c>
    </row>
    <row r="4942" spans="1:4" ht="42.75">
      <c r="A4942" s="585" t="s">
        <v>15778</v>
      </c>
      <c r="B4942" s="586" t="s">
        <v>15779</v>
      </c>
      <c r="C4942" s="587" t="s">
        <v>891</v>
      </c>
      <c r="D4942" s="588">
        <v>15.03</v>
      </c>
    </row>
    <row r="4943" spans="1:4" ht="42.75">
      <c r="A4943" s="585" t="s">
        <v>469</v>
      </c>
      <c r="B4943" s="586" t="s">
        <v>15780</v>
      </c>
      <c r="C4943" s="587" t="s">
        <v>891</v>
      </c>
      <c r="D4943" s="588">
        <v>2.79</v>
      </c>
    </row>
    <row r="4944" spans="1:4" ht="42.75">
      <c r="A4944" s="585" t="s">
        <v>15781</v>
      </c>
      <c r="B4944" s="586" t="s">
        <v>15782</v>
      </c>
      <c r="C4944" s="587" t="s">
        <v>891</v>
      </c>
      <c r="D4944" s="588">
        <v>2.5099999999999998</v>
      </c>
    </row>
    <row r="4945" spans="1:4" ht="42.75">
      <c r="A4945" s="585" t="s">
        <v>15783</v>
      </c>
      <c r="B4945" s="586" t="s">
        <v>15784</v>
      </c>
      <c r="C4945" s="587" t="s">
        <v>891</v>
      </c>
      <c r="D4945" s="588">
        <v>3.44</v>
      </c>
    </row>
    <row r="4946" spans="1:4" ht="42.75">
      <c r="A4946" s="585" t="s">
        <v>15785</v>
      </c>
      <c r="B4946" s="586" t="s">
        <v>15786</v>
      </c>
      <c r="C4946" s="587" t="s">
        <v>891</v>
      </c>
      <c r="D4946" s="588">
        <v>3.36</v>
      </c>
    </row>
    <row r="4947" spans="1:4" ht="28.5">
      <c r="A4947" s="585" t="s">
        <v>15787</v>
      </c>
      <c r="B4947" s="586" t="s">
        <v>15788</v>
      </c>
      <c r="C4947" s="587" t="s">
        <v>891</v>
      </c>
      <c r="D4947" s="588">
        <v>15.17</v>
      </c>
    </row>
    <row r="4948" spans="1:4" ht="42.75">
      <c r="A4948" s="585" t="s">
        <v>15789</v>
      </c>
      <c r="B4948" s="586" t="s">
        <v>15790</v>
      </c>
      <c r="C4948" s="587" t="s">
        <v>891</v>
      </c>
      <c r="D4948" s="588">
        <v>14.97</v>
      </c>
    </row>
    <row r="4949" spans="1:4" ht="28.5">
      <c r="A4949" s="585" t="s">
        <v>15791</v>
      </c>
      <c r="B4949" s="586" t="s">
        <v>15792</v>
      </c>
      <c r="C4949" s="587" t="s">
        <v>891</v>
      </c>
      <c r="D4949" s="588">
        <v>30.4</v>
      </c>
    </row>
    <row r="4950" spans="1:4" ht="28.5">
      <c r="A4950" s="585" t="s">
        <v>15793</v>
      </c>
      <c r="B4950" s="586" t="s">
        <v>15794</v>
      </c>
      <c r="C4950" s="587" t="s">
        <v>891</v>
      </c>
      <c r="D4950" s="588">
        <v>29.93</v>
      </c>
    </row>
    <row r="4951" spans="1:4" ht="57">
      <c r="A4951" s="585" t="s">
        <v>15795</v>
      </c>
      <c r="B4951" s="586" t="s">
        <v>15796</v>
      </c>
      <c r="C4951" s="587" t="s">
        <v>891</v>
      </c>
      <c r="D4951" s="588">
        <v>4.29</v>
      </c>
    </row>
    <row r="4952" spans="1:4" ht="57">
      <c r="A4952" s="585" t="s">
        <v>15797</v>
      </c>
      <c r="B4952" s="586" t="s">
        <v>15798</v>
      </c>
      <c r="C4952" s="587" t="s">
        <v>891</v>
      </c>
      <c r="D4952" s="588">
        <v>4.21</v>
      </c>
    </row>
    <row r="4953" spans="1:4" ht="42.75">
      <c r="A4953" s="585" t="s">
        <v>15799</v>
      </c>
      <c r="B4953" s="586" t="s">
        <v>15800</v>
      </c>
      <c r="C4953" s="587" t="s">
        <v>891</v>
      </c>
      <c r="D4953" s="588">
        <v>16.02</v>
      </c>
    </row>
    <row r="4954" spans="1:4" ht="57">
      <c r="A4954" s="585" t="s">
        <v>15801</v>
      </c>
      <c r="B4954" s="586" t="s">
        <v>15802</v>
      </c>
      <c r="C4954" s="587" t="s">
        <v>891</v>
      </c>
      <c r="D4954" s="588">
        <v>15.82</v>
      </c>
    </row>
    <row r="4955" spans="1:4" ht="42.75">
      <c r="A4955" s="585" t="s">
        <v>15803</v>
      </c>
      <c r="B4955" s="586" t="s">
        <v>15804</v>
      </c>
      <c r="C4955" s="587" t="s">
        <v>891</v>
      </c>
      <c r="D4955" s="588">
        <v>4.16</v>
      </c>
    </row>
    <row r="4956" spans="1:4" ht="42.75">
      <c r="A4956" s="585" t="s">
        <v>15805</v>
      </c>
      <c r="B4956" s="586" t="s">
        <v>15806</v>
      </c>
      <c r="C4956" s="587" t="s">
        <v>891</v>
      </c>
      <c r="D4956" s="588">
        <v>3.88</v>
      </c>
    </row>
    <row r="4957" spans="1:4" ht="42.75">
      <c r="A4957" s="585" t="s">
        <v>15807</v>
      </c>
      <c r="B4957" s="586" t="s">
        <v>15808</v>
      </c>
      <c r="C4957" s="587" t="s">
        <v>891</v>
      </c>
      <c r="D4957" s="588">
        <v>3.91</v>
      </c>
    </row>
    <row r="4958" spans="1:4" ht="57">
      <c r="A4958" s="585" t="s">
        <v>15809</v>
      </c>
      <c r="B4958" s="586" t="s">
        <v>15810</v>
      </c>
      <c r="C4958" s="587" t="s">
        <v>891</v>
      </c>
      <c r="D4958" s="588">
        <v>3.64</v>
      </c>
    </row>
    <row r="4959" spans="1:4" ht="57">
      <c r="A4959" s="585" t="s">
        <v>15811</v>
      </c>
      <c r="B4959" s="586" t="s">
        <v>15812</v>
      </c>
      <c r="C4959" s="587" t="s">
        <v>891</v>
      </c>
      <c r="D4959" s="588">
        <v>4.9800000000000004</v>
      </c>
    </row>
    <row r="4960" spans="1:4" ht="57">
      <c r="A4960" s="585" t="s">
        <v>15813</v>
      </c>
      <c r="B4960" s="586" t="s">
        <v>15814</v>
      </c>
      <c r="C4960" s="587" t="s">
        <v>891</v>
      </c>
      <c r="D4960" s="588">
        <v>4.9000000000000004</v>
      </c>
    </row>
    <row r="4961" spans="1:4" ht="42.75">
      <c r="A4961" s="585" t="s">
        <v>15815</v>
      </c>
      <c r="B4961" s="586" t="s">
        <v>15816</v>
      </c>
      <c r="C4961" s="587" t="s">
        <v>891</v>
      </c>
      <c r="D4961" s="588">
        <v>16.72</v>
      </c>
    </row>
    <row r="4962" spans="1:4" ht="57">
      <c r="A4962" s="585" t="s">
        <v>15817</v>
      </c>
      <c r="B4962" s="586" t="s">
        <v>15818</v>
      </c>
      <c r="C4962" s="587" t="s">
        <v>891</v>
      </c>
      <c r="D4962" s="588">
        <v>16.510000000000002</v>
      </c>
    </row>
    <row r="4963" spans="1:4" ht="42.75">
      <c r="A4963" s="585" t="s">
        <v>15819</v>
      </c>
      <c r="B4963" s="586" t="s">
        <v>15820</v>
      </c>
      <c r="C4963" s="587" t="s">
        <v>891</v>
      </c>
      <c r="D4963" s="588">
        <v>5.32</v>
      </c>
    </row>
    <row r="4964" spans="1:4" ht="42.75">
      <c r="A4964" s="585" t="s">
        <v>15821</v>
      </c>
      <c r="B4964" s="586" t="s">
        <v>15822</v>
      </c>
      <c r="C4964" s="587" t="s">
        <v>891</v>
      </c>
      <c r="D4964" s="588">
        <v>5.04</v>
      </c>
    </row>
    <row r="4965" spans="1:4" ht="42.75">
      <c r="A4965" s="585" t="s">
        <v>15823</v>
      </c>
      <c r="B4965" s="586" t="s">
        <v>15824</v>
      </c>
      <c r="C4965" s="587" t="s">
        <v>891</v>
      </c>
      <c r="D4965" s="588">
        <v>4.97</v>
      </c>
    </row>
    <row r="4966" spans="1:4" ht="57">
      <c r="A4966" s="585" t="s">
        <v>15825</v>
      </c>
      <c r="B4966" s="586" t="s">
        <v>15826</v>
      </c>
      <c r="C4966" s="587" t="s">
        <v>891</v>
      </c>
      <c r="D4966" s="588">
        <v>4.7</v>
      </c>
    </row>
    <row r="4967" spans="1:4" ht="42.75">
      <c r="A4967" s="585" t="s">
        <v>15827</v>
      </c>
      <c r="B4967" s="586" t="s">
        <v>15828</v>
      </c>
      <c r="C4967" s="587" t="s">
        <v>891</v>
      </c>
      <c r="D4967" s="588">
        <v>30.26</v>
      </c>
    </row>
    <row r="4968" spans="1:4" ht="42.75">
      <c r="A4968" s="585" t="s">
        <v>15829</v>
      </c>
      <c r="B4968" s="586" t="s">
        <v>15830</v>
      </c>
      <c r="C4968" s="587" t="s">
        <v>891</v>
      </c>
      <c r="D4968" s="588">
        <v>29.79</v>
      </c>
    </row>
    <row r="4969" spans="1:4" ht="14.25">
      <c r="A4969" s="585" t="s">
        <v>15831</v>
      </c>
      <c r="B4969" s="586" t="s">
        <v>15832</v>
      </c>
      <c r="C4969" s="587"/>
      <c r="D4969" s="588"/>
    </row>
    <row r="4970" spans="1:4" ht="42.75">
      <c r="A4970" s="585" t="s">
        <v>15833</v>
      </c>
      <c r="B4970" s="586" t="s">
        <v>15834</v>
      </c>
      <c r="C4970" s="587" t="s">
        <v>891</v>
      </c>
      <c r="D4970" s="588">
        <v>31.38</v>
      </c>
    </row>
    <row r="4971" spans="1:4" ht="28.5">
      <c r="A4971" s="585" t="s">
        <v>15835</v>
      </c>
      <c r="B4971" s="586" t="s">
        <v>15836</v>
      </c>
      <c r="C4971" s="587" t="s">
        <v>891</v>
      </c>
      <c r="D4971" s="588">
        <v>29.59</v>
      </c>
    </row>
    <row r="4972" spans="1:4" ht="28.5">
      <c r="A4972" s="585" t="s">
        <v>15837</v>
      </c>
      <c r="B4972" s="586" t="s">
        <v>15838</v>
      </c>
      <c r="C4972" s="587" t="s">
        <v>891</v>
      </c>
      <c r="D4972" s="588">
        <v>29.36</v>
      </c>
    </row>
    <row r="4973" spans="1:4" ht="28.5">
      <c r="A4973" s="585" t="s">
        <v>15839</v>
      </c>
      <c r="B4973" s="586" t="s">
        <v>15840</v>
      </c>
      <c r="C4973" s="587" t="s">
        <v>891</v>
      </c>
      <c r="D4973" s="588">
        <v>27.31</v>
      </c>
    </row>
    <row r="4974" spans="1:4" ht="28.5">
      <c r="A4974" s="585" t="s">
        <v>15841</v>
      </c>
      <c r="B4974" s="586" t="s">
        <v>15842</v>
      </c>
      <c r="C4974" s="587" t="s">
        <v>891</v>
      </c>
      <c r="D4974" s="588">
        <v>35.03</v>
      </c>
    </row>
    <row r="4975" spans="1:4" ht="28.5">
      <c r="A4975" s="585" t="s">
        <v>15843</v>
      </c>
      <c r="B4975" s="586" t="s">
        <v>15844</v>
      </c>
      <c r="C4975" s="587" t="s">
        <v>891</v>
      </c>
      <c r="D4975" s="588">
        <v>22.73</v>
      </c>
    </row>
    <row r="4976" spans="1:4" ht="28.5">
      <c r="A4976" s="585" t="s">
        <v>15845</v>
      </c>
      <c r="B4976" s="586" t="s">
        <v>15846</v>
      </c>
      <c r="C4976" s="587" t="s">
        <v>891</v>
      </c>
      <c r="D4976" s="588">
        <v>40.92</v>
      </c>
    </row>
    <row r="4977" spans="1:4" ht="28.5">
      <c r="A4977" s="585" t="s">
        <v>15847</v>
      </c>
      <c r="B4977" s="586" t="s">
        <v>15848</v>
      </c>
      <c r="C4977" s="587" t="s">
        <v>891</v>
      </c>
      <c r="D4977" s="588">
        <v>23.12</v>
      </c>
    </row>
    <row r="4978" spans="1:4" ht="28.5">
      <c r="A4978" s="585" t="s">
        <v>15849</v>
      </c>
      <c r="B4978" s="586" t="s">
        <v>15850</v>
      </c>
      <c r="C4978" s="587" t="s">
        <v>891</v>
      </c>
      <c r="D4978" s="588">
        <v>7.64</v>
      </c>
    </row>
    <row r="4979" spans="1:4" ht="28.5">
      <c r="A4979" s="585" t="s">
        <v>15851</v>
      </c>
      <c r="B4979" s="586" t="s">
        <v>15852</v>
      </c>
      <c r="C4979" s="587" t="s">
        <v>891</v>
      </c>
      <c r="D4979" s="588">
        <v>11.17</v>
      </c>
    </row>
    <row r="4980" spans="1:4" ht="28.5">
      <c r="A4980" s="585" t="s">
        <v>15853</v>
      </c>
      <c r="B4980" s="586" t="s">
        <v>15854</v>
      </c>
      <c r="C4980" s="587" t="s">
        <v>891</v>
      </c>
      <c r="D4980" s="588">
        <v>13.19</v>
      </c>
    </row>
    <row r="4981" spans="1:4" ht="28.5">
      <c r="A4981" s="585" t="s">
        <v>15855</v>
      </c>
      <c r="B4981" s="586" t="s">
        <v>15856</v>
      </c>
      <c r="C4981" s="587" t="s">
        <v>891</v>
      </c>
      <c r="D4981" s="588">
        <v>11.17</v>
      </c>
    </row>
    <row r="4982" spans="1:4" ht="28.5">
      <c r="A4982" s="585" t="s">
        <v>15857</v>
      </c>
      <c r="B4982" s="586" t="s">
        <v>15858</v>
      </c>
      <c r="C4982" s="587" t="s">
        <v>891</v>
      </c>
      <c r="D4982" s="588">
        <v>14.59</v>
      </c>
    </row>
    <row r="4983" spans="1:4" ht="28.5">
      <c r="A4983" s="585" t="s">
        <v>15859</v>
      </c>
      <c r="B4983" s="586" t="s">
        <v>15860</v>
      </c>
      <c r="C4983" s="587" t="s">
        <v>891</v>
      </c>
      <c r="D4983" s="588">
        <v>16.739999999999998</v>
      </c>
    </row>
    <row r="4984" spans="1:4" ht="28.5">
      <c r="A4984" s="585" t="s">
        <v>15861</v>
      </c>
      <c r="B4984" s="586" t="s">
        <v>15862</v>
      </c>
      <c r="C4984" s="587" t="s">
        <v>891</v>
      </c>
      <c r="D4984" s="588">
        <v>8.14</v>
      </c>
    </row>
    <row r="4985" spans="1:4" ht="28.5">
      <c r="A4985" s="585" t="s">
        <v>15863</v>
      </c>
      <c r="B4985" s="586" t="s">
        <v>15864</v>
      </c>
      <c r="C4985" s="587" t="s">
        <v>891</v>
      </c>
      <c r="D4985" s="588">
        <v>8.4</v>
      </c>
    </row>
    <row r="4986" spans="1:4" ht="28.5">
      <c r="A4986" s="585" t="s">
        <v>15865</v>
      </c>
      <c r="B4986" s="586" t="s">
        <v>15866</v>
      </c>
      <c r="C4986" s="587" t="s">
        <v>891</v>
      </c>
      <c r="D4986" s="588">
        <v>9.16</v>
      </c>
    </row>
    <row r="4987" spans="1:4" ht="28.5">
      <c r="A4987" s="585" t="s">
        <v>15867</v>
      </c>
      <c r="B4987" s="586" t="s">
        <v>15868</v>
      </c>
      <c r="C4987" s="587" t="s">
        <v>891</v>
      </c>
      <c r="D4987" s="588">
        <v>12.06</v>
      </c>
    </row>
    <row r="4988" spans="1:4" ht="28.5">
      <c r="A4988" s="585" t="s">
        <v>15869</v>
      </c>
      <c r="B4988" s="586" t="s">
        <v>15870</v>
      </c>
      <c r="C4988" s="587" t="s">
        <v>891</v>
      </c>
      <c r="D4988" s="588">
        <v>12.32</v>
      </c>
    </row>
    <row r="4989" spans="1:4" ht="28.5">
      <c r="A4989" s="585" t="s">
        <v>15871</v>
      </c>
      <c r="B4989" s="586" t="s">
        <v>15872</v>
      </c>
      <c r="C4989" s="587" t="s">
        <v>891</v>
      </c>
      <c r="D4989" s="588">
        <v>13.07</v>
      </c>
    </row>
    <row r="4990" spans="1:4" ht="28.5">
      <c r="A4990" s="585" t="s">
        <v>15873</v>
      </c>
      <c r="B4990" s="586" t="s">
        <v>15874</v>
      </c>
      <c r="C4990" s="587" t="s">
        <v>891</v>
      </c>
      <c r="D4990" s="588">
        <v>16.350000000000001</v>
      </c>
    </row>
    <row r="4991" spans="1:4" ht="28.5">
      <c r="A4991" s="585" t="s">
        <v>15875</v>
      </c>
      <c r="B4991" s="586" t="s">
        <v>15876</v>
      </c>
      <c r="C4991" s="587" t="s">
        <v>891</v>
      </c>
      <c r="D4991" s="588">
        <v>16.739999999999998</v>
      </c>
    </row>
    <row r="4992" spans="1:4" ht="28.5">
      <c r="A4992" s="585" t="s">
        <v>15877</v>
      </c>
      <c r="B4992" s="586" t="s">
        <v>15878</v>
      </c>
      <c r="C4992" s="587" t="s">
        <v>891</v>
      </c>
      <c r="D4992" s="588">
        <v>17.36</v>
      </c>
    </row>
    <row r="4993" spans="1:4" ht="28.5">
      <c r="A4993" s="585" t="s">
        <v>15879</v>
      </c>
      <c r="B4993" s="586" t="s">
        <v>15880</v>
      </c>
      <c r="C4993" s="587" t="s">
        <v>891</v>
      </c>
      <c r="D4993" s="588">
        <v>19.059999999999999</v>
      </c>
    </row>
    <row r="4994" spans="1:4" ht="28.5">
      <c r="A4994" s="585" t="s">
        <v>15881</v>
      </c>
      <c r="B4994" s="586" t="s">
        <v>15882</v>
      </c>
      <c r="C4994" s="587" t="s">
        <v>891</v>
      </c>
      <c r="D4994" s="588">
        <v>19.45</v>
      </c>
    </row>
    <row r="4995" spans="1:4" ht="28.5">
      <c r="A4995" s="585" t="s">
        <v>15883</v>
      </c>
      <c r="B4995" s="586" t="s">
        <v>15884</v>
      </c>
      <c r="C4995" s="587" t="s">
        <v>891</v>
      </c>
      <c r="D4995" s="588">
        <v>20.079999999999998</v>
      </c>
    </row>
    <row r="4996" spans="1:4" ht="42.75">
      <c r="A4996" s="585" t="s">
        <v>15885</v>
      </c>
      <c r="B4996" s="586" t="s">
        <v>15886</v>
      </c>
      <c r="C4996" s="587" t="s">
        <v>891</v>
      </c>
      <c r="D4996" s="588">
        <v>9.39</v>
      </c>
    </row>
    <row r="4997" spans="1:4" ht="42.75">
      <c r="A4997" s="585" t="s">
        <v>15887</v>
      </c>
      <c r="B4997" s="586" t="s">
        <v>15888</v>
      </c>
      <c r="C4997" s="587" t="s">
        <v>891</v>
      </c>
      <c r="D4997" s="588">
        <v>9.65</v>
      </c>
    </row>
    <row r="4998" spans="1:4" ht="42.75">
      <c r="A4998" s="585" t="s">
        <v>15889</v>
      </c>
      <c r="B4998" s="586" t="s">
        <v>15890</v>
      </c>
      <c r="C4998" s="587" t="s">
        <v>891</v>
      </c>
      <c r="D4998" s="588">
        <v>9.7799999999999994</v>
      </c>
    </row>
    <row r="4999" spans="1:4" ht="42.75">
      <c r="A4999" s="585" t="s">
        <v>15891</v>
      </c>
      <c r="B4999" s="586" t="s">
        <v>15892</v>
      </c>
      <c r="C4999" s="587" t="s">
        <v>891</v>
      </c>
      <c r="D4999" s="588">
        <v>13.38</v>
      </c>
    </row>
    <row r="5000" spans="1:4" ht="42.75">
      <c r="A5000" s="585" t="s">
        <v>15893</v>
      </c>
      <c r="B5000" s="586" t="s">
        <v>15894</v>
      </c>
      <c r="C5000" s="587" t="s">
        <v>891</v>
      </c>
      <c r="D5000" s="588">
        <v>13.9</v>
      </c>
    </row>
    <row r="5001" spans="1:4" ht="42.75">
      <c r="A5001" s="585" t="s">
        <v>15895</v>
      </c>
      <c r="B5001" s="586" t="s">
        <v>15896</v>
      </c>
      <c r="C5001" s="587" t="s">
        <v>891</v>
      </c>
      <c r="D5001" s="588">
        <v>14.27</v>
      </c>
    </row>
    <row r="5002" spans="1:4" ht="42.75">
      <c r="A5002" s="585" t="s">
        <v>15897</v>
      </c>
      <c r="B5002" s="586" t="s">
        <v>15898</v>
      </c>
      <c r="C5002" s="587" t="s">
        <v>891</v>
      </c>
      <c r="D5002" s="588">
        <v>15.03</v>
      </c>
    </row>
    <row r="5003" spans="1:4" ht="42.75">
      <c r="A5003" s="585" t="s">
        <v>15899</v>
      </c>
      <c r="B5003" s="586" t="s">
        <v>15900</v>
      </c>
      <c r="C5003" s="587" t="s">
        <v>891</v>
      </c>
      <c r="D5003" s="588">
        <v>15.91</v>
      </c>
    </row>
    <row r="5004" spans="1:4" ht="42.75">
      <c r="A5004" s="585" t="s">
        <v>15901</v>
      </c>
      <c r="B5004" s="586" t="s">
        <v>15902</v>
      </c>
      <c r="C5004" s="587" t="s">
        <v>891</v>
      </c>
      <c r="D5004" s="588">
        <v>16.54</v>
      </c>
    </row>
    <row r="5005" spans="1:4" ht="42.75">
      <c r="A5005" s="585" t="s">
        <v>15903</v>
      </c>
      <c r="B5005" s="586" t="s">
        <v>15904</v>
      </c>
      <c r="C5005" s="587" t="s">
        <v>891</v>
      </c>
      <c r="D5005" s="588">
        <v>18.47</v>
      </c>
    </row>
    <row r="5006" spans="1:4" ht="42.75">
      <c r="A5006" s="585" t="s">
        <v>15905</v>
      </c>
      <c r="B5006" s="586" t="s">
        <v>15906</v>
      </c>
      <c r="C5006" s="587" t="s">
        <v>891</v>
      </c>
      <c r="D5006" s="588">
        <v>19.59</v>
      </c>
    </row>
    <row r="5007" spans="1:4" ht="42.75">
      <c r="A5007" s="585" t="s">
        <v>15907</v>
      </c>
      <c r="B5007" s="586" t="s">
        <v>15908</v>
      </c>
      <c r="C5007" s="587" t="s">
        <v>891</v>
      </c>
      <c r="D5007" s="588">
        <v>20.11</v>
      </c>
    </row>
    <row r="5008" spans="1:4" ht="57">
      <c r="A5008" s="585" t="s">
        <v>15909</v>
      </c>
      <c r="B5008" s="586" t="s">
        <v>15910</v>
      </c>
      <c r="C5008" s="587" t="s">
        <v>891</v>
      </c>
      <c r="D5008" s="588">
        <v>24.92</v>
      </c>
    </row>
    <row r="5009" spans="1:4" ht="57">
      <c r="A5009" s="585" t="s">
        <v>15911</v>
      </c>
      <c r="B5009" s="586" t="s">
        <v>15912</v>
      </c>
      <c r="C5009" s="587" t="s">
        <v>891</v>
      </c>
      <c r="D5009" s="588">
        <v>27.2</v>
      </c>
    </row>
    <row r="5010" spans="1:4" ht="57">
      <c r="A5010" s="585" t="s">
        <v>15913</v>
      </c>
      <c r="B5010" s="586" t="s">
        <v>15914</v>
      </c>
      <c r="C5010" s="587" t="s">
        <v>891</v>
      </c>
      <c r="D5010" s="588">
        <v>22.92</v>
      </c>
    </row>
    <row r="5011" spans="1:4" ht="57">
      <c r="A5011" s="585" t="s">
        <v>15915</v>
      </c>
      <c r="B5011" s="586" t="s">
        <v>15916</v>
      </c>
      <c r="C5011" s="587" t="s">
        <v>891</v>
      </c>
      <c r="D5011" s="588">
        <v>25.19</v>
      </c>
    </row>
    <row r="5012" spans="1:4" ht="57">
      <c r="A5012" s="585" t="s">
        <v>15917</v>
      </c>
      <c r="B5012" s="586" t="s">
        <v>15918</v>
      </c>
      <c r="C5012" s="587" t="s">
        <v>891</v>
      </c>
      <c r="D5012" s="588">
        <v>22.21</v>
      </c>
    </row>
    <row r="5013" spans="1:4" ht="57">
      <c r="A5013" s="585" t="s">
        <v>15919</v>
      </c>
      <c r="B5013" s="586" t="s">
        <v>15920</v>
      </c>
      <c r="C5013" s="587" t="s">
        <v>891</v>
      </c>
      <c r="D5013" s="588">
        <v>24.48</v>
      </c>
    </row>
    <row r="5014" spans="1:4" ht="57">
      <c r="A5014" s="585" t="s">
        <v>15921</v>
      </c>
      <c r="B5014" s="586" t="s">
        <v>15922</v>
      </c>
      <c r="C5014" s="587" t="s">
        <v>891</v>
      </c>
      <c r="D5014" s="588">
        <v>21.83</v>
      </c>
    </row>
    <row r="5015" spans="1:4" ht="57">
      <c r="A5015" s="585" t="s">
        <v>15923</v>
      </c>
      <c r="B5015" s="586" t="s">
        <v>15924</v>
      </c>
      <c r="C5015" s="587" t="s">
        <v>891</v>
      </c>
      <c r="D5015" s="588">
        <v>24.11</v>
      </c>
    </row>
    <row r="5016" spans="1:4" ht="57">
      <c r="A5016" s="585" t="s">
        <v>15925</v>
      </c>
      <c r="B5016" s="586" t="s">
        <v>15926</v>
      </c>
      <c r="C5016" s="587" t="s">
        <v>891</v>
      </c>
      <c r="D5016" s="588">
        <v>20.2</v>
      </c>
    </row>
    <row r="5017" spans="1:4" ht="57">
      <c r="A5017" s="585" t="s">
        <v>15927</v>
      </c>
      <c r="B5017" s="586" t="s">
        <v>15928</v>
      </c>
      <c r="C5017" s="587" t="s">
        <v>891</v>
      </c>
      <c r="D5017" s="588">
        <v>22.48</v>
      </c>
    </row>
    <row r="5018" spans="1:4" ht="57">
      <c r="A5018" s="585" t="s">
        <v>15929</v>
      </c>
      <c r="B5018" s="586" t="s">
        <v>15930</v>
      </c>
      <c r="C5018" s="587" t="s">
        <v>891</v>
      </c>
      <c r="D5018" s="588">
        <v>80.94</v>
      </c>
    </row>
    <row r="5019" spans="1:4" ht="57">
      <c r="A5019" s="585" t="s">
        <v>15931</v>
      </c>
      <c r="B5019" s="586" t="s">
        <v>15932</v>
      </c>
      <c r="C5019" s="587" t="s">
        <v>891</v>
      </c>
      <c r="D5019" s="588">
        <v>79.22</v>
      </c>
    </row>
    <row r="5020" spans="1:4" ht="57">
      <c r="A5020" s="585" t="s">
        <v>15933</v>
      </c>
      <c r="B5020" s="586" t="s">
        <v>15934</v>
      </c>
      <c r="C5020" s="587" t="s">
        <v>891</v>
      </c>
      <c r="D5020" s="588">
        <v>78.61</v>
      </c>
    </row>
    <row r="5021" spans="1:4" ht="57">
      <c r="A5021" s="585" t="s">
        <v>15935</v>
      </c>
      <c r="B5021" s="586" t="s">
        <v>15936</v>
      </c>
      <c r="C5021" s="587" t="s">
        <v>891</v>
      </c>
      <c r="D5021" s="588">
        <v>78.290000000000006</v>
      </c>
    </row>
    <row r="5022" spans="1:4" ht="57">
      <c r="A5022" s="585" t="s">
        <v>15937</v>
      </c>
      <c r="B5022" s="586" t="s">
        <v>15938</v>
      </c>
      <c r="C5022" s="587" t="s">
        <v>891</v>
      </c>
      <c r="D5022" s="588">
        <v>76.88</v>
      </c>
    </row>
    <row r="5023" spans="1:4" ht="57">
      <c r="A5023" s="585" t="s">
        <v>15939</v>
      </c>
      <c r="B5023" s="586" t="s">
        <v>15940</v>
      </c>
      <c r="C5023" s="587" t="s">
        <v>891</v>
      </c>
      <c r="D5023" s="588">
        <v>26.01</v>
      </c>
    </row>
    <row r="5024" spans="1:4" ht="57">
      <c r="A5024" s="585" t="s">
        <v>15941</v>
      </c>
      <c r="B5024" s="586" t="s">
        <v>15942</v>
      </c>
      <c r="C5024" s="587" t="s">
        <v>891</v>
      </c>
      <c r="D5024" s="588">
        <v>24.91</v>
      </c>
    </row>
    <row r="5025" spans="1:4" ht="57">
      <c r="A5025" s="585" t="s">
        <v>15943</v>
      </c>
      <c r="B5025" s="586" t="s">
        <v>15944</v>
      </c>
      <c r="C5025" s="587" t="s">
        <v>891</v>
      </c>
      <c r="D5025" s="588">
        <v>24.3</v>
      </c>
    </row>
    <row r="5026" spans="1:4" ht="57">
      <c r="A5026" s="585" t="s">
        <v>15945</v>
      </c>
      <c r="B5026" s="586" t="s">
        <v>15946</v>
      </c>
      <c r="C5026" s="587" t="s">
        <v>891</v>
      </c>
      <c r="D5026" s="588">
        <v>16.510000000000002</v>
      </c>
    </row>
    <row r="5027" spans="1:4" ht="57">
      <c r="A5027" s="585" t="s">
        <v>15947</v>
      </c>
      <c r="B5027" s="586" t="s">
        <v>15948</v>
      </c>
      <c r="C5027" s="587" t="s">
        <v>891</v>
      </c>
      <c r="D5027" s="588">
        <v>17.8</v>
      </c>
    </row>
    <row r="5028" spans="1:4" ht="57">
      <c r="A5028" s="585" t="s">
        <v>15949</v>
      </c>
      <c r="B5028" s="586" t="s">
        <v>15950</v>
      </c>
      <c r="C5028" s="587" t="s">
        <v>891</v>
      </c>
      <c r="D5028" s="588">
        <v>14.52</v>
      </c>
    </row>
    <row r="5029" spans="1:4" ht="57">
      <c r="A5029" s="585" t="s">
        <v>15951</v>
      </c>
      <c r="B5029" s="586" t="s">
        <v>15952</v>
      </c>
      <c r="C5029" s="587" t="s">
        <v>891</v>
      </c>
      <c r="D5029" s="588">
        <v>15.8</v>
      </c>
    </row>
    <row r="5030" spans="1:4" ht="57">
      <c r="A5030" s="585" t="s">
        <v>15953</v>
      </c>
      <c r="B5030" s="586" t="s">
        <v>15954</v>
      </c>
      <c r="C5030" s="587" t="s">
        <v>891</v>
      </c>
      <c r="D5030" s="588">
        <v>13.79</v>
      </c>
    </row>
    <row r="5031" spans="1:4" ht="57">
      <c r="A5031" s="585" t="s">
        <v>15955</v>
      </c>
      <c r="B5031" s="586" t="s">
        <v>15956</v>
      </c>
      <c r="C5031" s="587" t="s">
        <v>891</v>
      </c>
      <c r="D5031" s="588">
        <v>15.08</v>
      </c>
    </row>
    <row r="5032" spans="1:4" ht="57">
      <c r="A5032" s="585" t="s">
        <v>470</v>
      </c>
      <c r="B5032" s="586" t="s">
        <v>15957</v>
      </c>
      <c r="C5032" s="587" t="s">
        <v>891</v>
      </c>
      <c r="D5032" s="588">
        <v>13.43</v>
      </c>
    </row>
    <row r="5033" spans="1:4" ht="57">
      <c r="A5033" s="585" t="s">
        <v>15958</v>
      </c>
      <c r="B5033" s="586" t="s">
        <v>15959</v>
      </c>
      <c r="C5033" s="587" t="s">
        <v>891</v>
      </c>
      <c r="D5033" s="588">
        <v>14.72</v>
      </c>
    </row>
    <row r="5034" spans="1:4" ht="57">
      <c r="A5034" s="585" t="s">
        <v>15960</v>
      </c>
      <c r="B5034" s="586" t="s">
        <v>15961</v>
      </c>
      <c r="C5034" s="587" t="s">
        <v>891</v>
      </c>
      <c r="D5034" s="588">
        <v>11.79</v>
      </c>
    </row>
    <row r="5035" spans="1:4" ht="57">
      <c r="A5035" s="585" t="s">
        <v>15962</v>
      </c>
      <c r="B5035" s="586" t="s">
        <v>15963</v>
      </c>
      <c r="C5035" s="587" t="s">
        <v>891</v>
      </c>
      <c r="D5035" s="588">
        <v>13.08</v>
      </c>
    </row>
    <row r="5036" spans="1:4" ht="57">
      <c r="A5036" s="585" t="s">
        <v>15964</v>
      </c>
      <c r="B5036" s="586" t="s">
        <v>15965</v>
      </c>
      <c r="C5036" s="587" t="s">
        <v>891</v>
      </c>
      <c r="D5036" s="588">
        <v>47.63</v>
      </c>
    </row>
    <row r="5037" spans="1:4" ht="57">
      <c r="A5037" s="585" t="s">
        <v>15966</v>
      </c>
      <c r="B5037" s="586" t="s">
        <v>15967</v>
      </c>
      <c r="C5037" s="587" t="s">
        <v>891</v>
      </c>
      <c r="D5037" s="588">
        <v>45.92</v>
      </c>
    </row>
    <row r="5038" spans="1:4" ht="57">
      <c r="A5038" s="585" t="s">
        <v>15968</v>
      </c>
      <c r="B5038" s="586" t="s">
        <v>15969</v>
      </c>
      <c r="C5038" s="587" t="s">
        <v>891</v>
      </c>
      <c r="D5038" s="588">
        <v>45.3</v>
      </c>
    </row>
    <row r="5039" spans="1:4" ht="57">
      <c r="A5039" s="585" t="s">
        <v>15970</v>
      </c>
      <c r="B5039" s="586" t="s">
        <v>15971</v>
      </c>
      <c r="C5039" s="587" t="s">
        <v>891</v>
      </c>
      <c r="D5039" s="588">
        <v>44.98</v>
      </c>
    </row>
    <row r="5040" spans="1:4" ht="57">
      <c r="A5040" s="585" t="s">
        <v>15972</v>
      </c>
      <c r="B5040" s="586" t="s">
        <v>15973</v>
      </c>
      <c r="C5040" s="587" t="s">
        <v>891</v>
      </c>
      <c r="D5040" s="588">
        <v>43.57</v>
      </c>
    </row>
    <row r="5041" spans="1:4" ht="57">
      <c r="A5041" s="585" t="s">
        <v>15974</v>
      </c>
      <c r="B5041" s="586" t="s">
        <v>15975</v>
      </c>
      <c r="C5041" s="587" t="s">
        <v>891</v>
      </c>
      <c r="D5041" s="588">
        <v>46.55</v>
      </c>
    </row>
    <row r="5042" spans="1:4" ht="57">
      <c r="A5042" s="585" t="s">
        <v>15976</v>
      </c>
      <c r="B5042" s="586" t="s">
        <v>15977</v>
      </c>
      <c r="C5042" s="587" t="s">
        <v>891</v>
      </c>
      <c r="D5042" s="588">
        <v>45.45</v>
      </c>
    </row>
    <row r="5043" spans="1:4" ht="57">
      <c r="A5043" s="585" t="s">
        <v>15978</v>
      </c>
      <c r="B5043" s="586" t="s">
        <v>15979</v>
      </c>
      <c r="C5043" s="587" t="s">
        <v>891</v>
      </c>
      <c r="D5043" s="588">
        <v>44.82</v>
      </c>
    </row>
    <row r="5044" spans="1:4" ht="42.75">
      <c r="A5044" s="585" t="s">
        <v>15980</v>
      </c>
      <c r="B5044" s="586" t="s">
        <v>15981</v>
      </c>
      <c r="C5044" s="587" t="s">
        <v>891</v>
      </c>
      <c r="D5044" s="588">
        <v>32.909999999999997</v>
      </c>
    </row>
    <row r="5045" spans="1:4" ht="42.75">
      <c r="A5045" s="585" t="s">
        <v>15982</v>
      </c>
      <c r="B5045" s="586" t="s">
        <v>15983</v>
      </c>
      <c r="C5045" s="587" t="s">
        <v>891</v>
      </c>
      <c r="D5045" s="588">
        <v>34.81</v>
      </c>
    </row>
    <row r="5046" spans="1:4" ht="57">
      <c r="A5046" s="585" t="s">
        <v>15984</v>
      </c>
      <c r="B5046" s="586" t="s">
        <v>15985</v>
      </c>
      <c r="C5046" s="587" t="s">
        <v>891</v>
      </c>
      <c r="D5046" s="588">
        <v>78.209999999999994</v>
      </c>
    </row>
    <row r="5047" spans="1:4" ht="42.75">
      <c r="A5047" s="585" t="s">
        <v>15986</v>
      </c>
      <c r="B5047" s="586" t="s">
        <v>15987</v>
      </c>
      <c r="C5047" s="587" t="s">
        <v>891</v>
      </c>
      <c r="D5047" s="588">
        <v>39.01</v>
      </c>
    </row>
    <row r="5048" spans="1:4" ht="42.75">
      <c r="A5048" s="585" t="s">
        <v>15988</v>
      </c>
      <c r="B5048" s="586" t="s">
        <v>15989</v>
      </c>
      <c r="C5048" s="587" t="s">
        <v>891</v>
      </c>
      <c r="D5048" s="588">
        <v>41.56</v>
      </c>
    </row>
    <row r="5049" spans="1:4" ht="57">
      <c r="A5049" s="585" t="s">
        <v>15990</v>
      </c>
      <c r="B5049" s="586" t="s">
        <v>15991</v>
      </c>
      <c r="C5049" s="587" t="s">
        <v>891</v>
      </c>
      <c r="D5049" s="588">
        <v>100.85</v>
      </c>
    </row>
    <row r="5050" spans="1:4" ht="42.75">
      <c r="A5050" s="585" t="s">
        <v>15992</v>
      </c>
      <c r="B5050" s="586" t="s">
        <v>15993</v>
      </c>
      <c r="C5050" s="587" t="s">
        <v>891</v>
      </c>
      <c r="D5050" s="588">
        <v>45.11</v>
      </c>
    </row>
    <row r="5051" spans="1:4" ht="42.75">
      <c r="A5051" s="585" t="s">
        <v>15994</v>
      </c>
      <c r="B5051" s="586" t="s">
        <v>15995</v>
      </c>
      <c r="C5051" s="587" t="s">
        <v>891</v>
      </c>
      <c r="D5051" s="588">
        <v>48.3</v>
      </c>
    </row>
    <row r="5052" spans="1:4" ht="57">
      <c r="A5052" s="585" t="s">
        <v>15996</v>
      </c>
      <c r="B5052" s="586" t="s">
        <v>15997</v>
      </c>
      <c r="C5052" s="587" t="s">
        <v>891</v>
      </c>
      <c r="D5052" s="588">
        <v>123.5</v>
      </c>
    </row>
    <row r="5053" spans="1:4" ht="42.75">
      <c r="A5053" s="585" t="s">
        <v>15998</v>
      </c>
      <c r="B5053" s="586" t="s">
        <v>15999</v>
      </c>
      <c r="C5053" s="587" t="s">
        <v>891</v>
      </c>
      <c r="D5053" s="588">
        <v>56.95</v>
      </c>
    </row>
    <row r="5054" spans="1:4" ht="42.75">
      <c r="A5054" s="585" t="s">
        <v>16000</v>
      </c>
      <c r="B5054" s="586" t="s">
        <v>16001</v>
      </c>
      <c r="C5054" s="587" t="s">
        <v>891</v>
      </c>
      <c r="D5054" s="588">
        <v>60.46</v>
      </c>
    </row>
    <row r="5055" spans="1:4" ht="57">
      <c r="A5055" s="585" t="s">
        <v>16002</v>
      </c>
      <c r="B5055" s="586" t="s">
        <v>16003</v>
      </c>
      <c r="C5055" s="587" t="s">
        <v>891</v>
      </c>
      <c r="D5055" s="588">
        <v>141.28</v>
      </c>
    </row>
    <row r="5056" spans="1:4" ht="42.75">
      <c r="A5056" s="585" t="s">
        <v>16004</v>
      </c>
      <c r="B5056" s="586" t="s">
        <v>16005</v>
      </c>
      <c r="C5056" s="587" t="s">
        <v>891</v>
      </c>
      <c r="D5056" s="588">
        <v>22.72</v>
      </c>
    </row>
    <row r="5057" spans="1:4" ht="42.75">
      <c r="A5057" s="585" t="s">
        <v>16006</v>
      </c>
      <c r="B5057" s="586" t="s">
        <v>16007</v>
      </c>
      <c r="C5057" s="587" t="s">
        <v>891</v>
      </c>
      <c r="D5057" s="588">
        <v>24.49</v>
      </c>
    </row>
    <row r="5058" spans="1:4" ht="57">
      <c r="A5058" s="585" t="s">
        <v>16008</v>
      </c>
      <c r="B5058" s="586" t="s">
        <v>16009</v>
      </c>
      <c r="C5058" s="587" t="s">
        <v>891</v>
      </c>
      <c r="D5058" s="588">
        <v>64.77</v>
      </c>
    </row>
    <row r="5059" spans="1:4" ht="42.75">
      <c r="A5059" s="585" t="s">
        <v>16010</v>
      </c>
      <c r="B5059" s="586" t="s">
        <v>16011</v>
      </c>
      <c r="C5059" s="587" t="s">
        <v>891</v>
      </c>
      <c r="D5059" s="588">
        <v>28.55</v>
      </c>
    </row>
    <row r="5060" spans="1:4" ht="42.75">
      <c r="A5060" s="585" t="s">
        <v>16012</v>
      </c>
      <c r="B5060" s="586" t="s">
        <v>16013</v>
      </c>
      <c r="C5060" s="587" t="s">
        <v>891</v>
      </c>
      <c r="D5060" s="588">
        <v>30.93</v>
      </c>
    </row>
    <row r="5061" spans="1:4" ht="57">
      <c r="A5061" s="585" t="s">
        <v>16014</v>
      </c>
      <c r="B5061" s="586" t="s">
        <v>16015</v>
      </c>
      <c r="C5061" s="587" t="s">
        <v>891</v>
      </c>
      <c r="D5061" s="588">
        <v>86.07</v>
      </c>
    </row>
    <row r="5062" spans="1:4" ht="42.75">
      <c r="A5062" s="585" t="s">
        <v>16016</v>
      </c>
      <c r="B5062" s="586" t="s">
        <v>16017</v>
      </c>
      <c r="C5062" s="587" t="s">
        <v>891</v>
      </c>
      <c r="D5062" s="588">
        <v>34.380000000000003</v>
      </c>
    </row>
    <row r="5063" spans="1:4" ht="42.75">
      <c r="A5063" s="585" t="s">
        <v>16018</v>
      </c>
      <c r="B5063" s="586" t="s">
        <v>16019</v>
      </c>
      <c r="C5063" s="587" t="s">
        <v>891</v>
      </c>
      <c r="D5063" s="588">
        <v>37.369999999999997</v>
      </c>
    </row>
    <row r="5064" spans="1:4" ht="57">
      <c r="A5064" s="585" t="s">
        <v>16020</v>
      </c>
      <c r="B5064" s="586" t="s">
        <v>16021</v>
      </c>
      <c r="C5064" s="587" t="s">
        <v>891</v>
      </c>
      <c r="D5064" s="588">
        <v>107.37</v>
      </c>
    </row>
    <row r="5065" spans="1:4" ht="42.75">
      <c r="A5065" s="585" t="s">
        <v>16022</v>
      </c>
      <c r="B5065" s="586" t="s">
        <v>16023</v>
      </c>
      <c r="C5065" s="587" t="s">
        <v>891</v>
      </c>
      <c r="D5065" s="588">
        <v>39.31</v>
      </c>
    </row>
    <row r="5066" spans="1:4" ht="42.75">
      <c r="A5066" s="585" t="s">
        <v>16024</v>
      </c>
      <c r="B5066" s="586" t="s">
        <v>16025</v>
      </c>
      <c r="C5066" s="587" t="s">
        <v>891</v>
      </c>
      <c r="D5066" s="588">
        <v>42.6</v>
      </c>
    </row>
    <row r="5067" spans="1:4" ht="57">
      <c r="A5067" s="585" t="s">
        <v>16026</v>
      </c>
      <c r="B5067" s="586" t="s">
        <v>16027</v>
      </c>
      <c r="C5067" s="587" t="s">
        <v>891</v>
      </c>
      <c r="D5067" s="588">
        <v>117.76</v>
      </c>
    </row>
    <row r="5068" spans="1:4" ht="57">
      <c r="A5068" s="585" t="s">
        <v>16028</v>
      </c>
      <c r="B5068" s="586" t="s">
        <v>16029</v>
      </c>
      <c r="C5068" s="587" t="s">
        <v>891</v>
      </c>
      <c r="D5068" s="588">
        <v>50.2</v>
      </c>
    </row>
    <row r="5069" spans="1:4" ht="57">
      <c r="A5069" s="585" t="s">
        <v>16030</v>
      </c>
      <c r="B5069" s="586" t="s">
        <v>16031</v>
      </c>
      <c r="C5069" s="587" t="s">
        <v>891</v>
      </c>
      <c r="D5069" s="588">
        <v>51.97</v>
      </c>
    </row>
    <row r="5070" spans="1:4" ht="57">
      <c r="A5070" s="585" t="s">
        <v>16032</v>
      </c>
      <c r="B5070" s="586" t="s">
        <v>16033</v>
      </c>
      <c r="C5070" s="587" t="s">
        <v>891</v>
      </c>
      <c r="D5070" s="588">
        <v>92</v>
      </c>
    </row>
    <row r="5071" spans="1:4" ht="57">
      <c r="A5071" s="585" t="s">
        <v>16034</v>
      </c>
      <c r="B5071" s="586" t="s">
        <v>16035</v>
      </c>
      <c r="C5071" s="587" t="s">
        <v>891</v>
      </c>
      <c r="D5071" s="588">
        <v>56.03</v>
      </c>
    </row>
    <row r="5072" spans="1:4" ht="57">
      <c r="A5072" s="585" t="s">
        <v>16036</v>
      </c>
      <c r="B5072" s="586" t="s">
        <v>16037</v>
      </c>
      <c r="C5072" s="587" t="s">
        <v>891</v>
      </c>
      <c r="D5072" s="588">
        <v>58.41</v>
      </c>
    </row>
    <row r="5073" spans="1:4" ht="57">
      <c r="A5073" s="585" t="s">
        <v>16038</v>
      </c>
      <c r="B5073" s="586" t="s">
        <v>16039</v>
      </c>
      <c r="C5073" s="587" t="s">
        <v>891</v>
      </c>
      <c r="D5073" s="588">
        <v>113.3</v>
      </c>
    </row>
    <row r="5074" spans="1:4" ht="57">
      <c r="A5074" s="585" t="s">
        <v>16040</v>
      </c>
      <c r="B5074" s="586" t="s">
        <v>16041</v>
      </c>
      <c r="C5074" s="587" t="s">
        <v>891</v>
      </c>
      <c r="D5074" s="588">
        <v>61.61</v>
      </c>
    </row>
    <row r="5075" spans="1:4" ht="57">
      <c r="A5075" s="585" t="s">
        <v>16042</v>
      </c>
      <c r="B5075" s="586" t="s">
        <v>16043</v>
      </c>
      <c r="C5075" s="587" t="s">
        <v>891</v>
      </c>
      <c r="D5075" s="588">
        <v>64.59</v>
      </c>
    </row>
    <row r="5076" spans="1:4" ht="57">
      <c r="A5076" s="585" t="s">
        <v>16044</v>
      </c>
      <c r="B5076" s="586" t="s">
        <v>16045</v>
      </c>
      <c r="C5076" s="587" t="s">
        <v>891</v>
      </c>
      <c r="D5076" s="588">
        <v>134.59</v>
      </c>
    </row>
    <row r="5077" spans="1:4" ht="57">
      <c r="A5077" s="585" t="s">
        <v>16046</v>
      </c>
      <c r="B5077" s="586" t="s">
        <v>16047</v>
      </c>
      <c r="C5077" s="587" t="s">
        <v>891</v>
      </c>
      <c r="D5077" s="588">
        <v>86.93</v>
      </c>
    </row>
    <row r="5078" spans="1:4" ht="57">
      <c r="A5078" s="585" t="s">
        <v>16048</v>
      </c>
      <c r="B5078" s="586" t="s">
        <v>16049</v>
      </c>
      <c r="C5078" s="587" t="s">
        <v>891</v>
      </c>
      <c r="D5078" s="588">
        <v>90.22</v>
      </c>
    </row>
    <row r="5079" spans="1:4" ht="57">
      <c r="A5079" s="585" t="s">
        <v>16050</v>
      </c>
      <c r="B5079" s="586" t="s">
        <v>16051</v>
      </c>
      <c r="C5079" s="587" t="s">
        <v>891</v>
      </c>
      <c r="D5079" s="588">
        <v>165.13</v>
      </c>
    </row>
    <row r="5080" spans="1:4" ht="57">
      <c r="A5080" s="585" t="s">
        <v>16052</v>
      </c>
      <c r="B5080" s="586" t="s">
        <v>16053</v>
      </c>
      <c r="C5080" s="587" t="s">
        <v>891</v>
      </c>
      <c r="D5080" s="588">
        <v>41.14</v>
      </c>
    </row>
    <row r="5081" spans="1:4" ht="57">
      <c r="A5081" s="585" t="s">
        <v>16054</v>
      </c>
      <c r="B5081" s="586" t="s">
        <v>16055</v>
      </c>
      <c r="C5081" s="587" t="s">
        <v>891</v>
      </c>
      <c r="D5081" s="588">
        <v>43.31</v>
      </c>
    </row>
    <row r="5082" spans="1:4" ht="57">
      <c r="A5082" s="585" t="s">
        <v>16056</v>
      </c>
      <c r="B5082" s="586" t="s">
        <v>16057</v>
      </c>
      <c r="C5082" s="587" t="s">
        <v>891</v>
      </c>
      <c r="D5082" s="588">
        <v>93.4</v>
      </c>
    </row>
    <row r="5083" spans="1:4" ht="57">
      <c r="A5083" s="585" t="s">
        <v>16058</v>
      </c>
      <c r="B5083" s="586" t="s">
        <v>16059</v>
      </c>
      <c r="C5083" s="587" t="s">
        <v>891</v>
      </c>
      <c r="D5083" s="588">
        <v>47.81</v>
      </c>
    </row>
    <row r="5084" spans="1:4" ht="57">
      <c r="A5084" s="585" t="s">
        <v>16060</v>
      </c>
      <c r="B5084" s="586" t="s">
        <v>16061</v>
      </c>
      <c r="C5084" s="587" t="s">
        <v>891</v>
      </c>
      <c r="D5084" s="588">
        <v>50.72</v>
      </c>
    </row>
    <row r="5085" spans="1:4" ht="57">
      <c r="A5085" s="585" t="s">
        <v>16062</v>
      </c>
      <c r="B5085" s="586" t="s">
        <v>16063</v>
      </c>
      <c r="C5085" s="587" t="s">
        <v>891</v>
      </c>
      <c r="D5085" s="588">
        <v>118.94</v>
      </c>
    </row>
    <row r="5086" spans="1:4" ht="42.75">
      <c r="A5086" s="585" t="s">
        <v>16064</v>
      </c>
      <c r="B5086" s="586" t="s">
        <v>16065</v>
      </c>
      <c r="C5086" s="587" t="s">
        <v>891</v>
      </c>
      <c r="D5086" s="588">
        <v>227.88</v>
      </c>
    </row>
    <row r="5087" spans="1:4" ht="42.75">
      <c r="A5087" s="585" t="s">
        <v>16066</v>
      </c>
      <c r="B5087" s="586" t="s">
        <v>16067</v>
      </c>
      <c r="C5087" s="587" t="s">
        <v>891</v>
      </c>
      <c r="D5087" s="588">
        <v>156.44999999999999</v>
      </c>
    </row>
    <row r="5088" spans="1:4" ht="42.75">
      <c r="A5088" s="585" t="s">
        <v>16068</v>
      </c>
      <c r="B5088" s="586" t="s">
        <v>16069</v>
      </c>
      <c r="C5088" s="587" t="s">
        <v>891</v>
      </c>
      <c r="D5088" s="588">
        <v>221.7</v>
      </c>
    </row>
    <row r="5089" spans="1:4" ht="42.75">
      <c r="A5089" s="585" t="s">
        <v>16070</v>
      </c>
      <c r="B5089" s="586" t="s">
        <v>16071</v>
      </c>
      <c r="C5089" s="587" t="s">
        <v>891</v>
      </c>
      <c r="D5089" s="588">
        <v>151.43</v>
      </c>
    </row>
    <row r="5090" spans="1:4" ht="42.75">
      <c r="A5090" s="585" t="s">
        <v>16072</v>
      </c>
      <c r="B5090" s="586" t="s">
        <v>16073</v>
      </c>
      <c r="C5090" s="587" t="s">
        <v>891</v>
      </c>
      <c r="D5090" s="588">
        <v>233.34</v>
      </c>
    </row>
    <row r="5091" spans="1:4" ht="42.75">
      <c r="A5091" s="585" t="s">
        <v>16074</v>
      </c>
      <c r="B5091" s="586" t="s">
        <v>16075</v>
      </c>
      <c r="C5091" s="587" t="s">
        <v>891</v>
      </c>
      <c r="D5091" s="588">
        <v>159.81</v>
      </c>
    </row>
    <row r="5092" spans="1:4" ht="42.75">
      <c r="A5092" s="585" t="s">
        <v>16076</v>
      </c>
      <c r="B5092" s="586" t="s">
        <v>16077</v>
      </c>
      <c r="C5092" s="587" t="s">
        <v>891</v>
      </c>
      <c r="D5092" s="588">
        <v>226.16</v>
      </c>
    </row>
    <row r="5093" spans="1:4" ht="42.75">
      <c r="A5093" s="585" t="s">
        <v>16078</v>
      </c>
      <c r="B5093" s="586" t="s">
        <v>16079</v>
      </c>
      <c r="C5093" s="587" t="s">
        <v>891</v>
      </c>
      <c r="D5093" s="588">
        <v>153.78</v>
      </c>
    </row>
    <row r="5094" spans="1:4" ht="42.75">
      <c r="A5094" s="585" t="s">
        <v>16080</v>
      </c>
      <c r="B5094" s="586" t="s">
        <v>16081</v>
      </c>
      <c r="C5094" s="587" t="s">
        <v>891</v>
      </c>
      <c r="D5094" s="588">
        <v>228.47</v>
      </c>
    </row>
    <row r="5095" spans="1:4" ht="42.75">
      <c r="A5095" s="585" t="s">
        <v>16082</v>
      </c>
      <c r="B5095" s="586" t="s">
        <v>16083</v>
      </c>
      <c r="C5095" s="587" t="s">
        <v>891</v>
      </c>
      <c r="D5095" s="588">
        <v>163.80000000000001</v>
      </c>
    </row>
    <row r="5096" spans="1:4" ht="42.75">
      <c r="A5096" s="585" t="s">
        <v>16084</v>
      </c>
      <c r="B5096" s="586" t="s">
        <v>16085</v>
      </c>
      <c r="C5096" s="587" t="s">
        <v>891</v>
      </c>
      <c r="D5096" s="588">
        <v>218.64</v>
      </c>
    </row>
    <row r="5097" spans="1:4" ht="42.75">
      <c r="A5097" s="585" t="s">
        <v>16086</v>
      </c>
      <c r="B5097" s="586" t="s">
        <v>16087</v>
      </c>
      <c r="C5097" s="587" t="s">
        <v>891</v>
      </c>
      <c r="D5097" s="588">
        <v>155.13999999999999</v>
      </c>
    </row>
    <row r="5098" spans="1:4" ht="42.75">
      <c r="A5098" s="585" t="s">
        <v>16088</v>
      </c>
      <c r="B5098" s="586" t="s">
        <v>16089</v>
      </c>
      <c r="C5098" s="587" t="s">
        <v>891</v>
      </c>
      <c r="D5098" s="588">
        <v>244.88</v>
      </c>
    </row>
    <row r="5099" spans="1:4" ht="42.75">
      <c r="A5099" s="585" t="s">
        <v>16090</v>
      </c>
      <c r="B5099" s="586" t="s">
        <v>16091</v>
      </c>
      <c r="C5099" s="587" t="s">
        <v>891</v>
      </c>
      <c r="D5099" s="588">
        <v>173.45</v>
      </c>
    </row>
    <row r="5100" spans="1:4" ht="42.75">
      <c r="A5100" s="585" t="s">
        <v>16092</v>
      </c>
      <c r="B5100" s="586" t="s">
        <v>16093</v>
      </c>
      <c r="C5100" s="587" t="s">
        <v>891</v>
      </c>
      <c r="D5100" s="588">
        <v>238.06</v>
      </c>
    </row>
    <row r="5101" spans="1:4" ht="42.75">
      <c r="A5101" s="585" t="s">
        <v>16094</v>
      </c>
      <c r="B5101" s="586" t="s">
        <v>16095</v>
      </c>
      <c r="C5101" s="587" t="s">
        <v>891</v>
      </c>
      <c r="D5101" s="588">
        <v>167.79</v>
      </c>
    </row>
    <row r="5102" spans="1:4" ht="42.75">
      <c r="A5102" s="585" t="s">
        <v>16096</v>
      </c>
      <c r="B5102" s="586" t="s">
        <v>16097</v>
      </c>
      <c r="C5102" s="587" t="s">
        <v>891</v>
      </c>
      <c r="D5102" s="588">
        <v>250.36</v>
      </c>
    </row>
    <row r="5103" spans="1:4" ht="42.75">
      <c r="A5103" s="585" t="s">
        <v>16098</v>
      </c>
      <c r="B5103" s="586" t="s">
        <v>16099</v>
      </c>
      <c r="C5103" s="587" t="s">
        <v>891</v>
      </c>
      <c r="D5103" s="588">
        <v>176.83</v>
      </c>
    </row>
    <row r="5104" spans="1:4" ht="42.75">
      <c r="A5104" s="585" t="s">
        <v>16100</v>
      </c>
      <c r="B5104" s="586" t="s">
        <v>16101</v>
      </c>
      <c r="C5104" s="587" t="s">
        <v>891</v>
      </c>
      <c r="D5104" s="588">
        <v>242.51</v>
      </c>
    </row>
    <row r="5105" spans="1:4" ht="42.75">
      <c r="A5105" s="585" t="s">
        <v>16102</v>
      </c>
      <c r="B5105" s="586" t="s">
        <v>16103</v>
      </c>
      <c r="C5105" s="587" t="s">
        <v>891</v>
      </c>
      <c r="D5105" s="588">
        <v>170.13</v>
      </c>
    </row>
    <row r="5106" spans="1:4" ht="42.75">
      <c r="A5106" s="585" t="s">
        <v>16104</v>
      </c>
      <c r="B5106" s="586" t="s">
        <v>16105</v>
      </c>
      <c r="C5106" s="587" t="s">
        <v>891</v>
      </c>
      <c r="D5106" s="588">
        <v>245.47</v>
      </c>
    </row>
    <row r="5107" spans="1:4" ht="42.75">
      <c r="A5107" s="585" t="s">
        <v>16106</v>
      </c>
      <c r="B5107" s="586" t="s">
        <v>16107</v>
      </c>
      <c r="C5107" s="587" t="s">
        <v>891</v>
      </c>
      <c r="D5107" s="588">
        <v>180.81</v>
      </c>
    </row>
    <row r="5108" spans="1:4" ht="42.75">
      <c r="A5108" s="585" t="s">
        <v>16108</v>
      </c>
      <c r="B5108" s="586" t="s">
        <v>16109</v>
      </c>
      <c r="C5108" s="587" t="s">
        <v>891</v>
      </c>
      <c r="D5108" s="588">
        <v>235</v>
      </c>
    </row>
    <row r="5109" spans="1:4" ht="42.75">
      <c r="A5109" s="585" t="s">
        <v>16110</v>
      </c>
      <c r="B5109" s="586" t="s">
        <v>16111</v>
      </c>
      <c r="C5109" s="587" t="s">
        <v>891</v>
      </c>
      <c r="D5109" s="588">
        <v>171.49</v>
      </c>
    </row>
    <row r="5110" spans="1:4" ht="28.5">
      <c r="A5110" s="585" t="s">
        <v>16112</v>
      </c>
      <c r="B5110" s="586" t="s">
        <v>16113</v>
      </c>
      <c r="C5110" s="587" t="s">
        <v>891</v>
      </c>
      <c r="D5110" s="588">
        <v>161.41</v>
      </c>
    </row>
    <row r="5111" spans="1:4" ht="28.5">
      <c r="A5111" s="585" t="s">
        <v>16114</v>
      </c>
      <c r="B5111" s="586" t="s">
        <v>16115</v>
      </c>
      <c r="C5111" s="587" t="s">
        <v>891</v>
      </c>
      <c r="D5111" s="588">
        <v>181.71</v>
      </c>
    </row>
    <row r="5112" spans="1:4" ht="57">
      <c r="A5112" s="585" t="s">
        <v>16116</v>
      </c>
      <c r="B5112" s="586" t="s">
        <v>16117</v>
      </c>
      <c r="C5112" s="587" t="s">
        <v>891</v>
      </c>
      <c r="D5112" s="588">
        <v>23.04</v>
      </c>
    </row>
    <row r="5113" spans="1:4" ht="42.75">
      <c r="A5113" s="585" t="s">
        <v>16118</v>
      </c>
      <c r="B5113" s="586" t="s">
        <v>16119</v>
      </c>
      <c r="C5113" s="587" t="s">
        <v>891</v>
      </c>
      <c r="D5113" s="588">
        <v>10.88</v>
      </c>
    </row>
    <row r="5114" spans="1:4" ht="57">
      <c r="A5114" s="585" t="s">
        <v>16120</v>
      </c>
      <c r="B5114" s="586" t="s">
        <v>16121</v>
      </c>
      <c r="C5114" s="587" t="s">
        <v>891</v>
      </c>
      <c r="D5114" s="588">
        <v>22.58</v>
      </c>
    </row>
    <row r="5115" spans="1:4" ht="42.75">
      <c r="A5115" s="585" t="s">
        <v>16122</v>
      </c>
      <c r="B5115" s="586" t="s">
        <v>16123</v>
      </c>
      <c r="C5115" s="587" t="s">
        <v>891</v>
      </c>
      <c r="D5115" s="588">
        <v>28.77</v>
      </c>
    </row>
    <row r="5116" spans="1:4" ht="42.75">
      <c r="A5116" s="585" t="s">
        <v>16124</v>
      </c>
      <c r="B5116" s="586" t="s">
        <v>16125</v>
      </c>
      <c r="C5116" s="587" t="s">
        <v>891</v>
      </c>
      <c r="D5116" s="588">
        <v>31.05</v>
      </c>
    </row>
    <row r="5117" spans="1:4" ht="42.75">
      <c r="A5117" s="585" t="s">
        <v>16126</v>
      </c>
      <c r="B5117" s="586" t="s">
        <v>16127</v>
      </c>
      <c r="C5117" s="587" t="s">
        <v>891</v>
      </c>
      <c r="D5117" s="588">
        <v>20.190000000000001</v>
      </c>
    </row>
    <row r="5118" spans="1:4" ht="42.75">
      <c r="A5118" s="585" t="s">
        <v>16128</v>
      </c>
      <c r="B5118" s="586" t="s">
        <v>16129</v>
      </c>
      <c r="C5118" s="587" t="s">
        <v>891</v>
      </c>
      <c r="D5118" s="588">
        <v>21.48</v>
      </c>
    </row>
    <row r="5119" spans="1:4" ht="14.25">
      <c r="A5119" s="585" t="s">
        <v>16130</v>
      </c>
      <c r="B5119" s="586" t="s">
        <v>16131</v>
      </c>
      <c r="C5119" s="587"/>
      <c r="D5119" s="588"/>
    </row>
    <row r="5120" spans="1:4" ht="14.25">
      <c r="A5120" s="585" t="s">
        <v>16132</v>
      </c>
      <c r="B5120" s="586" t="s">
        <v>16133</v>
      </c>
      <c r="C5120" s="587" t="s">
        <v>891</v>
      </c>
      <c r="D5120" s="588">
        <v>0.81</v>
      </c>
    </row>
    <row r="5121" spans="1:4" ht="14.25">
      <c r="A5121" s="585" t="s">
        <v>16134</v>
      </c>
      <c r="B5121" s="586" t="s">
        <v>16135</v>
      </c>
      <c r="C5121" s="587"/>
      <c r="D5121" s="588"/>
    </row>
    <row r="5122" spans="1:4" ht="28.5">
      <c r="A5122" s="585" t="s">
        <v>16136</v>
      </c>
      <c r="B5122" s="586" t="s">
        <v>16137</v>
      </c>
      <c r="C5122" s="587" t="s">
        <v>891</v>
      </c>
      <c r="D5122" s="588">
        <v>45.68</v>
      </c>
    </row>
    <row r="5123" spans="1:4" ht="14.25">
      <c r="A5123" s="585" t="s">
        <v>16138</v>
      </c>
      <c r="B5123" s="586" t="s">
        <v>16139</v>
      </c>
      <c r="C5123" s="587"/>
      <c r="D5123" s="588"/>
    </row>
    <row r="5124" spans="1:4" ht="28.5">
      <c r="A5124" s="585" t="s">
        <v>16140</v>
      </c>
      <c r="B5124" s="586" t="s">
        <v>16141</v>
      </c>
      <c r="C5124" s="587" t="s">
        <v>891</v>
      </c>
      <c r="D5124" s="588">
        <v>19.64</v>
      </c>
    </row>
    <row r="5125" spans="1:4" ht="28.5">
      <c r="A5125" s="585" t="s">
        <v>16142</v>
      </c>
      <c r="B5125" s="586" t="s">
        <v>16143</v>
      </c>
      <c r="C5125" s="587" t="s">
        <v>891</v>
      </c>
      <c r="D5125" s="588">
        <v>13.37</v>
      </c>
    </row>
    <row r="5126" spans="1:4" ht="28.5">
      <c r="A5126" s="585" t="s">
        <v>16144</v>
      </c>
      <c r="B5126" s="586" t="s">
        <v>16145</v>
      </c>
      <c r="C5126" s="587" t="s">
        <v>891</v>
      </c>
      <c r="D5126" s="588">
        <v>22.12</v>
      </c>
    </row>
    <row r="5127" spans="1:4" ht="28.5">
      <c r="A5127" s="585" t="s">
        <v>16146</v>
      </c>
      <c r="B5127" s="586" t="s">
        <v>16147</v>
      </c>
      <c r="C5127" s="587" t="s">
        <v>891</v>
      </c>
      <c r="D5127" s="588">
        <v>69.45</v>
      </c>
    </row>
    <row r="5128" spans="1:4" ht="28.5">
      <c r="A5128" s="585" t="s">
        <v>16148</v>
      </c>
      <c r="B5128" s="586" t="s">
        <v>16149</v>
      </c>
      <c r="C5128" s="587" t="s">
        <v>891</v>
      </c>
      <c r="D5128" s="588">
        <v>20.71</v>
      </c>
    </row>
    <row r="5129" spans="1:4" ht="14.25">
      <c r="A5129" s="585" t="s">
        <v>16150</v>
      </c>
      <c r="B5129" s="586" t="s">
        <v>16151</v>
      </c>
      <c r="C5129" s="587"/>
      <c r="D5129" s="588"/>
    </row>
    <row r="5130" spans="1:4" ht="42.75">
      <c r="A5130" s="585" t="s">
        <v>16152</v>
      </c>
      <c r="B5130" s="586" t="s">
        <v>16153</v>
      </c>
      <c r="C5130" s="587" t="s">
        <v>891</v>
      </c>
      <c r="D5130" s="588">
        <v>150.71</v>
      </c>
    </row>
    <row r="5131" spans="1:4" ht="42.75">
      <c r="A5131" s="585" t="s">
        <v>16154</v>
      </c>
      <c r="B5131" s="586" t="s">
        <v>16155</v>
      </c>
      <c r="C5131" s="587" t="s">
        <v>891</v>
      </c>
      <c r="D5131" s="588">
        <v>64.88</v>
      </c>
    </row>
    <row r="5132" spans="1:4" ht="42.75">
      <c r="A5132" s="585" t="s">
        <v>16156</v>
      </c>
      <c r="B5132" s="586" t="s">
        <v>16157</v>
      </c>
      <c r="C5132" s="587" t="s">
        <v>891</v>
      </c>
      <c r="D5132" s="588">
        <v>65.430000000000007</v>
      </c>
    </row>
    <row r="5133" spans="1:4" ht="42.75">
      <c r="A5133" s="585" t="s">
        <v>16158</v>
      </c>
      <c r="B5133" s="586" t="s">
        <v>16159</v>
      </c>
      <c r="C5133" s="587" t="s">
        <v>891</v>
      </c>
      <c r="D5133" s="588">
        <v>108.95</v>
      </c>
    </row>
    <row r="5134" spans="1:4" ht="14.25">
      <c r="A5134" s="585" t="s">
        <v>16160</v>
      </c>
      <c r="B5134" s="586" t="s">
        <v>16161</v>
      </c>
      <c r="C5134" s="587" t="s">
        <v>891</v>
      </c>
      <c r="D5134" s="588">
        <v>4.3600000000000003</v>
      </c>
    </row>
    <row r="5135" spans="1:4" ht="42.75">
      <c r="A5135" s="585" t="s">
        <v>16162</v>
      </c>
      <c r="B5135" s="586" t="s">
        <v>16163</v>
      </c>
      <c r="C5135" s="587" t="s">
        <v>891</v>
      </c>
      <c r="D5135" s="588">
        <v>135.03</v>
      </c>
    </row>
    <row r="5136" spans="1:4" ht="42.75">
      <c r="A5136" s="585" t="s">
        <v>16164</v>
      </c>
      <c r="B5136" s="586" t="s">
        <v>16165</v>
      </c>
      <c r="C5136" s="587" t="s">
        <v>891</v>
      </c>
      <c r="D5136" s="588">
        <v>124.92</v>
      </c>
    </row>
    <row r="5137" spans="1:4" ht="42.75">
      <c r="A5137" s="585" t="s">
        <v>16166</v>
      </c>
      <c r="B5137" s="586" t="s">
        <v>16167</v>
      </c>
      <c r="C5137" s="587" t="s">
        <v>891</v>
      </c>
      <c r="D5137" s="588">
        <v>131.53</v>
      </c>
    </row>
    <row r="5138" spans="1:4" ht="42.75">
      <c r="A5138" s="585" t="s">
        <v>16168</v>
      </c>
      <c r="B5138" s="586" t="s">
        <v>16169</v>
      </c>
      <c r="C5138" s="587" t="s">
        <v>891</v>
      </c>
      <c r="D5138" s="588">
        <v>155.1</v>
      </c>
    </row>
    <row r="5139" spans="1:4" ht="42.75">
      <c r="A5139" s="585" t="s">
        <v>16170</v>
      </c>
      <c r="B5139" s="586" t="s">
        <v>16171</v>
      </c>
      <c r="C5139" s="587" t="s">
        <v>891</v>
      </c>
      <c r="D5139" s="588">
        <v>41.62</v>
      </c>
    </row>
    <row r="5140" spans="1:4" ht="42.75">
      <c r="A5140" s="585" t="s">
        <v>16172</v>
      </c>
      <c r="B5140" s="586" t="s">
        <v>16173</v>
      </c>
      <c r="C5140" s="587" t="s">
        <v>891</v>
      </c>
      <c r="D5140" s="588">
        <v>37.4</v>
      </c>
    </row>
    <row r="5141" spans="1:4" ht="42.75">
      <c r="A5141" s="585" t="s">
        <v>16174</v>
      </c>
      <c r="B5141" s="586" t="s">
        <v>16175</v>
      </c>
      <c r="C5141" s="587" t="s">
        <v>891</v>
      </c>
      <c r="D5141" s="588">
        <v>43.12</v>
      </c>
    </row>
    <row r="5142" spans="1:4" ht="42.75">
      <c r="A5142" s="585" t="s">
        <v>16176</v>
      </c>
      <c r="B5142" s="586" t="s">
        <v>16177</v>
      </c>
      <c r="C5142" s="587" t="s">
        <v>891</v>
      </c>
      <c r="D5142" s="588">
        <v>41.24</v>
      </c>
    </row>
    <row r="5143" spans="1:4" ht="42.75">
      <c r="A5143" s="585" t="s">
        <v>16178</v>
      </c>
      <c r="B5143" s="586" t="s">
        <v>16179</v>
      </c>
      <c r="C5143" s="587" t="s">
        <v>891</v>
      </c>
      <c r="D5143" s="588">
        <v>43.58</v>
      </c>
    </row>
    <row r="5144" spans="1:4" ht="42.75">
      <c r="A5144" s="585" t="s">
        <v>16180</v>
      </c>
      <c r="B5144" s="586" t="s">
        <v>16181</v>
      </c>
      <c r="C5144" s="587" t="s">
        <v>891</v>
      </c>
      <c r="D5144" s="588">
        <v>38.99</v>
      </c>
    </row>
    <row r="5145" spans="1:4" ht="42.75">
      <c r="A5145" s="585" t="s">
        <v>16182</v>
      </c>
      <c r="B5145" s="586" t="s">
        <v>16183</v>
      </c>
      <c r="C5145" s="587" t="s">
        <v>891</v>
      </c>
      <c r="D5145" s="588">
        <v>44.84</v>
      </c>
    </row>
    <row r="5146" spans="1:4" ht="42.75">
      <c r="A5146" s="585" t="s">
        <v>16184</v>
      </c>
      <c r="B5146" s="586" t="s">
        <v>16185</v>
      </c>
      <c r="C5146" s="587" t="s">
        <v>891</v>
      </c>
      <c r="D5146" s="588">
        <v>42.65</v>
      </c>
    </row>
    <row r="5147" spans="1:4" ht="42.75">
      <c r="A5147" s="585" t="s">
        <v>16186</v>
      </c>
      <c r="B5147" s="586" t="s">
        <v>16187</v>
      </c>
      <c r="C5147" s="587" t="s">
        <v>891</v>
      </c>
      <c r="D5147" s="588">
        <v>46.59</v>
      </c>
    </row>
    <row r="5148" spans="1:4" ht="42.75">
      <c r="A5148" s="585" t="s">
        <v>16188</v>
      </c>
      <c r="B5148" s="586" t="s">
        <v>16189</v>
      </c>
      <c r="C5148" s="587" t="s">
        <v>891</v>
      </c>
      <c r="D5148" s="588">
        <v>40.98</v>
      </c>
    </row>
    <row r="5149" spans="1:4" ht="42.75">
      <c r="A5149" s="585" t="s">
        <v>16190</v>
      </c>
      <c r="B5149" s="586" t="s">
        <v>16191</v>
      </c>
      <c r="C5149" s="587" t="s">
        <v>891</v>
      </c>
      <c r="D5149" s="588">
        <v>47.47</v>
      </c>
    </row>
    <row r="5150" spans="1:4" ht="42.75">
      <c r="A5150" s="585" t="s">
        <v>16192</v>
      </c>
      <c r="B5150" s="586" t="s">
        <v>16193</v>
      </c>
      <c r="C5150" s="587" t="s">
        <v>891</v>
      </c>
      <c r="D5150" s="588">
        <v>45.57</v>
      </c>
    </row>
    <row r="5151" spans="1:4" ht="42.75">
      <c r="A5151" s="585" t="s">
        <v>16194</v>
      </c>
      <c r="B5151" s="586" t="s">
        <v>16195</v>
      </c>
      <c r="C5151" s="587" t="s">
        <v>891</v>
      </c>
      <c r="D5151" s="588">
        <v>152.37</v>
      </c>
    </row>
    <row r="5152" spans="1:4" ht="42.75">
      <c r="A5152" s="585" t="s">
        <v>16196</v>
      </c>
      <c r="B5152" s="586" t="s">
        <v>16197</v>
      </c>
      <c r="C5152" s="587" t="s">
        <v>891</v>
      </c>
      <c r="D5152" s="588">
        <v>141.66</v>
      </c>
    </row>
    <row r="5153" spans="1:4" ht="42.75">
      <c r="A5153" s="585" t="s">
        <v>16198</v>
      </c>
      <c r="B5153" s="586" t="s">
        <v>16199</v>
      </c>
      <c r="C5153" s="587" t="s">
        <v>891</v>
      </c>
      <c r="D5153" s="588">
        <v>148.27000000000001</v>
      </c>
    </row>
    <row r="5154" spans="1:4" ht="42.75">
      <c r="A5154" s="585" t="s">
        <v>16200</v>
      </c>
      <c r="B5154" s="586" t="s">
        <v>16201</v>
      </c>
      <c r="C5154" s="587" t="s">
        <v>891</v>
      </c>
      <c r="D5154" s="588">
        <v>173.93</v>
      </c>
    </row>
    <row r="5155" spans="1:4" ht="57">
      <c r="A5155" s="585" t="s">
        <v>16202</v>
      </c>
      <c r="B5155" s="586" t="s">
        <v>16203</v>
      </c>
      <c r="C5155" s="587" t="s">
        <v>891</v>
      </c>
      <c r="D5155" s="588">
        <v>41.52</v>
      </c>
    </row>
    <row r="5156" spans="1:4" ht="57">
      <c r="A5156" s="585" t="s">
        <v>16204</v>
      </c>
      <c r="B5156" s="586" t="s">
        <v>16205</v>
      </c>
      <c r="C5156" s="587" t="s">
        <v>891</v>
      </c>
      <c r="D5156" s="588">
        <v>40.46</v>
      </c>
    </row>
    <row r="5157" spans="1:4" ht="57">
      <c r="A5157" s="585" t="s">
        <v>16206</v>
      </c>
      <c r="B5157" s="586" t="s">
        <v>16207</v>
      </c>
      <c r="C5157" s="587" t="s">
        <v>891</v>
      </c>
      <c r="D5157" s="588">
        <v>33.61</v>
      </c>
    </row>
    <row r="5158" spans="1:4" ht="57">
      <c r="A5158" s="585" t="s">
        <v>16208</v>
      </c>
      <c r="B5158" s="586" t="s">
        <v>16209</v>
      </c>
      <c r="C5158" s="587" t="s">
        <v>891</v>
      </c>
      <c r="D5158" s="588">
        <v>29.46</v>
      </c>
    </row>
    <row r="5159" spans="1:4" ht="57">
      <c r="A5159" s="585" t="s">
        <v>16210</v>
      </c>
      <c r="B5159" s="586" t="s">
        <v>16211</v>
      </c>
      <c r="C5159" s="587" t="s">
        <v>891</v>
      </c>
      <c r="D5159" s="588">
        <v>35.11</v>
      </c>
    </row>
    <row r="5160" spans="1:4" ht="42.75">
      <c r="A5160" s="585" t="s">
        <v>16212</v>
      </c>
      <c r="B5160" s="586" t="s">
        <v>16213</v>
      </c>
      <c r="C5160" s="587" t="s">
        <v>891</v>
      </c>
      <c r="D5160" s="588">
        <v>33.229999999999997</v>
      </c>
    </row>
    <row r="5161" spans="1:4" ht="14.25">
      <c r="A5161" s="585" t="s">
        <v>16214</v>
      </c>
      <c r="B5161" s="586" t="s">
        <v>16215</v>
      </c>
      <c r="C5161" s="587"/>
      <c r="D5161" s="588"/>
    </row>
    <row r="5162" spans="1:4" ht="28.5">
      <c r="A5162" s="585" t="s">
        <v>16216</v>
      </c>
      <c r="B5162" s="586" t="s">
        <v>16217</v>
      </c>
      <c r="C5162" s="587" t="s">
        <v>810</v>
      </c>
      <c r="D5162" s="588">
        <v>31.18</v>
      </c>
    </row>
    <row r="5163" spans="1:4" ht="14.25">
      <c r="A5163" s="585" t="s">
        <v>16218</v>
      </c>
      <c r="B5163" s="586" t="s">
        <v>16219</v>
      </c>
      <c r="C5163" s="587"/>
      <c r="D5163" s="588"/>
    </row>
    <row r="5164" spans="1:4" ht="42.75">
      <c r="A5164" s="585" t="s">
        <v>16220</v>
      </c>
      <c r="B5164" s="586" t="s">
        <v>16221</v>
      </c>
      <c r="C5164" s="587" t="s">
        <v>810</v>
      </c>
      <c r="D5164" s="588">
        <v>59.03</v>
      </c>
    </row>
    <row r="5165" spans="1:4" ht="14.25">
      <c r="A5165" s="585" t="s">
        <v>16222</v>
      </c>
      <c r="B5165" s="586" t="s">
        <v>16223</v>
      </c>
      <c r="C5165" s="587"/>
      <c r="D5165" s="588"/>
    </row>
    <row r="5166" spans="1:4" ht="42.75">
      <c r="A5166" s="585" t="s">
        <v>16224</v>
      </c>
      <c r="B5166" s="586" t="s">
        <v>16225</v>
      </c>
      <c r="C5166" s="587" t="s">
        <v>810</v>
      </c>
      <c r="D5166" s="588">
        <v>54.09</v>
      </c>
    </row>
    <row r="5167" spans="1:4" ht="42.75">
      <c r="A5167" s="585" t="s">
        <v>16226</v>
      </c>
      <c r="B5167" s="586" t="s">
        <v>16227</v>
      </c>
      <c r="C5167" s="587" t="s">
        <v>810</v>
      </c>
      <c r="D5167" s="588">
        <v>76.73</v>
      </c>
    </row>
    <row r="5168" spans="1:4" ht="14.25">
      <c r="A5168" s="585" t="s">
        <v>16228</v>
      </c>
      <c r="B5168" s="586" t="s">
        <v>16229</v>
      </c>
      <c r="C5168" s="587"/>
      <c r="D5168" s="588"/>
    </row>
    <row r="5169" spans="1:4" ht="14.25">
      <c r="A5169" s="585" t="s">
        <v>16230</v>
      </c>
      <c r="B5169" s="586" t="s">
        <v>16231</v>
      </c>
      <c r="C5169" s="587" t="s">
        <v>810</v>
      </c>
      <c r="D5169" s="588">
        <v>3.03</v>
      </c>
    </row>
    <row r="5170" spans="1:4" ht="14.25">
      <c r="A5170" s="585" t="s">
        <v>16232</v>
      </c>
      <c r="B5170" s="586" t="s">
        <v>16233</v>
      </c>
      <c r="C5170" s="587" t="s">
        <v>810</v>
      </c>
      <c r="D5170" s="588">
        <v>17.66</v>
      </c>
    </row>
    <row r="5171" spans="1:4" ht="14.25">
      <c r="A5171" s="585" t="s">
        <v>16234</v>
      </c>
      <c r="B5171" s="586" t="s">
        <v>16235</v>
      </c>
      <c r="C5171" s="587"/>
      <c r="D5171" s="588"/>
    </row>
    <row r="5172" spans="1:4" ht="28.5">
      <c r="A5172" s="585" t="s">
        <v>16236</v>
      </c>
      <c r="B5172" s="586" t="s">
        <v>16237</v>
      </c>
      <c r="C5172" s="587" t="s">
        <v>891</v>
      </c>
      <c r="D5172" s="588">
        <v>119.7</v>
      </c>
    </row>
    <row r="5173" spans="1:4" ht="14.25">
      <c r="A5173" s="585" t="s">
        <v>16238</v>
      </c>
      <c r="B5173" s="586" t="s">
        <v>16239</v>
      </c>
      <c r="C5173" s="587"/>
      <c r="D5173" s="588"/>
    </row>
    <row r="5174" spans="1:4" ht="28.5">
      <c r="A5174" s="585" t="s">
        <v>16240</v>
      </c>
      <c r="B5174" s="586" t="s">
        <v>16241</v>
      </c>
      <c r="C5174" s="587" t="s">
        <v>891</v>
      </c>
      <c r="D5174" s="588">
        <v>73.34</v>
      </c>
    </row>
    <row r="5175" spans="1:4" ht="28.5">
      <c r="A5175" s="585" t="s">
        <v>16242</v>
      </c>
      <c r="B5175" s="586" t="s">
        <v>16243</v>
      </c>
      <c r="C5175" s="587" t="s">
        <v>891</v>
      </c>
      <c r="D5175" s="588">
        <v>87.58</v>
      </c>
    </row>
    <row r="5176" spans="1:4" ht="28.5">
      <c r="A5176" s="585" t="s">
        <v>16244</v>
      </c>
      <c r="B5176" s="586" t="s">
        <v>16245</v>
      </c>
      <c r="C5176" s="587" t="s">
        <v>891</v>
      </c>
      <c r="D5176" s="588">
        <v>91.79</v>
      </c>
    </row>
    <row r="5177" spans="1:4" ht="28.5">
      <c r="A5177" s="585" t="s">
        <v>16246</v>
      </c>
      <c r="B5177" s="586" t="s">
        <v>16247</v>
      </c>
      <c r="C5177" s="587" t="s">
        <v>891</v>
      </c>
      <c r="D5177" s="588">
        <v>34.229999999999997</v>
      </c>
    </row>
    <row r="5178" spans="1:4" ht="14.25">
      <c r="A5178" s="585" t="s">
        <v>16248</v>
      </c>
      <c r="B5178" s="586" t="s">
        <v>16249</v>
      </c>
      <c r="C5178" s="587" t="s">
        <v>810</v>
      </c>
      <c r="D5178" s="588">
        <v>19.82</v>
      </c>
    </row>
    <row r="5179" spans="1:4" ht="14.25">
      <c r="A5179" s="585" t="s">
        <v>16250</v>
      </c>
      <c r="B5179" s="586" t="s">
        <v>16251</v>
      </c>
      <c r="C5179" s="587" t="s">
        <v>810</v>
      </c>
      <c r="D5179" s="588">
        <v>7.26</v>
      </c>
    </row>
    <row r="5180" spans="1:4" ht="14.25">
      <c r="A5180" s="585" t="s">
        <v>16252</v>
      </c>
      <c r="B5180" s="586" t="s">
        <v>16253</v>
      </c>
      <c r="C5180" s="587" t="s">
        <v>810</v>
      </c>
      <c r="D5180" s="588">
        <v>14.02</v>
      </c>
    </row>
    <row r="5181" spans="1:4" ht="14.25">
      <c r="A5181" s="585" t="s">
        <v>16254</v>
      </c>
      <c r="B5181" s="586" t="s">
        <v>16255</v>
      </c>
      <c r="C5181" s="587" t="s">
        <v>810</v>
      </c>
      <c r="D5181" s="588">
        <v>12.06</v>
      </c>
    </row>
    <row r="5182" spans="1:4" ht="14.25">
      <c r="A5182" s="585" t="s">
        <v>16256</v>
      </c>
      <c r="B5182" s="586" t="s">
        <v>16257</v>
      </c>
      <c r="C5182" s="587"/>
      <c r="D5182" s="588"/>
    </row>
    <row r="5183" spans="1:4" ht="14.25">
      <c r="A5183" s="585" t="s">
        <v>16258</v>
      </c>
      <c r="B5183" s="586" t="s">
        <v>16259</v>
      </c>
      <c r="C5183" s="587" t="s">
        <v>810</v>
      </c>
      <c r="D5183" s="588">
        <v>19.28</v>
      </c>
    </row>
    <row r="5184" spans="1:4" ht="14.25">
      <c r="A5184" s="585" t="s">
        <v>16260</v>
      </c>
      <c r="B5184" s="586" t="s">
        <v>16257</v>
      </c>
      <c r="C5184" s="587"/>
      <c r="D5184" s="588"/>
    </row>
    <row r="5185" spans="1:4" ht="42.75">
      <c r="A5185" s="585" t="s">
        <v>16261</v>
      </c>
      <c r="B5185" s="586" t="s">
        <v>16262</v>
      </c>
      <c r="C5185" s="587" t="s">
        <v>891</v>
      </c>
      <c r="D5185" s="588">
        <v>51.35</v>
      </c>
    </row>
    <row r="5186" spans="1:4" ht="14.25">
      <c r="A5186" s="585" t="s">
        <v>16263</v>
      </c>
      <c r="B5186" s="586" t="s">
        <v>16257</v>
      </c>
      <c r="C5186" s="587"/>
      <c r="D5186" s="588"/>
    </row>
    <row r="5187" spans="1:4" ht="28.5">
      <c r="A5187" s="585" t="s">
        <v>16264</v>
      </c>
      <c r="B5187" s="586" t="s">
        <v>16265</v>
      </c>
      <c r="C5187" s="587" t="s">
        <v>891</v>
      </c>
      <c r="D5187" s="588">
        <v>21.99</v>
      </c>
    </row>
    <row r="5188" spans="1:4" ht="14.25">
      <c r="A5188" s="585" t="s">
        <v>16266</v>
      </c>
      <c r="B5188" s="586" t="s">
        <v>16267</v>
      </c>
      <c r="C5188" s="587"/>
      <c r="D5188" s="588"/>
    </row>
    <row r="5189" spans="1:4" ht="42.75">
      <c r="A5189" s="585" t="s">
        <v>16268</v>
      </c>
      <c r="B5189" s="586" t="s">
        <v>16269</v>
      </c>
      <c r="C5189" s="587" t="s">
        <v>891</v>
      </c>
      <c r="D5189" s="588">
        <v>200.43</v>
      </c>
    </row>
    <row r="5190" spans="1:4" ht="14.25">
      <c r="A5190" s="585" t="s">
        <v>16270</v>
      </c>
      <c r="B5190" s="586" t="s">
        <v>16271</v>
      </c>
      <c r="C5190" s="587"/>
      <c r="D5190" s="588"/>
    </row>
    <row r="5191" spans="1:4" ht="28.5">
      <c r="A5191" s="585" t="s">
        <v>16272</v>
      </c>
      <c r="B5191" s="586" t="s">
        <v>16273</v>
      </c>
      <c r="C5191" s="587" t="s">
        <v>891</v>
      </c>
      <c r="D5191" s="588">
        <v>64.510000000000005</v>
      </c>
    </row>
    <row r="5192" spans="1:4" ht="14.25">
      <c r="A5192" s="585" t="s">
        <v>16274</v>
      </c>
      <c r="B5192" s="586" t="s">
        <v>16275</v>
      </c>
      <c r="C5192" s="587"/>
      <c r="D5192" s="588"/>
    </row>
    <row r="5193" spans="1:4" ht="14.25">
      <c r="A5193" s="585" t="s">
        <v>16276</v>
      </c>
      <c r="B5193" s="586" t="s">
        <v>16277</v>
      </c>
      <c r="C5193" s="587"/>
      <c r="D5193" s="588"/>
    </row>
    <row r="5194" spans="1:4" ht="14.25">
      <c r="A5194" s="585" t="s">
        <v>16278</v>
      </c>
      <c r="B5194" s="586" t="s">
        <v>16279</v>
      </c>
      <c r="C5194" s="587" t="s">
        <v>810</v>
      </c>
      <c r="D5194" s="588">
        <v>67.87</v>
      </c>
    </row>
    <row r="5195" spans="1:4" ht="14.25">
      <c r="A5195" s="585" t="s">
        <v>16280</v>
      </c>
      <c r="B5195" s="586" t="s">
        <v>16281</v>
      </c>
      <c r="C5195" s="587"/>
      <c r="D5195" s="588"/>
    </row>
    <row r="5196" spans="1:4" ht="28.5">
      <c r="A5196" s="585" t="s">
        <v>16282</v>
      </c>
      <c r="B5196" s="586" t="s">
        <v>16283</v>
      </c>
      <c r="C5196" s="587" t="s">
        <v>891</v>
      </c>
      <c r="D5196" s="588">
        <v>7.5</v>
      </c>
    </row>
    <row r="5197" spans="1:4" ht="14.25">
      <c r="A5197" s="585" t="s">
        <v>16284</v>
      </c>
      <c r="B5197" s="586" t="s">
        <v>16285</v>
      </c>
      <c r="C5197" s="587"/>
      <c r="D5197" s="588"/>
    </row>
    <row r="5198" spans="1:4" ht="42.75">
      <c r="A5198" s="585" t="s">
        <v>16286</v>
      </c>
      <c r="B5198" s="586" t="s">
        <v>16287</v>
      </c>
      <c r="C5198" s="587" t="s">
        <v>891</v>
      </c>
      <c r="D5198" s="588">
        <v>81.44</v>
      </c>
    </row>
    <row r="5199" spans="1:4" ht="14.25">
      <c r="A5199" s="585" t="s">
        <v>16288</v>
      </c>
      <c r="B5199" s="586" t="s">
        <v>16289</v>
      </c>
      <c r="C5199" s="587"/>
      <c r="D5199" s="588"/>
    </row>
    <row r="5200" spans="1:4" ht="14.25">
      <c r="A5200" s="585" t="s">
        <v>16290</v>
      </c>
      <c r="B5200" s="586" t="s">
        <v>16291</v>
      </c>
      <c r="C5200" s="587" t="s">
        <v>891</v>
      </c>
      <c r="D5200" s="588">
        <v>48.31</v>
      </c>
    </row>
    <row r="5201" spans="1:4" ht="28.5">
      <c r="A5201" s="585" t="s">
        <v>16292</v>
      </c>
      <c r="B5201" s="586" t="s">
        <v>16293</v>
      </c>
      <c r="C5201" s="587" t="s">
        <v>891</v>
      </c>
      <c r="D5201" s="588">
        <v>45.19</v>
      </c>
    </row>
    <row r="5202" spans="1:4" ht="14.25">
      <c r="A5202" s="585" t="s">
        <v>16294</v>
      </c>
      <c r="B5202" s="586" t="s">
        <v>16295</v>
      </c>
      <c r="C5202" s="587"/>
      <c r="D5202" s="588"/>
    </row>
    <row r="5203" spans="1:4" ht="28.5">
      <c r="A5203" s="585" t="s">
        <v>16296</v>
      </c>
      <c r="B5203" s="586" t="s">
        <v>16297</v>
      </c>
      <c r="C5203" s="587" t="s">
        <v>891</v>
      </c>
      <c r="D5203" s="588">
        <v>166.16</v>
      </c>
    </row>
    <row r="5204" spans="1:4" ht="28.5">
      <c r="A5204" s="585" t="s">
        <v>16298</v>
      </c>
      <c r="B5204" s="586" t="s">
        <v>16299</v>
      </c>
      <c r="C5204" s="587" t="s">
        <v>891</v>
      </c>
      <c r="D5204" s="588">
        <v>150.86000000000001</v>
      </c>
    </row>
    <row r="5205" spans="1:4" ht="28.5">
      <c r="A5205" s="585" t="s">
        <v>16300</v>
      </c>
      <c r="B5205" s="586" t="s">
        <v>16301</v>
      </c>
      <c r="C5205" s="587" t="s">
        <v>891</v>
      </c>
      <c r="D5205" s="588">
        <v>3.86</v>
      </c>
    </row>
    <row r="5206" spans="1:4" ht="28.5">
      <c r="A5206" s="585" t="s">
        <v>16302</v>
      </c>
      <c r="B5206" s="586" t="s">
        <v>16303</v>
      </c>
      <c r="C5206" s="587" t="s">
        <v>891</v>
      </c>
      <c r="D5206" s="588">
        <v>5.0599999999999996</v>
      </c>
    </row>
    <row r="5207" spans="1:4" ht="28.5">
      <c r="A5207" s="585" t="s">
        <v>16304</v>
      </c>
      <c r="B5207" s="586" t="s">
        <v>16305</v>
      </c>
      <c r="C5207" s="587" t="s">
        <v>891</v>
      </c>
      <c r="D5207" s="588">
        <v>7.33</v>
      </c>
    </row>
    <row r="5208" spans="1:4" ht="28.5">
      <c r="A5208" s="585" t="s">
        <v>16306</v>
      </c>
      <c r="B5208" s="586" t="s">
        <v>16307</v>
      </c>
      <c r="C5208" s="587" t="s">
        <v>891</v>
      </c>
      <c r="D5208" s="588">
        <v>8.15</v>
      </c>
    </row>
    <row r="5209" spans="1:4" ht="28.5">
      <c r="A5209" s="585" t="s">
        <v>16308</v>
      </c>
      <c r="B5209" s="586" t="s">
        <v>16309</v>
      </c>
      <c r="C5209" s="587" t="s">
        <v>891</v>
      </c>
      <c r="D5209" s="588">
        <v>9.33</v>
      </c>
    </row>
    <row r="5210" spans="1:4" ht="28.5">
      <c r="A5210" s="585" t="s">
        <v>16310</v>
      </c>
      <c r="B5210" s="586" t="s">
        <v>16311</v>
      </c>
      <c r="C5210" s="587" t="s">
        <v>891</v>
      </c>
      <c r="D5210" s="588">
        <v>1.48</v>
      </c>
    </row>
    <row r="5211" spans="1:4" ht="28.5">
      <c r="A5211" s="585" t="s">
        <v>16312</v>
      </c>
      <c r="B5211" s="586" t="s">
        <v>16313</v>
      </c>
      <c r="C5211" s="587" t="s">
        <v>891</v>
      </c>
      <c r="D5211" s="588">
        <v>1.75</v>
      </c>
    </row>
    <row r="5212" spans="1:4" ht="28.5">
      <c r="A5212" s="585" t="s">
        <v>16314</v>
      </c>
      <c r="B5212" s="586" t="s">
        <v>16315</v>
      </c>
      <c r="C5212" s="587" t="s">
        <v>891</v>
      </c>
      <c r="D5212" s="588">
        <v>3.72</v>
      </c>
    </row>
    <row r="5213" spans="1:4" ht="14.25">
      <c r="A5213" s="585" t="s">
        <v>308</v>
      </c>
      <c r="B5213" s="586" t="s">
        <v>11690</v>
      </c>
      <c r="C5213" s="587"/>
      <c r="D5213" s="588"/>
    </row>
    <row r="5214" spans="1:4" ht="14.25">
      <c r="A5214" s="585" t="s">
        <v>16316</v>
      </c>
      <c r="B5214" s="586" t="s">
        <v>16317</v>
      </c>
      <c r="C5214" s="587"/>
      <c r="D5214" s="588"/>
    </row>
    <row r="5215" spans="1:4" ht="14.25">
      <c r="A5215" s="585" t="s">
        <v>16318</v>
      </c>
      <c r="B5215" s="586" t="s">
        <v>16319</v>
      </c>
      <c r="C5215" s="587" t="s">
        <v>810</v>
      </c>
      <c r="D5215" s="588">
        <v>158.34</v>
      </c>
    </row>
    <row r="5216" spans="1:4" ht="28.5">
      <c r="A5216" s="585" t="s">
        <v>16320</v>
      </c>
      <c r="B5216" s="586" t="s">
        <v>16321</v>
      </c>
      <c r="C5216" s="587" t="s">
        <v>891</v>
      </c>
      <c r="D5216" s="588">
        <v>7</v>
      </c>
    </row>
    <row r="5217" spans="1:4" ht="14.25">
      <c r="A5217" s="585" t="s">
        <v>16322</v>
      </c>
      <c r="B5217" s="586" t="s">
        <v>16323</v>
      </c>
      <c r="C5217" s="587" t="s">
        <v>891</v>
      </c>
      <c r="D5217" s="588">
        <v>16.09</v>
      </c>
    </row>
    <row r="5218" spans="1:4" ht="14.25">
      <c r="A5218" s="585" t="s">
        <v>16324</v>
      </c>
      <c r="B5218" s="586" t="s">
        <v>16325</v>
      </c>
      <c r="C5218" s="587" t="s">
        <v>891</v>
      </c>
      <c r="D5218" s="588">
        <v>21.3</v>
      </c>
    </row>
    <row r="5219" spans="1:4" ht="14.25">
      <c r="A5219" s="585" t="s">
        <v>16326</v>
      </c>
      <c r="B5219" s="586" t="s">
        <v>16327</v>
      </c>
      <c r="C5219" s="587"/>
      <c r="D5219" s="588"/>
    </row>
    <row r="5220" spans="1:4" ht="28.5">
      <c r="A5220" s="585" t="s">
        <v>16328</v>
      </c>
      <c r="B5220" s="586" t="s">
        <v>16329</v>
      </c>
      <c r="C5220" s="587" t="s">
        <v>891</v>
      </c>
      <c r="D5220" s="588">
        <v>19.47</v>
      </c>
    </row>
    <row r="5221" spans="1:4" ht="14.25">
      <c r="A5221" s="585" t="s">
        <v>16330</v>
      </c>
      <c r="B5221" s="586" t="s">
        <v>16331</v>
      </c>
      <c r="C5221" s="587" t="s">
        <v>891</v>
      </c>
      <c r="D5221" s="588">
        <v>2.4500000000000002</v>
      </c>
    </row>
    <row r="5222" spans="1:4" ht="28.5">
      <c r="A5222" s="585" t="s">
        <v>16332</v>
      </c>
      <c r="B5222" s="586" t="s">
        <v>16333</v>
      </c>
      <c r="C5222" s="587" t="s">
        <v>891</v>
      </c>
      <c r="D5222" s="588">
        <v>10.57</v>
      </c>
    </row>
    <row r="5223" spans="1:4" ht="14.25">
      <c r="A5223" s="585" t="s">
        <v>16334</v>
      </c>
      <c r="B5223" s="586" t="s">
        <v>16335</v>
      </c>
      <c r="C5223" s="587"/>
      <c r="D5223" s="588"/>
    </row>
    <row r="5224" spans="1:4" ht="14.25">
      <c r="A5224" s="585" t="s">
        <v>16336</v>
      </c>
      <c r="B5224" s="586" t="s">
        <v>16337</v>
      </c>
      <c r="C5224" s="587" t="s">
        <v>780</v>
      </c>
      <c r="D5224" s="588">
        <v>501.79</v>
      </c>
    </row>
    <row r="5225" spans="1:4" ht="28.5">
      <c r="A5225" s="585" t="s">
        <v>16338</v>
      </c>
      <c r="B5225" s="586" t="s">
        <v>16339</v>
      </c>
      <c r="C5225" s="587" t="s">
        <v>780</v>
      </c>
      <c r="D5225" s="588">
        <v>488.95</v>
      </c>
    </row>
    <row r="5226" spans="1:4" ht="28.5">
      <c r="A5226" s="585" t="s">
        <v>16340</v>
      </c>
      <c r="B5226" s="586" t="s">
        <v>16341</v>
      </c>
      <c r="C5226" s="587" t="s">
        <v>780</v>
      </c>
      <c r="D5226" s="588">
        <v>461.26</v>
      </c>
    </row>
    <row r="5227" spans="1:4" ht="14.25">
      <c r="A5227" s="585" t="s">
        <v>16342</v>
      </c>
      <c r="B5227" s="586" t="s">
        <v>16343</v>
      </c>
      <c r="C5227" s="587" t="s">
        <v>780</v>
      </c>
      <c r="D5227" s="588">
        <v>372.84</v>
      </c>
    </row>
    <row r="5228" spans="1:4" ht="14.25">
      <c r="A5228" s="585" t="s">
        <v>16344</v>
      </c>
      <c r="B5228" s="586" t="s">
        <v>16345</v>
      </c>
      <c r="C5228" s="587" t="s">
        <v>780</v>
      </c>
      <c r="D5228" s="588">
        <v>532.54999999999995</v>
      </c>
    </row>
    <row r="5229" spans="1:4" ht="14.25">
      <c r="A5229" s="585" t="s">
        <v>16346</v>
      </c>
      <c r="B5229" s="586" t="s">
        <v>16347</v>
      </c>
      <c r="C5229" s="587" t="s">
        <v>780</v>
      </c>
      <c r="D5229" s="588">
        <v>340.08</v>
      </c>
    </row>
    <row r="5230" spans="1:4" ht="42.75">
      <c r="A5230" s="585" t="s">
        <v>16348</v>
      </c>
      <c r="B5230" s="586" t="s">
        <v>16349</v>
      </c>
      <c r="C5230" s="587" t="s">
        <v>780</v>
      </c>
      <c r="D5230" s="588">
        <v>290.88</v>
      </c>
    </row>
    <row r="5231" spans="1:4" ht="42.75">
      <c r="A5231" s="585" t="s">
        <v>16350</v>
      </c>
      <c r="B5231" s="586" t="s">
        <v>16351</v>
      </c>
      <c r="C5231" s="587" t="s">
        <v>780</v>
      </c>
      <c r="D5231" s="588">
        <v>290.49</v>
      </c>
    </row>
    <row r="5232" spans="1:4" ht="42.75">
      <c r="A5232" s="585" t="s">
        <v>16352</v>
      </c>
      <c r="B5232" s="586" t="s">
        <v>16353</v>
      </c>
      <c r="C5232" s="587" t="s">
        <v>780</v>
      </c>
      <c r="D5232" s="588">
        <v>312.41000000000003</v>
      </c>
    </row>
    <row r="5233" spans="1:4" ht="42.75">
      <c r="A5233" s="585" t="s">
        <v>16354</v>
      </c>
      <c r="B5233" s="586" t="s">
        <v>16355</v>
      </c>
      <c r="C5233" s="587" t="s">
        <v>780</v>
      </c>
      <c r="D5233" s="588">
        <v>302.17</v>
      </c>
    </row>
    <row r="5234" spans="1:4" ht="42.75">
      <c r="A5234" s="585" t="s">
        <v>16356</v>
      </c>
      <c r="B5234" s="586" t="s">
        <v>16357</v>
      </c>
      <c r="C5234" s="587" t="s">
        <v>780</v>
      </c>
      <c r="D5234" s="588">
        <v>331.17</v>
      </c>
    </row>
    <row r="5235" spans="1:4" ht="42.75">
      <c r="A5235" s="585" t="s">
        <v>16358</v>
      </c>
      <c r="B5235" s="586" t="s">
        <v>16359</v>
      </c>
      <c r="C5235" s="587" t="s">
        <v>780</v>
      </c>
      <c r="D5235" s="588">
        <v>377.22</v>
      </c>
    </row>
    <row r="5236" spans="1:4" ht="42.75">
      <c r="A5236" s="585" t="s">
        <v>16360</v>
      </c>
      <c r="B5236" s="586" t="s">
        <v>16361</v>
      </c>
      <c r="C5236" s="587" t="s">
        <v>780</v>
      </c>
      <c r="D5236" s="588">
        <v>364.26</v>
      </c>
    </row>
    <row r="5237" spans="1:4" ht="42.75">
      <c r="A5237" s="585" t="s">
        <v>16362</v>
      </c>
      <c r="B5237" s="586" t="s">
        <v>16363</v>
      </c>
      <c r="C5237" s="587" t="s">
        <v>780</v>
      </c>
      <c r="D5237" s="588">
        <v>363.49</v>
      </c>
    </row>
    <row r="5238" spans="1:4" ht="42.75">
      <c r="A5238" s="585" t="s">
        <v>16364</v>
      </c>
      <c r="B5238" s="586" t="s">
        <v>16365</v>
      </c>
      <c r="C5238" s="587" t="s">
        <v>780</v>
      </c>
      <c r="D5238" s="588">
        <v>381.67</v>
      </c>
    </row>
    <row r="5239" spans="1:4" ht="42.75">
      <c r="A5239" s="585" t="s">
        <v>16366</v>
      </c>
      <c r="B5239" s="586" t="s">
        <v>16367</v>
      </c>
      <c r="C5239" s="587" t="s">
        <v>780</v>
      </c>
      <c r="D5239" s="588">
        <v>362.66</v>
      </c>
    </row>
    <row r="5240" spans="1:4" ht="42.75">
      <c r="A5240" s="585" t="s">
        <v>16368</v>
      </c>
      <c r="B5240" s="586" t="s">
        <v>16369</v>
      </c>
      <c r="C5240" s="587" t="s">
        <v>780</v>
      </c>
      <c r="D5240" s="588">
        <v>364.55</v>
      </c>
    </row>
    <row r="5241" spans="1:4" ht="42.75">
      <c r="A5241" s="585" t="s">
        <v>16370</v>
      </c>
      <c r="B5241" s="586" t="s">
        <v>16371</v>
      </c>
      <c r="C5241" s="587" t="s">
        <v>780</v>
      </c>
      <c r="D5241" s="588">
        <v>354.87</v>
      </c>
    </row>
    <row r="5242" spans="1:4" ht="28.5">
      <c r="A5242" s="585" t="s">
        <v>16372</v>
      </c>
      <c r="B5242" s="586" t="s">
        <v>16373</v>
      </c>
      <c r="C5242" s="587" t="s">
        <v>780</v>
      </c>
      <c r="D5242" s="588">
        <v>457.64</v>
      </c>
    </row>
    <row r="5243" spans="1:4" ht="28.5">
      <c r="A5243" s="585" t="s">
        <v>16374</v>
      </c>
      <c r="B5243" s="586" t="s">
        <v>16375</v>
      </c>
      <c r="C5243" s="587" t="s">
        <v>780</v>
      </c>
      <c r="D5243" s="588">
        <v>450.17</v>
      </c>
    </row>
    <row r="5244" spans="1:4" ht="28.5">
      <c r="A5244" s="585" t="s">
        <v>16376</v>
      </c>
      <c r="B5244" s="586" t="s">
        <v>16377</v>
      </c>
      <c r="C5244" s="587" t="s">
        <v>780</v>
      </c>
      <c r="D5244" s="588">
        <v>405.3</v>
      </c>
    </row>
    <row r="5245" spans="1:4" ht="28.5">
      <c r="A5245" s="585" t="s">
        <v>16378</v>
      </c>
      <c r="B5245" s="586" t="s">
        <v>16379</v>
      </c>
      <c r="C5245" s="587" t="s">
        <v>780</v>
      </c>
      <c r="D5245" s="588">
        <v>399.46</v>
      </c>
    </row>
    <row r="5246" spans="1:4" ht="28.5">
      <c r="A5246" s="585" t="s">
        <v>16380</v>
      </c>
      <c r="B5246" s="586" t="s">
        <v>16381</v>
      </c>
      <c r="C5246" s="587" t="s">
        <v>780</v>
      </c>
      <c r="D5246" s="588">
        <v>372.7</v>
      </c>
    </row>
    <row r="5247" spans="1:4" ht="28.5">
      <c r="A5247" s="585" t="s">
        <v>16382</v>
      </c>
      <c r="B5247" s="586" t="s">
        <v>16383</v>
      </c>
      <c r="C5247" s="587" t="s">
        <v>780</v>
      </c>
      <c r="D5247" s="588">
        <v>367.3</v>
      </c>
    </row>
    <row r="5248" spans="1:4" ht="28.5">
      <c r="A5248" s="585" t="s">
        <v>16384</v>
      </c>
      <c r="B5248" s="586" t="s">
        <v>16385</v>
      </c>
      <c r="C5248" s="587" t="s">
        <v>780</v>
      </c>
      <c r="D5248" s="588">
        <v>346.67</v>
      </c>
    </row>
    <row r="5249" spans="1:4" ht="28.5">
      <c r="A5249" s="585" t="s">
        <v>16386</v>
      </c>
      <c r="B5249" s="586" t="s">
        <v>16387</v>
      </c>
      <c r="C5249" s="587" t="s">
        <v>780</v>
      </c>
      <c r="D5249" s="588">
        <v>341.56</v>
      </c>
    </row>
    <row r="5250" spans="1:4" ht="28.5">
      <c r="A5250" s="585" t="s">
        <v>16388</v>
      </c>
      <c r="B5250" s="586" t="s">
        <v>16389</v>
      </c>
      <c r="C5250" s="587" t="s">
        <v>780</v>
      </c>
      <c r="D5250" s="588">
        <v>280.33999999999997</v>
      </c>
    </row>
    <row r="5251" spans="1:4" ht="28.5">
      <c r="A5251" s="585" t="s">
        <v>16390</v>
      </c>
      <c r="B5251" s="586" t="s">
        <v>16391</v>
      </c>
      <c r="C5251" s="587" t="s">
        <v>780</v>
      </c>
      <c r="D5251" s="588">
        <v>277.12</v>
      </c>
    </row>
    <row r="5252" spans="1:4" ht="28.5">
      <c r="A5252" s="585" t="s">
        <v>16392</v>
      </c>
      <c r="B5252" s="586" t="s">
        <v>16393</v>
      </c>
      <c r="C5252" s="587" t="s">
        <v>780</v>
      </c>
      <c r="D5252" s="588">
        <v>343.35</v>
      </c>
    </row>
    <row r="5253" spans="1:4" ht="28.5">
      <c r="A5253" s="585" t="s">
        <v>16394</v>
      </c>
      <c r="B5253" s="586" t="s">
        <v>16395</v>
      </c>
      <c r="C5253" s="587" t="s">
        <v>780</v>
      </c>
      <c r="D5253" s="588">
        <v>341.24</v>
      </c>
    </row>
    <row r="5254" spans="1:4" ht="28.5">
      <c r="A5254" s="585" t="s">
        <v>16396</v>
      </c>
      <c r="B5254" s="586" t="s">
        <v>16397</v>
      </c>
      <c r="C5254" s="587" t="s">
        <v>780</v>
      </c>
      <c r="D5254" s="588">
        <v>308.35000000000002</v>
      </c>
    </row>
    <row r="5255" spans="1:4" ht="28.5">
      <c r="A5255" s="585" t="s">
        <v>16398</v>
      </c>
      <c r="B5255" s="586" t="s">
        <v>16399</v>
      </c>
      <c r="C5255" s="587" t="s">
        <v>780</v>
      </c>
      <c r="D5255" s="588">
        <v>303.39999999999998</v>
      </c>
    </row>
    <row r="5256" spans="1:4" ht="42.75">
      <c r="A5256" s="585" t="s">
        <v>16400</v>
      </c>
      <c r="B5256" s="586" t="s">
        <v>16401</v>
      </c>
      <c r="C5256" s="587" t="s">
        <v>780</v>
      </c>
      <c r="D5256" s="588">
        <v>1827.84</v>
      </c>
    </row>
    <row r="5257" spans="1:4" ht="42.75">
      <c r="A5257" s="585" t="s">
        <v>16402</v>
      </c>
      <c r="B5257" s="586" t="s">
        <v>16403</v>
      </c>
      <c r="C5257" s="587" t="s">
        <v>780</v>
      </c>
      <c r="D5257" s="588">
        <v>1832.12</v>
      </c>
    </row>
    <row r="5258" spans="1:4" ht="42.75">
      <c r="A5258" s="585" t="s">
        <v>16404</v>
      </c>
      <c r="B5258" s="586" t="s">
        <v>16405</v>
      </c>
      <c r="C5258" s="587" t="s">
        <v>780</v>
      </c>
      <c r="D5258" s="588">
        <v>1892.27</v>
      </c>
    </row>
    <row r="5259" spans="1:4" ht="42.75">
      <c r="A5259" s="585" t="s">
        <v>16406</v>
      </c>
      <c r="B5259" s="586" t="s">
        <v>16407</v>
      </c>
      <c r="C5259" s="587" t="s">
        <v>780</v>
      </c>
      <c r="D5259" s="588">
        <v>1884.12</v>
      </c>
    </row>
    <row r="5260" spans="1:4" ht="42.75">
      <c r="A5260" s="585" t="s">
        <v>16408</v>
      </c>
      <c r="B5260" s="586" t="s">
        <v>16409</v>
      </c>
      <c r="C5260" s="587" t="s">
        <v>780</v>
      </c>
      <c r="D5260" s="588">
        <v>1851.73</v>
      </c>
    </row>
    <row r="5261" spans="1:4" ht="42.75">
      <c r="A5261" s="585" t="s">
        <v>16410</v>
      </c>
      <c r="B5261" s="586" t="s">
        <v>16411</v>
      </c>
      <c r="C5261" s="587" t="s">
        <v>780</v>
      </c>
      <c r="D5261" s="588">
        <v>1850.46</v>
      </c>
    </row>
    <row r="5262" spans="1:4" ht="57">
      <c r="A5262" s="585" t="s">
        <v>16412</v>
      </c>
      <c r="B5262" s="586" t="s">
        <v>16413</v>
      </c>
      <c r="C5262" s="587" t="s">
        <v>780</v>
      </c>
      <c r="D5262" s="588">
        <v>302.58999999999997</v>
      </c>
    </row>
    <row r="5263" spans="1:4" ht="57">
      <c r="A5263" s="585" t="s">
        <v>16414</v>
      </c>
      <c r="B5263" s="586" t="s">
        <v>16415</v>
      </c>
      <c r="C5263" s="587" t="s">
        <v>780</v>
      </c>
      <c r="D5263" s="588">
        <v>278.89999999999998</v>
      </c>
    </row>
    <row r="5264" spans="1:4" ht="57">
      <c r="A5264" s="585" t="s">
        <v>16416</v>
      </c>
      <c r="B5264" s="586" t="s">
        <v>16417</v>
      </c>
      <c r="C5264" s="587" t="s">
        <v>780</v>
      </c>
      <c r="D5264" s="588">
        <v>325.02</v>
      </c>
    </row>
    <row r="5265" spans="1:4" ht="57">
      <c r="A5265" s="585" t="s">
        <v>16418</v>
      </c>
      <c r="B5265" s="586" t="s">
        <v>16419</v>
      </c>
      <c r="C5265" s="587" t="s">
        <v>780</v>
      </c>
      <c r="D5265" s="588">
        <v>299.2</v>
      </c>
    </row>
    <row r="5266" spans="1:4" ht="42.75">
      <c r="A5266" s="585" t="s">
        <v>16420</v>
      </c>
      <c r="B5266" s="586" t="s">
        <v>16421</v>
      </c>
      <c r="C5266" s="587" t="s">
        <v>780</v>
      </c>
      <c r="D5266" s="588">
        <v>387.93</v>
      </c>
    </row>
    <row r="5267" spans="1:4" ht="42.75">
      <c r="A5267" s="585" t="s">
        <v>16422</v>
      </c>
      <c r="B5267" s="586" t="s">
        <v>16423</v>
      </c>
      <c r="C5267" s="587" t="s">
        <v>780</v>
      </c>
      <c r="D5267" s="588">
        <v>362.44</v>
      </c>
    </row>
    <row r="5268" spans="1:4" ht="42.75">
      <c r="A5268" s="585" t="s">
        <v>16424</v>
      </c>
      <c r="B5268" s="586" t="s">
        <v>16425</v>
      </c>
      <c r="C5268" s="587" t="s">
        <v>780</v>
      </c>
      <c r="D5268" s="588">
        <v>366.2</v>
      </c>
    </row>
    <row r="5269" spans="1:4" ht="42.75">
      <c r="A5269" s="585" t="s">
        <v>16426</v>
      </c>
      <c r="B5269" s="586" t="s">
        <v>16427</v>
      </c>
      <c r="C5269" s="587" t="s">
        <v>780</v>
      </c>
      <c r="D5269" s="588">
        <v>347.8</v>
      </c>
    </row>
    <row r="5270" spans="1:4" ht="42.75">
      <c r="A5270" s="585" t="s">
        <v>16428</v>
      </c>
      <c r="B5270" s="586" t="s">
        <v>16429</v>
      </c>
      <c r="C5270" s="587" t="s">
        <v>780</v>
      </c>
      <c r="D5270" s="588">
        <v>376.19</v>
      </c>
    </row>
    <row r="5271" spans="1:4" ht="42.75">
      <c r="A5271" s="585" t="s">
        <v>16430</v>
      </c>
      <c r="B5271" s="586" t="s">
        <v>16431</v>
      </c>
      <c r="C5271" s="587" t="s">
        <v>780</v>
      </c>
      <c r="D5271" s="588">
        <v>363.32</v>
      </c>
    </row>
    <row r="5272" spans="1:4" ht="42.75">
      <c r="A5272" s="585" t="s">
        <v>16432</v>
      </c>
      <c r="B5272" s="586" t="s">
        <v>16433</v>
      </c>
      <c r="C5272" s="587" t="s">
        <v>780</v>
      </c>
      <c r="D5272" s="588">
        <v>357.55</v>
      </c>
    </row>
    <row r="5273" spans="1:4" ht="42.75">
      <c r="A5273" s="585" t="s">
        <v>16434</v>
      </c>
      <c r="B5273" s="586" t="s">
        <v>16435</v>
      </c>
      <c r="C5273" s="587" t="s">
        <v>780</v>
      </c>
      <c r="D5273" s="588">
        <v>348.69</v>
      </c>
    </row>
    <row r="5274" spans="1:4" ht="28.5">
      <c r="A5274" s="585" t="s">
        <v>16436</v>
      </c>
      <c r="B5274" s="586" t="s">
        <v>16437</v>
      </c>
      <c r="C5274" s="587" t="s">
        <v>780</v>
      </c>
      <c r="D5274" s="588">
        <v>504.22</v>
      </c>
    </row>
    <row r="5275" spans="1:4" ht="28.5">
      <c r="A5275" s="585" t="s">
        <v>16438</v>
      </c>
      <c r="B5275" s="586" t="s">
        <v>16439</v>
      </c>
      <c r="C5275" s="587" t="s">
        <v>780</v>
      </c>
      <c r="D5275" s="588">
        <v>447.15</v>
      </c>
    </row>
    <row r="5276" spans="1:4" ht="28.5">
      <c r="A5276" s="585" t="s">
        <v>16440</v>
      </c>
      <c r="B5276" s="586" t="s">
        <v>16441</v>
      </c>
      <c r="C5276" s="587" t="s">
        <v>780</v>
      </c>
      <c r="D5276" s="588">
        <v>436.9</v>
      </c>
    </row>
    <row r="5277" spans="1:4" ht="28.5">
      <c r="A5277" s="585" t="s">
        <v>16442</v>
      </c>
      <c r="B5277" s="586" t="s">
        <v>16443</v>
      </c>
      <c r="C5277" s="587" t="s">
        <v>780</v>
      </c>
      <c r="D5277" s="588">
        <v>438.08</v>
      </c>
    </row>
    <row r="5278" spans="1:4" ht="28.5">
      <c r="A5278" s="585" t="s">
        <v>16444</v>
      </c>
      <c r="B5278" s="586" t="s">
        <v>16445</v>
      </c>
      <c r="C5278" s="587" t="s">
        <v>780</v>
      </c>
      <c r="D5278" s="588">
        <v>401.1</v>
      </c>
    </row>
    <row r="5279" spans="1:4" ht="28.5">
      <c r="A5279" s="585" t="s">
        <v>16446</v>
      </c>
      <c r="B5279" s="586" t="s">
        <v>16447</v>
      </c>
      <c r="C5279" s="587" t="s">
        <v>780</v>
      </c>
      <c r="D5279" s="588">
        <v>386.76</v>
      </c>
    </row>
    <row r="5280" spans="1:4" ht="28.5">
      <c r="A5280" s="585" t="s">
        <v>16448</v>
      </c>
      <c r="B5280" s="586" t="s">
        <v>16449</v>
      </c>
      <c r="C5280" s="587" t="s">
        <v>780</v>
      </c>
      <c r="D5280" s="588">
        <v>388.23</v>
      </c>
    </row>
    <row r="5281" spans="1:4" ht="28.5">
      <c r="A5281" s="585" t="s">
        <v>16450</v>
      </c>
      <c r="B5281" s="586" t="s">
        <v>16451</v>
      </c>
      <c r="C5281" s="587" t="s">
        <v>780</v>
      </c>
      <c r="D5281" s="588">
        <v>363.35</v>
      </c>
    </row>
    <row r="5282" spans="1:4" ht="28.5">
      <c r="A5282" s="585" t="s">
        <v>16452</v>
      </c>
      <c r="B5282" s="586" t="s">
        <v>16453</v>
      </c>
      <c r="C5282" s="587" t="s">
        <v>780</v>
      </c>
      <c r="D5282" s="588">
        <v>355.58</v>
      </c>
    </row>
    <row r="5283" spans="1:4" ht="28.5">
      <c r="A5283" s="585" t="s">
        <v>16454</v>
      </c>
      <c r="B5283" s="586" t="s">
        <v>16455</v>
      </c>
      <c r="C5283" s="587" t="s">
        <v>780</v>
      </c>
      <c r="D5283" s="588">
        <v>360.84</v>
      </c>
    </row>
    <row r="5284" spans="1:4" ht="28.5">
      <c r="A5284" s="585" t="s">
        <v>16456</v>
      </c>
      <c r="B5284" s="586" t="s">
        <v>16457</v>
      </c>
      <c r="C5284" s="587" t="s">
        <v>780</v>
      </c>
      <c r="D5284" s="588">
        <v>329.27</v>
      </c>
    </row>
    <row r="5285" spans="1:4" ht="42.75">
      <c r="A5285" s="585" t="s">
        <v>16458</v>
      </c>
      <c r="B5285" s="586" t="s">
        <v>16459</v>
      </c>
      <c r="C5285" s="587" t="s">
        <v>780</v>
      </c>
      <c r="D5285" s="588">
        <v>298.87</v>
      </c>
    </row>
    <row r="5286" spans="1:4" ht="42.75">
      <c r="A5286" s="585" t="s">
        <v>16460</v>
      </c>
      <c r="B5286" s="586" t="s">
        <v>16461</v>
      </c>
      <c r="C5286" s="587" t="s">
        <v>780</v>
      </c>
      <c r="D5286" s="588">
        <v>274.83</v>
      </c>
    </row>
    <row r="5287" spans="1:4" ht="42.75">
      <c r="A5287" s="585" t="s">
        <v>16462</v>
      </c>
      <c r="B5287" s="586" t="s">
        <v>16463</v>
      </c>
      <c r="C5287" s="587" t="s">
        <v>780</v>
      </c>
      <c r="D5287" s="588">
        <v>378.27</v>
      </c>
    </row>
    <row r="5288" spans="1:4" ht="42.75">
      <c r="A5288" s="585" t="s">
        <v>16464</v>
      </c>
      <c r="B5288" s="586" t="s">
        <v>16465</v>
      </c>
      <c r="C5288" s="587" t="s">
        <v>780</v>
      </c>
      <c r="D5288" s="588">
        <v>344.88</v>
      </c>
    </row>
    <row r="5289" spans="1:4" ht="42.75">
      <c r="A5289" s="585" t="s">
        <v>16466</v>
      </c>
      <c r="B5289" s="586" t="s">
        <v>16467</v>
      </c>
      <c r="C5289" s="587" t="s">
        <v>780</v>
      </c>
      <c r="D5289" s="588">
        <v>330.11</v>
      </c>
    </row>
    <row r="5290" spans="1:4" ht="42.75">
      <c r="A5290" s="585" t="s">
        <v>16468</v>
      </c>
      <c r="B5290" s="586" t="s">
        <v>16469</v>
      </c>
      <c r="C5290" s="587" t="s">
        <v>780</v>
      </c>
      <c r="D5290" s="588">
        <v>328.25</v>
      </c>
    </row>
    <row r="5291" spans="1:4" ht="42.75">
      <c r="A5291" s="585" t="s">
        <v>16470</v>
      </c>
      <c r="B5291" s="586" t="s">
        <v>16471</v>
      </c>
      <c r="C5291" s="587" t="s">
        <v>780</v>
      </c>
      <c r="D5291" s="588">
        <v>301.31</v>
      </c>
    </row>
    <row r="5292" spans="1:4" ht="42.75">
      <c r="A5292" s="585" t="s">
        <v>16472</v>
      </c>
      <c r="B5292" s="586" t="s">
        <v>16473</v>
      </c>
      <c r="C5292" s="587" t="s">
        <v>780</v>
      </c>
      <c r="D5292" s="588">
        <v>295.45</v>
      </c>
    </row>
    <row r="5293" spans="1:4" ht="42.75">
      <c r="A5293" s="585" t="s">
        <v>16474</v>
      </c>
      <c r="B5293" s="586" t="s">
        <v>16475</v>
      </c>
      <c r="C5293" s="587" t="s">
        <v>780</v>
      </c>
      <c r="D5293" s="588">
        <v>1800.72</v>
      </c>
    </row>
    <row r="5294" spans="1:4" ht="42.75">
      <c r="A5294" s="585" t="s">
        <v>16476</v>
      </c>
      <c r="B5294" s="586" t="s">
        <v>16477</v>
      </c>
      <c r="C5294" s="587" t="s">
        <v>780</v>
      </c>
      <c r="D5294" s="588">
        <v>1791.51</v>
      </c>
    </row>
    <row r="5295" spans="1:4" ht="42.75">
      <c r="A5295" s="585" t="s">
        <v>16478</v>
      </c>
      <c r="B5295" s="586" t="s">
        <v>16479</v>
      </c>
      <c r="C5295" s="587" t="s">
        <v>780</v>
      </c>
      <c r="D5295" s="588">
        <v>1869.74</v>
      </c>
    </row>
    <row r="5296" spans="1:4" ht="42.75">
      <c r="A5296" s="585" t="s">
        <v>16480</v>
      </c>
      <c r="B5296" s="586" t="s">
        <v>16481</v>
      </c>
      <c r="C5296" s="587" t="s">
        <v>780</v>
      </c>
      <c r="D5296" s="588">
        <v>1853.74</v>
      </c>
    </row>
    <row r="5297" spans="1:4" ht="42.75">
      <c r="A5297" s="585" t="s">
        <v>16482</v>
      </c>
      <c r="B5297" s="586" t="s">
        <v>16483</v>
      </c>
      <c r="C5297" s="587" t="s">
        <v>780</v>
      </c>
      <c r="D5297" s="588">
        <v>1851.72</v>
      </c>
    </row>
    <row r="5298" spans="1:4" ht="42.75">
      <c r="A5298" s="585" t="s">
        <v>16484</v>
      </c>
      <c r="B5298" s="586" t="s">
        <v>16485</v>
      </c>
      <c r="C5298" s="587" t="s">
        <v>780</v>
      </c>
      <c r="D5298" s="588">
        <v>1837.66</v>
      </c>
    </row>
    <row r="5299" spans="1:4" ht="42.75">
      <c r="A5299" s="585" t="s">
        <v>16486</v>
      </c>
      <c r="B5299" s="586" t="s">
        <v>16487</v>
      </c>
      <c r="C5299" s="587" t="s">
        <v>780</v>
      </c>
      <c r="D5299" s="588">
        <v>1813.64</v>
      </c>
    </row>
    <row r="5300" spans="1:4" ht="42.75">
      <c r="A5300" s="585" t="s">
        <v>16488</v>
      </c>
      <c r="B5300" s="586" t="s">
        <v>16489</v>
      </c>
      <c r="C5300" s="587" t="s">
        <v>780</v>
      </c>
      <c r="D5300" s="588">
        <v>352.77</v>
      </c>
    </row>
    <row r="5301" spans="1:4" ht="42.75">
      <c r="A5301" s="585" t="s">
        <v>16490</v>
      </c>
      <c r="B5301" s="586" t="s">
        <v>16491</v>
      </c>
      <c r="C5301" s="587" t="s">
        <v>780</v>
      </c>
      <c r="D5301" s="588">
        <v>369.46</v>
      </c>
    </row>
    <row r="5302" spans="1:4" ht="42.75">
      <c r="A5302" s="585" t="s">
        <v>16492</v>
      </c>
      <c r="B5302" s="586" t="s">
        <v>16493</v>
      </c>
      <c r="C5302" s="587" t="s">
        <v>780</v>
      </c>
      <c r="D5302" s="588">
        <v>435.26</v>
      </c>
    </row>
    <row r="5303" spans="1:4" ht="42.75">
      <c r="A5303" s="585" t="s">
        <v>16494</v>
      </c>
      <c r="B5303" s="586" t="s">
        <v>16495</v>
      </c>
      <c r="C5303" s="587" t="s">
        <v>780</v>
      </c>
      <c r="D5303" s="588">
        <v>428.35</v>
      </c>
    </row>
    <row r="5304" spans="1:4" ht="42.75">
      <c r="A5304" s="585" t="s">
        <v>16496</v>
      </c>
      <c r="B5304" s="586" t="s">
        <v>16497</v>
      </c>
      <c r="C5304" s="587" t="s">
        <v>780</v>
      </c>
      <c r="D5304" s="588">
        <v>442.2</v>
      </c>
    </row>
    <row r="5305" spans="1:4" ht="42.75">
      <c r="A5305" s="585" t="s">
        <v>16498</v>
      </c>
      <c r="B5305" s="586" t="s">
        <v>16499</v>
      </c>
      <c r="C5305" s="587" t="s">
        <v>780</v>
      </c>
      <c r="D5305" s="588">
        <v>424.2</v>
      </c>
    </row>
    <row r="5306" spans="1:4" ht="42.75">
      <c r="A5306" s="585" t="s">
        <v>16500</v>
      </c>
      <c r="B5306" s="586" t="s">
        <v>16501</v>
      </c>
      <c r="C5306" s="587" t="s">
        <v>780</v>
      </c>
      <c r="D5306" s="588">
        <v>419.16</v>
      </c>
    </row>
    <row r="5307" spans="1:4" ht="28.5">
      <c r="A5307" s="585" t="s">
        <v>16502</v>
      </c>
      <c r="B5307" s="586" t="s">
        <v>16503</v>
      </c>
      <c r="C5307" s="587" t="s">
        <v>780</v>
      </c>
      <c r="D5307" s="588">
        <v>516.42999999999995</v>
      </c>
    </row>
    <row r="5308" spans="1:4" ht="28.5">
      <c r="A5308" s="585" t="s">
        <v>16504</v>
      </c>
      <c r="B5308" s="586" t="s">
        <v>16505</v>
      </c>
      <c r="C5308" s="587" t="s">
        <v>780</v>
      </c>
      <c r="D5308" s="588">
        <v>465.89</v>
      </c>
    </row>
    <row r="5309" spans="1:4" ht="28.5">
      <c r="A5309" s="585" t="s">
        <v>16506</v>
      </c>
      <c r="B5309" s="586" t="s">
        <v>16507</v>
      </c>
      <c r="C5309" s="587" t="s">
        <v>780</v>
      </c>
      <c r="D5309" s="588">
        <v>431.99</v>
      </c>
    </row>
    <row r="5310" spans="1:4" ht="28.5">
      <c r="A5310" s="585" t="s">
        <v>16508</v>
      </c>
      <c r="B5310" s="586" t="s">
        <v>16509</v>
      </c>
      <c r="C5310" s="587" t="s">
        <v>780</v>
      </c>
      <c r="D5310" s="588">
        <v>404.68</v>
      </c>
    </row>
    <row r="5311" spans="1:4" ht="28.5">
      <c r="A5311" s="585" t="s">
        <v>16510</v>
      </c>
      <c r="B5311" s="586" t="s">
        <v>16511</v>
      </c>
      <c r="C5311" s="587" t="s">
        <v>780</v>
      </c>
      <c r="D5311" s="588">
        <v>347.17</v>
      </c>
    </row>
    <row r="5312" spans="1:4" ht="28.5">
      <c r="A5312" s="585" t="s">
        <v>16512</v>
      </c>
      <c r="B5312" s="586" t="s">
        <v>16513</v>
      </c>
      <c r="C5312" s="587" t="s">
        <v>780</v>
      </c>
      <c r="D5312" s="588">
        <v>408.82</v>
      </c>
    </row>
    <row r="5313" spans="1:4" ht="28.5">
      <c r="A5313" s="585" t="s">
        <v>16514</v>
      </c>
      <c r="B5313" s="586" t="s">
        <v>16515</v>
      </c>
      <c r="C5313" s="587" t="s">
        <v>780</v>
      </c>
      <c r="D5313" s="588">
        <v>371.8</v>
      </c>
    </row>
    <row r="5314" spans="1:4" ht="28.5">
      <c r="A5314" s="585" t="s">
        <v>16516</v>
      </c>
      <c r="B5314" s="586" t="s">
        <v>16517</v>
      </c>
      <c r="C5314" s="587" t="s">
        <v>780</v>
      </c>
      <c r="D5314" s="588">
        <v>1880.28</v>
      </c>
    </row>
    <row r="5315" spans="1:4" ht="28.5">
      <c r="A5315" s="585" t="s">
        <v>16518</v>
      </c>
      <c r="B5315" s="586" t="s">
        <v>16519</v>
      </c>
      <c r="C5315" s="587" t="s">
        <v>780</v>
      </c>
      <c r="D5315" s="588">
        <v>1939.69</v>
      </c>
    </row>
    <row r="5316" spans="1:4" ht="28.5">
      <c r="A5316" s="585" t="s">
        <v>16520</v>
      </c>
      <c r="B5316" s="586" t="s">
        <v>16521</v>
      </c>
      <c r="C5316" s="587" t="s">
        <v>780</v>
      </c>
      <c r="D5316" s="588">
        <v>1904.66</v>
      </c>
    </row>
    <row r="5317" spans="1:4" ht="42.75">
      <c r="A5317" s="585" t="s">
        <v>16522</v>
      </c>
      <c r="B5317" s="586" t="s">
        <v>16523</v>
      </c>
      <c r="C5317" s="587" t="s">
        <v>780</v>
      </c>
      <c r="D5317" s="588">
        <v>1904.45</v>
      </c>
    </row>
    <row r="5318" spans="1:4" ht="42.75">
      <c r="A5318" s="585" t="s">
        <v>16524</v>
      </c>
      <c r="B5318" s="586" t="s">
        <v>16525</v>
      </c>
      <c r="C5318" s="587" t="s">
        <v>780</v>
      </c>
      <c r="D5318" s="588">
        <v>1914.27</v>
      </c>
    </row>
    <row r="5319" spans="1:4" ht="42.75">
      <c r="A5319" s="585" t="s">
        <v>16526</v>
      </c>
      <c r="B5319" s="586" t="s">
        <v>16527</v>
      </c>
      <c r="C5319" s="587" t="s">
        <v>780</v>
      </c>
      <c r="D5319" s="588">
        <v>1915.64</v>
      </c>
    </row>
    <row r="5320" spans="1:4" ht="28.5">
      <c r="A5320" s="585" t="s">
        <v>16528</v>
      </c>
      <c r="B5320" s="586" t="s">
        <v>16529</v>
      </c>
      <c r="C5320" s="587" t="s">
        <v>780</v>
      </c>
      <c r="D5320" s="588">
        <v>2485.79</v>
      </c>
    </row>
    <row r="5321" spans="1:4" ht="28.5">
      <c r="A5321" s="585" t="s">
        <v>16530</v>
      </c>
      <c r="B5321" s="586" t="s">
        <v>16531</v>
      </c>
      <c r="C5321" s="587" t="s">
        <v>780</v>
      </c>
      <c r="D5321" s="588">
        <v>2498.4899999999998</v>
      </c>
    </row>
    <row r="5322" spans="1:4" ht="28.5">
      <c r="A5322" s="585" t="s">
        <v>16532</v>
      </c>
      <c r="B5322" s="586" t="s">
        <v>16533</v>
      </c>
      <c r="C5322" s="587" t="s">
        <v>780</v>
      </c>
      <c r="D5322" s="588">
        <v>2505.33</v>
      </c>
    </row>
    <row r="5323" spans="1:4" ht="28.5">
      <c r="A5323" s="585" t="s">
        <v>16534</v>
      </c>
      <c r="B5323" s="586" t="s">
        <v>16535</v>
      </c>
      <c r="C5323" s="587" t="s">
        <v>780</v>
      </c>
      <c r="D5323" s="588">
        <v>5944.06</v>
      </c>
    </row>
    <row r="5324" spans="1:4" ht="28.5">
      <c r="A5324" s="585" t="s">
        <v>16536</v>
      </c>
      <c r="B5324" s="586" t="s">
        <v>16537</v>
      </c>
      <c r="C5324" s="587" t="s">
        <v>780</v>
      </c>
      <c r="D5324" s="588">
        <v>5988.41</v>
      </c>
    </row>
    <row r="5325" spans="1:4" ht="28.5">
      <c r="A5325" s="585" t="s">
        <v>16538</v>
      </c>
      <c r="B5325" s="586" t="s">
        <v>16539</v>
      </c>
      <c r="C5325" s="587" t="s">
        <v>780</v>
      </c>
      <c r="D5325" s="588">
        <v>6016.04</v>
      </c>
    </row>
    <row r="5326" spans="1:4" ht="28.5">
      <c r="A5326" s="585" t="s">
        <v>16540</v>
      </c>
      <c r="B5326" s="586" t="s">
        <v>16541</v>
      </c>
      <c r="C5326" s="587" t="s">
        <v>780</v>
      </c>
      <c r="D5326" s="588">
        <v>9457.18</v>
      </c>
    </row>
    <row r="5327" spans="1:4" ht="28.5">
      <c r="A5327" s="585" t="s">
        <v>16542</v>
      </c>
      <c r="B5327" s="586" t="s">
        <v>16543</v>
      </c>
      <c r="C5327" s="587" t="s">
        <v>780</v>
      </c>
      <c r="D5327" s="588">
        <v>9592.98</v>
      </c>
    </row>
    <row r="5328" spans="1:4" ht="28.5">
      <c r="A5328" s="585" t="s">
        <v>16544</v>
      </c>
      <c r="B5328" s="586" t="s">
        <v>16545</v>
      </c>
      <c r="C5328" s="587" t="s">
        <v>780</v>
      </c>
      <c r="D5328" s="588">
        <v>9655.41</v>
      </c>
    </row>
    <row r="5329" spans="1:4" ht="28.5">
      <c r="A5329" s="585" t="s">
        <v>16546</v>
      </c>
      <c r="B5329" s="586" t="s">
        <v>16547</v>
      </c>
      <c r="C5329" s="587" t="s">
        <v>780</v>
      </c>
      <c r="D5329" s="588">
        <v>7407.56</v>
      </c>
    </row>
    <row r="5330" spans="1:4" ht="28.5">
      <c r="A5330" s="585" t="s">
        <v>16548</v>
      </c>
      <c r="B5330" s="586" t="s">
        <v>16549</v>
      </c>
      <c r="C5330" s="587" t="s">
        <v>780</v>
      </c>
      <c r="D5330" s="588">
        <v>7512.39</v>
      </c>
    </row>
    <row r="5331" spans="1:4" ht="28.5">
      <c r="A5331" s="585" t="s">
        <v>16550</v>
      </c>
      <c r="B5331" s="586" t="s">
        <v>16551</v>
      </c>
      <c r="C5331" s="587" t="s">
        <v>780</v>
      </c>
      <c r="D5331" s="588">
        <v>7555</v>
      </c>
    </row>
    <row r="5332" spans="1:4" ht="28.5">
      <c r="A5332" s="585" t="s">
        <v>16552</v>
      </c>
      <c r="B5332" s="586" t="s">
        <v>16553</v>
      </c>
      <c r="C5332" s="587" t="s">
        <v>780</v>
      </c>
      <c r="D5332" s="588">
        <v>2038.72</v>
      </c>
    </row>
    <row r="5333" spans="1:4" ht="14.25">
      <c r="A5333" s="585" t="s">
        <v>16554</v>
      </c>
      <c r="B5333" s="586" t="s">
        <v>16555</v>
      </c>
      <c r="C5333" s="587" t="s">
        <v>780</v>
      </c>
      <c r="D5333" s="588">
        <v>2636.16</v>
      </c>
    </row>
    <row r="5334" spans="1:4" ht="28.5">
      <c r="A5334" s="585" t="s">
        <v>16556</v>
      </c>
      <c r="B5334" s="586" t="s">
        <v>16557</v>
      </c>
      <c r="C5334" s="587" t="s">
        <v>780</v>
      </c>
      <c r="D5334" s="588">
        <v>9728.23</v>
      </c>
    </row>
    <row r="5335" spans="1:4" ht="28.5">
      <c r="A5335" s="585" t="s">
        <v>16558</v>
      </c>
      <c r="B5335" s="586" t="s">
        <v>16559</v>
      </c>
      <c r="C5335" s="587" t="s">
        <v>780</v>
      </c>
      <c r="D5335" s="588">
        <v>7657.12</v>
      </c>
    </row>
    <row r="5336" spans="1:4" ht="28.5">
      <c r="A5336" s="585" t="s">
        <v>16560</v>
      </c>
      <c r="B5336" s="586" t="s">
        <v>16561</v>
      </c>
      <c r="C5336" s="587" t="s">
        <v>780</v>
      </c>
      <c r="D5336" s="588">
        <v>6114.95</v>
      </c>
    </row>
    <row r="5337" spans="1:4" ht="28.5">
      <c r="A5337" s="585" t="s">
        <v>16562</v>
      </c>
      <c r="B5337" s="586" t="s">
        <v>16563</v>
      </c>
      <c r="C5337" s="587" t="s">
        <v>780</v>
      </c>
      <c r="D5337" s="588">
        <v>6151.83</v>
      </c>
    </row>
    <row r="5338" spans="1:4" ht="28.5">
      <c r="A5338" s="585" t="s">
        <v>16564</v>
      </c>
      <c r="B5338" s="586" t="s">
        <v>16565</v>
      </c>
      <c r="C5338" s="587" t="s">
        <v>780</v>
      </c>
      <c r="D5338" s="588">
        <v>1928.46</v>
      </c>
    </row>
    <row r="5339" spans="1:4" ht="28.5">
      <c r="A5339" s="585" t="s">
        <v>16566</v>
      </c>
      <c r="B5339" s="586" t="s">
        <v>16567</v>
      </c>
      <c r="C5339" s="587" t="s">
        <v>780</v>
      </c>
      <c r="D5339" s="588">
        <v>1927.65</v>
      </c>
    </row>
    <row r="5340" spans="1:4" ht="28.5">
      <c r="A5340" s="585" t="s">
        <v>16568</v>
      </c>
      <c r="B5340" s="586" t="s">
        <v>16569</v>
      </c>
      <c r="C5340" s="587" t="s">
        <v>780</v>
      </c>
      <c r="D5340" s="588">
        <v>448.22</v>
      </c>
    </row>
    <row r="5341" spans="1:4" ht="28.5">
      <c r="A5341" s="585" t="s">
        <v>16570</v>
      </c>
      <c r="B5341" s="586" t="s">
        <v>16571</v>
      </c>
      <c r="C5341" s="587" t="s">
        <v>780</v>
      </c>
      <c r="D5341" s="588">
        <v>351.01</v>
      </c>
    </row>
    <row r="5342" spans="1:4" ht="28.5">
      <c r="A5342" s="585" t="s">
        <v>16572</v>
      </c>
      <c r="B5342" s="586" t="s">
        <v>16573</v>
      </c>
      <c r="C5342" s="587" t="s">
        <v>780</v>
      </c>
      <c r="D5342" s="588">
        <v>400.76</v>
      </c>
    </row>
    <row r="5343" spans="1:4" ht="28.5">
      <c r="A5343" s="585" t="s">
        <v>16574</v>
      </c>
      <c r="B5343" s="586" t="s">
        <v>16575</v>
      </c>
      <c r="C5343" s="587" t="s">
        <v>780</v>
      </c>
      <c r="D5343" s="588">
        <v>358.78</v>
      </c>
    </row>
    <row r="5344" spans="1:4" ht="28.5">
      <c r="A5344" s="585" t="s">
        <v>16576</v>
      </c>
      <c r="B5344" s="586" t="s">
        <v>16577</v>
      </c>
      <c r="C5344" s="587" t="s">
        <v>780</v>
      </c>
      <c r="D5344" s="588">
        <v>411.37</v>
      </c>
    </row>
    <row r="5345" spans="1:4" ht="28.5">
      <c r="A5345" s="585" t="s">
        <v>16578</v>
      </c>
      <c r="B5345" s="586" t="s">
        <v>16579</v>
      </c>
      <c r="C5345" s="587" t="s">
        <v>780</v>
      </c>
      <c r="D5345" s="588">
        <v>317.10000000000002</v>
      </c>
    </row>
    <row r="5346" spans="1:4" ht="28.5">
      <c r="A5346" s="585" t="s">
        <v>16580</v>
      </c>
      <c r="B5346" s="586" t="s">
        <v>16581</v>
      </c>
      <c r="C5346" s="587" t="s">
        <v>780</v>
      </c>
      <c r="D5346" s="588">
        <v>371.48</v>
      </c>
    </row>
    <row r="5347" spans="1:4" ht="42.75">
      <c r="A5347" s="585" t="s">
        <v>16582</v>
      </c>
      <c r="B5347" s="586" t="s">
        <v>16583</v>
      </c>
      <c r="C5347" s="587" t="s">
        <v>780</v>
      </c>
      <c r="D5347" s="588">
        <v>361.84</v>
      </c>
    </row>
    <row r="5348" spans="1:4" ht="14.25">
      <c r="A5348" s="585" t="s">
        <v>16584</v>
      </c>
      <c r="B5348" s="586" t="s">
        <v>16585</v>
      </c>
      <c r="C5348" s="587"/>
      <c r="D5348" s="588"/>
    </row>
    <row r="5349" spans="1:4" ht="14.25">
      <c r="A5349" s="585" t="s">
        <v>16586</v>
      </c>
      <c r="B5349" s="586" t="s">
        <v>16587</v>
      </c>
      <c r="C5349" s="587"/>
      <c r="D5349" s="588"/>
    </row>
    <row r="5350" spans="1:4" ht="14.25">
      <c r="A5350" s="585" t="s">
        <v>16588</v>
      </c>
      <c r="B5350" s="586" t="s">
        <v>16589</v>
      </c>
      <c r="C5350" s="587" t="s">
        <v>780</v>
      </c>
      <c r="D5350" s="588">
        <v>19.079999999999998</v>
      </c>
    </row>
    <row r="5351" spans="1:4" ht="14.25">
      <c r="A5351" s="585" t="s">
        <v>16590</v>
      </c>
      <c r="B5351" s="586" t="s">
        <v>16591</v>
      </c>
      <c r="C5351" s="587" t="s">
        <v>780</v>
      </c>
      <c r="D5351" s="588">
        <v>45.79</v>
      </c>
    </row>
    <row r="5352" spans="1:4" ht="14.25">
      <c r="A5352" s="585" t="s">
        <v>16592</v>
      </c>
      <c r="B5352" s="586" t="s">
        <v>16589</v>
      </c>
      <c r="C5352" s="587" t="s">
        <v>303</v>
      </c>
      <c r="D5352" s="588">
        <v>38.159999999999997</v>
      </c>
    </row>
    <row r="5353" spans="1:4" ht="14.25">
      <c r="A5353" s="585" t="s">
        <v>16593</v>
      </c>
      <c r="B5353" s="586" t="s">
        <v>16591</v>
      </c>
      <c r="C5353" s="587" t="s">
        <v>303</v>
      </c>
      <c r="D5353" s="588">
        <v>63.23</v>
      </c>
    </row>
    <row r="5354" spans="1:4" ht="14.25">
      <c r="A5354" s="585" t="s">
        <v>16594</v>
      </c>
      <c r="B5354" s="586" t="s">
        <v>16595</v>
      </c>
      <c r="C5354" s="587"/>
      <c r="D5354" s="588"/>
    </row>
    <row r="5355" spans="1:4" ht="14.25">
      <c r="A5355" s="585" t="s">
        <v>16596</v>
      </c>
      <c r="B5355" s="586" t="s">
        <v>16597</v>
      </c>
      <c r="C5355" s="587" t="s">
        <v>780</v>
      </c>
      <c r="D5355" s="588">
        <v>26.16</v>
      </c>
    </row>
    <row r="5356" spans="1:4" ht="14.25">
      <c r="A5356" s="585" t="s">
        <v>16598</v>
      </c>
      <c r="B5356" s="586" t="s">
        <v>16599</v>
      </c>
      <c r="C5356" s="587" t="s">
        <v>780</v>
      </c>
      <c r="D5356" s="588">
        <v>29.43</v>
      </c>
    </row>
    <row r="5357" spans="1:4" ht="14.25">
      <c r="A5357" s="585" t="s">
        <v>16600</v>
      </c>
      <c r="B5357" s="586" t="s">
        <v>16601</v>
      </c>
      <c r="C5357" s="587" t="s">
        <v>780</v>
      </c>
      <c r="D5357" s="588">
        <v>31.61</v>
      </c>
    </row>
    <row r="5358" spans="1:4" ht="14.25">
      <c r="A5358" s="585" t="s">
        <v>16602</v>
      </c>
      <c r="B5358" s="586" t="s">
        <v>16603</v>
      </c>
      <c r="C5358" s="587" t="s">
        <v>780</v>
      </c>
      <c r="D5358" s="588">
        <v>33.25</v>
      </c>
    </row>
    <row r="5359" spans="1:4" ht="14.25">
      <c r="A5359" s="585" t="s">
        <v>16604</v>
      </c>
      <c r="B5359" s="586" t="s">
        <v>16605</v>
      </c>
      <c r="C5359" s="587" t="s">
        <v>780</v>
      </c>
      <c r="D5359" s="588">
        <v>43.61</v>
      </c>
    </row>
    <row r="5360" spans="1:4" ht="14.25">
      <c r="A5360" s="585" t="s">
        <v>16606</v>
      </c>
      <c r="B5360" s="586" t="s">
        <v>16607</v>
      </c>
      <c r="C5360" s="587" t="s">
        <v>780</v>
      </c>
      <c r="D5360" s="588">
        <v>18.91</v>
      </c>
    </row>
    <row r="5361" spans="1:4" ht="14.25">
      <c r="A5361" s="585" t="s">
        <v>16608</v>
      </c>
      <c r="B5361" s="586" t="s">
        <v>16609</v>
      </c>
      <c r="C5361" s="587" t="s">
        <v>780</v>
      </c>
      <c r="D5361" s="588">
        <v>26.49</v>
      </c>
    </row>
    <row r="5362" spans="1:4" ht="14.25">
      <c r="A5362" s="585" t="s">
        <v>16610</v>
      </c>
      <c r="B5362" s="586" t="s">
        <v>16611</v>
      </c>
      <c r="C5362" s="587" t="s">
        <v>780</v>
      </c>
      <c r="D5362" s="588">
        <v>35.97</v>
      </c>
    </row>
    <row r="5363" spans="1:4" ht="14.25">
      <c r="A5363" s="585" t="s">
        <v>16612</v>
      </c>
      <c r="B5363" s="586" t="s">
        <v>16613</v>
      </c>
      <c r="C5363" s="587" t="s">
        <v>780</v>
      </c>
      <c r="D5363" s="588">
        <v>45.45</v>
      </c>
    </row>
    <row r="5364" spans="1:4" ht="14.25">
      <c r="A5364" s="585" t="s">
        <v>16614</v>
      </c>
      <c r="B5364" s="586" t="s">
        <v>16615</v>
      </c>
      <c r="C5364" s="587" t="s">
        <v>780</v>
      </c>
      <c r="D5364" s="588">
        <v>6.82</v>
      </c>
    </row>
    <row r="5365" spans="1:4" ht="14.25">
      <c r="A5365" s="585" t="s">
        <v>16616</v>
      </c>
      <c r="B5365" s="586" t="s">
        <v>16617</v>
      </c>
      <c r="C5365" s="587" t="s">
        <v>780</v>
      </c>
      <c r="D5365" s="588">
        <v>10.57</v>
      </c>
    </row>
    <row r="5366" spans="1:4" ht="14.25">
      <c r="A5366" s="585" t="s">
        <v>16618</v>
      </c>
      <c r="B5366" s="586" t="s">
        <v>16619</v>
      </c>
      <c r="C5366" s="587" t="s">
        <v>780</v>
      </c>
      <c r="D5366" s="588">
        <v>15.26</v>
      </c>
    </row>
    <row r="5367" spans="1:4" ht="28.5">
      <c r="A5367" s="585" t="s">
        <v>16620</v>
      </c>
      <c r="B5367" s="586" t="s">
        <v>16621</v>
      </c>
      <c r="C5367" s="587" t="s">
        <v>780</v>
      </c>
      <c r="D5367" s="588">
        <v>19.940000000000001</v>
      </c>
    </row>
    <row r="5368" spans="1:4" ht="28.5">
      <c r="A5368" s="585" t="s">
        <v>16622</v>
      </c>
      <c r="B5368" s="586" t="s">
        <v>16623</v>
      </c>
      <c r="C5368" s="587" t="s">
        <v>492</v>
      </c>
      <c r="D5368" s="588">
        <v>0.39</v>
      </c>
    </row>
    <row r="5369" spans="1:4" ht="28.5">
      <c r="A5369" s="585" t="s">
        <v>16624</v>
      </c>
      <c r="B5369" s="586" t="s">
        <v>16625</v>
      </c>
      <c r="C5369" s="587" t="s">
        <v>492</v>
      </c>
      <c r="D5369" s="588">
        <v>0.19</v>
      </c>
    </row>
    <row r="5370" spans="1:4" ht="28.5">
      <c r="A5370" s="585" t="s">
        <v>16626</v>
      </c>
      <c r="B5370" s="586" t="s">
        <v>16627</v>
      </c>
      <c r="C5370" s="587" t="s">
        <v>492</v>
      </c>
      <c r="D5370" s="588">
        <v>0.17</v>
      </c>
    </row>
    <row r="5371" spans="1:4" ht="28.5">
      <c r="A5371" s="585" t="s">
        <v>16628</v>
      </c>
      <c r="B5371" s="586" t="s">
        <v>16629</v>
      </c>
      <c r="C5371" s="587" t="s">
        <v>492</v>
      </c>
      <c r="D5371" s="588">
        <v>0.06</v>
      </c>
    </row>
    <row r="5372" spans="1:4" ht="28.5">
      <c r="A5372" s="585" t="s">
        <v>16630</v>
      </c>
      <c r="B5372" s="586" t="s">
        <v>16631</v>
      </c>
      <c r="C5372" s="587" t="s">
        <v>492</v>
      </c>
      <c r="D5372" s="588">
        <v>0.22</v>
      </c>
    </row>
    <row r="5373" spans="1:4" ht="28.5">
      <c r="A5373" s="585" t="s">
        <v>16632</v>
      </c>
      <c r="B5373" s="586" t="s">
        <v>16633</v>
      </c>
      <c r="C5373" s="587" t="s">
        <v>492</v>
      </c>
      <c r="D5373" s="588">
        <v>7.0000000000000007E-2</v>
      </c>
    </row>
    <row r="5374" spans="1:4" ht="28.5">
      <c r="A5374" s="585" t="s">
        <v>16634</v>
      </c>
      <c r="B5374" s="586" t="s">
        <v>16635</v>
      </c>
      <c r="C5374" s="587" t="s">
        <v>492</v>
      </c>
      <c r="D5374" s="588">
        <v>0.28999999999999998</v>
      </c>
    </row>
    <row r="5375" spans="1:4" ht="28.5">
      <c r="A5375" s="585" t="s">
        <v>16636</v>
      </c>
      <c r="B5375" s="586" t="s">
        <v>16637</v>
      </c>
      <c r="C5375" s="587" t="s">
        <v>492</v>
      </c>
      <c r="D5375" s="588">
        <v>0.09</v>
      </c>
    </row>
    <row r="5376" spans="1:4" ht="28.5">
      <c r="A5376" s="585" t="s">
        <v>16638</v>
      </c>
      <c r="B5376" s="586" t="s">
        <v>16639</v>
      </c>
      <c r="C5376" s="587" t="s">
        <v>492</v>
      </c>
      <c r="D5376" s="588">
        <v>0.36</v>
      </c>
    </row>
    <row r="5377" spans="1:4" ht="28.5">
      <c r="A5377" s="585" t="s">
        <v>16640</v>
      </c>
      <c r="B5377" s="586" t="s">
        <v>16641</v>
      </c>
      <c r="C5377" s="587" t="s">
        <v>492</v>
      </c>
      <c r="D5377" s="588">
        <v>0.1</v>
      </c>
    </row>
    <row r="5378" spans="1:4" ht="28.5">
      <c r="A5378" s="585" t="s">
        <v>16642</v>
      </c>
      <c r="B5378" s="586" t="s">
        <v>16643</v>
      </c>
      <c r="C5378" s="587" t="s">
        <v>492</v>
      </c>
      <c r="D5378" s="588">
        <v>0.06</v>
      </c>
    </row>
    <row r="5379" spans="1:4" ht="28.5">
      <c r="A5379" s="585" t="s">
        <v>16644</v>
      </c>
      <c r="B5379" s="586" t="s">
        <v>16645</v>
      </c>
      <c r="C5379" s="587" t="s">
        <v>492</v>
      </c>
      <c r="D5379" s="588">
        <v>0.01</v>
      </c>
    </row>
    <row r="5380" spans="1:4" ht="28.5">
      <c r="A5380" s="585" t="s">
        <v>16646</v>
      </c>
      <c r="B5380" s="586" t="s">
        <v>16647</v>
      </c>
      <c r="C5380" s="587" t="s">
        <v>492</v>
      </c>
      <c r="D5380" s="588">
        <v>0.11</v>
      </c>
    </row>
    <row r="5381" spans="1:4" ht="28.5">
      <c r="A5381" s="585" t="s">
        <v>16648</v>
      </c>
      <c r="B5381" s="586" t="s">
        <v>16649</v>
      </c>
      <c r="C5381" s="587" t="s">
        <v>492</v>
      </c>
      <c r="D5381" s="588">
        <v>0.02</v>
      </c>
    </row>
    <row r="5382" spans="1:4" ht="28.5">
      <c r="A5382" s="585" t="s">
        <v>16650</v>
      </c>
      <c r="B5382" s="586" t="s">
        <v>16651</v>
      </c>
      <c r="C5382" s="587" t="s">
        <v>492</v>
      </c>
      <c r="D5382" s="588">
        <v>0.17</v>
      </c>
    </row>
    <row r="5383" spans="1:4" ht="28.5">
      <c r="A5383" s="585" t="s">
        <v>16652</v>
      </c>
      <c r="B5383" s="586" t="s">
        <v>16653</v>
      </c>
      <c r="C5383" s="587" t="s">
        <v>492</v>
      </c>
      <c r="D5383" s="588">
        <v>0.04</v>
      </c>
    </row>
    <row r="5384" spans="1:4" ht="28.5">
      <c r="A5384" s="585" t="s">
        <v>16654</v>
      </c>
      <c r="B5384" s="586" t="s">
        <v>16655</v>
      </c>
      <c r="C5384" s="587" t="s">
        <v>492</v>
      </c>
      <c r="D5384" s="588">
        <v>0.22</v>
      </c>
    </row>
    <row r="5385" spans="1:4" ht="28.5">
      <c r="A5385" s="585" t="s">
        <v>16656</v>
      </c>
      <c r="B5385" s="586" t="s">
        <v>16657</v>
      </c>
      <c r="C5385" s="587" t="s">
        <v>492</v>
      </c>
      <c r="D5385" s="588">
        <v>0.05</v>
      </c>
    </row>
    <row r="5386" spans="1:4" ht="14.25">
      <c r="A5386" s="585" t="s">
        <v>16658</v>
      </c>
      <c r="B5386" s="586" t="s">
        <v>16659</v>
      </c>
      <c r="C5386" s="587" t="s">
        <v>891</v>
      </c>
      <c r="D5386" s="588">
        <v>0.56000000000000005</v>
      </c>
    </row>
    <row r="5387" spans="1:4" ht="28.5">
      <c r="A5387" s="585" t="s">
        <v>16660</v>
      </c>
      <c r="B5387" s="586" t="s">
        <v>16661</v>
      </c>
      <c r="C5387" s="587" t="s">
        <v>891</v>
      </c>
      <c r="D5387" s="588">
        <v>0.38</v>
      </c>
    </row>
    <row r="5388" spans="1:4" ht="28.5">
      <c r="A5388" s="585" t="s">
        <v>16662</v>
      </c>
      <c r="B5388" s="586" t="s">
        <v>16663</v>
      </c>
      <c r="C5388" s="587" t="s">
        <v>891</v>
      </c>
      <c r="D5388" s="588">
        <v>0.43</v>
      </c>
    </row>
    <row r="5389" spans="1:4" ht="28.5">
      <c r="A5389" s="585" t="s">
        <v>16664</v>
      </c>
      <c r="B5389" s="586" t="s">
        <v>16665</v>
      </c>
      <c r="C5389" s="587" t="s">
        <v>891</v>
      </c>
      <c r="D5389" s="588">
        <v>0.51</v>
      </c>
    </row>
    <row r="5390" spans="1:4" ht="28.5">
      <c r="A5390" s="585" t="s">
        <v>16666</v>
      </c>
      <c r="B5390" s="586" t="s">
        <v>16667</v>
      </c>
      <c r="C5390" s="587" t="s">
        <v>891</v>
      </c>
      <c r="D5390" s="588">
        <v>0.57999999999999996</v>
      </c>
    </row>
    <row r="5391" spans="1:4" ht="28.5">
      <c r="A5391" s="585" t="s">
        <v>16668</v>
      </c>
      <c r="B5391" s="586" t="s">
        <v>16669</v>
      </c>
      <c r="C5391" s="587" t="s">
        <v>891</v>
      </c>
      <c r="D5391" s="588">
        <v>0.1</v>
      </c>
    </row>
    <row r="5392" spans="1:4" ht="28.5">
      <c r="A5392" s="585" t="s">
        <v>16670</v>
      </c>
      <c r="B5392" s="586" t="s">
        <v>16671</v>
      </c>
      <c r="C5392" s="587" t="s">
        <v>891</v>
      </c>
      <c r="D5392" s="588">
        <v>0.16</v>
      </c>
    </row>
    <row r="5393" spans="1:4" ht="28.5">
      <c r="A5393" s="585" t="s">
        <v>16672</v>
      </c>
      <c r="B5393" s="586" t="s">
        <v>16673</v>
      </c>
      <c r="C5393" s="587" t="s">
        <v>891</v>
      </c>
      <c r="D5393" s="588">
        <v>0.24</v>
      </c>
    </row>
    <row r="5394" spans="1:4" ht="28.5">
      <c r="A5394" s="585" t="s">
        <v>16674</v>
      </c>
      <c r="B5394" s="586" t="s">
        <v>16675</v>
      </c>
      <c r="C5394" s="587" t="s">
        <v>891</v>
      </c>
      <c r="D5394" s="588">
        <v>0.32</v>
      </c>
    </row>
    <row r="5395" spans="1:4" ht="28.5">
      <c r="A5395" s="585" t="s">
        <v>16676</v>
      </c>
      <c r="B5395" s="586" t="s">
        <v>16677</v>
      </c>
      <c r="C5395" s="587" t="s">
        <v>891</v>
      </c>
      <c r="D5395" s="588">
        <v>0.05</v>
      </c>
    </row>
    <row r="5396" spans="1:4" ht="28.5">
      <c r="A5396" s="585" t="s">
        <v>16678</v>
      </c>
      <c r="B5396" s="586" t="s">
        <v>16679</v>
      </c>
      <c r="C5396" s="587" t="s">
        <v>891</v>
      </c>
      <c r="D5396" s="588">
        <v>0.08</v>
      </c>
    </row>
    <row r="5397" spans="1:4" ht="28.5">
      <c r="A5397" s="585" t="s">
        <v>16680</v>
      </c>
      <c r="B5397" s="586" t="s">
        <v>16681</v>
      </c>
      <c r="C5397" s="587" t="s">
        <v>891</v>
      </c>
      <c r="D5397" s="588">
        <v>0.11</v>
      </c>
    </row>
    <row r="5398" spans="1:4" ht="28.5">
      <c r="A5398" s="585" t="s">
        <v>16682</v>
      </c>
      <c r="B5398" s="586" t="s">
        <v>16683</v>
      </c>
      <c r="C5398" s="587" t="s">
        <v>891</v>
      </c>
      <c r="D5398" s="588">
        <v>0.15</v>
      </c>
    </row>
    <row r="5399" spans="1:4" ht="14.25">
      <c r="A5399" s="585" t="s">
        <v>16684</v>
      </c>
      <c r="B5399" s="586" t="s">
        <v>16685</v>
      </c>
      <c r="C5399" s="587" t="s">
        <v>256</v>
      </c>
      <c r="D5399" s="588">
        <v>0.04</v>
      </c>
    </row>
    <row r="5400" spans="1:4" ht="28.5">
      <c r="A5400" s="585" t="s">
        <v>16686</v>
      </c>
      <c r="B5400" s="586" t="s">
        <v>16687</v>
      </c>
      <c r="C5400" s="587" t="s">
        <v>492</v>
      </c>
      <c r="D5400" s="588">
        <v>0.16</v>
      </c>
    </row>
    <row r="5401" spans="1:4" ht="28.5">
      <c r="A5401" s="585" t="s">
        <v>16688</v>
      </c>
      <c r="B5401" s="586" t="s">
        <v>16689</v>
      </c>
      <c r="C5401" s="587" t="s">
        <v>492</v>
      </c>
      <c r="D5401" s="588">
        <v>7.0000000000000007E-2</v>
      </c>
    </row>
    <row r="5402" spans="1:4" ht="14.25">
      <c r="A5402" s="585" t="s">
        <v>16690</v>
      </c>
      <c r="B5402" s="586" t="s">
        <v>16691</v>
      </c>
      <c r="C5402" s="587" t="s">
        <v>891</v>
      </c>
      <c r="D5402" s="588">
        <v>0.25</v>
      </c>
    </row>
    <row r="5403" spans="1:4" ht="14.25">
      <c r="A5403" s="585" t="s">
        <v>16692</v>
      </c>
      <c r="B5403" s="586" t="s">
        <v>16693</v>
      </c>
      <c r="C5403" s="587" t="s">
        <v>256</v>
      </c>
      <c r="D5403" s="588">
        <v>0.01</v>
      </c>
    </row>
    <row r="5404" spans="1:4" ht="28.5">
      <c r="A5404" s="585" t="s">
        <v>16694</v>
      </c>
      <c r="B5404" s="586" t="s">
        <v>16695</v>
      </c>
      <c r="C5404" s="587" t="s">
        <v>256</v>
      </c>
      <c r="D5404" s="588">
        <v>0.03</v>
      </c>
    </row>
    <row r="5405" spans="1:4" ht="14.25">
      <c r="A5405" s="585" t="s">
        <v>16696</v>
      </c>
      <c r="B5405" s="586" t="s">
        <v>16697</v>
      </c>
      <c r="C5405" s="587" t="s">
        <v>303</v>
      </c>
      <c r="D5405" s="588">
        <v>5.45</v>
      </c>
    </row>
    <row r="5406" spans="1:4" ht="14.25">
      <c r="A5406" s="585" t="s">
        <v>16698</v>
      </c>
      <c r="B5406" s="586" t="s">
        <v>16699</v>
      </c>
      <c r="C5406" s="587" t="s">
        <v>303</v>
      </c>
      <c r="D5406" s="588">
        <v>7.63</v>
      </c>
    </row>
    <row r="5407" spans="1:4" ht="14.25">
      <c r="A5407" s="585" t="s">
        <v>16700</v>
      </c>
      <c r="B5407" s="586" t="s">
        <v>16701</v>
      </c>
      <c r="C5407" s="587" t="s">
        <v>303</v>
      </c>
      <c r="D5407" s="588">
        <v>8.7200000000000006</v>
      </c>
    </row>
    <row r="5408" spans="1:4" ht="14.25">
      <c r="A5408" s="585" t="s">
        <v>16702</v>
      </c>
      <c r="B5408" s="586" t="s">
        <v>16703</v>
      </c>
      <c r="C5408" s="587" t="s">
        <v>303</v>
      </c>
      <c r="D5408" s="588">
        <v>8.7200000000000006</v>
      </c>
    </row>
    <row r="5409" spans="1:4" ht="14.25">
      <c r="A5409" s="585" t="s">
        <v>16704</v>
      </c>
      <c r="B5409" s="586" t="s">
        <v>16705</v>
      </c>
      <c r="C5409" s="587" t="s">
        <v>303</v>
      </c>
      <c r="D5409" s="588">
        <v>9.81</v>
      </c>
    </row>
    <row r="5410" spans="1:4" ht="14.25">
      <c r="A5410" s="585" t="s">
        <v>16706</v>
      </c>
      <c r="B5410" s="586" t="s">
        <v>16707</v>
      </c>
      <c r="C5410" s="587" t="s">
        <v>303</v>
      </c>
      <c r="D5410" s="588">
        <v>11.99</v>
      </c>
    </row>
    <row r="5411" spans="1:4" ht="14.25">
      <c r="A5411" s="585" t="s">
        <v>16708</v>
      </c>
      <c r="B5411" s="586" t="s">
        <v>16709</v>
      </c>
      <c r="C5411" s="587" t="s">
        <v>303</v>
      </c>
      <c r="D5411" s="588">
        <v>11.99</v>
      </c>
    </row>
    <row r="5412" spans="1:4" ht="14.25">
      <c r="A5412" s="585" t="s">
        <v>16710</v>
      </c>
      <c r="B5412" s="586" t="s">
        <v>16711</v>
      </c>
      <c r="C5412" s="587" t="s">
        <v>303</v>
      </c>
      <c r="D5412" s="588">
        <v>13.08</v>
      </c>
    </row>
    <row r="5413" spans="1:4" ht="14.25">
      <c r="A5413" s="585" t="s">
        <v>16712</v>
      </c>
      <c r="B5413" s="586" t="s">
        <v>16713</v>
      </c>
      <c r="C5413" s="587" t="s">
        <v>303</v>
      </c>
      <c r="D5413" s="588">
        <v>15.26</v>
      </c>
    </row>
    <row r="5414" spans="1:4" ht="28.5">
      <c r="A5414" s="585" t="s">
        <v>16714</v>
      </c>
      <c r="B5414" s="586" t="s">
        <v>16715</v>
      </c>
      <c r="C5414" s="587" t="s">
        <v>303</v>
      </c>
      <c r="D5414" s="588">
        <v>15.26</v>
      </c>
    </row>
    <row r="5415" spans="1:4" ht="28.5">
      <c r="A5415" s="585" t="s">
        <v>16716</v>
      </c>
      <c r="B5415" s="586" t="s">
        <v>16717</v>
      </c>
      <c r="C5415" s="587" t="s">
        <v>303</v>
      </c>
      <c r="D5415" s="588">
        <v>16.350000000000001</v>
      </c>
    </row>
    <row r="5416" spans="1:4" ht="28.5">
      <c r="A5416" s="585" t="s">
        <v>16718</v>
      </c>
      <c r="B5416" s="586" t="s">
        <v>16719</v>
      </c>
      <c r="C5416" s="587" t="s">
        <v>303</v>
      </c>
      <c r="D5416" s="588">
        <v>18.53</v>
      </c>
    </row>
    <row r="5417" spans="1:4" ht="14.25">
      <c r="A5417" s="585" t="s">
        <v>16720</v>
      </c>
      <c r="B5417" s="586" t="s">
        <v>16721</v>
      </c>
      <c r="C5417" s="587" t="s">
        <v>309</v>
      </c>
      <c r="D5417" s="588">
        <v>0.27</v>
      </c>
    </row>
    <row r="5418" spans="1:4" ht="14.25">
      <c r="A5418" s="585" t="s">
        <v>16722</v>
      </c>
      <c r="B5418" s="586" t="s">
        <v>16723</v>
      </c>
      <c r="C5418" s="587" t="s">
        <v>309</v>
      </c>
      <c r="D5418" s="588">
        <v>0.35</v>
      </c>
    </row>
    <row r="5419" spans="1:4" ht="14.25">
      <c r="A5419" s="585" t="s">
        <v>16724</v>
      </c>
      <c r="B5419" s="586" t="s">
        <v>16725</v>
      </c>
      <c r="C5419" s="587" t="s">
        <v>309</v>
      </c>
      <c r="D5419" s="588">
        <v>0.47</v>
      </c>
    </row>
    <row r="5420" spans="1:4" ht="14.25">
      <c r="A5420" s="585" t="s">
        <v>16726</v>
      </c>
      <c r="B5420" s="586" t="s">
        <v>16727</v>
      </c>
      <c r="C5420" s="587" t="s">
        <v>309</v>
      </c>
      <c r="D5420" s="588">
        <v>0.56000000000000005</v>
      </c>
    </row>
    <row r="5421" spans="1:4" ht="14.25">
      <c r="A5421" s="585" t="s">
        <v>16728</v>
      </c>
      <c r="B5421" s="586" t="s">
        <v>16729</v>
      </c>
      <c r="C5421" s="587" t="s">
        <v>303</v>
      </c>
      <c r="D5421" s="588">
        <v>16.350000000000001</v>
      </c>
    </row>
    <row r="5422" spans="1:4" ht="14.25">
      <c r="A5422" s="585" t="s">
        <v>16730</v>
      </c>
      <c r="B5422" s="586" t="s">
        <v>16731</v>
      </c>
      <c r="C5422" s="587" t="s">
        <v>303</v>
      </c>
      <c r="D5422" s="588">
        <v>27.25</v>
      </c>
    </row>
    <row r="5423" spans="1:4" ht="14.25">
      <c r="A5423" s="585" t="s">
        <v>16732</v>
      </c>
      <c r="B5423" s="586" t="s">
        <v>16733</v>
      </c>
      <c r="C5423" s="587" t="s">
        <v>303</v>
      </c>
      <c r="D5423" s="588">
        <v>40.340000000000003</v>
      </c>
    </row>
    <row r="5424" spans="1:4" ht="14.25">
      <c r="A5424" s="585" t="s">
        <v>16734</v>
      </c>
      <c r="B5424" s="586" t="s">
        <v>16735</v>
      </c>
      <c r="C5424" s="587" t="s">
        <v>303</v>
      </c>
      <c r="D5424" s="588">
        <v>6.54</v>
      </c>
    </row>
    <row r="5425" spans="1:4" ht="14.25">
      <c r="A5425" s="585" t="s">
        <v>16736</v>
      </c>
      <c r="B5425" s="586" t="s">
        <v>16737</v>
      </c>
      <c r="C5425" s="587" t="s">
        <v>303</v>
      </c>
      <c r="D5425" s="588">
        <v>10.9</v>
      </c>
    </row>
    <row r="5426" spans="1:4" ht="14.25">
      <c r="A5426" s="585" t="s">
        <v>16738</v>
      </c>
      <c r="B5426" s="586" t="s">
        <v>16739</v>
      </c>
      <c r="C5426" s="587" t="s">
        <v>303</v>
      </c>
      <c r="D5426" s="588">
        <v>16.350000000000001</v>
      </c>
    </row>
    <row r="5427" spans="1:4" ht="28.5">
      <c r="A5427" s="585" t="s">
        <v>16740</v>
      </c>
      <c r="B5427" s="586" t="s">
        <v>16741</v>
      </c>
      <c r="C5427" s="587" t="s">
        <v>810</v>
      </c>
      <c r="D5427" s="588">
        <v>0.04</v>
      </c>
    </row>
    <row r="5428" spans="1:4" ht="28.5">
      <c r="A5428" s="585" t="s">
        <v>16742</v>
      </c>
      <c r="B5428" s="586" t="s">
        <v>16743</v>
      </c>
      <c r="C5428" s="587" t="s">
        <v>810</v>
      </c>
      <c r="D5428" s="588">
        <v>0.1</v>
      </c>
    </row>
    <row r="5429" spans="1:4" ht="42.75">
      <c r="A5429" s="585" t="s">
        <v>16744</v>
      </c>
      <c r="B5429" s="586" t="s">
        <v>16745</v>
      </c>
      <c r="C5429" s="587" t="s">
        <v>810</v>
      </c>
      <c r="D5429" s="588">
        <v>0.04</v>
      </c>
    </row>
    <row r="5430" spans="1:4" ht="42.75">
      <c r="A5430" s="585" t="s">
        <v>16746</v>
      </c>
      <c r="B5430" s="586" t="s">
        <v>16747</v>
      </c>
      <c r="C5430" s="587" t="s">
        <v>810</v>
      </c>
      <c r="D5430" s="588">
        <v>0.05</v>
      </c>
    </row>
    <row r="5431" spans="1:4" ht="42.75">
      <c r="A5431" s="585" t="s">
        <v>16748</v>
      </c>
      <c r="B5431" s="586" t="s">
        <v>16749</v>
      </c>
      <c r="C5431" s="587" t="s">
        <v>810</v>
      </c>
      <c r="D5431" s="588">
        <v>0.1</v>
      </c>
    </row>
    <row r="5432" spans="1:4" ht="28.5">
      <c r="A5432" s="585" t="s">
        <v>16750</v>
      </c>
      <c r="B5432" s="586" t="s">
        <v>16751</v>
      </c>
      <c r="C5432" s="587" t="s">
        <v>810</v>
      </c>
      <c r="D5432" s="588">
        <v>0.08</v>
      </c>
    </row>
    <row r="5433" spans="1:4" ht="28.5">
      <c r="A5433" s="585" t="s">
        <v>16752</v>
      </c>
      <c r="B5433" s="586" t="s">
        <v>16753</v>
      </c>
      <c r="C5433" s="587" t="s">
        <v>810</v>
      </c>
      <c r="D5433" s="588">
        <v>0.1</v>
      </c>
    </row>
    <row r="5434" spans="1:4" ht="28.5">
      <c r="A5434" s="585" t="s">
        <v>16754</v>
      </c>
      <c r="B5434" s="586" t="s">
        <v>16755</v>
      </c>
      <c r="C5434" s="587" t="s">
        <v>810</v>
      </c>
      <c r="D5434" s="588">
        <v>0.14000000000000001</v>
      </c>
    </row>
    <row r="5435" spans="1:4" ht="28.5">
      <c r="A5435" s="585" t="s">
        <v>16756</v>
      </c>
      <c r="B5435" s="586" t="s">
        <v>16757</v>
      </c>
      <c r="C5435" s="587" t="s">
        <v>810</v>
      </c>
      <c r="D5435" s="588">
        <v>7.0000000000000007E-2</v>
      </c>
    </row>
    <row r="5436" spans="1:4" ht="28.5">
      <c r="A5436" s="585" t="s">
        <v>16758</v>
      </c>
      <c r="B5436" s="586" t="s">
        <v>16759</v>
      </c>
      <c r="C5436" s="587" t="s">
        <v>810</v>
      </c>
      <c r="D5436" s="588">
        <v>0.15</v>
      </c>
    </row>
    <row r="5437" spans="1:4" ht="28.5">
      <c r="A5437" s="585" t="s">
        <v>16760</v>
      </c>
      <c r="B5437" s="586" t="s">
        <v>16761</v>
      </c>
      <c r="C5437" s="587" t="s">
        <v>810</v>
      </c>
      <c r="D5437" s="588">
        <v>0.3</v>
      </c>
    </row>
    <row r="5438" spans="1:4" ht="28.5">
      <c r="A5438" s="585" t="s">
        <v>16762</v>
      </c>
      <c r="B5438" s="586" t="s">
        <v>16763</v>
      </c>
      <c r="C5438" s="587" t="s">
        <v>810</v>
      </c>
      <c r="D5438" s="588">
        <v>0.05</v>
      </c>
    </row>
    <row r="5439" spans="1:4" ht="28.5">
      <c r="A5439" s="585" t="s">
        <v>16764</v>
      </c>
      <c r="B5439" s="586" t="s">
        <v>16765</v>
      </c>
      <c r="C5439" s="587" t="s">
        <v>810</v>
      </c>
      <c r="D5439" s="588">
        <v>0.08</v>
      </c>
    </row>
    <row r="5440" spans="1:4" ht="28.5">
      <c r="A5440" s="585" t="s">
        <v>16766</v>
      </c>
      <c r="B5440" s="586" t="s">
        <v>16767</v>
      </c>
      <c r="C5440" s="587" t="s">
        <v>810</v>
      </c>
      <c r="D5440" s="588">
        <v>0.12</v>
      </c>
    </row>
    <row r="5441" spans="1:4" ht="42.75">
      <c r="A5441" s="585" t="s">
        <v>16768</v>
      </c>
      <c r="B5441" s="586" t="s">
        <v>16769</v>
      </c>
      <c r="C5441" s="587" t="s">
        <v>810</v>
      </c>
      <c r="D5441" s="588">
        <v>0.1</v>
      </c>
    </row>
    <row r="5442" spans="1:4" ht="42.75">
      <c r="A5442" s="585" t="s">
        <v>16770</v>
      </c>
      <c r="B5442" s="586" t="s">
        <v>16771</v>
      </c>
      <c r="C5442" s="587" t="s">
        <v>810</v>
      </c>
      <c r="D5442" s="588">
        <v>0.2</v>
      </c>
    </row>
    <row r="5443" spans="1:4" ht="42.75">
      <c r="A5443" s="585" t="s">
        <v>16772</v>
      </c>
      <c r="B5443" s="586" t="s">
        <v>16773</v>
      </c>
      <c r="C5443" s="587" t="s">
        <v>810</v>
      </c>
      <c r="D5443" s="588">
        <v>0.3</v>
      </c>
    </row>
    <row r="5444" spans="1:4" ht="42.75">
      <c r="A5444" s="585" t="s">
        <v>16774</v>
      </c>
      <c r="B5444" s="586" t="s">
        <v>16775</v>
      </c>
      <c r="C5444" s="587" t="s">
        <v>810</v>
      </c>
      <c r="D5444" s="588">
        <v>0.5</v>
      </c>
    </row>
    <row r="5445" spans="1:4" ht="42.75">
      <c r="A5445" s="585" t="s">
        <v>16776</v>
      </c>
      <c r="B5445" s="586" t="s">
        <v>16777</v>
      </c>
      <c r="C5445" s="587" t="s">
        <v>810</v>
      </c>
      <c r="D5445" s="588">
        <v>0.7</v>
      </c>
    </row>
    <row r="5446" spans="1:4" ht="42.75">
      <c r="A5446" s="585" t="s">
        <v>16778</v>
      </c>
      <c r="B5446" s="586" t="s">
        <v>16779</v>
      </c>
      <c r="C5446" s="587" t="s">
        <v>810</v>
      </c>
      <c r="D5446" s="588">
        <v>0.9</v>
      </c>
    </row>
    <row r="5447" spans="1:4" ht="14.25">
      <c r="A5447" s="585" t="s">
        <v>16780</v>
      </c>
      <c r="B5447" s="586" t="s">
        <v>16781</v>
      </c>
      <c r="C5447" s="587" t="s">
        <v>780</v>
      </c>
      <c r="D5447" s="588">
        <v>46.33</v>
      </c>
    </row>
    <row r="5448" spans="1:4" ht="14.25">
      <c r="A5448" s="585" t="s">
        <v>16782</v>
      </c>
      <c r="B5448" s="586" t="s">
        <v>16783</v>
      </c>
      <c r="C5448" s="587" t="s">
        <v>486</v>
      </c>
      <c r="D5448" s="588">
        <v>0.05</v>
      </c>
    </row>
    <row r="5449" spans="1:4" ht="28.5">
      <c r="A5449" s="585" t="s">
        <v>16784</v>
      </c>
      <c r="B5449" s="586" t="s">
        <v>16785</v>
      </c>
      <c r="C5449" s="587" t="s">
        <v>309</v>
      </c>
      <c r="D5449" s="588">
        <v>0.1</v>
      </c>
    </row>
    <row r="5450" spans="1:4" ht="28.5">
      <c r="A5450" s="585" t="s">
        <v>16786</v>
      </c>
      <c r="B5450" s="586" t="s">
        <v>16787</v>
      </c>
      <c r="C5450" s="587" t="s">
        <v>309</v>
      </c>
      <c r="D5450" s="588">
        <v>0.15</v>
      </c>
    </row>
    <row r="5451" spans="1:4" ht="28.5">
      <c r="A5451" s="585" t="s">
        <v>16788</v>
      </c>
      <c r="B5451" s="586" t="s">
        <v>16789</v>
      </c>
      <c r="C5451" s="587" t="s">
        <v>309</v>
      </c>
      <c r="D5451" s="588">
        <v>0.2</v>
      </c>
    </row>
    <row r="5452" spans="1:4" ht="28.5">
      <c r="A5452" s="585" t="s">
        <v>16790</v>
      </c>
      <c r="B5452" s="586" t="s">
        <v>16791</v>
      </c>
      <c r="C5452" s="587" t="s">
        <v>309</v>
      </c>
      <c r="D5452" s="588">
        <v>0.28000000000000003</v>
      </c>
    </row>
    <row r="5453" spans="1:4" ht="28.5">
      <c r="A5453" s="585" t="s">
        <v>16792</v>
      </c>
      <c r="B5453" s="586" t="s">
        <v>16793</v>
      </c>
      <c r="C5453" s="587" t="s">
        <v>303</v>
      </c>
      <c r="D5453" s="588">
        <v>1.66</v>
      </c>
    </row>
    <row r="5454" spans="1:4" ht="28.5">
      <c r="A5454" s="585" t="s">
        <v>16794</v>
      </c>
      <c r="B5454" s="586" t="s">
        <v>16795</v>
      </c>
      <c r="C5454" s="587" t="s">
        <v>303</v>
      </c>
      <c r="D5454" s="588">
        <v>2.99</v>
      </c>
    </row>
    <row r="5455" spans="1:4" ht="28.5">
      <c r="A5455" s="585" t="s">
        <v>16796</v>
      </c>
      <c r="B5455" s="586" t="s">
        <v>16797</v>
      </c>
      <c r="C5455" s="587" t="s">
        <v>303</v>
      </c>
      <c r="D5455" s="588">
        <v>4.32</v>
      </c>
    </row>
    <row r="5456" spans="1:4" ht="28.5">
      <c r="A5456" s="585" t="s">
        <v>16798</v>
      </c>
      <c r="B5456" s="586" t="s">
        <v>16799</v>
      </c>
      <c r="C5456" s="587" t="s">
        <v>303</v>
      </c>
      <c r="D5456" s="588">
        <v>5.65</v>
      </c>
    </row>
    <row r="5457" spans="1:4" ht="28.5">
      <c r="A5457" s="585" t="s">
        <v>16800</v>
      </c>
      <c r="B5457" s="586" t="s">
        <v>16801</v>
      </c>
      <c r="C5457" s="587" t="s">
        <v>1022</v>
      </c>
      <c r="D5457" s="588">
        <v>56.5</v>
      </c>
    </row>
    <row r="5458" spans="1:4" ht="28.5">
      <c r="A5458" s="585" t="s">
        <v>16802</v>
      </c>
      <c r="B5458" s="586" t="s">
        <v>16803</v>
      </c>
      <c r="C5458" s="587" t="s">
        <v>1022</v>
      </c>
      <c r="D5458" s="588">
        <v>29.91</v>
      </c>
    </row>
    <row r="5459" spans="1:4" ht="28.5">
      <c r="A5459" s="585" t="s">
        <v>16804</v>
      </c>
      <c r="B5459" s="586" t="s">
        <v>16805</v>
      </c>
      <c r="C5459" s="587" t="s">
        <v>1022</v>
      </c>
      <c r="D5459" s="588">
        <v>13.29</v>
      </c>
    </row>
    <row r="5460" spans="1:4" ht="28.5">
      <c r="A5460" s="585" t="s">
        <v>16806</v>
      </c>
      <c r="B5460" s="586" t="s">
        <v>16807</v>
      </c>
      <c r="C5460" s="587" t="s">
        <v>1022</v>
      </c>
      <c r="D5460" s="588">
        <v>86.41</v>
      </c>
    </row>
    <row r="5461" spans="1:4" ht="28.5">
      <c r="A5461" s="585" t="s">
        <v>16808</v>
      </c>
      <c r="B5461" s="586" t="s">
        <v>16809</v>
      </c>
      <c r="C5461" s="587" t="s">
        <v>1022</v>
      </c>
      <c r="D5461" s="588">
        <v>56.5</v>
      </c>
    </row>
    <row r="5462" spans="1:4" ht="28.5">
      <c r="A5462" s="585" t="s">
        <v>16810</v>
      </c>
      <c r="B5462" s="586" t="s">
        <v>16811</v>
      </c>
      <c r="C5462" s="587" t="s">
        <v>1022</v>
      </c>
      <c r="D5462" s="588">
        <v>13.29</v>
      </c>
    </row>
    <row r="5463" spans="1:4" ht="28.5">
      <c r="A5463" s="585" t="s">
        <v>16812</v>
      </c>
      <c r="B5463" s="586" t="s">
        <v>16813</v>
      </c>
      <c r="C5463" s="587" t="s">
        <v>1022</v>
      </c>
      <c r="D5463" s="588">
        <v>116.33</v>
      </c>
    </row>
    <row r="5464" spans="1:4" ht="28.5">
      <c r="A5464" s="585" t="s">
        <v>16814</v>
      </c>
      <c r="B5464" s="586" t="s">
        <v>16815</v>
      </c>
      <c r="C5464" s="587" t="s">
        <v>1022</v>
      </c>
      <c r="D5464" s="588">
        <v>86.41</v>
      </c>
    </row>
    <row r="5465" spans="1:4" ht="28.5">
      <c r="A5465" s="585" t="s">
        <v>16816</v>
      </c>
      <c r="B5465" s="586" t="s">
        <v>16817</v>
      </c>
      <c r="C5465" s="587" t="s">
        <v>1022</v>
      </c>
      <c r="D5465" s="588">
        <v>16.62</v>
      </c>
    </row>
    <row r="5466" spans="1:4" ht="28.5">
      <c r="A5466" s="585" t="s">
        <v>16818</v>
      </c>
      <c r="B5466" s="586" t="s">
        <v>16819</v>
      </c>
      <c r="C5466" s="587" t="s">
        <v>1022</v>
      </c>
      <c r="D5466" s="588">
        <v>159.54</v>
      </c>
    </row>
    <row r="5467" spans="1:4" ht="28.5">
      <c r="A5467" s="585" t="s">
        <v>16820</v>
      </c>
      <c r="B5467" s="586" t="s">
        <v>16821</v>
      </c>
      <c r="C5467" s="587" t="s">
        <v>1022</v>
      </c>
      <c r="D5467" s="588">
        <v>103.03</v>
      </c>
    </row>
    <row r="5468" spans="1:4" ht="28.5">
      <c r="A5468" s="585" t="s">
        <v>16822</v>
      </c>
      <c r="B5468" s="586" t="s">
        <v>16823</v>
      </c>
      <c r="C5468" s="587" t="s">
        <v>1022</v>
      </c>
      <c r="D5468" s="588">
        <v>26.58</v>
      </c>
    </row>
    <row r="5469" spans="1:4" ht="14.25">
      <c r="A5469" s="585" t="s">
        <v>16824</v>
      </c>
      <c r="B5469" s="586" t="s">
        <v>16825</v>
      </c>
      <c r="C5469" s="587" t="s">
        <v>780</v>
      </c>
      <c r="D5469" s="588">
        <v>16.55</v>
      </c>
    </row>
    <row r="5470" spans="1:4" ht="14.25">
      <c r="A5470" s="585" t="s">
        <v>16826</v>
      </c>
      <c r="B5470" s="586" t="s">
        <v>16827</v>
      </c>
      <c r="C5470" s="587" t="s">
        <v>780</v>
      </c>
      <c r="D5470" s="588">
        <v>26.14</v>
      </c>
    </row>
    <row r="5471" spans="1:4" ht="14.25">
      <c r="A5471" s="585" t="s">
        <v>16828</v>
      </c>
      <c r="B5471" s="586" t="s">
        <v>16829</v>
      </c>
      <c r="C5471" s="587" t="s">
        <v>780</v>
      </c>
      <c r="D5471" s="588">
        <v>31.83</v>
      </c>
    </row>
    <row r="5472" spans="1:4" ht="14.25">
      <c r="A5472" s="585" t="s">
        <v>16830</v>
      </c>
      <c r="B5472" s="586" t="s">
        <v>16831</v>
      </c>
      <c r="C5472" s="587"/>
      <c r="D5472" s="588"/>
    </row>
    <row r="5473" spans="1:4" ht="14.25">
      <c r="A5473" s="585" t="s">
        <v>16832</v>
      </c>
      <c r="B5473" s="586" t="s">
        <v>16833</v>
      </c>
      <c r="C5473" s="587" t="s">
        <v>891</v>
      </c>
      <c r="D5473" s="588">
        <v>1.7</v>
      </c>
    </row>
    <row r="5474" spans="1:4" ht="14.25">
      <c r="A5474" s="585" t="s">
        <v>16834</v>
      </c>
      <c r="B5474" s="586" t="s">
        <v>16835</v>
      </c>
      <c r="C5474" s="587"/>
      <c r="D5474" s="588"/>
    </row>
    <row r="5475" spans="1:4" ht="14.25">
      <c r="A5475" s="585" t="s">
        <v>16836</v>
      </c>
      <c r="B5475" s="586" t="s">
        <v>16837</v>
      </c>
      <c r="C5475" s="587" t="s">
        <v>891</v>
      </c>
      <c r="D5475" s="588">
        <v>13.46</v>
      </c>
    </row>
    <row r="5476" spans="1:4" ht="14.25">
      <c r="A5476" s="585" t="s">
        <v>16838</v>
      </c>
      <c r="B5476" s="586" t="s">
        <v>16839</v>
      </c>
      <c r="C5476" s="587"/>
      <c r="D5476" s="588"/>
    </row>
    <row r="5477" spans="1:4" ht="28.5">
      <c r="A5477" s="585" t="s">
        <v>16840</v>
      </c>
      <c r="B5477" s="586" t="s">
        <v>16841</v>
      </c>
      <c r="C5477" s="587" t="s">
        <v>891</v>
      </c>
      <c r="D5477" s="588">
        <v>28.88</v>
      </c>
    </row>
    <row r="5478" spans="1:4" ht="14.25">
      <c r="A5478" s="585" t="s">
        <v>16842</v>
      </c>
      <c r="B5478" s="586" t="s">
        <v>16843</v>
      </c>
      <c r="C5478" s="587"/>
      <c r="D5478" s="588"/>
    </row>
    <row r="5479" spans="1:4" ht="14.25">
      <c r="A5479" s="585" t="s">
        <v>16844</v>
      </c>
      <c r="B5479" s="586" t="s">
        <v>16845</v>
      </c>
      <c r="C5479" s="587" t="s">
        <v>891</v>
      </c>
      <c r="D5479" s="588">
        <v>1.1299999999999999</v>
      </c>
    </row>
    <row r="5480" spans="1:4" ht="14.25">
      <c r="A5480" s="585" t="s">
        <v>16846</v>
      </c>
      <c r="B5480" s="586" t="s">
        <v>16847</v>
      </c>
      <c r="C5480" s="587"/>
      <c r="D5480" s="588"/>
    </row>
    <row r="5481" spans="1:4" ht="14.25">
      <c r="A5481" s="585" t="s">
        <v>16848</v>
      </c>
      <c r="B5481" s="586" t="s">
        <v>16849</v>
      </c>
      <c r="C5481" s="587" t="s">
        <v>891</v>
      </c>
      <c r="D5481" s="588">
        <v>5.81</v>
      </c>
    </row>
    <row r="5482" spans="1:4" ht="14.25">
      <c r="A5482" s="585" t="s">
        <v>16850</v>
      </c>
      <c r="B5482" s="586" t="s">
        <v>16851</v>
      </c>
      <c r="C5482" s="587" t="s">
        <v>891</v>
      </c>
      <c r="D5482" s="588">
        <v>4.32</v>
      </c>
    </row>
    <row r="5483" spans="1:4" ht="14.25">
      <c r="A5483" s="585" t="s">
        <v>16852</v>
      </c>
      <c r="B5483" s="586" t="s">
        <v>16853</v>
      </c>
      <c r="C5483" s="587" t="s">
        <v>891</v>
      </c>
      <c r="D5483" s="588">
        <v>5.8</v>
      </c>
    </row>
    <row r="5484" spans="1:4" ht="14.25">
      <c r="A5484" s="585" t="s">
        <v>16854</v>
      </c>
      <c r="B5484" s="586" t="s">
        <v>16855</v>
      </c>
      <c r="C5484" s="587" t="s">
        <v>891</v>
      </c>
      <c r="D5484" s="588">
        <v>4.43</v>
      </c>
    </row>
    <row r="5485" spans="1:4" ht="14.25">
      <c r="A5485" s="585" t="s">
        <v>16856</v>
      </c>
      <c r="B5485" s="586" t="s">
        <v>16857</v>
      </c>
      <c r="C5485" s="587" t="s">
        <v>891</v>
      </c>
      <c r="D5485" s="588">
        <v>10.039999999999999</v>
      </c>
    </row>
    <row r="5486" spans="1:4" ht="14.25">
      <c r="A5486" s="585" t="s">
        <v>16858</v>
      </c>
      <c r="B5486" s="586" t="s">
        <v>16859</v>
      </c>
      <c r="C5486" s="587" t="s">
        <v>891</v>
      </c>
      <c r="D5486" s="588">
        <v>17.260000000000002</v>
      </c>
    </row>
    <row r="5487" spans="1:4" ht="14.25">
      <c r="A5487" s="585" t="s">
        <v>16860</v>
      </c>
      <c r="B5487" s="586" t="s">
        <v>16861</v>
      </c>
      <c r="C5487" s="587" t="s">
        <v>891</v>
      </c>
      <c r="D5487" s="588">
        <v>8.3800000000000008</v>
      </c>
    </row>
    <row r="5488" spans="1:4" ht="14.25">
      <c r="A5488" s="585" t="s">
        <v>16862</v>
      </c>
      <c r="B5488" s="586" t="s">
        <v>16863</v>
      </c>
      <c r="C5488" s="587" t="s">
        <v>891</v>
      </c>
      <c r="D5488" s="588">
        <v>16.71</v>
      </c>
    </row>
    <row r="5489" spans="1:4" ht="14.25">
      <c r="A5489" s="585" t="s">
        <v>16864</v>
      </c>
      <c r="B5489" s="586" t="s">
        <v>16865</v>
      </c>
      <c r="C5489" s="587" t="s">
        <v>891</v>
      </c>
      <c r="D5489" s="588">
        <v>16.18</v>
      </c>
    </row>
    <row r="5490" spans="1:4" ht="14.25">
      <c r="A5490" s="585" t="s">
        <v>16866</v>
      </c>
      <c r="B5490" s="586" t="s">
        <v>16867</v>
      </c>
      <c r="C5490" s="587" t="s">
        <v>891</v>
      </c>
      <c r="D5490" s="588">
        <v>14.38</v>
      </c>
    </row>
    <row r="5491" spans="1:4" ht="14.25">
      <c r="A5491" s="585" t="s">
        <v>16868</v>
      </c>
      <c r="B5491" s="586" t="s">
        <v>16869</v>
      </c>
      <c r="C5491" s="587" t="s">
        <v>891</v>
      </c>
      <c r="D5491" s="588">
        <v>19.16</v>
      </c>
    </row>
    <row r="5492" spans="1:4" ht="14.25">
      <c r="A5492" s="585" t="s">
        <v>16870</v>
      </c>
      <c r="B5492" s="586" t="s">
        <v>16871</v>
      </c>
      <c r="C5492" s="587" t="s">
        <v>891</v>
      </c>
      <c r="D5492" s="588">
        <v>7.33</v>
      </c>
    </row>
    <row r="5493" spans="1:4" ht="14.25">
      <c r="A5493" s="585" t="s">
        <v>16872</v>
      </c>
      <c r="B5493" s="586" t="s">
        <v>16873</v>
      </c>
      <c r="C5493" s="587" t="s">
        <v>891</v>
      </c>
      <c r="D5493" s="588">
        <v>7.85</v>
      </c>
    </row>
    <row r="5494" spans="1:4" ht="14.25">
      <c r="A5494" s="585" t="s">
        <v>16874</v>
      </c>
      <c r="B5494" s="586" t="s">
        <v>16875</v>
      </c>
      <c r="C5494" s="587" t="s">
        <v>891</v>
      </c>
      <c r="D5494" s="588">
        <v>9.51</v>
      </c>
    </row>
    <row r="5495" spans="1:4" ht="14.25">
      <c r="A5495" s="585" t="s">
        <v>16876</v>
      </c>
      <c r="B5495" s="586" t="s">
        <v>16877</v>
      </c>
      <c r="C5495" s="587" t="s">
        <v>891</v>
      </c>
      <c r="D5495" s="588">
        <v>2.72</v>
      </c>
    </row>
    <row r="5496" spans="1:4" ht="14.25">
      <c r="A5496" s="585" t="s">
        <v>16878</v>
      </c>
      <c r="B5496" s="586" t="s">
        <v>16847</v>
      </c>
      <c r="C5496" s="587"/>
      <c r="D5496" s="588"/>
    </row>
    <row r="5497" spans="1:4" ht="14.25">
      <c r="A5497" s="585" t="s">
        <v>16879</v>
      </c>
      <c r="B5497" s="586" t="s">
        <v>16880</v>
      </c>
      <c r="C5497" s="587" t="s">
        <v>492</v>
      </c>
      <c r="D5497" s="588">
        <v>18.670000000000002</v>
      </c>
    </row>
    <row r="5498" spans="1:4" ht="14.25">
      <c r="A5498" s="585" t="s">
        <v>16881</v>
      </c>
      <c r="B5498" s="586" t="s">
        <v>16882</v>
      </c>
      <c r="C5498" s="587"/>
      <c r="D5498" s="588"/>
    </row>
    <row r="5499" spans="1:4" ht="14.25">
      <c r="A5499" s="585" t="s">
        <v>16883</v>
      </c>
      <c r="B5499" s="586" t="s">
        <v>16882</v>
      </c>
      <c r="C5499" s="587" t="s">
        <v>891</v>
      </c>
      <c r="D5499" s="588">
        <v>1.52</v>
      </c>
    </row>
    <row r="5500" spans="1:4" ht="14.25">
      <c r="A5500" s="585" t="s">
        <v>16884</v>
      </c>
      <c r="B5500" s="586" t="s">
        <v>16885</v>
      </c>
      <c r="C5500" s="587" t="s">
        <v>891</v>
      </c>
      <c r="D5500" s="588">
        <v>2.02</v>
      </c>
    </row>
    <row r="5501" spans="1:4" ht="14.25">
      <c r="A5501" s="585" t="s">
        <v>16886</v>
      </c>
      <c r="B5501" s="586" t="s">
        <v>16887</v>
      </c>
      <c r="C5501" s="587" t="s">
        <v>891</v>
      </c>
      <c r="D5501" s="588">
        <v>14.4</v>
      </c>
    </row>
    <row r="5502" spans="1:4" ht="14.25">
      <c r="A5502" s="585" t="s">
        <v>16888</v>
      </c>
      <c r="B5502" s="586" t="s">
        <v>16889</v>
      </c>
      <c r="C5502" s="587" t="s">
        <v>891</v>
      </c>
      <c r="D5502" s="588">
        <v>7.62</v>
      </c>
    </row>
    <row r="5503" spans="1:4" ht="14.25">
      <c r="A5503" s="585" t="s">
        <v>16890</v>
      </c>
      <c r="B5503" s="586" t="s">
        <v>16891</v>
      </c>
      <c r="C5503" s="587" t="s">
        <v>891</v>
      </c>
      <c r="D5503" s="588">
        <v>11.63</v>
      </c>
    </row>
    <row r="5504" spans="1:4" ht="28.5">
      <c r="A5504" s="585" t="s">
        <v>16892</v>
      </c>
      <c r="B5504" s="586" t="s">
        <v>16893</v>
      </c>
      <c r="C5504" s="587" t="s">
        <v>492</v>
      </c>
      <c r="D5504" s="588">
        <v>42.07</v>
      </c>
    </row>
    <row r="5505" spans="1:4" ht="14.25">
      <c r="A5505" s="585" t="s">
        <v>16894</v>
      </c>
      <c r="B5505" s="586" t="s">
        <v>16895</v>
      </c>
      <c r="C5505" s="587" t="s">
        <v>492</v>
      </c>
      <c r="D5505" s="588">
        <v>1001.29</v>
      </c>
    </row>
    <row r="5506" spans="1:4" ht="14.25">
      <c r="A5506" s="585" t="s">
        <v>16896</v>
      </c>
      <c r="B5506" s="586" t="s">
        <v>16897</v>
      </c>
      <c r="C5506" s="587" t="s">
        <v>891</v>
      </c>
      <c r="D5506" s="588">
        <v>4.0199999999999996</v>
      </c>
    </row>
    <row r="5507" spans="1:4" ht="14.25">
      <c r="A5507" s="585" t="s">
        <v>16898</v>
      </c>
      <c r="B5507" s="586" t="s">
        <v>16899</v>
      </c>
      <c r="C5507" s="587" t="s">
        <v>492</v>
      </c>
      <c r="D5507" s="588">
        <v>77.94</v>
      </c>
    </row>
    <row r="5508" spans="1:4" ht="28.5">
      <c r="A5508" s="585" t="s">
        <v>16900</v>
      </c>
      <c r="B5508" s="586" t="s">
        <v>16901</v>
      </c>
      <c r="C5508" s="587" t="s">
        <v>891</v>
      </c>
      <c r="D5508" s="588">
        <v>5.34</v>
      </c>
    </row>
    <row r="5509" spans="1:4" ht="14.25">
      <c r="A5509" s="585" t="s">
        <v>16902</v>
      </c>
      <c r="B5509" s="586" t="s">
        <v>16903</v>
      </c>
      <c r="C5509" s="587"/>
      <c r="D5509" s="588"/>
    </row>
    <row r="5510" spans="1:4" ht="14.25">
      <c r="A5510" s="585" t="s">
        <v>16904</v>
      </c>
      <c r="B5510" s="586" t="s">
        <v>16905</v>
      </c>
      <c r="C5510" s="587"/>
      <c r="D5510" s="588"/>
    </row>
    <row r="5511" spans="1:4" ht="14.25">
      <c r="A5511" s="585" t="s">
        <v>16906</v>
      </c>
      <c r="B5511" s="586" t="s">
        <v>16907</v>
      </c>
      <c r="C5511" s="587" t="s">
        <v>810</v>
      </c>
      <c r="D5511" s="588">
        <v>34.36</v>
      </c>
    </row>
    <row r="5512" spans="1:4" ht="14.25">
      <c r="A5512" s="585" t="s">
        <v>16908</v>
      </c>
      <c r="B5512" s="586" t="s">
        <v>16909</v>
      </c>
      <c r="C5512" s="587" t="s">
        <v>810</v>
      </c>
      <c r="D5512" s="588">
        <v>54.73</v>
      </c>
    </row>
    <row r="5513" spans="1:4" ht="14.25">
      <c r="A5513" s="585" t="s">
        <v>16910</v>
      </c>
      <c r="B5513" s="586" t="s">
        <v>16911</v>
      </c>
      <c r="C5513" s="587" t="s">
        <v>810</v>
      </c>
      <c r="D5513" s="588">
        <v>226.99</v>
      </c>
    </row>
    <row r="5514" spans="1:4" ht="28.5">
      <c r="A5514" s="585" t="s">
        <v>16912</v>
      </c>
      <c r="B5514" s="586" t="s">
        <v>16913</v>
      </c>
      <c r="C5514" s="587" t="s">
        <v>810</v>
      </c>
      <c r="D5514" s="588">
        <v>129.44999999999999</v>
      </c>
    </row>
    <row r="5515" spans="1:4" ht="28.5">
      <c r="A5515" s="585" t="s">
        <v>16914</v>
      </c>
      <c r="B5515" s="586" t="s">
        <v>16915</v>
      </c>
      <c r="C5515" s="587" t="s">
        <v>810</v>
      </c>
      <c r="D5515" s="588">
        <v>103.56</v>
      </c>
    </row>
    <row r="5516" spans="1:4" ht="28.5">
      <c r="A5516" s="585" t="s">
        <v>16916</v>
      </c>
      <c r="B5516" s="586" t="s">
        <v>16917</v>
      </c>
      <c r="C5516" s="587" t="s">
        <v>810</v>
      </c>
      <c r="D5516" s="588">
        <v>77.67</v>
      </c>
    </row>
    <row r="5517" spans="1:4" ht="28.5">
      <c r="A5517" s="585" t="s">
        <v>16918</v>
      </c>
      <c r="B5517" s="586" t="s">
        <v>16919</v>
      </c>
      <c r="C5517" s="587" t="s">
        <v>810</v>
      </c>
      <c r="D5517" s="588">
        <v>64.72</v>
      </c>
    </row>
    <row r="5518" spans="1:4" ht="14.25">
      <c r="A5518" s="585" t="s">
        <v>16920</v>
      </c>
      <c r="B5518" s="586" t="s">
        <v>16921</v>
      </c>
      <c r="C5518" s="587"/>
      <c r="D5518" s="588"/>
    </row>
    <row r="5519" spans="1:4" ht="14.25">
      <c r="A5519" s="585" t="s">
        <v>16922</v>
      </c>
      <c r="B5519" s="586" t="s">
        <v>16923</v>
      </c>
      <c r="C5519" s="587" t="s">
        <v>492</v>
      </c>
      <c r="D5519" s="588">
        <v>84.03</v>
      </c>
    </row>
    <row r="5520" spans="1:4" ht="14.25">
      <c r="A5520" s="585" t="s">
        <v>16924</v>
      </c>
      <c r="B5520" s="586" t="s">
        <v>16925</v>
      </c>
      <c r="C5520" s="587"/>
      <c r="D5520" s="588"/>
    </row>
    <row r="5521" spans="1:4" ht="28.5">
      <c r="A5521" s="585" t="s">
        <v>16926</v>
      </c>
      <c r="B5521" s="586" t="s">
        <v>16927</v>
      </c>
      <c r="C5521" s="587" t="s">
        <v>810</v>
      </c>
      <c r="D5521" s="588">
        <v>113.42</v>
      </c>
    </row>
    <row r="5522" spans="1:4" ht="28.5">
      <c r="A5522" s="585" t="s">
        <v>16928</v>
      </c>
      <c r="B5522" s="586" t="s">
        <v>16929</v>
      </c>
      <c r="C5522" s="587" t="s">
        <v>810</v>
      </c>
      <c r="D5522" s="588">
        <v>183.03</v>
      </c>
    </row>
    <row r="5523" spans="1:4" ht="28.5">
      <c r="A5523" s="585" t="s">
        <v>16930</v>
      </c>
      <c r="B5523" s="586" t="s">
        <v>16931</v>
      </c>
      <c r="C5523" s="587" t="s">
        <v>810</v>
      </c>
      <c r="D5523" s="588">
        <v>249.4</v>
      </c>
    </row>
    <row r="5524" spans="1:4" ht="14.25">
      <c r="A5524" s="585" t="s">
        <v>16932</v>
      </c>
      <c r="B5524" s="586" t="s">
        <v>16933</v>
      </c>
      <c r="C5524" s="587"/>
      <c r="D5524" s="588"/>
    </row>
    <row r="5525" spans="1:4" ht="28.5">
      <c r="A5525" s="585" t="s">
        <v>16934</v>
      </c>
      <c r="B5525" s="586" t="s">
        <v>16935</v>
      </c>
      <c r="C5525" s="587" t="s">
        <v>492</v>
      </c>
      <c r="D5525" s="588">
        <v>472.82</v>
      </c>
    </row>
    <row r="5526" spans="1:4" ht="14.25">
      <c r="A5526" s="585" t="s">
        <v>16936</v>
      </c>
      <c r="B5526" s="586" t="s">
        <v>16937</v>
      </c>
      <c r="C5526" s="587" t="s">
        <v>780</v>
      </c>
      <c r="D5526" s="588">
        <v>358.15</v>
      </c>
    </row>
    <row r="5527" spans="1:4" ht="28.5">
      <c r="A5527" s="585" t="s">
        <v>16938</v>
      </c>
      <c r="B5527" s="586" t="s">
        <v>16939</v>
      </c>
      <c r="C5527" s="587" t="s">
        <v>16940</v>
      </c>
      <c r="D5527" s="588">
        <v>1.1200000000000001</v>
      </c>
    </row>
    <row r="5528" spans="1:4" ht="14.25">
      <c r="A5528" s="585" t="s">
        <v>16941</v>
      </c>
      <c r="B5528" s="586" t="s">
        <v>16942</v>
      </c>
      <c r="C5528" s="587" t="s">
        <v>891</v>
      </c>
      <c r="D5528" s="588">
        <v>29.13</v>
      </c>
    </row>
    <row r="5529" spans="1:4" ht="14.25">
      <c r="A5529" s="585" t="s">
        <v>16943</v>
      </c>
      <c r="B5529" s="586" t="s">
        <v>16944</v>
      </c>
      <c r="C5529" s="587" t="s">
        <v>891</v>
      </c>
      <c r="D5529" s="588">
        <v>22.33</v>
      </c>
    </row>
    <row r="5530" spans="1:4" ht="42.75">
      <c r="A5530" s="585" t="s">
        <v>16945</v>
      </c>
      <c r="B5530" s="586" t="s">
        <v>16946</v>
      </c>
      <c r="C5530" s="587" t="s">
        <v>780</v>
      </c>
      <c r="D5530" s="588">
        <v>12.34</v>
      </c>
    </row>
    <row r="5531" spans="1:4" ht="14.25">
      <c r="A5531" s="585" t="s">
        <v>16947</v>
      </c>
      <c r="B5531" s="586" t="s">
        <v>16948</v>
      </c>
      <c r="C5531" s="587" t="s">
        <v>891</v>
      </c>
      <c r="D5531" s="588">
        <v>13.68</v>
      </c>
    </row>
    <row r="5532" spans="1:4" ht="14.25">
      <c r="A5532" s="585" t="s">
        <v>16949</v>
      </c>
      <c r="B5532" s="586" t="s">
        <v>16950</v>
      </c>
      <c r="C5532" s="587" t="s">
        <v>810</v>
      </c>
      <c r="D5532" s="588">
        <v>53.76</v>
      </c>
    </row>
    <row r="5533" spans="1:4" ht="42.75">
      <c r="A5533" s="585" t="s">
        <v>16951</v>
      </c>
      <c r="B5533" s="586" t="s">
        <v>16952</v>
      </c>
      <c r="C5533" s="587" t="s">
        <v>780</v>
      </c>
      <c r="D5533" s="588">
        <v>15.01</v>
      </c>
    </row>
    <row r="5534" spans="1:4" ht="14.25">
      <c r="A5534" s="585" t="s">
        <v>16953</v>
      </c>
      <c r="B5534" s="586" t="s">
        <v>16954</v>
      </c>
      <c r="C5534" s="587" t="s">
        <v>810</v>
      </c>
      <c r="D5534" s="588">
        <v>2.98</v>
      </c>
    </row>
    <row r="5535" spans="1:4" ht="14.25">
      <c r="A5535" s="585" t="s">
        <v>16955</v>
      </c>
      <c r="B5535" s="586" t="s">
        <v>16956</v>
      </c>
      <c r="C5535" s="587" t="s">
        <v>810</v>
      </c>
      <c r="D5535" s="588">
        <v>17.05</v>
      </c>
    </row>
    <row r="5536" spans="1:4" ht="14.25">
      <c r="A5536" s="585" t="s">
        <v>16957</v>
      </c>
      <c r="B5536" s="586" t="s">
        <v>16958</v>
      </c>
      <c r="C5536" s="587" t="s">
        <v>810</v>
      </c>
      <c r="D5536" s="588">
        <v>22.26</v>
      </c>
    </row>
    <row r="5537" spans="1:4" ht="14.25">
      <c r="A5537" s="585" t="s">
        <v>16959</v>
      </c>
      <c r="B5537" s="586" t="s">
        <v>16960</v>
      </c>
      <c r="C5537" s="587" t="s">
        <v>810</v>
      </c>
      <c r="D5537" s="588">
        <v>34.119999999999997</v>
      </c>
    </row>
    <row r="5538" spans="1:4" ht="28.5">
      <c r="A5538" s="585" t="s">
        <v>16961</v>
      </c>
      <c r="B5538" s="586" t="s">
        <v>16962</v>
      </c>
      <c r="C5538" s="587" t="s">
        <v>810</v>
      </c>
      <c r="D5538" s="588">
        <v>241.49</v>
      </c>
    </row>
    <row r="5539" spans="1:4" ht="28.5">
      <c r="A5539" s="585" t="s">
        <v>16963</v>
      </c>
      <c r="B5539" s="586" t="s">
        <v>16964</v>
      </c>
      <c r="C5539" s="587" t="s">
        <v>686</v>
      </c>
      <c r="D5539" s="588">
        <v>2.2999999999999998</v>
      </c>
    </row>
    <row r="5540" spans="1:4" ht="14.25">
      <c r="A5540" s="585" t="s">
        <v>16965</v>
      </c>
      <c r="B5540" s="586" t="s">
        <v>16966</v>
      </c>
      <c r="C5540" s="587" t="s">
        <v>810</v>
      </c>
      <c r="D5540" s="588">
        <v>6.3</v>
      </c>
    </row>
    <row r="5541" spans="1:4" ht="14.25">
      <c r="A5541" s="585" t="s">
        <v>16967</v>
      </c>
      <c r="B5541" s="586" t="s">
        <v>16968</v>
      </c>
      <c r="C5541" s="587" t="s">
        <v>810</v>
      </c>
      <c r="D5541" s="588">
        <v>5.32</v>
      </c>
    </row>
    <row r="5542" spans="1:4" ht="14.25">
      <c r="A5542" s="585" t="s">
        <v>16969</v>
      </c>
      <c r="B5542" s="586" t="s">
        <v>16970</v>
      </c>
      <c r="C5542" s="587" t="s">
        <v>810</v>
      </c>
      <c r="D5542" s="588">
        <v>4.41</v>
      </c>
    </row>
    <row r="5543" spans="1:4" ht="14.25">
      <c r="A5543" s="585" t="s">
        <v>16971</v>
      </c>
      <c r="B5543" s="586" t="s">
        <v>16972</v>
      </c>
      <c r="C5543" s="587" t="s">
        <v>810</v>
      </c>
      <c r="D5543" s="588">
        <v>3.57</v>
      </c>
    </row>
    <row r="5544" spans="1:4" ht="14.25">
      <c r="A5544" s="585" t="s">
        <v>16973</v>
      </c>
      <c r="B5544" s="586" t="s">
        <v>16974</v>
      </c>
      <c r="C5544" s="587" t="s">
        <v>810</v>
      </c>
      <c r="D5544" s="588">
        <v>2.8</v>
      </c>
    </row>
    <row r="5545" spans="1:4" ht="14.25">
      <c r="A5545" s="585" t="s">
        <v>16975</v>
      </c>
      <c r="B5545" s="586" t="s">
        <v>16976</v>
      </c>
      <c r="C5545" s="587" t="s">
        <v>810</v>
      </c>
      <c r="D5545" s="588">
        <v>2.13</v>
      </c>
    </row>
    <row r="5546" spans="1:4" ht="14.25">
      <c r="A5546" s="585" t="s">
        <v>16977</v>
      </c>
      <c r="B5546" s="586" t="s">
        <v>16978</v>
      </c>
      <c r="C5546" s="587" t="s">
        <v>810</v>
      </c>
      <c r="D5546" s="588">
        <v>1.54</v>
      </c>
    </row>
    <row r="5547" spans="1:4" ht="14.25">
      <c r="A5547" s="585" t="s">
        <v>16979</v>
      </c>
      <c r="B5547" s="586" t="s">
        <v>16980</v>
      </c>
      <c r="C5547" s="587" t="s">
        <v>810</v>
      </c>
      <c r="D5547" s="588">
        <v>16.23</v>
      </c>
    </row>
    <row r="5548" spans="1:4" ht="14.25">
      <c r="A5548" s="585" t="s">
        <v>16981</v>
      </c>
      <c r="B5548" s="586" t="s">
        <v>16982</v>
      </c>
      <c r="C5548" s="587" t="s">
        <v>810</v>
      </c>
      <c r="D5548" s="588">
        <v>14</v>
      </c>
    </row>
    <row r="5549" spans="1:4" ht="14.25">
      <c r="A5549" s="585" t="s">
        <v>16983</v>
      </c>
      <c r="B5549" s="586" t="s">
        <v>16984</v>
      </c>
      <c r="C5549" s="587" t="s">
        <v>810</v>
      </c>
      <c r="D5549" s="588">
        <v>12.15</v>
      </c>
    </row>
    <row r="5550" spans="1:4" ht="14.25">
      <c r="A5550" s="585" t="s">
        <v>16985</v>
      </c>
      <c r="B5550" s="586" t="s">
        <v>16986</v>
      </c>
      <c r="C5550" s="587" t="s">
        <v>810</v>
      </c>
      <c r="D5550" s="588">
        <v>10.25</v>
      </c>
    </row>
    <row r="5551" spans="1:4" ht="14.25">
      <c r="A5551" s="585" t="s">
        <v>16987</v>
      </c>
      <c r="B5551" s="586" t="s">
        <v>16988</v>
      </c>
      <c r="C5551" s="587" t="s">
        <v>810</v>
      </c>
      <c r="D5551" s="588">
        <v>8.5</v>
      </c>
    </row>
    <row r="5552" spans="1:4" ht="14.25">
      <c r="A5552" s="585" t="s">
        <v>16989</v>
      </c>
      <c r="B5552" s="586" t="s">
        <v>16990</v>
      </c>
      <c r="C5552" s="587" t="s">
        <v>810</v>
      </c>
      <c r="D5552" s="588">
        <v>6.89</v>
      </c>
    </row>
    <row r="5553" spans="1:4" ht="14.25">
      <c r="A5553" s="585" t="s">
        <v>16991</v>
      </c>
      <c r="B5553" s="586" t="s">
        <v>16992</v>
      </c>
      <c r="C5553" s="587" t="s">
        <v>810</v>
      </c>
      <c r="D5553" s="588">
        <v>5.42</v>
      </c>
    </row>
    <row r="5554" spans="1:4" ht="14.25">
      <c r="A5554" s="585" t="s">
        <v>16993</v>
      </c>
      <c r="B5554" s="586" t="s">
        <v>16994</v>
      </c>
      <c r="C5554" s="587" t="s">
        <v>810</v>
      </c>
      <c r="D5554" s="588">
        <v>4.0999999999999996</v>
      </c>
    </row>
    <row r="5555" spans="1:4" ht="14.25">
      <c r="A5555" s="585" t="s">
        <v>16995</v>
      </c>
      <c r="B5555" s="586" t="s">
        <v>16996</v>
      </c>
      <c r="C5555" s="587" t="s">
        <v>810</v>
      </c>
      <c r="D5555" s="588">
        <v>3.55</v>
      </c>
    </row>
    <row r="5556" spans="1:4" ht="14.25">
      <c r="A5556" s="585" t="s">
        <v>16997</v>
      </c>
      <c r="B5556" s="586" t="s">
        <v>16998</v>
      </c>
      <c r="C5556" s="587" t="s">
        <v>810</v>
      </c>
      <c r="D5556" s="588">
        <v>2.98</v>
      </c>
    </row>
    <row r="5557" spans="1:4" ht="14.25">
      <c r="A5557" s="585" t="s">
        <v>16999</v>
      </c>
      <c r="B5557" s="586" t="s">
        <v>17000</v>
      </c>
      <c r="C5557" s="587" t="s">
        <v>810</v>
      </c>
      <c r="D5557" s="588">
        <v>2.5</v>
      </c>
    </row>
    <row r="5558" spans="1:4" ht="14.25">
      <c r="A5558" s="585" t="s">
        <v>17001</v>
      </c>
      <c r="B5558" s="586" t="s">
        <v>17002</v>
      </c>
      <c r="C5558" s="587" t="s">
        <v>810</v>
      </c>
      <c r="D5558" s="588">
        <v>2.02</v>
      </c>
    </row>
    <row r="5559" spans="1:4" ht="14.25">
      <c r="A5559" s="585" t="s">
        <v>17003</v>
      </c>
      <c r="B5559" s="586" t="s">
        <v>17004</v>
      </c>
      <c r="C5559" s="587" t="s">
        <v>810</v>
      </c>
      <c r="D5559" s="588">
        <v>1.59</v>
      </c>
    </row>
    <row r="5560" spans="1:4" ht="14.25">
      <c r="A5560" s="585" t="s">
        <v>17005</v>
      </c>
      <c r="B5560" s="586" t="s">
        <v>17006</v>
      </c>
      <c r="C5560" s="587" t="s">
        <v>810</v>
      </c>
      <c r="D5560" s="588">
        <v>1.19</v>
      </c>
    </row>
    <row r="5561" spans="1:4" ht="14.25">
      <c r="A5561" s="585" t="s">
        <v>17007</v>
      </c>
      <c r="B5561" s="586" t="s">
        <v>17008</v>
      </c>
      <c r="C5561" s="587" t="s">
        <v>810</v>
      </c>
      <c r="D5561" s="588">
        <v>0.94</v>
      </c>
    </row>
    <row r="5562" spans="1:4" ht="14.25">
      <c r="A5562" s="585" t="s">
        <v>17009</v>
      </c>
      <c r="B5562" s="586" t="s">
        <v>17010</v>
      </c>
      <c r="C5562" s="587" t="s">
        <v>492</v>
      </c>
      <c r="D5562" s="588">
        <v>28.37</v>
      </c>
    </row>
    <row r="5563" spans="1:4" ht="14.25">
      <c r="A5563" s="585" t="s">
        <v>17011</v>
      </c>
      <c r="B5563" s="586" t="s">
        <v>17012</v>
      </c>
      <c r="C5563" s="587" t="s">
        <v>810</v>
      </c>
      <c r="D5563" s="588">
        <v>52.2</v>
      </c>
    </row>
    <row r="5564" spans="1:4" ht="14.25">
      <c r="A5564" s="585" t="s">
        <v>17013</v>
      </c>
      <c r="B5564" s="586" t="s">
        <v>17014</v>
      </c>
      <c r="C5564" s="587" t="s">
        <v>787</v>
      </c>
      <c r="D5564" s="588">
        <v>1.2</v>
      </c>
    </row>
    <row r="5565" spans="1:4" ht="14.25">
      <c r="A5565" s="585" t="s">
        <v>17015</v>
      </c>
      <c r="B5565" s="586" t="s">
        <v>17016</v>
      </c>
      <c r="C5565" s="587" t="s">
        <v>787</v>
      </c>
      <c r="D5565" s="588">
        <v>1.04</v>
      </c>
    </row>
    <row r="5566" spans="1:4" ht="14.25">
      <c r="A5566" s="585" t="s">
        <v>17017</v>
      </c>
      <c r="B5566" s="586" t="s">
        <v>17018</v>
      </c>
      <c r="C5566" s="587" t="s">
        <v>686</v>
      </c>
      <c r="D5566" s="588">
        <v>0.75</v>
      </c>
    </row>
    <row r="5567" spans="1:4" ht="28.5">
      <c r="A5567" s="585" t="s">
        <v>17019</v>
      </c>
      <c r="B5567" s="586" t="s">
        <v>17020</v>
      </c>
      <c r="C5567" s="587" t="s">
        <v>810</v>
      </c>
      <c r="D5567" s="588">
        <v>253.95</v>
      </c>
    </row>
    <row r="5568" spans="1:4" ht="14.25">
      <c r="A5568" s="585" t="s">
        <v>17021</v>
      </c>
      <c r="B5568" s="586" t="s">
        <v>17022</v>
      </c>
      <c r="C5568" s="587" t="s">
        <v>810</v>
      </c>
      <c r="D5568" s="588">
        <v>1.08</v>
      </c>
    </row>
    <row r="5569" spans="1:4" ht="14.25">
      <c r="A5569" s="585" t="s">
        <v>17023</v>
      </c>
      <c r="B5569" s="586" t="s">
        <v>17024</v>
      </c>
      <c r="C5569" s="587" t="s">
        <v>810</v>
      </c>
      <c r="D5569" s="588">
        <v>0.72</v>
      </c>
    </row>
    <row r="5570" spans="1:4" ht="14.25">
      <c r="A5570" s="585" t="s">
        <v>17025</v>
      </c>
      <c r="B5570" s="586" t="s">
        <v>17026</v>
      </c>
      <c r="C5570" s="587" t="s">
        <v>810</v>
      </c>
      <c r="D5570" s="588">
        <v>0.5</v>
      </c>
    </row>
    <row r="5571" spans="1:4" ht="14.25">
      <c r="A5571" s="585" t="s">
        <v>17027</v>
      </c>
      <c r="B5571" s="586" t="s">
        <v>17028</v>
      </c>
      <c r="C5571" s="587" t="s">
        <v>810</v>
      </c>
      <c r="D5571" s="588">
        <v>0.31</v>
      </c>
    </row>
    <row r="5572" spans="1:4" ht="14.25">
      <c r="A5572" s="585" t="s">
        <v>17029</v>
      </c>
      <c r="B5572" s="586" t="s">
        <v>17030</v>
      </c>
      <c r="C5572" s="587" t="s">
        <v>810</v>
      </c>
      <c r="D5572" s="588">
        <v>0.72</v>
      </c>
    </row>
    <row r="5573" spans="1:4" ht="14.25">
      <c r="A5573" s="585" t="s">
        <v>17031</v>
      </c>
      <c r="B5573" s="586" t="s">
        <v>17032</v>
      </c>
      <c r="C5573" s="587" t="s">
        <v>810</v>
      </c>
      <c r="D5573" s="588">
        <v>0.5</v>
      </c>
    </row>
    <row r="5574" spans="1:4" ht="57">
      <c r="A5574" s="585" t="s">
        <v>17033</v>
      </c>
      <c r="B5574" s="586" t="s">
        <v>17034</v>
      </c>
      <c r="C5574" s="587" t="s">
        <v>492</v>
      </c>
      <c r="D5574" s="588">
        <v>1191.95</v>
      </c>
    </row>
    <row r="5575" spans="1:4" ht="14.25">
      <c r="A5575" s="585" t="s">
        <v>17035</v>
      </c>
      <c r="B5575" s="586" t="s">
        <v>17036</v>
      </c>
      <c r="C5575" s="587" t="s">
        <v>492</v>
      </c>
      <c r="D5575" s="588">
        <v>141.25</v>
      </c>
    </row>
    <row r="5576" spans="1:4" ht="28.5">
      <c r="A5576" s="585" t="s">
        <v>17037</v>
      </c>
      <c r="B5576" s="586" t="s">
        <v>17038</v>
      </c>
      <c r="C5576" s="587" t="s">
        <v>492</v>
      </c>
      <c r="D5576" s="588">
        <v>238</v>
      </c>
    </row>
    <row r="5577" spans="1:4" ht="14.25">
      <c r="A5577" s="585" t="s">
        <v>17039</v>
      </c>
      <c r="B5577" s="586" t="s">
        <v>17040</v>
      </c>
      <c r="C5577" s="587" t="s">
        <v>787</v>
      </c>
      <c r="D5577" s="588">
        <v>1.41</v>
      </c>
    </row>
    <row r="5578" spans="1:4" ht="14.25">
      <c r="A5578" s="585" t="s">
        <v>17041</v>
      </c>
      <c r="B5578" s="586" t="s">
        <v>17042</v>
      </c>
      <c r="C5578" s="587" t="s">
        <v>787</v>
      </c>
      <c r="D5578" s="588">
        <v>2.69</v>
      </c>
    </row>
    <row r="5579" spans="1:4" ht="28.5">
      <c r="A5579" s="585" t="s">
        <v>17043</v>
      </c>
      <c r="B5579" s="586" t="s">
        <v>17044</v>
      </c>
      <c r="C5579" s="587" t="s">
        <v>492</v>
      </c>
      <c r="D5579" s="588">
        <v>26.08</v>
      </c>
    </row>
    <row r="5580" spans="1:4" ht="28.5">
      <c r="A5580" s="585" t="s">
        <v>17045</v>
      </c>
      <c r="B5580" s="586" t="s">
        <v>17046</v>
      </c>
      <c r="C5580" s="587" t="s">
        <v>492</v>
      </c>
      <c r="D5580" s="588">
        <v>22.75</v>
      </c>
    </row>
    <row r="5581" spans="1:4" ht="14.25">
      <c r="A5581" s="585" t="s">
        <v>17047</v>
      </c>
      <c r="B5581" s="586" t="s">
        <v>17048</v>
      </c>
      <c r="C5581" s="587"/>
      <c r="D5581" s="588"/>
    </row>
    <row r="5582" spans="1:4" ht="42.75">
      <c r="A5582" s="585" t="s">
        <v>17049</v>
      </c>
      <c r="B5582" s="586" t="s">
        <v>17050</v>
      </c>
      <c r="C5582" s="587" t="s">
        <v>686</v>
      </c>
      <c r="D5582" s="588">
        <v>2.2000000000000002</v>
      </c>
    </row>
    <row r="5583" spans="1:4" ht="14.25">
      <c r="A5583" s="585" t="s">
        <v>17051</v>
      </c>
      <c r="B5583" s="586" t="s">
        <v>17052</v>
      </c>
      <c r="C5583" s="587" t="s">
        <v>686</v>
      </c>
      <c r="D5583" s="588">
        <v>77.11</v>
      </c>
    </row>
    <row r="5584" spans="1:4" ht="14.25">
      <c r="A5584" s="585" t="s">
        <v>17053</v>
      </c>
      <c r="B5584" s="586" t="s">
        <v>17054</v>
      </c>
      <c r="C5584" s="587" t="s">
        <v>810</v>
      </c>
      <c r="D5584" s="588">
        <v>11.12</v>
      </c>
    </row>
    <row r="5585" spans="1:4" ht="14.25">
      <c r="A5585" s="585" t="s">
        <v>17055</v>
      </c>
      <c r="B5585" s="586" t="s">
        <v>17056</v>
      </c>
      <c r="C5585" s="587"/>
      <c r="D5585" s="588"/>
    </row>
    <row r="5586" spans="1:4" ht="14.25">
      <c r="A5586" s="585" t="s">
        <v>17057</v>
      </c>
      <c r="B5586" s="586" t="s">
        <v>17058</v>
      </c>
      <c r="C5586" s="587"/>
      <c r="D5586" s="588"/>
    </row>
    <row r="5587" spans="1:4" ht="14.25">
      <c r="A5587" s="585" t="s">
        <v>17059</v>
      </c>
      <c r="B5587" s="586" t="s">
        <v>17060</v>
      </c>
      <c r="C5587" s="587" t="s">
        <v>492</v>
      </c>
      <c r="D5587" s="588">
        <v>53.71</v>
      </c>
    </row>
    <row r="5588" spans="1:4" ht="14.25">
      <c r="A5588" s="585" t="s">
        <v>17061</v>
      </c>
      <c r="B5588" s="586" t="s">
        <v>17062</v>
      </c>
      <c r="C5588" s="587" t="s">
        <v>492</v>
      </c>
      <c r="D5588" s="588">
        <v>112.81</v>
      </c>
    </row>
    <row r="5589" spans="1:4" ht="14.25">
      <c r="A5589" s="585" t="s">
        <v>17063</v>
      </c>
      <c r="B5589" s="586" t="s">
        <v>17064</v>
      </c>
      <c r="C5589" s="587" t="s">
        <v>492</v>
      </c>
      <c r="D5589" s="588">
        <v>26.41</v>
      </c>
    </row>
    <row r="5590" spans="1:4" ht="14.25">
      <c r="A5590" s="585" t="s">
        <v>311</v>
      </c>
      <c r="B5590" s="586" t="s">
        <v>17065</v>
      </c>
      <c r="C5590" s="587"/>
      <c r="D5590" s="588"/>
    </row>
    <row r="5591" spans="1:4" ht="14.25">
      <c r="A5591" s="585" t="s">
        <v>17066</v>
      </c>
      <c r="B5591" s="586" t="s">
        <v>17067</v>
      </c>
      <c r="C5591" s="587"/>
      <c r="D5591" s="588"/>
    </row>
    <row r="5592" spans="1:4" ht="28.5">
      <c r="A5592" s="585" t="s">
        <v>17068</v>
      </c>
      <c r="B5592" s="586" t="s">
        <v>17069</v>
      </c>
      <c r="C5592" s="587" t="s">
        <v>891</v>
      </c>
      <c r="D5592" s="588">
        <v>0.38</v>
      </c>
    </row>
    <row r="5593" spans="1:4" ht="14.25">
      <c r="A5593" s="585" t="s">
        <v>17070</v>
      </c>
      <c r="B5593" s="586" t="s">
        <v>17071</v>
      </c>
      <c r="C5593" s="587"/>
      <c r="D5593" s="588"/>
    </row>
    <row r="5594" spans="1:4" ht="14.25">
      <c r="A5594" s="585" t="s">
        <v>17072</v>
      </c>
      <c r="B5594" s="586" t="s">
        <v>17073</v>
      </c>
      <c r="C5594" s="587" t="s">
        <v>891</v>
      </c>
      <c r="D5594" s="588">
        <v>3.27</v>
      </c>
    </row>
    <row r="5595" spans="1:4" ht="28.5">
      <c r="A5595" s="585" t="s">
        <v>17074</v>
      </c>
      <c r="B5595" s="586" t="s">
        <v>17075</v>
      </c>
      <c r="C5595" s="587" t="s">
        <v>891</v>
      </c>
      <c r="D5595" s="588">
        <v>0.51</v>
      </c>
    </row>
    <row r="5596" spans="1:4" ht="14.25">
      <c r="A5596" s="585" t="s">
        <v>17076</v>
      </c>
      <c r="B5596" s="586" t="s">
        <v>17077</v>
      </c>
      <c r="C5596" s="587"/>
      <c r="D5596" s="588"/>
    </row>
    <row r="5597" spans="1:4" ht="28.5">
      <c r="A5597" s="585" t="s">
        <v>17078</v>
      </c>
      <c r="B5597" s="586" t="s">
        <v>17079</v>
      </c>
      <c r="C5597" s="587" t="s">
        <v>891</v>
      </c>
      <c r="D5597" s="588">
        <v>0.14000000000000001</v>
      </c>
    </row>
    <row r="5598" spans="1:4" ht="14.25">
      <c r="A5598" s="585" t="s">
        <v>17080</v>
      </c>
      <c r="B5598" s="586" t="s">
        <v>17081</v>
      </c>
      <c r="C5598" s="587" t="s">
        <v>891</v>
      </c>
      <c r="D5598" s="588">
        <v>0.87</v>
      </c>
    </row>
    <row r="5599" spans="1:4" ht="14.25">
      <c r="A5599" s="585" t="s">
        <v>17082</v>
      </c>
      <c r="B5599" s="586" t="s">
        <v>17083</v>
      </c>
      <c r="C5599" s="587" t="s">
        <v>891</v>
      </c>
      <c r="D5599" s="588">
        <v>0.84</v>
      </c>
    </row>
    <row r="5600" spans="1:4" ht="14.25">
      <c r="A5600" s="585" t="s">
        <v>17084</v>
      </c>
      <c r="B5600" s="586" t="s">
        <v>17085</v>
      </c>
      <c r="C5600" s="587" t="s">
        <v>891</v>
      </c>
      <c r="D5600" s="588">
        <v>4.3600000000000003</v>
      </c>
    </row>
    <row r="5601" spans="1:4" ht="14.25">
      <c r="A5601" s="585" t="s">
        <v>17086</v>
      </c>
      <c r="B5601" s="586" t="s">
        <v>17087</v>
      </c>
      <c r="C5601" s="587"/>
      <c r="D5601" s="588"/>
    </row>
    <row r="5602" spans="1:4" ht="14.25">
      <c r="A5602" s="585" t="s">
        <v>17088</v>
      </c>
      <c r="B5602" s="586" t="s">
        <v>17089</v>
      </c>
      <c r="C5602" s="587"/>
      <c r="D5602" s="588"/>
    </row>
    <row r="5603" spans="1:4" ht="28.5">
      <c r="A5603" s="585" t="s">
        <v>17090</v>
      </c>
      <c r="B5603" s="586" t="s">
        <v>17091</v>
      </c>
      <c r="C5603" s="587" t="s">
        <v>891</v>
      </c>
      <c r="D5603" s="588">
        <v>47.75</v>
      </c>
    </row>
    <row r="5604" spans="1:4" ht="14.25">
      <c r="A5604" s="585" t="s">
        <v>17092</v>
      </c>
      <c r="B5604" s="586" t="s">
        <v>17093</v>
      </c>
      <c r="C5604" s="587"/>
      <c r="D5604" s="588"/>
    </row>
    <row r="5605" spans="1:4" ht="14.25">
      <c r="A5605" s="585" t="s">
        <v>17094</v>
      </c>
      <c r="B5605" s="586" t="s">
        <v>17095</v>
      </c>
      <c r="C5605" s="587" t="s">
        <v>810</v>
      </c>
      <c r="D5605" s="588">
        <v>1.93</v>
      </c>
    </row>
    <row r="5606" spans="1:4" ht="14.25">
      <c r="A5606" s="585" t="s">
        <v>17096</v>
      </c>
      <c r="B5606" s="586" t="s">
        <v>17097</v>
      </c>
      <c r="C5606" s="587"/>
      <c r="D5606" s="588"/>
    </row>
    <row r="5607" spans="1:4" ht="14.25">
      <c r="A5607" s="585" t="s">
        <v>17098</v>
      </c>
      <c r="B5607" s="586" t="s">
        <v>17099</v>
      </c>
      <c r="C5607" s="587"/>
      <c r="D5607" s="588"/>
    </row>
    <row r="5608" spans="1:4" ht="14.25">
      <c r="A5608" s="585" t="s">
        <v>17100</v>
      </c>
      <c r="B5608" s="586" t="s">
        <v>17101</v>
      </c>
      <c r="C5608" s="587" t="s">
        <v>891</v>
      </c>
      <c r="D5608" s="588">
        <v>41.61</v>
      </c>
    </row>
    <row r="5609" spans="1:4" ht="14.25">
      <c r="A5609" s="585" t="s">
        <v>17102</v>
      </c>
      <c r="B5609" s="586" t="s">
        <v>17103</v>
      </c>
      <c r="C5609" s="587" t="s">
        <v>891</v>
      </c>
      <c r="D5609" s="588">
        <v>40.520000000000003</v>
      </c>
    </row>
    <row r="5610" spans="1:4" ht="28.5">
      <c r="A5610" s="585" t="s">
        <v>17104</v>
      </c>
      <c r="B5610" s="586" t="s">
        <v>17105</v>
      </c>
      <c r="C5610" s="587" t="s">
        <v>891</v>
      </c>
      <c r="D5610" s="588">
        <v>25.42</v>
      </c>
    </row>
    <row r="5611" spans="1:4" ht="14.25">
      <c r="A5611" s="585" t="s">
        <v>17106</v>
      </c>
      <c r="B5611" s="586" t="s">
        <v>17107</v>
      </c>
      <c r="C5611" s="587"/>
      <c r="D5611" s="588"/>
    </row>
    <row r="5612" spans="1:4" ht="14.25">
      <c r="A5612" s="585" t="s">
        <v>17108</v>
      </c>
      <c r="B5612" s="586" t="s">
        <v>17109</v>
      </c>
      <c r="C5612" s="587"/>
      <c r="D5612" s="588"/>
    </row>
    <row r="5613" spans="1:4" ht="14.25">
      <c r="A5613" s="585" t="s">
        <v>17110</v>
      </c>
      <c r="B5613" s="586" t="s">
        <v>17111</v>
      </c>
      <c r="C5613" s="587" t="s">
        <v>17112</v>
      </c>
      <c r="D5613" s="588">
        <v>17.45</v>
      </c>
    </row>
    <row r="5614" spans="1:4" ht="14.25">
      <c r="A5614" s="585" t="s">
        <v>17113</v>
      </c>
      <c r="B5614" s="586" t="s">
        <v>17114</v>
      </c>
      <c r="C5614" s="587"/>
      <c r="D5614" s="588"/>
    </row>
    <row r="5615" spans="1:4" ht="14.25">
      <c r="A5615" s="585" t="s">
        <v>17115</v>
      </c>
      <c r="B5615" s="586" t="s">
        <v>17116</v>
      </c>
      <c r="C5615" s="587" t="s">
        <v>891</v>
      </c>
      <c r="D5615" s="588">
        <v>2.72</v>
      </c>
    </row>
    <row r="5616" spans="1:4" ht="14.25">
      <c r="A5616" s="585" t="s">
        <v>17117</v>
      </c>
      <c r="B5616" s="586" t="s">
        <v>17118</v>
      </c>
      <c r="C5616" s="587" t="s">
        <v>780</v>
      </c>
      <c r="D5616" s="588">
        <v>43.61</v>
      </c>
    </row>
    <row r="5617" spans="1:4" ht="14.25">
      <c r="A5617" s="585" t="s">
        <v>17119</v>
      </c>
      <c r="B5617" s="586" t="s">
        <v>17120</v>
      </c>
      <c r="C5617" s="587" t="s">
        <v>780</v>
      </c>
      <c r="D5617" s="588">
        <v>27.25</v>
      </c>
    </row>
    <row r="5618" spans="1:4" ht="14.25">
      <c r="A5618" s="585" t="s">
        <v>17121</v>
      </c>
      <c r="B5618" s="586" t="s">
        <v>17122</v>
      </c>
      <c r="C5618" s="587" t="s">
        <v>780</v>
      </c>
      <c r="D5618" s="588">
        <v>141.74</v>
      </c>
    </row>
    <row r="5619" spans="1:4" ht="14.25">
      <c r="A5619" s="585" t="s">
        <v>17123</v>
      </c>
      <c r="B5619" s="586" t="s">
        <v>17124</v>
      </c>
      <c r="C5619" s="587" t="s">
        <v>891</v>
      </c>
      <c r="D5619" s="588">
        <v>5.45</v>
      </c>
    </row>
    <row r="5620" spans="1:4" ht="28.5">
      <c r="A5620" s="585" t="s">
        <v>17125</v>
      </c>
      <c r="B5620" s="586" t="s">
        <v>17126</v>
      </c>
      <c r="C5620" s="587" t="s">
        <v>891</v>
      </c>
      <c r="D5620" s="588">
        <v>4.3600000000000003</v>
      </c>
    </row>
    <row r="5621" spans="1:4" ht="14.25">
      <c r="A5621" s="585" t="s">
        <v>17127</v>
      </c>
      <c r="B5621" s="586" t="s">
        <v>17128</v>
      </c>
      <c r="C5621" s="587" t="s">
        <v>780</v>
      </c>
      <c r="D5621" s="588">
        <v>70.87</v>
      </c>
    </row>
    <row r="5622" spans="1:4" ht="14.25">
      <c r="A5622" s="585" t="s">
        <v>17129</v>
      </c>
      <c r="B5622" s="586" t="s">
        <v>17130</v>
      </c>
      <c r="C5622" s="587" t="s">
        <v>891</v>
      </c>
      <c r="D5622" s="588">
        <v>10.9</v>
      </c>
    </row>
    <row r="5623" spans="1:4" ht="14.25">
      <c r="A5623" s="585" t="s">
        <v>17131</v>
      </c>
      <c r="B5623" s="586" t="s">
        <v>17132</v>
      </c>
      <c r="C5623" s="587" t="s">
        <v>891</v>
      </c>
      <c r="D5623" s="588">
        <v>10.9</v>
      </c>
    </row>
    <row r="5624" spans="1:4" ht="28.5">
      <c r="A5624" s="585" t="s">
        <v>17133</v>
      </c>
      <c r="B5624" s="586" t="s">
        <v>17134</v>
      </c>
      <c r="C5624" s="587" t="s">
        <v>891</v>
      </c>
      <c r="D5624" s="588">
        <v>5.64</v>
      </c>
    </row>
    <row r="5625" spans="1:4" ht="28.5">
      <c r="A5625" s="585" t="s">
        <v>17135</v>
      </c>
      <c r="B5625" s="586" t="s">
        <v>17136</v>
      </c>
      <c r="C5625" s="587" t="s">
        <v>891</v>
      </c>
      <c r="D5625" s="588">
        <v>11.28</v>
      </c>
    </row>
    <row r="5626" spans="1:4" ht="14.25">
      <c r="A5626" s="585" t="s">
        <v>17137</v>
      </c>
      <c r="B5626" s="586" t="s">
        <v>17138</v>
      </c>
      <c r="C5626" s="587" t="s">
        <v>891</v>
      </c>
      <c r="D5626" s="588">
        <v>6.54</v>
      </c>
    </row>
    <row r="5627" spans="1:4" ht="14.25">
      <c r="A5627" s="585" t="s">
        <v>17139</v>
      </c>
      <c r="B5627" s="586" t="s">
        <v>17140</v>
      </c>
      <c r="C5627" s="587" t="s">
        <v>891</v>
      </c>
      <c r="D5627" s="588">
        <v>2.72</v>
      </c>
    </row>
    <row r="5628" spans="1:4" ht="28.5">
      <c r="A5628" s="585" t="s">
        <v>17141</v>
      </c>
      <c r="B5628" s="586" t="s">
        <v>17142</v>
      </c>
      <c r="C5628" s="587" t="s">
        <v>891</v>
      </c>
      <c r="D5628" s="588">
        <v>7.5</v>
      </c>
    </row>
    <row r="5629" spans="1:4" ht="14.25">
      <c r="A5629" s="585" t="s">
        <v>17143</v>
      </c>
      <c r="B5629" s="586" t="s">
        <v>17144</v>
      </c>
      <c r="C5629" s="587" t="s">
        <v>891</v>
      </c>
      <c r="D5629" s="588">
        <v>5</v>
      </c>
    </row>
    <row r="5630" spans="1:4" ht="28.5">
      <c r="A5630" s="585" t="s">
        <v>17145</v>
      </c>
      <c r="B5630" s="586" t="s">
        <v>17146</v>
      </c>
      <c r="C5630" s="587" t="s">
        <v>891</v>
      </c>
      <c r="D5630" s="588">
        <v>12.5</v>
      </c>
    </row>
    <row r="5631" spans="1:4" ht="14.25">
      <c r="A5631" s="585" t="s">
        <v>17147</v>
      </c>
      <c r="B5631" s="586" t="s">
        <v>17148</v>
      </c>
      <c r="C5631" s="587" t="s">
        <v>891</v>
      </c>
      <c r="D5631" s="588">
        <v>10</v>
      </c>
    </row>
    <row r="5632" spans="1:4" ht="14.25">
      <c r="A5632" s="585" t="s">
        <v>17149</v>
      </c>
      <c r="B5632" s="586" t="s">
        <v>17150</v>
      </c>
      <c r="C5632" s="587" t="s">
        <v>891</v>
      </c>
      <c r="D5632" s="588">
        <v>5.45</v>
      </c>
    </row>
    <row r="5633" spans="1:4" ht="14.25">
      <c r="A5633" s="585" t="s">
        <v>17151</v>
      </c>
      <c r="B5633" s="586" t="s">
        <v>17152</v>
      </c>
      <c r="C5633" s="587" t="s">
        <v>891</v>
      </c>
      <c r="D5633" s="588">
        <v>3.81</v>
      </c>
    </row>
    <row r="5634" spans="1:4" ht="14.25">
      <c r="A5634" s="585" t="s">
        <v>17153</v>
      </c>
      <c r="B5634" s="586" t="s">
        <v>17154</v>
      </c>
      <c r="C5634" s="587" t="s">
        <v>810</v>
      </c>
      <c r="D5634" s="588">
        <v>3.27</v>
      </c>
    </row>
    <row r="5635" spans="1:4" ht="14.25">
      <c r="A5635" s="585" t="s">
        <v>17155</v>
      </c>
      <c r="B5635" s="586" t="s">
        <v>17156</v>
      </c>
      <c r="C5635" s="587" t="s">
        <v>810</v>
      </c>
      <c r="D5635" s="588">
        <v>2.1800000000000002</v>
      </c>
    </row>
    <row r="5636" spans="1:4" ht="14.25">
      <c r="A5636" s="585" t="s">
        <v>17157</v>
      </c>
      <c r="B5636" s="586" t="s">
        <v>17158</v>
      </c>
      <c r="C5636" s="587" t="s">
        <v>891</v>
      </c>
      <c r="D5636" s="588">
        <v>4.3600000000000003</v>
      </c>
    </row>
    <row r="5637" spans="1:4" ht="14.25">
      <c r="A5637" s="585" t="s">
        <v>17159</v>
      </c>
      <c r="B5637" s="586" t="s">
        <v>17160</v>
      </c>
      <c r="C5637" s="587" t="s">
        <v>891</v>
      </c>
      <c r="D5637" s="588">
        <v>8.27</v>
      </c>
    </row>
    <row r="5638" spans="1:4" ht="14.25">
      <c r="A5638" s="585" t="s">
        <v>17161</v>
      </c>
      <c r="B5638" s="586" t="s">
        <v>17162</v>
      </c>
      <c r="C5638" s="587" t="s">
        <v>891</v>
      </c>
      <c r="D5638" s="588">
        <v>10</v>
      </c>
    </row>
    <row r="5639" spans="1:4" ht="14.25">
      <c r="A5639" s="585" t="s">
        <v>17163</v>
      </c>
      <c r="B5639" s="586" t="s">
        <v>17164</v>
      </c>
      <c r="C5639" s="587" t="s">
        <v>891</v>
      </c>
      <c r="D5639" s="588">
        <v>5</v>
      </c>
    </row>
    <row r="5640" spans="1:4" ht="14.25">
      <c r="A5640" s="585" t="s">
        <v>17165</v>
      </c>
      <c r="B5640" s="586" t="s">
        <v>17166</v>
      </c>
      <c r="C5640" s="587" t="s">
        <v>891</v>
      </c>
      <c r="D5640" s="588">
        <v>3.77</v>
      </c>
    </row>
    <row r="5641" spans="1:4" ht="14.25">
      <c r="A5641" s="585" t="s">
        <v>17167</v>
      </c>
      <c r="B5641" s="586" t="s">
        <v>17168</v>
      </c>
      <c r="C5641" s="587" t="s">
        <v>891</v>
      </c>
      <c r="D5641" s="588">
        <v>17.95</v>
      </c>
    </row>
    <row r="5642" spans="1:4" ht="14.25">
      <c r="A5642" s="585" t="s">
        <v>17169</v>
      </c>
      <c r="B5642" s="586" t="s">
        <v>17170</v>
      </c>
      <c r="C5642" s="587" t="s">
        <v>891</v>
      </c>
      <c r="D5642" s="588">
        <v>21.55</v>
      </c>
    </row>
    <row r="5643" spans="1:4" ht="14.25">
      <c r="A5643" s="585" t="s">
        <v>17171</v>
      </c>
      <c r="B5643" s="586" t="s">
        <v>17172</v>
      </c>
      <c r="C5643" s="587" t="s">
        <v>891</v>
      </c>
      <c r="D5643" s="588">
        <v>3.8</v>
      </c>
    </row>
    <row r="5644" spans="1:4" ht="14.25">
      <c r="A5644" s="585" t="s">
        <v>17173</v>
      </c>
      <c r="B5644" s="586" t="s">
        <v>17174</v>
      </c>
      <c r="C5644" s="587" t="s">
        <v>780</v>
      </c>
      <c r="D5644" s="588">
        <v>160.29</v>
      </c>
    </row>
    <row r="5645" spans="1:4" ht="14.25">
      <c r="A5645" s="585" t="s">
        <v>17175</v>
      </c>
      <c r="B5645" s="586" t="s">
        <v>17176</v>
      </c>
      <c r="C5645" s="587"/>
      <c r="D5645" s="588"/>
    </row>
    <row r="5646" spans="1:4" ht="14.25">
      <c r="A5646" s="585" t="s">
        <v>17177</v>
      </c>
      <c r="B5646" s="586" t="s">
        <v>17178</v>
      </c>
      <c r="C5646" s="587" t="s">
        <v>891</v>
      </c>
      <c r="D5646" s="588">
        <v>16.350000000000001</v>
      </c>
    </row>
    <row r="5647" spans="1:4" ht="28.5">
      <c r="A5647" s="585" t="s">
        <v>17179</v>
      </c>
      <c r="B5647" s="586" t="s">
        <v>17180</v>
      </c>
      <c r="C5647" s="587" t="s">
        <v>891</v>
      </c>
      <c r="D5647" s="588">
        <v>16.350000000000001</v>
      </c>
    </row>
    <row r="5648" spans="1:4" ht="14.25">
      <c r="A5648" s="585" t="s">
        <v>17181</v>
      </c>
      <c r="B5648" s="586" t="s">
        <v>17182</v>
      </c>
      <c r="C5648" s="587"/>
      <c r="D5648" s="588"/>
    </row>
    <row r="5649" spans="1:4" ht="14.25">
      <c r="A5649" s="585" t="s">
        <v>17183</v>
      </c>
      <c r="B5649" s="586" t="s">
        <v>17184</v>
      </c>
      <c r="C5649" s="587" t="s">
        <v>891</v>
      </c>
      <c r="D5649" s="588">
        <v>5.45</v>
      </c>
    </row>
    <row r="5650" spans="1:4" ht="14.25">
      <c r="A5650" s="585" t="s">
        <v>17185</v>
      </c>
      <c r="B5650" s="586" t="s">
        <v>17186</v>
      </c>
      <c r="C5650" s="587"/>
      <c r="D5650" s="588"/>
    </row>
    <row r="5651" spans="1:4" ht="14.25">
      <c r="A5651" s="585" t="s">
        <v>17187</v>
      </c>
      <c r="B5651" s="586" t="s">
        <v>17188</v>
      </c>
      <c r="C5651" s="587" t="s">
        <v>891</v>
      </c>
      <c r="D5651" s="588">
        <v>26.52</v>
      </c>
    </row>
    <row r="5652" spans="1:4" ht="14.25">
      <c r="A5652" s="585" t="s">
        <v>17189</v>
      </c>
      <c r="B5652" s="586" t="s">
        <v>17190</v>
      </c>
      <c r="C5652" s="587"/>
      <c r="D5652" s="588"/>
    </row>
    <row r="5653" spans="1:4" ht="14.25">
      <c r="A5653" s="585" t="s">
        <v>17191</v>
      </c>
      <c r="B5653" s="586" t="s">
        <v>17192</v>
      </c>
      <c r="C5653" s="587" t="s">
        <v>891</v>
      </c>
      <c r="D5653" s="588">
        <v>6.59</v>
      </c>
    </row>
    <row r="5654" spans="1:4" ht="14.25">
      <c r="A5654" s="585" t="s">
        <v>17193</v>
      </c>
      <c r="B5654" s="586" t="s">
        <v>17194</v>
      </c>
      <c r="C5654" s="587"/>
      <c r="D5654" s="588"/>
    </row>
    <row r="5655" spans="1:4" ht="14.25">
      <c r="A5655" s="585" t="s">
        <v>17195</v>
      </c>
      <c r="B5655" s="586" t="s">
        <v>17196</v>
      </c>
      <c r="C5655" s="587" t="s">
        <v>891</v>
      </c>
      <c r="D5655" s="588">
        <v>36.270000000000003</v>
      </c>
    </row>
    <row r="5656" spans="1:4" ht="14.25">
      <c r="A5656" s="585" t="s">
        <v>17197</v>
      </c>
      <c r="B5656" s="586" t="s">
        <v>17198</v>
      </c>
      <c r="C5656" s="587"/>
      <c r="D5656" s="588"/>
    </row>
    <row r="5657" spans="1:4" ht="14.25">
      <c r="A5657" s="585" t="s">
        <v>17199</v>
      </c>
      <c r="B5657" s="586" t="s">
        <v>17200</v>
      </c>
      <c r="C5657" s="587" t="s">
        <v>780</v>
      </c>
      <c r="D5657" s="588">
        <v>49.32</v>
      </c>
    </row>
    <row r="5658" spans="1:4" ht="14.25">
      <c r="A5658" s="585" t="s">
        <v>17201</v>
      </c>
      <c r="B5658" s="586" t="s">
        <v>17202</v>
      </c>
      <c r="C5658" s="587" t="s">
        <v>780</v>
      </c>
      <c r="D5658" s="588">
        <v>61.65</v>
      </c>
    </row>
    <row r="5659" spans="1:4" ht="28.5">
      <c r="A5659" s="585" t="s">
        <v>17203</v>
      </c>
      <c r="B5659" s="586" t="s">
        <v>17204</v>
      </c>
      <c r="C5659" s="587" t="s">
        <v>780</v>
      </c>
      <c r="D5659" s="588">
        <v>209.61</v>
      </c>
    </row>
    <row r="5660" spans="1:4" ht="14.25">
      <c r="A5660" s="585" t="s">
        <v>17205</v>
      </c>
      <c r="B5660" s="586" t="s">
        <v>17206</v>
      </c>
      <c r="C5660" s="587" t="s">
        <v>492</v>
      </c>
      <c r="D5660" s="588">
        <v>3.93</v>
      </c>
    </row>
    <row r="5661" spans="1:4" ht="14.25">
      <c r="A5661" s="585" t="s">
        <v>17207</v>
      </c>
      <c r="B5661" s="586" t="s">
        <v>17208</v>
      </c>
      <c r="C5661" s="587" t="s">
        <v>492</v>
      </c>
      <c r="D5661" s="588">
        <v>13.31</v>
      </c>
    </row>
    <row r="5662" spans="1:4" ht="14.25">
      <c r="A5662" s="585" t="s">
        <v>17209</v>
      </c>
      <c r="B5662" s="586" t="s">
        <v>17210</v>
      </c>
      <c r="C5662" s="587" t="s">
        <v>891</v>
      </c>
      <c r="D5662" s="588">
        <v>10.9</v>
      </c>
    </row>
    <row r="5663" spans="1:4" ht="14.25">
      <c r="A5663" s="585" t="s">
        <v>17211</v>
      </c>
      <c r="B5663" s="586" t="s">
        <v>17212</v>
      </c>
      <c r="C5663" s="587" t="s">
        <v>810</v>
      </c>
      <c r="D5663" s="588">
        <v>5.28</v>
      </c>
    </row>
    <row r="5664" spans="1:4" ht="28.5">
      <c r="A5664" s="585" t="s">
        <v>17213</v>
      </c>
      <c r="B5664" s="586" t="s">
        <v>17214</v>
      </c>
      <c r="C5664" s="587" t="s">
        <v>810</v>
      </c>
      <c r="D5664" s="588">
        <v>3.93</v>
      </c>
    </row>
    <row r="5665" spans="1:4" ht="14.25">
      <c r="A5665" s="585" t="s">
        <v>17215</v>
      </c>
      <c r="B5665" s="586" t="s">
        <v>17216</v>
      </c>
      <c r="C5665" s="587" t="s">
        <v>891</v>
      </c>
      <c r="D5665" s="588">
        <v>8.7200000000000006</v>
      </c>
    </row>
    <row r="5666" spans="1:4" ht="14.25">
      <c r="A5666" s="585" t="s">
        <v>17217</v>
      </c>
      <c r="B5666" s="586" t="s">
        <v>17218</v>
      </c>
      <c r="C5666" s="587" t="s">
        <v>780</v>
      </c>
      <c r="D5666" s="588">
        <v>160.29</v>
      </c>
    </row>
    <row r="5667" spans="1:4" ht="14.25">
      <c r="A5667" s="585" t="s">
        <v>17219</v>
      </c>
      <c r="B5667" s="586" t="s">
        <v>17220</v>
      </c>
      <c r="C5667" s="587" t="s">
        <v>780</v>
      </c>
      <c r="D5667" s="588">
        <v>40.340000000000003</v>
      </c>
    </row>
    <row r="5668" spans="1:4" ht="28.5">
      <c r="A5668" s="585" t="s">
        <v>17221</v>
      </c>
      <c r="B5668" s="586" t="s">
        <v>17222</v>
      </c>
      <c r="C5668" s="587" t="s">
        <v>891</v>
      </c>
      <c r="D5668" s="588">
        <v>14.17</v>
      </c>
    </row>
    <row r="5669" spans="1:4" ht="14.25">
      <c r="A5669" s="585" t="s">
        <v>17223</v>
      </c>
      <c r="B5669" s="586" t="s">
        <v>17224</v>
      </c>
      <c r="C5669" s="587" t="s">
        <v>891</v>
      </c>
      <c r="D5669" s="588">
        <v>10.48</v>
      </c>
    </row>
    <row r="5670" spans="1:4" ht="14.25">
      <c r="A5670" s="585" t="s">
        <v>17225</v>
      </c>
      <c r="B5670" s="586" t="s">
        <v>17226</v>
      </c>
      <c r="C5670" s="587" t="s">
        <v>891</v>
      </c>
      <c r="D5670" s="588">
        <v>24.66</v>
      </c>
    </row>
    <row r="5671" spans="1:4" ht="28.5">
      <c r="A5671" s="585" t="s">
        <v>17227</v>
      </c>
      <c r="B5671" s="586" t="s">
        <v>17228</v>
      </c>
      <c r="C5671" s="587" t="s">
        <v>780</v>
      </c>
      <c r="D5671" s="588">
        <v>167.36</v>
      </c>
    </row>
    <row r="5672" spans="1:4" ht="14.25">
      <c r="A5672" s="585" t="s">
        <v>17229</v>
      </c>
      <c r="B5672" s="586" t="s">
        <v>17230</v>
      </c>
      <c r="C5672" s="587" t="s">
        <v>891</v>
      </c>
      <c r="D5672" s="588">
        <v>2.02</v>
      </c>
    </row>
    <row r="5673" spans="1:4" ht="14.25">
      <c r="A5673" s="585" t="s">
        <v>17231</v>
      </c>
      <c r="B5673" s="586" t="s">
        <v>17232</v>
      </c>
      <c r="C5673" s="587" t="s">
        <v>891</v>
      </c>
      <c r="D5673" s="588">
        <v>1.63</v>
      </c>
    </row>
    <row r="5674" spans="1:4" ht="14.25">
      <c r="A5674" s="585" t="s">
        <v>17233</v>
      </c>
      <c r="B5674" s="586" t="s">
        <v>17234</v>
      </c>
      <c r="C5674" s="587" t="s">
        <v>891</v>
      </c>
      <c r="D5674" s="588">
        <v>3.73</v>
      </c>
    </row>
    <row r="5675" spans="1:4" ht="14.25">
      <c r="A5675" s="585" t="s">
        <v>17235</v>
      </c>
      <c r="B5675" s="586" t="s">
        <v>17236</v>
      </c>
      <c r="C5675" s="587" t="s">
        <v>492</v>
      </c>
      <c r="D5675" s="588">
        <v>7.26</v>
      </c>
    </row>
    <row r="5676" spans="1:4" ht="14.25">
      <c r="A5676" s="585" t="s">
        <v>17237</v>
      </c>
      <c r="B5676" s="586" t="s">
        <v>17238</v>
      </c>
      <c r="C5676" s="587" t="s">
        <v>891</v>
      </c>
      <c r="D5676" s="588">
        <v>8.6300000000000008</v>
      </c>
    </row>
    <row r="5677" spans="1:4" ht="14.25">
      <c r="A5677" s="585" t="s">
        <v>17239</v>
      </c>
      <c r="B5677" s="586" t="s">
        <v>17240</v>
      </c>
      <c r="C5677" s="587" t="s">
        <v>891</v>
      </c>
      <c r="D5677" s="588">
        <v>3.69</v>
      </c>
    </row>
    <row r="5678" spans="1:4" ht="14.25">
      <c r="A5678" s="585" t="s">
        <v>17241</v>
      </c>
      <c r="B5678" s="586" t="s">
        <v>17242</v>
      </c>
      <c r="C5678" s="587" t="s">
        <v>891</v>
      </c>
      <c r="D5678" s="588">
        <v>27.48</v>
      </c>
    </row>
    <row r="5679" spans="1:4" ht="14.25">
      <c r="A5679" s="585" t="s">
        <v>17243</v>
      </c>
      <c r="B5679" s="586" t="s">
        <v>17244</v>
      </c>
      <c r="C5679" s="587" t="s">
        <v>891</v>
      </c>
      <c r="D5679" s="588">
        <v>26.09</v>
      </c>
    </row>
    <row r="5680" spans="1:4" ht="28.5">
      <c r="A5680" s="585" t="s">
        <v>17245</v>
      </c>
      <c r="B5680" s="586" t="s">
        <v>17246</v>
      </c>
      <c r="C5680" s="587" t="s">
        <v>810</v>
      </c>
      <c r="D5680" s="588">
        <v>1.63</v>
      </c>
    </row>
    <row r="5681" spans="1:4" ht="14.25">
      <c r="A5681" s="585" t="s">
        <v>17247</v>
      </c>
      <c r="B5681" s="586" t="s">
        <v>17248</v>
      </c>
      <c r="C5681" s="587" t="s">
        <v>891</v>
      </c>
      <c r="D5681" s="588">
        <v>43.29</v>
      </c>
    </row>
    <row r="5682" spans="1:4" ht="14.25">
      <c r="A5682" s="585" t="s">
        <v>17249</v>
      </c>
      <c r="B5682" s="586" t="s">
        <v>17250</v>
      </c>
      <c r="C5682" s="587" t="s">
        <v>891</v>
      </c>
      <c r="D5682" s="588">
        <v>13.62</v>
      </c>
    </row>
    <row r="5683" spans="1:4" ht="14.25">
      <c r="A5683" s="585" t="s">
        <v>17251</v>
      </c>
      <c r="B5683" s="586" t="s">
        <v>17252</v>
      </c>
      <c r="C5683" s="587" t="s">
        <v>810</v>
      </c>
      <c r="D5683" s="588">
        <v>2.1800000000000002</v>
      </c>
    </row>
    <row r="5684" spans="1:4" ht="14.25">
      <c r="A5684" s="585" t="s">
        <v>17253</v>
      </c>
      <c r="B5684" s="586" t="s">
        <v>17254</v>
      </c>
      <c r="C5684" s="587" t="s">
        <v>891</v>
      </c>
      <c r="D5684" s="588">
        <v>5.99</v>
      </c>
    </row>
    <row r="5685" spans="1:4" ht="14.25">
      <c r="A5685" s="585" t="s">
        <v>17255</v>
      </c>
      <c r="B5685" s="586" t="s">
        <v>17256</v>
      </c>
      <c r="C5685" s="587" t="s">
        <v>891</v>
      </c>
      <c r="D5685" s="588">
        <v>13.08</v>
      </c>
    </row>
    <row r="5686" spans="1:4" ht="14.25">
      <c r="A5686" s="585" t="s">
        <v>17257</v>
      </c>
      <c r="B5686" s="586" t="s">
        <v>17258</v>
      </c>
      <c r="C5686" s="587" t="s">
        <v>780</v>
      </c>
      <c r="D5686" s="588">
        <v>39.25</v>
      </c>
    </row>
    <row r="5687" spans="1:4" ht="28.5">
      <c r="A5687" s="585" t="s">
        <v>17259</v>
      </c>
      <c r="B5687" s="586" t="s">
        <v>17260</v>
      </c>
      <c r="C5687" s="587" t="s">
        <v>810</v>
      </c>
      <c r="D5687" s="588">
        <v>57.26</v>
      </c>
    </row>
    <row r="5688" spans="1:4" ht="28.5">
      <c r="A5688" s="585" t="s">
        <v>17261</v>
      </c>
      <c r="B5688" s="586" t="s">
        <v>17262</v>
      </c>
      <c r="C5688" s="587" t="s">
        <v>810</v>
      </c>
      <c r="D5688" s="588">
        <v>28.49</v>
      </c>
    </row>
    <row r="5689" spans="1:4" ht="28.5">
      <c r="A5689" s="585" t="s">
        <v>17263</v>
      </c>
      <c r="B5689" s="586" t="s">
        <v>17264</v>
      </c>
      <c r="C5689" s="587" t="s">
        <v>810</v>
      </c>
      <c r="D5689" s="588">
        <v>139.82</v>
      </c>
    </row>
    <row r="5690" spans="1:4" ht="14.25">
      <c r="A5690" s="585" t="s">
        <v>17265</v>
      </c>
      <c r="B5690" s="586" t="s">
        <v>17266</v>
      </c>
      <c r="C5690" s="587" t="s">
        <v>891</v>
      </c>
      <c r="D5690" s="588">
        <v>14.79</v>
      </c>
    </row>
    <row r="5691" spans="1:4" ht="14.25">
      <c r="A5691" s="585" t="s">
        <v>17267</v>
      </c>
      <c r="B5691" s="586" t="s">
        <v>17268</v>
      </c>
      <c r="C5691" s="587" t="s">
        <v>891</v>
      </c>
      <c r="D5691" s="588">
        <v>30.82</v>
      </c>
    </row>
    <row r="5692" spans="1:4" ht="14.25">
      <c r="A5692" s="585" t="s">
        <v>17269</v>
      </c>
      <c r="B5692" s="586" t="s">
        <v>17270</v>
      </c>
      <c r="C5692" s="587" t="s">
        <v>810</v>
      </c>
      <c r="D5692" s="588">
        <v>6.98</v>
      </c>
    </row>
    <row r="5693" spans="1:4" ht="14.25">
      <c r="A5693" s="585" t="s">
        <v>17271</v>
      </c>
      <c r="B5693" s="586" t="s">
        <v>17272</v>
      </c>
      <c r="C5693" s="587" t="s">
        <v>891</v>
      </c>
      <c r="D5693" s="588">
        <v>22.19</v>
      </c>
    </row>
    <row r="5694" spans="1:4" ht="14.25">
      <c r="A5694" s="585" t="s">
        <v>17273</v>
      </c>
      <c r="B5694" s="586" t="s">
        <v>17274</v>
      </c>
      <c r="C5694" s="587" t="s">
        <v>891</v>
      </c>
      <c r="D5694" s="588">
        <v>4.5199999999999996</v>
      </c>
    </row>
    <row r="5695" spans="1:4" ht="14.25">
      <c r="A5695" s="585" t="s">
        <v>17275</v>
      </c>
      <c r="B5695" s="586" t="s">
        <v>17276</v>
      </c>
      <c r="C5695" s="587" t="s">
        <v>492</v>
      </c>
      <c r="D5695" s="588">
        <v>11.35</v>
      </c>
    </row>
    <row r="5696" spans="1:4" ht="14.25">
      <c r="A5696" s="585" t="s">
        <v>17277</v>
      </c>
      <c r="B5696" s="586" t="s">
        <v>17278</v>
      </c>
      <c r="C5696" s="587" t="s">
        <v>810</v>
      </c>
      <c r="D5696" s="588">
        <v>2.31</v>
      </c>
    </row>
    <row r="5697" spans="1:4" ht="14.25">
      <c r="A5697" s="585" t="s">
        <v>17279</v>
      </c>
      <c r="B5697" s="586" t="s">
        <v>17280</v>
      </c>
      <c r="C5697" s="587" t="s">
        <v>810</v>
      </c>
      <c r="D5697" s="588">
        <v>3.32</v>
      </c>
    </row>
    <row r="5698" spans="1:4" ht="14.25">
      <c r="A5698" s="585" t="s">
        <v>17281</v>
      </c>
      <c r="B5698" s="586" t="s">
        <v>17282</v>
      </c>
      <c r="C5698" s="587" t="s">
        <v>810</v>
      </c>
      <c r="D5698" s="588">
        <v>1.8</v>
      </c>
    </row>
    <row r="5699" spans="1:4" ht="14.25">
      <c r="A5699" s="585" t="s">
        <v>17283</v>
      </c>
      <c r="B5699" s="586" t="s">
        <v>17284</v>
      </c>
      <c r="C5699" s="587" t="s">
        <v>810</v>
      </c>
      <c r="D5699" s="588">
        <v>4.7300000000000004</v>
      </c>
    </row>
    <row r="5700" spans="1:4" ht="14.25">
      <c r="A5700" s="585" t="s">
        <v>17285</v>
      </c>
      <c r="B5700" s="586" t="s">
        <v>17286</v>
      </c>
      <c r="C5700" s="587" t="s">
        <v>492</v>
      </c>
      <c r="D5700" s="588">
        <v>7.09</v>
      </c>
    </row>
    <row r="5701" spans="1:4" ht="14.25">
      <c r="A5701" s="585" t="s">
        <v>17287</v>
      </c>
      <c r="B5701" s="586" t="s">
        <v>17288</v>
      </c>
      <c r="C5701" s="587" t="s">
        <v>492</v>
      </c>
      <c r="D5701" s="588">
        <v>9.7100000000000009</v>
      </c>
    </row>
    <row r="5702" spans="1:4" ht="14.25">
      <c r="A5702" s="585" t="s">
        <v>17289</v>
      </c>
      <c r="B5702" s="586" t="s">
        <v>17290</v>
      </c>
      <c r="C5702" s="587" t="s">
        <v>810</v>
      </c>
      <c r="D5702" s="588">
        <v>2.84</v>
      </c>
    </row>
    <row r="5703" spans="1:4" ht="14.25">
      <c r="A5703" s="585" t="s">
        <v>17291</v>
      </c>
      <c r="B5703" s="586" t="s">
        <v>17292</v>
      </c>
      <c r="C5703" s="587" t="s">
        <v>810</v>
      </c>
      <c r="D5703" s="588">
        <v>5.67</v>
      </c>
    </row>
    <row r="5704" spans="1:4" ht="28.5">
      <c r="A5704" s="585" t="s">
        <v>17293</v>
      </c>
      <c r="B5704" s="586" t="s">
        <v>17294</v>
      </c>
      <c r="C5704" s="587" t="s">
        <v>810</v>
      </c>
      <c r="D5704" s="588">
        <v>3.53</v>
      </c>
    </row>
    <row r="5705" spans="1:4" ht="28.5">
      <c r="A5705" s="585" t="s">
        <v>17295</v>
      </c>
      <c r="B5705" s="586" t="s">
        <v>17296</v>
      </c>
      <c r="C5705" s="587" t="s">
        <v>810</v>
      </c>
      <c r="D5705" s="588">
        <v>8.51</v>
      </c>
    </row>
    <row r="5706" spans="1:4" ht="14.25">
      <c r="A5706" s="585" t="s">
        <v>17297</v>
      </c>
      <c r="B5706" s="586" t="s">
        <v>17298</v>
      </c>
      <c r="C5706" s="587" t="s">
        <v>891</v>
      </c>
      <c r="D5706" s="588">
        <v>8.56</v>
      </c>
    </row>
    <row r="5707" spans="1:4" ht="14.25">
      <c r="A5707" s="585" t="s">
        <v>17299</v>
      </c>
      <c r="B5707" s="586" t="s">
        <v>17300</v>
      </c>
      <c r="C5707" s="587" t="s">
        <v>891</v>
      </c>
      <c r="D5707" s="588">
        <v>21.07</v>
      </c>
    </row>
    <row r="5708" spans="1:4" ht="14.25">
      <c r="A5708" s="585" t="s">
        <v>17301</v>
      </c>
      <c r="B5708" s="586" t="s">
        <v>17302</v>
      </c>
      <c r="C5708" s="587"/>
      <c r="D5708" s="588"/>
    </row>
    <row r="5709" spans="1:4" ht="14.25">
      <c r="A5709" s="585" t="s">
        <v>17303</v>
      </c>
      <c r="B5709" s="586" t="s">
        <v>17304</v>
      </c>
      <c r="C5709" s="587"/>
      <c r="D5709" s="588"/>
    </row>
    <row r="5710" spans="1:4" ht="28.5">
      <c r="A5710" s="585" t="s">
        <v>17305</v>
      </c>
      <c r="B5710" s="586" t="s">
        <v>17306</v>
      </c>
      <c r="C5710" s="587" t="s">
        <v>492</v>
      </c>
      <c r="D5710" s="588">
        <v>1177.92</v>
      </c>
    </row>
    <row r="5711" spans="1:4" ht="14.25">
      <c r="A5711" s="585" t="s">
        <v>17307</v>
      </c>
      <c r="B5711" s="586" t="s">
        <v>17308</v>
      </c>
      <c r="C5711" s="587"/>
      <c r="D5711" s="588"/>
    </row>
    <row r="5712" spans="1:4" ht="28.5">
      <c r="A5712" s="585" t="s">
        <v>17309</v>
      </c>
      <c r="B5712" s="586" t="s">
        <v>17310</v>
      </c>
      <c r="C5712" s="587" t="s">
        <v>492</v>
      </c>
      <c r="D5712" s="588">
        <v>41.11</v>
      </c>
    </row>
    <row r="5713" spans="1:4" ht="14.25">
      <c r="A5713" s="585" t="s">
        <v>17311</v>
      </c>
      <c r="B5713" s="586" t="s">
        <v>17312</v>
      </c>
      <c r="C5713" s="587" t="s">
        <v>891</v>
      </c>
      <c r="D5713" s="588">
        <v>5.66</v>
      </c>
    </row>
    <row r="5714" spans="1:4" ht="28.5">
      <c r="A5714" s="585" t="s">
        <v>17313</v>
      </c>
      <c r="B5714" s="586" t="s">
        <v>17314</v>
      </c>
      <c r="C5714" s="587" t="s">
        <v>891</v>
      </c>
      <c r="D5714" s="588">
        <v>16.059999999999999</v>
      </c>
    </row>
    <row r="5715" spans="1:4" ht="14.25">
      <c r="A5715" s="585" t="s">
        <v>312</v>
      </c>
      <c r="B5715" s="586" t="s">
        <v>17315</v>
      </c>
      <c r="C5715" s="587"/>
      <c r="D5715" s="588"/>
    </row>
    <row r="5716" spans="1:4" ht="14.25">
      <c r="A5716" s="585" t="s">
        <v>17316</v>
      </c>
      <c r="B5716" s="586" t="s">
        <v>17317</v>
      </c>
      <c r="C5716" s="587"/>
      <c r="D5716" s="588"/>
    </row>
    <row r="5717" spans="1:4" ht="14.25">
      <c r="A5717" s="585" t="s">
        <v>17318</v>
      </c>
      <c r="B5717" s="586" t="s">
        <v>17319</v>
      </c>
      <c r="C5717" s="587" t="s">
        <v>492</v>
      </c>
      <c r="D5717" s="588">
        <v>365.82</v>
      </c>
    </row>
    <row r="5718" spans="1:4" ht="14.25">
      <c r="A5718" s="585" t="s">
        <v>17320</v>
      </c>
      <c r="B5718" s="586" t="s">
        <v>17321</v>
      </c>
      <c r="C5718" s="587" t="s">
        <v>492</v>
      </c>
      <c r="D5718" s="588">
        <v>182.91</v>
      </c>
    </row>
    <row r="5719" spans="1:4" ht="14.25">
      <c r="A5719" s="585" t="s">
        <v>17322</v>
      </c>
      <c r="B5719" s="586" t="s">
        <v>17323</v>
      </c>
      <c r="C5719" s="587"/>
      <c r="D5719" s="588"/>
    </row>
    <row r="5720" spans="1:4" ht="14.25">
      <c r="A5720" s="585" t="s">
        <v>17324</v>
      </c>
      <c r="B5720" s="586" t="s">
        <v>17325</v>
      </c>
      <c r="C5720" s="587" t="s">
        <v>891</v>
      </c>
      <c r="D5720" s="588">
        <v>0.03</v>
      </c>
    </row>
    <row r="5721" spans="1:4" ht="14.25">
      <c r="A5721" s="585" t="s">
        <v>17326</v>
      </c>
      <c r="B5721" s="586" t="s">
        <v>17327</v>
      </c>
      <c r="C5721" s="587" t="s">
        <v>891</v>
      </c>
      <c r="D5721" s="588">
        <v>0.09</v>
      </c>
    </row>
    <row r="5722" spans="1:4" ht="28.5">
      <c r="A5722" s="585" t="s">
        <v>17328</v>
      </c>
      <c r="B5722" s="586" t="s">
        <v>17329</v>
      </c>
      <c r="C5722" s="587" t="s">
        <v>891</v>
      </c>
      <c r="D5722" s="588">
        <v>0.09</v>
      </c>
    </row>
    <row r="5723" spans="1:4" ht="14.25">
      <c r="A5723" s="585" t="s">
        <v>17330</v>
      </c>
      <c r="B5723" s="586" t="s">
        <v>17331</v>
      </c>
      <c r="C5723" s="587" t="s">
        <v>891</v>
      </c>
      <c r="D5723" s="588">
        <v>0.11</v>
      </c>
    </row>
    <row r="5724" spans="1:4" ht="14.25">
      <c r="A5724" s="585" t="s">
        <v>17332</v>
      </c>
      <c r="B5724" s="586" t="s">
        <v>17333</v>
      </c>
      <c r="C5724" s="587" t="s">
        <v>891</v>
      </c>
      <c r="D5724" s="588">
        <v>0.16</v>
      </c>
    </row>
    <row r="5725" spans="1:4" ht="14.25">
      <c r="A5725" s="585" t="s">
        <v>17334</v>
      </c>
      <c r="B5725" s="586" t="s">
        <v>17335</v>
      </c>
      <c r="C5725" s="587" t="s">
        <v>891</v>
      </c>
      <c r="D5725" s="588">
        <v>0.16</v>
      </c>
    </row>
    <row r="5726" spans="1:4" ht="14.25">
      <c r="A5726" s="585" t="s">
        <v>17336</v>
      </c>
      <c r="B5726" s="586" t="s">
        <v>17337</v>
      </c>
      <c r="C5726" s="587" t="s">
        <v>891</v>
      </c>
      <c r="D5726" s="588">
        <v>0.17</v>
      </c>
    </row>
    <row r="5727" spans="1:4" ht="14.25">
      <c r="A5727" s="585" t="s">
        <v>17338</v>
      </c>
      <c r="B5727" s="586" t="s">
        <v>17339</v>
      </c>
      <c r="C5727" s="587" t="s">
        <v>780</v>
      </c>
      <c r="D5727" s="588">
        <v>0.81</v>
      </c>
    </row>
    <row r="5728" spans="1:4" ht="28.5">
      <c r="A5728" s="585" t="s">
        <v>17340</v>
      </c>
      <c r="B5728" s="586" t="s">
        <v>17341</v>
      </c>
      <c r="C5728" s="587" t="s">
        <v>780</v>
      </c>
      <c r="D5728" s="588">
        <v>0.8</v>
      </c>
    </row>
    <row r="5729" spans="1:4" ht="14.25">
      <c r="A5729" s="585" t="s">
        <v>17342</v>
      </c>
      <c r="B5729" s="586" t="s">
        <v>17343</v>
      </c>
      <c r="C5729" s="587" t="s">
        <v>780</v>
      </c>
      <c r="D5729" s="588">
        <v>0.62</v>
      </c>
    </row>
    <row r="5730" spans="1:4" ht="14.25">
      <c r="A5730" s="585" t="s">
        <v>17344</v>
      </c>
      <c r="B5730" s="586" t="s">
        <v>17345</v>
      </c>
      <c r="C5730" s="587" t="s">
        <v>303</v>
      </c>
      <c r="D5730" s="588">
        <v>20.63</v>
      </c>
    </row>
    <row r="5731" spans="1:4" ht="14.25">
      <c r="A5731" s="585" t="s">
        <v>17346</v>
      </c>
      <c r="B5731" s="586" t="s">
        <v>17347</v>
      </c>
      <c r="C5731" s="587" t="s">
        <v>303</v>
      </c>
      <c r="D5731" s="588">
        <v>28.74</v>
      </c>
    </row>
    <row r="5732" spans="1:4" ht="14.25">
      <c r="A5732" s="585" t="s">
        <v>17348</v>
      </c>
      <c r="B5732" s="586" t="s">
        <v>17349</v>
      </c>
      <c r="C5732" s="587"/>
      <c r="D5732" s="588"/>
    </row>
    <row r="5733" spans="1:4" ht="14.25">
      <c r="A5733" s="585" t="s">
        <v>17350</v>
      </c>
      <c r="B5733" s="586" t="s">
        <v>17351</v>
      </c>
      <c r="C5733" s="587" t="s">
        <v>780</v>
      </c>
      <c r="D5733" s="588">
        <v>13.98</v>
      </c>
    </row>
    <row r="5734" spans="1:4" ht="14.25">
      <c r="A5734" s="585" t="s">
        <v>17352</v>
      </c>
      <c r="B5734" s="586" t="s">
        <v>17353</v>
      </c>
      <c r="C5734" s="587" t="s">
        <v>780</v>
      </c>
      <c r="D5734" s="588">
        <v>12.53</v>
      </c>
    </row>
    <row r="5735" spans="1:4" ht="14.25">
      <c r="A5735" s="585" t="s">
        <v>17354</v>
      </c>
      <c r="B5735" s="586" t="s">
        <v>17355</v>
      </c>
      <c r="C5735" s="587"/>
      <c r="D5735" s="588"/>
    </row>
    <row r="5736" spans="1:4" ht="14.25">
      <c r="A5736" s="585" t="s">
        <v>17356</v>
      </c>
      <c r="B5736" s="586" t="s">
        <v>17357</v>
      </c>
      <c r="C5736" s="587" t="s">
        <v>780</v>
      </c>
      <c r="D5736" s="588">
        <v>0.34</v>
      </c>
    </row>
    <row r="5737" spans="1:4" ht="14.25">
      <c r="A5737" s="585" t="s">
        <v>17358</v>
      </c>
      <c r="B5737" s="586" t="s">
        <v>17359</v>
      </c>
      <c r="C5737" s="587" t="s">
        <v>780</v>
      </c>
      <c r="D5737" s="588">
        <v>1.0900000000000001</v>
      </c>
    </row>
    <row r="5738" spans="1:4" ht="14.25">
      <c r="A5738" s="585" t="s">
        <v>17360</v>
      </c>
      <c r="B5738" s="586" t="s">
        <v>17361</v>
      </c>
      <c r="C5738" s="587" t="s">
        <v>891</v>
      </c>
      <c r="D5738" s="588">
        <v>0.51</v>
      </c>
    </row>
    <row r="5739" spans="1:4" ht="14.25">
      <c r="A5739" s="585" t="s">
        <v>17362</v>
      </c>
      <c r="B5739" s="586" t="s">
        <v>17363</v>
      </c>
      <c r="C5739" s="587" t="s">
        <v>780</v>
      </c>
      <c r="D5739" s="588">
        <v>0.91</v>
      </c>
    </row>
    <row r="5740" spans="1:4" ht="14.25">
      <c r="A5740" s="585" t="s">
        <v>17364</v>
      </c>
      <c r="B5740" s="586" t="s">
        <v>17365</v>
      </c>
      <c r="C5740" s="587" t="s">
        <v>780</v>
      </c>
      <c r="D5740" s="588">
        <v>0.91</v>
      </c>
    </row>
    <row r="5741" spans="1:4" ht="14.25">
      <c r="A5741" s="585" t="s">
        <v>17366</v>
      </c>
      <c r="B5741" s="586" t="s">
        <v>17367</v>
      </c>
      <c r="C5741" s="587" t="s">
        <v>780</v>
      </c>
      <c r="D5741" s="588">
        <v>0.98</v>
      </c>
    </row>
    <row r="5742" spans="1:4" ht="14.25">
      <c r="A5742" s="585" t="s">
        <v>17368</v>
      </c>
      <c r="B5742" s="586" t="s">
        <v>17369</v>
      </c>
      <c r="C5742" s="587" t="s">
        <v>780</v>
      </c>
      <c r="D5742" s="588">
        <v>0.91</v>
      </c>
    </row>
    <row r="5743" spans="1:4" ht="14.25">
      <c r="A5743" s="585" t="s">
        <v>17370</v>
      </c>
      <c r="B5743" s="586" t="s">
        <v>17371</v>
      </c>
      <c r="C5743" s="587" t="s">
        <v>780</v>
      </c>
      <c r="D5743" s="588">
        <v>1</v>
      </c>
    </row>
    <row r="5744" spans="1:4" ht="14.25">
      <c r="A5744" s="585" t="s">
        <v>17372</v>
      </c>
      <c r="B5744" s="586" t="s">
        <v>17373</v>
      </c>
      <c r="C5744" s="587"/>
      <c r="D5744" s="588"/>
    </row>
    <row r="5745" spans="1:4" ht="14.25">
      <c r="A5745" s="585" t="s">
        <v>17374</v>
      </c>
      <c r="B5745" s="586" t="s">
        <v>17375</v>
      </c>
      <c r="C5745" s="587" t="s">
        <v>492</v>
      </c>
      <c r="D5745" s="588">
        <v>77.73</v>
      </c>
    </row>
    <row r="5746" spans="1:4" ht="14.25">
      <c r="A5746" s="585" t="s">
        <v>17376</v>
      </c>
      <c r="B5746" s="586" t="s">
        <v>17377</v>
      </c>
      <c r="C5746" s="587" t="s">
        <v>492</v>
      </c>
      <c r="D5746" s="588">
        <v>100.6</v>
      </c>
    </row>
    <row r="5747" spans="1:4" ht="14.25">
      <c r="A5747" s="585" t="s">
        <v>17378</v>
      </c>
      <c r="B5747" s="586" t="s">
        <v>17379</v>
      </c>
      <c r="C5747" s="587" t="s">
        <v>492</v>
      </c>
      <c r="D5747" s="588">
        <v>91.45</v>
      </c>
    </row>
    <row r="5748" spans="1:4" ht="14.25">
      <c r="A5748" s="585" t="s">
        <v>17380</v>
      </c>
      <c r="B5748" s="586" t="s">
        <v>17381</v>
      </c>
      <c r="C5748" s="587" t="s">
        <v>492</v>
      </c>
      <c r="D5748" s="588">
        <v>100.6</v>
      </c>
    </row>
    <row r="5749" spans="1:4" ht="28.5">
      <c r="A5749" s="585" t="s">
        <v>17382</v>
      </c>
      <c r="B5749" s="586" t="s">
        <v>17383</v>
      </c>
      <c r="C5749" s="587" t="s">
        <v>492</v>
      </c>
      <c r="D5749" s="588">
        <v>80.02</v>
      </c>
    </row>
    <row r="5750" spans="1:4" ht="14.25">
      <c r="A5750" s="585" t="s">
        <v>17384</v>
      </c>
      <c r="B5750" s="586" t="s">
        <v>17385</v>
      </c>
      <c r="C5750" s="587" t="s">
        <v>492</v>
      </c>
      <c r="D5750" s="588">
        <v>73.16</v>
      </c>
    </row>
    <row r="5751" spans="1:4" ht="14.25">
      <c r="A5751" s="585" t="s">
        <v>17386</v>
      </c>
      <c r="B5751" s="586" t="s">
        <v>17387</v>
      </c>
      <c r="C5751" s="587" t="s">
        <v>492</v>
      </c>
      <c r="D5751" s="588">
        <v>86.88</v>
      </c>
    </row>
    <row r="5752" spans="1:4" ht="14.25">
      <c r="A5752" s="585" t="s">
        <v>17388</v>
      </c>
      <c r="B5752" s="586" t="s">
        <v>17389</v>
      </c>
      <c r="C5752" s="587" t="s">
        <v>492</v>
      </c>
      <c r="D5752" s="588">
        <v>45.72</v>
      </c>
    </row>
    <row r="5753" spans="1:4" ht="14.25">
      <c r="A5753" s="585" t="s">
        <v>17390</v>
      </c>
      <c r="B5753" s="586" t="s">
        <v>17391</v>
      </c>
      <c r="C5753" s="587" t="s">
        <v>492</v>
      </c>
      <c r="D5753" s="588">
        <v>41.15</v>
      </c>
    </row>
    <row r="5754" spans="1:4" ht="28.5">
      <c r="A5754" s="585" t="s">
        <v>17392</v>
      </c>
      <c r="B5754" s="586" t="s">
        <v>17393</v>
      </c>
      <c r="C5754" s="587" t="s">
        <v>492</v>
      </c>
      <c r="D5754" s="588">
        <v>86.88</v>
      </c>
    </row>
    <row r="5755" spans="1:4" ht="28.5">
      <c r="A5755" s="585" t="s">
        <v>17394</v>
      </c>
      <c r="B5755" s="586" t="s">
        <v>17395</v>
      </c>
      <c r="C5755" s="587" t="s">
        <v>492</v>
      </c>
      <c r="D5755" s="588">
        <v>132.61000000000001</v>
      </c>
    </row>
    <row r="5756" spans="1:4" ht="28.5">
      <c r="A5756" s="585" t="s">
        <v>17396</v>
      </c>
      <c r="B5756" s="586" t="s">
        <v>17397</v>
      </c>
      <c r="C5756" s="587" t="s">
        <v>492</v>
      </c>
      <c r="D5756" s="588">
        <v>173.76</v>
      </c>
    </row>
    <row r="5757" spans="1:4" ht="14.25">
      <c r="A5757" s="585" t="s">
        <v>17398</v>
      </c>
      <c r="B5757" s="586" t="s">
        <v>17399</v>
      </c>
      <c r="C5757" s="587" t="s">
        <v>492</v>
      </c>
      <c r="D5757" s="588">
        <v>91.45</v>
      </c>
    </row>
    <row r="5758" spans="1:4" ht="14.25">
      <c r="A5758" s="585" t="s">
        <v>17400</v>
      </c>
      <c r="B5758" s="586" t="s">
        <v>17401</v>
      </c>
      <c r="C5758" s="587" t="s">
        <v>492</v>
      </c>
      <c r="D5758" s="588">
        <v>32</v>
      </c>
    </row>
    <row r="5759" spans="1:4" ht="14.25">
      <c r="A5759" s="585" t="s">
        <v>17402</v>
      </c>
      <c r="B5759" s="586" t="s">
        <v>17403</v>
      </c>
      <c r="C5759" s="587" t="s">
        <v>492</v>
      </c>
      <c r="D5759" s="588">
        <v>36.58</v>
      </c>
    </row>
    <row r="5760" spans="1:4" ht="14.25">
      <c r="A5760" s="585" t="s">
        <v>17404</v>
      </c>
      <c r="B5760" s="586" t="s">
        <v>17405</v>
      </c>
      <c r="C5760" s="587" t="s">
        <v>492</v>
      </c>
      <c r="D5760" s="588">
        <v>41.15</v>
      </c>
    </row>
    <row r="5761" spans="1:4" ht="14.25">
      <c r="A5761" s="585" t="s">
        <v>17406</v>
      </c>
      <c r="B5761" s="586" t="s">
        <v>17407</v>
      </c>
      <c r="C5761" s="587" t="s">
        <v>492</v>
      </c>
      <c r="D5761" s="588">
        <v>192.05</v>
      </c>
    </row>
    <row r="5762" spans="1:4" ht="14.25">
      <c r="A5762" s="585" t="s">
        <v>17408</v>
      </c>
      <c r="B5762" s="586" t="s">
        <v>17409</v>
      </c>
      <c r="C5762" s="587" t="s">
        <v>492</v>
      </c>
      <c r="D5762" s="588">
        <v>50.3</v>
      </c>
    </row>
    <row r="5763" spans="1:4" ht="28.5">
      <c r="A5763" s="585" t="s">
        <v>17410</v>
      </c>
      <c r="B5763" s="586" t="s">
        <v>17411</v>
      </c>
      <c r="C5763" s="587" t="s">
        <v>492</v>
      </c>
      <c r="D5763" s="588">
        <v>105.17</v>
      </c>
    </row>
    <row r="5764" spans="1:4" ht="28.5">
      <c r="A5764" s="585" t="s">
        <v>17412</v>
      </c>
      <c r="B5764" s="586" t="s">
        <v>17413</v>
      </c>
      <c r="C5764" s="587" t="s">
        <v>492</v>
      </c>
      <c r="D5764" s="588">
        <v>118.89</v>
      </c>
    </row>
    <row r="5765" spans="1:4" ht="28.5">
      <c r="A5765" s="585" t="s">
        <v>17414</v>
      </c>
      <c r="B5765" s="586" t="s">
        <v>17415</v>
      </c>
      <c r="C5765" s="587" t="s">
        <v>492</v>
      </c>
      <c r="D5765" s="588">
        <v>128.03</v>
      </c>
    </row>
    <row r="5766" spans="1:4" ht="14.25">
      <c r="A5766" s="585" t="s">
        <v>17416</v>
      </c>
      <c r="B5766" s="586" t="s">
        <v>17417</v>
      </c>
      <c r="C5766" s="587" t="s">
        <v>492</v>
      </c>
      <c r="D5766" s="588">
        <v>27.43</v>
      </c>
    </row>
    <row r="5767" spans="1:4" ht="28.5">
      <c r="A5767" s="585" t="s">
        <v>17418</v>
      </c>
      <c r="B5767" s="586" t="s">
        <v>17419</v>
      </c>
      <c r="C5767" s="587" t="s">
        <v>492</v>
      </c>
      <c r="D5767" s="588">
        <v>27.43</v>
      </c>
    </row>
    <row r="5768" spans="1:4" ht="14.25">
      <c r="A5768" s="585" t="s">
        <v>17420</v>
      </c>
      <c r="B5768" s="586" t="s">
        <v>17421</v>
      </c>
      <c r="C5768" s="587" t="s">
        <v>492</v>
      </c>
      <c r="D5768" s="588">
        <v>36.58</v>
      </c>
    </row>
    <row r="5769" spans="1:4" ht="14.25">
      <c r="A5769" s="585" t="s">
        <v>17422</v>
      </c>
      <c r="B5769" s="586" t="s">
        <v>17423</v>
      </c>
      <c r="C5769" s="587" t="s">
        <v>492</v>
      </c>
      <c r="D5769" s="588">
        <v>73.16</v>
      </c>
    </row>
    <row r="5770" spans="1:4" ht="14.25">
      <c r="A5770" s="585" t="s">
        <v>17424</v>
      </c>
      <c r="B5770" s="586" t="s">
        <v>17425</v>
      </c>
      <c r="C5770" s="587" t="s">
        <v>492</v>
      </c>
      <c r="D5770" s="588">
        <v>118.89</v>
      </c>
    </row>
    <row r="5771" spans="1:4" ht="14.25">
      <c r="A5771" s="585" t="s">
        <v>17426</v>
      </c>
      <c r="B5771" s="586" t="s">
        <v>17427</v>
      </c>
      <c r="C5771" s="587" t="s">
        <v>492</v>
      </c>
      <c r="D5771" s="588">
        <v>32</v>
      </c>
    </row>
    <row r="5772" spans="1:4" ht="14.25">
      <c r="A5772" s="585" t="s">
        <v>17428</v>
      </c>
      <c r="B5772" s="586" t="s">
        <v>17429</v>
      </c>
      <c r="C5772" s="587" t="s">
        <v>492</v>
      </c>
      <c r="D5772" s="588">
        <v>114.32</v>
      </c>
    </row>
    <row r="5773" spans="1:4" ht="14.25">
      <c r="A5773" s="585" t="s">
        <v>17430</v>
      </c>
      <c r="B5773" s="586" t="s">
        <v>17431</v>
      </c>
      <c r="C5773" s="587" t="s">
        <v>492</v>
      </c>
      <c r="D5773" s="588">
        <v>82.31</v>
      </c>
    </row>
    <row r="5774" spans="1:4" ht="14.25">
      <c r="A5774" s="585" t="s">
        <v>17432</v>
      </c>
      <c r="B5774" s="586" t="s">
        <v>17433</v>
      </c>
      <c r="C5774" s="587" t="s">
        <v>492</v>
      </c>
      <c r="D5774" s="588">
        <v>82.31</v>
      </c>
    </row>
    <row r="5775" spans="1:4" ht="14.25">
      <c r="A5775" s="585" t="s">
        <v>17434</v>
      </c>
      <c r="B5775" s="586" t="s">
        <v>17435</v>
      </c>
      <c r="C5775" s="587" t="s">
        <v>492</v>
      </c>
      <c r="D5775" s="588">
        <v>82.31</v>
      </c>
    </row>
    <row r="5776" spans="1:4" ht="14.25">
      <c r="A5776" s="585" t="s">
        <v>17436</v>
      </c>
      <c r="B5776" s="586" t="s">
        <v>17437</v>
      </c>
      <c r="C5776" s="587" t="s">
        <v>492</v>
      </c>
      <c r="D5776" s="588">
        <v>91.45</v>
      </c>
    </row>
    <row r="5777" spans="1:4" ht="14.25">
      <c r="A5777" s="585" t="s">
        <v>17438</v>
      </c>
      <c r="B5777" s="586" t="s">
        <v>17439</v>
      </c>
      <c r="C5777" s="587" t="s">
        <v>492</v>
      </c>
      <c r="D5777" s="588">
        <v>589.89</v>
      </c>
    </row>
    <row r="5778" spans="1:4" ht="14.25">
      <c r="A5778" s="585" t="s">
        <v>17440</v>
      </c>
      <c r="B5778" s="586" t="s">
        <v>17441</v>
      </c>
      <c r="C5778" s="587" t="s">
        <v>492</v>
      </c>
      <c r="D5778" s="588">
        <v>123.46</v>
      </c>
    </row>
    <row r="5779" spans="1:4" ht="14.25">
      <c r="A5779" s="585" t="s">
        <v>17442</v>
      </c>
      <c r="B5779" s="586" t="s">
        <v>17443</v>
      </c>
      <c r="C5779" s="587" t="s">
        <v>492</v>
      </c>
      <c r="D5779" s="588">
        <v>68.59</v>
      </c>
    </row>
    <row r="5780" spans="1:4" ht="14.25">
      <c r="A5780" s="585" t="s">
        <v>17444</v>
      </c>
      <c r="B5780" s="586" t="s">
        <v>17445</v>
      </c>
      <c r="C5780" s="587" t="s">
        <v>492</v>
      </c>
      <c r="D5780" s="588">
        <v>54.87</v>
      </c>
    </row>
    <row r="5781" spans="1:4" ht="14.25">
      <c r="A5781" s="585" t="s">
        <v>17446</v>
      </c>
      <c r="B5781" s="586" t="s">
        <v>17447</v>
      </c>
      <c r="C5781" s="587" t="s">
        <v>492</v>
      </c>
      <c r="D5781" s="588">
        <v>45.72</v>
      </c>
    </row>
    <row r="5782" spans="1:4" ht="14.25">
      <c r="A5782" s="585" t="s">
        <v>17448</v>
      </c>
      <c r="B5782" s="586" t="s">
        <v>17449</v>
      </c>
      <c r="C5782" s="587" t="s">
        <v>492</v>
      </c>
      <c r="D5782" s="588">
        <v>66.3</v>
      </c>
    </row>
    <row r="5783" spans="1:4" ht="14.25">
      <c r="A5783" s="585" t="s">
        <v>17450</v>
      </c>
      <c r="B5783" s="586" t="s">
        <v>17451</v>
      </c>
      <c r="C5783" s="587" t="s">
        <v>492</v>
      </c>
      <c r="D5783" s="588">
        <v>50.3</v>
      </c>
    </row>
    <row r="5784" spans="1:4" ht="14.25">
      <c r="A5784" s="585" t="s">
        <v>17452</v>
      </c>
      <c r="B5784" s="586" t="s">
        <v>17453</v>
      </c>
      <c r="C5784" s="587" t="s">
        <v>492</v>
      </c>
      <c r="D5784" s="588">
        <v>160.04</v>
      </c>
    </row>
    <row r="5785" spans="1:4" ht="14.25">
      <c r="A5785" s="585" t="s">
        <v>17454</v>
      </c>
      <c r="B5785" s="586" t="s">
        <v>17455</v>
      </c>
      <c r="C5785" s="587" t="s">
        <v>492</v>
      </c>
      <c r="D5785" s="588">
        <v>45.72</v>
      </c>
    </row>
    <row r="5786" spans="1:4" ht="14.25">
      <c r="A5786" s="585" t="s">
        <v>17456</v>
      </c>
      <c r="B5786" s="586" t="s">
        <v>17457</v>
      </c>
      <c r="C5786" s="587" t="s">
        <v>492</v>
      </c>
      <c r="D5786" s="588">
        <v>41.15</v>
      </c>
    </row>
    <row r="5787" spans="1:4" ht="14.25">
      <c r="A5787" s="585" t="s">
        <v>17458</v>
      </c>
      <c r="B5787" s="586" t="s">
        <v>17459</v>
      </c>
      <c r="C5787" s="587" t="s">
        <v>492</v>
      </c>
      <c r="D5787" s="588">
        <v>45.72</v>
      </c>
    </row>
    <row r="5788" spans="1:4" ht="14.25">
      <c r="A5788" s="585" t="s">
        <v>17460</v>
      </c>
      <c r="B5788" s="586" t="s">
        <v>17461</v>
      </c>
      <c r="C5788" s="587" t="s">
        <v>492</v>
      </c>
      <c r="D5788" s="588">
        <v>36.58</v>
      </c>
    </row>
    <row r="5789" spans="1:4" ht="14.25">
      <c r="A5789" s="585" t="s">
        <v>17462</v>
      </c>
      <c r="B5789" s="586" t="s">
        <v>17463</v>
      </c>
      <c r="C5789" s="587" t="s">
        <v>492</v>
      </c>
      <c r="D5789" s="588">
        <v>91.45</v>
      </c>
    </row>
    <row r="5790" spans="1:4" ht="14.25">
      <c r="A5790" s="585" t="s">
        <v>17464</v>
      </c>
      <c r="B5790" s="586" t="s">
        <v>17465</v>
      </c>
      <c r="C5790" s="587" t="s">
        <v>492</v>
      </c>
      <c r="D5790" s="588">
        <v>45.72</v>
      </c>
    </row>
    <row r="5791" spans="1:4" ht="14.25">
      <c r="A5791" s="585" t="s">
        <v>17466</v>
      </c>
      <c r="B5791" s="586" t="s">
        <v>17467</v>
      </c>
      <c r="C5791" s="587" t="s">
        <v>492</v>
      </c>
      <c r="D5791" s="588">
        <v>34.29</v>
      </c>
    </row>
    <row r="5792" spans="1:4" ht="14.25">
      <c r="A5792" s="585" t="s">
        <v>17468</v>
      </c>
      <c r="B5792" s="586" t="s">
        <v>17469</v>
      </c>
      <c r="C5792" s="587" t="s">
        <v>492</v>
      </c>
      <c r="D5792" s="588">
        <v>91.45</v>
      </c>
    </row>
    <row r="5793" spans="1:4" ht="14.25">
      <c r="A5793" s="585" t="s">
        <v>17470</v>
      </c>
      <c r="B5793" s="586" t="s">
        <v>17471</v>
      </c>
      <c r="C5793" s="587" t="s">
        <v>492</v>
      </c>
      <c r="D5793" s="588">
        <v>22.86</v>
      </c>
    </row>
    <row r="5794" spans="1:4" ht="14.25">
      <c r="A5794" s="585" t="s">
        <v>17472</v>
      </c>
      <c r="B5794" s="586" t="s">
        <v>17473</v>
      </c>
      <c r="C5794" s="587" t="s">
        <v>492</v>
      </c>
      <c r="D5794" s="588">
        <v>50.3</v>
      </c>
    </row>
    <row r="5795" spans="1:4" ht="14.25">
      <c r="A5795" s="585" t="s">
        <v>17474</v>
      </c>
      <c r="B5795" s="586" t="s">
        <v>17475</v>
      </c>
      <c r="C5795" s="587" t="s">
        <v>492</v>
      </c>
      <c r="D5795" s="588">
        <v>45.72</v>
      </c>
    </row>
    <row r="5796" spans="1:4" ht="14.25">
      <c r="A5796" s="585" t="s">
        <v>17476</v>
      </c>
      <c r="B5796" s="586" t="s">
        <v>17477</v>
      </c>
      <c r="C5796" s="587" t="s">
        <v>492</v>
      </c>
      <c r="D5796" s="588">
        <v>41.15</v>
      </c>
    </row>
    <row r="5797" spans="1:4" ht="14.25">
      <c r="A5797" s="585" t="s">
        <v>17478</v>
      </c>
      <c r="B5797" s="586" t="s">
        <v>17479</v>
      </c>
      <c r="C5797" s="587" t="s">
        <v>492</v>
      </c>
      <c r="D5797" s="588">
        <v>41.15</v>
      </c>
    </row>
    <row r="5798" spans="1:4" ht="14.25">
      <c r="A5798" s="585" t="s">
        <v>17480</v>
      </c>
      <c r="B5798" s="586" t="s">
        <v>17481</v>
      </c>
      <c r="C5798" s="587" t="s">
        <v>492</v>
      </c>
      <c r="D5798" s="588">
        <v>114.32</v>
      </c>
    </row>
    <row r="5799" spans="1:4" ht="14.25">
      <c r="A5799" s="585" t="s">
        <v>17482</v>
      </c>
      <c r="B5799" s="586" t="s">
        <v>17483</v>
      </c>
      <c r="C5799" s="587" t="s">
        <v>492</v>
      </c>
      <c r="D5799" s="588">
        <v>33.51</v>
      </c>
    </row>
    <row r="5800" spans="1:4" ht="14.25">
      <c r="A5800" s="585" t="s">
        <v>17484</v>
      </c>
      <c r="B5800" s="586" t="s">
        <v>17485</v>
      </c>
      <c r="C5800" s="587" t="s">
        <v>492</v>
      </c>
      <c r="D5800" s="588">
        <v>33.51</v>
      </c>
    </row>
    <row r="5801" spans="1:4" ht="14.25">
      <c r="A5801" s="585" t="s">
        <v>17486</v>
      </c>
      <c r="B5801" s="586" t="s">
        <v>17487</v>
      </c>
      <c r="C5801" s="587" t="s">
        <v>492</v>
      </c>
      <c r="D5801" s="588">
        <v>33.51</v>
      </c>
    </row>
    <row r="5802" spans="1:4" ht="14.25">
      <c r="A5802" s="585" t="s">
        <v>17488</v>
      </c>
      <c r="B5802" s="586" t="s">
        <v>17489</v>
      </c>
      <c r="C5802" s="587" t="s">
        <v>891</v>
      </c>
      <c r="D5802" s="588">
        <v>0.02</v>
      </c>
    </row>
    <row r="5803" spans="1:4" ht="14.25">
      <c r="A5803" s="585" t="s">
        <v>17490</v>
      </c>
      <c r="B5803" s="586" t="s">
        <v>17491</v>
      </c>
      <c r="C5803" s="587"/>
      <c r="D5803" s="588"/>
    </row>
    <row r="5804" spans="1:4" ht="28.5">
      <c r="A5804" s="585" t="s">
        <v>17492</v>
      </c>
      <c r="B5804" s="586" t="s">
        <v>17493</v>
      </c>
      <c r="C5804" s="587" t="s">
        <v>492</v>
      </c>
      <c r="D5804" s="588">
        <v>497.24</v>
      </c>
    </row>
    <row r="5805" spans="1:4" ht="28.5">
      <c r="A5805" s="585" t="s">
        <v>17494</v>
      </c>
      <c r="B5805" s="586" t="s">
        <v>17495</v>
      </c>
      <c r="C5805" s="587" t="s">
        <v>492</v>
      </c>
      <c r="D5805" s="588">
        <v>217.68</v>
      </c>
    </row>
    <row r="5806" spans="1:4" ht="28.5">
      <c r="A5806" s="585" t="s">
        <v>17496</v>
      </c>
      <c r="B5806" s="586" t="s">
        <v>17497</v>
      </c>
      <c r="C5806" s="587" t="s">
        <v>492</v>
      </c>
      <c r="D5806" s="588">
        <v>357.46</v>
      </c>
    </row>
    <row r="5807" spans="1:4" ht="14.25">
      <c r="A5807" s="585" t="s">
        <v>17498</v>
      </c>
      <c r="B5807" s="586" t="s">
        <v>17499</v>
      </c>
      <c r="C5807" s="587"/>
      <c r="D5807" s="588"/>
    </row>
    <row r="5808" spans="1:4" ht="14.25">
      <c r="A5808" s="585" t="s">
        <v>17500</v>
      </c>
      <c r="B5808" s="586" t="s">
        <v>17501</v>
      </c>
      <c r="C5808" s="587" t="s">
        <v>810</v>
      </c>
      <c r="D5808" s="588">
        <v>4.0199999999999996</v>
      </c>
    </row>
    <row r="5809" spans="1:4" ht="14.25">
      <c r="A5809" s="585" t="s">
        <v>17502</v>
      </c>
      <c r="B5809" s="586" t="s">
        <v>17503</v>
      </c>
      <c r="C5809" s="587" t="s">
        <v>810</v>
      </c>
      <c r="D5809" s="588">
        <v>0.77</v>
      </c>
    </row>
    <row r="5810" spans="1:4" ht="14.25">
      <c r="A5810" s="585" t="s">
        <v>17504</v>
      </c>
      <c r="B5810" s="586" t="s">
        <v>17505</v>
      </c>
      <c r="C5810" s="587" t="s">
        <v>810</v>
      </c>
      <c r="D5810" s="588">
        <v>1.49</v>
      </c>
    </row>
    <row r="5811" spans="1:4" ht="28.5">
      <c r="A5811" s="585" t="s">
        <v>17506</v>
      </c>
      <c r="B5811" s="586" t="s">
        <v>17507</v>
      </c>
      <c r="C5811" s="587" t="s">
        <v>891</v>
      </c>
      <c r="D5811" s="588">
        <v>15.06</v>
      </c>
    </row>
    <row r="5812" spans="1:4" ht="14.25">
      <c r="A5812" s="585" t="s">
        <v>17508</v>
      </c>
      <c r="B5812" s="586" t="s">
        <v>17509</v>
      </c>
      <c r="C5812" s="587"/>
      <c r="D5812" s="588"/>
    </row>
    <row r="5813" spans="1:4" ht="28.5">
      <c r="A5813" s="585" t="s">
        <v>17510</v>
      </c>
      <c r="B5813" s="586" t="s">
        <v>17511</v>
      </c>
      <c r="C5813" s="587" t="s">
        <v>891</v>
      </c>
      <c r="D5813" s="588">
        <v>8.5299999999999994</v>
      </c>
    </row>
    <row r="5814" spans="1:4" ht="14.25">
      <c r="A5814" s="585" t="s">
        <v>17512</v>
      </c>
      <c r="B5814" s="586" t="s">
        <v>17513</v>
      </c>
      <c r="C5814" s="587"/>
      <c r="D5814" s="588"/>
    </row>
    <row r="5815" spans="1:4" ht="28.5">
      <c r="A5815" s="585" t="s">
        <v>17514</v>
      </c>
      <c r="B5815" s="586" t="s">
        <v>17515</v>
      </c>
      <c r="C5815" s="587" t="s">
        <v>891</v>
      </c>
      <c r="D5815" s="588">
        <v>7.8</v>
      </c>
    </row>
    <row r="5816" spans="1:4" ht="28.5">
      <c r="A5816" s="585" t="s">
        <v>456</v>
      </c>
      <c r="B5816" s="586" t="s">
        <v>17516</v>
      </c>
      <c r="C5816" s="587" t="s">
        <v>891</v>
      </c>
      <c r="D5816" s="588">
        <v>3.28</v>
      </c>
    </row>
    <row r="5817" spans="1:4" ht="28.5">
      <c r="A5817" s="585" t="s">
        <v>17517</v>
      </c>
      <c r="B5817" s="586" t="s">
        <v>17518</v>
      </c>
      <c r="C5817" s="587" t="s">
        <v>891</v>
      </c>
      <c r="D5817" s="588">
        <v>4.45</v>
      </c>
    </row>
    <row r="5818" spans="1:4" ht="28.5">
      <c r="A5818" s="585" t="s">
        <v>17519</v>
      </c>
      <c r="B5818" s="586" t="s">
        <v>17520</v>
      </c>
      <c r="C5818" s="587" t="s">
        <v>810</v>
      </c>
      <c r="D5818" s="588">
        <v>1.19</v>
      </c>
    </row>
    <row r="5819" spans="1:4" ht="14.25">
      <c r="A5819" s="585" t="s">
        <v>17521</v>
      </c>
      <c r="B5819" s="586" t="s">
        <v>17522</v>
      </c>
      <c r="C5819" s="587"/>
      <c r="D5819" s="588"/>
    </row>
    <row r="5820" spans="1:4" ht="14.25">
      <c r="A5820" s="585" t="s">
        <v>17523</v>
      </c>
      <c r="B5820" s="586" t="s">
        <v>17524</v>
      </c>
      <c r="C5820" s="587" t="s">
        <v>492</v>
      </c>
      <c r="D5820" s="588">
        <v>6.08</v>
      </c>
    </row>
    <row r="5821" spans="1:4" ht="28.5">
      <c r="A5821" s="585" t="s">
        <v>17525</v>
      </c>
      <c r="B5821" s="586" t="s">
        <v>17526</v>
      </c>
      <c r="C5821" s="587" t="s">
        <v>810</v>
      </c>
      <c r="D5821" s="588">
        <v>2.2799999999999998</v>
      </c>
    </row>
    <row r="5822" spans="1:4" ht="14.25">
      <c r="A5822" s="585" t="s">
        <v>17527</v>
      </c>
      <c r="B5822" s="586" t="s">
        <v>17528</v>
      </c>
      <c r="C5822" s="587" t="s">
        <v>810</v>
      </c>
      <c r="D5822" s="588">
        <v>0.97</v>
      </c>
    </row>
    <row r="5823" spans="1:4" ht="14.25">
      <c r="A5823" s="585" t="s">
        <v>17529</v>
      </c>
      <c r="B5823" s="586" t="s">
        <v>17530</v>
      </c>
      <c r="C5823" s="587"/>
      <c r="D5823" s="588"/>
    </row>
    <row r="5824" spans="1:4" ht="57">
      <c r="A5824" s="585" t="s">
        <v>17531</v>
      </c>
      <c r="B5824" s="586" t="s">
        <v>17532</v>
      </c>
      <c r="C5824" s="587" t="s">
        <v>810</v>
      </c>
      <c r="D5824" s="588">
        <v>1.19</v>
      </c>
    </row>
    <row r="5825" spans="1:4" ht="28.5">
      <c r="A5825" s="585" t="s">
        <v>17533</v>
      </c>
      <c r="B5825" s="586" t="s">
        <v>17534</v>
      </c>
      <c r="C5825" s="587" t="s">
        <v>891</v>
      </c>
      <c r="D5825" s="588">
        <v>0.27</v>
      </c>
    </row>
    <row r="5826" spans="1:4" ht="14.25">
      <c r="A5826" s="585" t="s">
        <v>17535</v>
      </c>
      <c r="B5826" s="586" t="s">
        <v>17536</v>
      </c>
      <c r="C5826" s="587"/>
      <c r="D5826" s="588"/>
    </row>
    <row r="5827" spans="1:4" ht="14.25">
      <c r="A5827" s="585" t="s">
        <v>17537</v>
      </c>
      <c r="B5827" s="586" t="s">
        <v>17538</v>
      </c>
      <c r="C5827" s="587"/>
      <c r="D5827" s="588"/>
    </row>
    <row r="5828" spans="1:4" ht="28.5">
      <c r="A5828" s="585" t="s">
        <v>17539</v>
      </c>
      <c r="B5828" s="586" t="s">
        <v>17540</v>
      </c>
      <c r="C5828" s="587" t="s">
        <v>14377</v>
      </c>
      <c r="D5828" s="588">
        <v>1.19</v>
      </c>
    </row>
    <row r="5829" spans="1:4" ht="28.5">
      <c r="A5829" s="585" t="s">
        <v>17541</v>
      </c>
      <c r="B5829" s="586" t="s">
        <v>17542</v>
      </c>
      <c r="C5829" s="587" t="s">
        <v>14377</v>
      </c>
      <c r="D5829" s="588">
        <v>0.81</v>
      </c>
    </row>
    <row r="5830" spans="1:4" ht="28.5">
      <c r="A5830" s="585" t="s">
        <v>17543</v>
      </c>
      <c r="B5830" s="586" t="s">
        <v>17544</v>
      </c>
      <c r="C5830" s="587" t="s">
        <v>14377</v>
      </c>
      <c r="D5830" s="588">
        <v>0.63</v>
      </c>
    </row>
    <row r="5831" spans="1:4" ht="28.5">
      <c r="A5831" s="585" t="s">
        <v>17545</v>
      </c>
      <c r="B5831" s="586" t="s">
        <v>17546</v>
      </c>
      <c r="C5831" s="587" t="s">
        <v>14377</v>
      </c>
      <c r="D5831" s="588">
        <v>1.0900000000000001</v>
      </c>
    </row>
    <row r="5832" spans="1:4" ht="28.5">
      <c r="A5832" s="585" t="s">
        <v>17547</v>
      </c>
      <c r="B5832" s="586" t="s">
        <v>17548</v>
      </c>
      <c r="C5832" s="587" t="s">
        <v>14377</v>
      </c>
      <c r="D5832" s="588">
        <v>0.74</v>
      </c>
    </row>
    <row r="5833" spans="1:4" ht="28.5">
      <c r="A5833" s="585" t="s">
        <v>17549</v>
      </c>
      <c r="B5833" s="586" t="s">
        <v>17550</v>
      </c>
      <c r="C5833" s="587" t="s">
        <v>14377</v>
      </c>
      <c r="D5833" s="588">
        <v>0.57999999999999996</v>
      </c>
    </row>
    <row r="5834" spans="1:4" ht="28.5">
      <c r="A5834" s="585" t="s">
        <v>17551</v>
      </c>
      <c r="B5834" s="586" t="s">
        <v>17540</v>
      </c>
      <c r="C5834" s="587" t="s">
        <v>14340</v>
      </c>
      <c r="D5834" s="588">
        <v>0.79</v>
      </c>
    </row>
    <row r="5835" spans="1:4" ht="28.5">
      <c r="A5835" s="585" t="s">
        <v>17552</v>
      </c>
      <c r="B5835" s="586" t="s">
        <v>17542</v>
      </c>
      <c r="C5835" s="587" t="s">
        <v>14340</v>
      </c>
      <c r="D5835" s="588">
        <v>0.54</v>
      </c>
    </row>
    <row r="5836" spans="1:4" ht="28.5">
      <c r="A5836" s="585" t="s">
        <v>17553</v>
      </c>
      <c r="B5836" s="586" t="s">
        <v>17544</v>
      </c>
      <c r="C5836" s="587" t="s">
        <v>14340</v>
      </c>
      <c r="D5836" s="588">
        <v>0.42</v>
      </c>
    </row>
    <row r="5837" spans="1:4" ht="28.5">
      <c r="A5837" s="585" t="s">
        <v>17554</v>
      </c>
      <c r="B5837" s="586" t="s">
        <v>17546</v>
      </c>
      <c r="C5837" s="587" t="s">
        <v>14340</v>
      </c>
      <c r="D5837" s="588">
        <v>0.72</v>
      </c>
    </row>
    <row r="5838" spans="1:4" ht="28.5">
      <c r="A5838" s="585" t="s">
        <v>17555</v>
      </c>
      <c r="B5838" s="586" t="s">
        <v>17548</v>
      </c>
      <c r="C5838" s="587" t="s">
        <v>14340</v>
      </c>
      <c r="D5838" s="588">
        <v>0.49</v>
      </c>
    </row>
    <row r="5839" spans="1:4" ht="28.5">
      <c r="A5839" s="585" t="s">
        <v>17556</v>
      </c>
      <c r="B5839" s="586" t="s">
        <v>17550</v>
      </c>
      <c r="C5839" s="587" t="s">
        <v>14340</v>
      </c>
      <c r="D5839" s="588">
        <v>0.38</v>
      </c>
    </row>
    <row r="5840" spans="1:4" ht="14.25">
      <c r="A5840" s="585" t="s">
        <v>17557</v>
      </c>
      <c r="B5840" s="586" t="s">
        <v>17558</v>
      </c>
      <c r="C5840" s="587"/>
      <c r="D5840" s="588"/>
    </row>
    <row r="5841" spans="1:4" ht="42.75">
      <c r="A5841" s="585" t="s">
        <v>17559</v>
      </c>
      <c r="B5841" s="586" t="s">
        <v>17560</v>
      </c>
      <c r="C5841" s="587" t="s">
        <v>14340</v>
      </c>
      <c r="D5841" s="588">
        <v>0.37</v>
      </c>
    </row>
    <row r="5842" spans="1:4" ht="42.75">
      <c r="A5842" s="585" t="s">
        <v>17561</v>
      </c>
      <c r="B5842" s="586" t="s">
        <v>17562</v>
      </c>
      <c r="C5842" s="587" t="s">
        <v>14340</v>
      </c>
      <c r="D5842" s="588">
        <v>1.26</v>
      </c>
    </row>
    <row r="5843" spans="1:4" ht="42.75">
      <c r="A5843" s="585" t="s">
        <v>17563</v>
      </c>
      <c r="B5843" s="586" t="s">
        <v>17564</v>
      </c>
      <c r="C5843" s="587" t="s">
        <v>14340</v>
      </c>
      <c r="D5843" s="588">
        <v>0.42</v>
      </c>
    </row>
    <row r="5844" spans="1:4" ht="42.75">
      <c r="A5844" s="585" t="s">
        <v>17565</v>
      </c>
      <c r="B5844" s="586" t="s">
        <v>17566</v>
      </c>
      <c r="C5844" s="587" t="s">
        <v>14340</v>
      </c>
      <c r="D5844" s="588">
        <v>1.39</v>
      </c>
    </row>
    <row r="5845" spans="1:4" ht="14.25">
      <c r="A5845" s="585" t="s">
        <v>313</v>
      </c>
      <c r="B5845" s="586" t="s">
        <v>17567</v>
      </c>
      <c r="C5845" s="587"/>
      <c r="D5845" s="588"/>
    </row>
    <row r="5846" spans="1:4" ht="14.25">
      <c r="A5846" s="585" t="s">
        <v>17568</v>
      </c>
      <c r="B5846" s="586" t="s">
        <v>17569</v>
      </c>
      <c r="C5846" s="587"/>
      <c r="D5846" s="588"/>
    </row>
    <row r="5847" spans="1:4" ht="14.25">
      <c r="A5847" s="585" t="s">
        <v>17570</v>
      </c>
      <c r="B5847" s="586" t="s">
        <v>17571</v>
      </c>
      <c r="C5847" s="587"/>
      <c r="D5847" s="588"/>
    </row>
    <row r="5848" spans="1:4" ht="28.5">
      <c r="A5848" s="585" t="s">
        <v>17572</v>
      </c>
      <c r="B5848" s="586" t="s">
        <v>17573</v>
      </c>
      <c r="C5848" s="587" t="s">
        <v>810</v>
      </c>
      <c r="D5848" s="588">
        <v>18.760000000000002</v>
      </c>
    </row>
    <row r="5849" spans="1:4" ht="14.25">
      <c r="A5849" s="585" t="s">
        <v>17574</v>
      </c>
      <c r="B5849" s="586" t="s">
        <v>17575</v>
      </c>
      <c r="C5849" s="587"/>
      <c r="D5849" s="588"/>
    </row>
    <row r="5850" spans="1:4" ht="42.75">
      <c r="A5850" s="585" t="s">
        <v>17576</v>
      </c>
      <c r="B5850" s="586" t="s">
        <v>17577</v>
      </c>
      <c r="C5850" s="587" t="s">
        <v>810</v>
      </c>
      <c r="D5850" s="588">
        <v>18.760000000000002</v>
      </c>
    </row>
    <row r="5851" spans="1:4" ht="14.25">
      <c r="A5851" s="585" t="s">
        <v>17578</v>
      </c>
      <c r="B5851" s="586" t="s">
        <v>17579</v>
      </c>
      <c r="C5851" s="587"/>
      <c r="D5851" s="588"/>
    </row>
    <row r="5852" spans="1:4" ht="14.25">
      <c r="A5852" s="585" t="s">
        <v>17580</v>
      </c>
      <c r="B5852" s="586" t="s">
        <v>17581</v>
      </c>
      <c r="C5852" s="587" t="s">
        <v>810</v>
      </c>
      <c r="D5852" s="588">
        <v>353.8</v>
      </c>
    </row>
    <row r="5853" spans="1:4" ht="14.25">
      <c r="A5853" s="585" t="s">
        <v>17582</v>
      </c>
      <c r="B5853" s="586" t="s">
        <v>17583</v>
      </c>
      <c r="C5853" s="587"/>
      <c r="D5853" s="588"/>
    </row>
    <row r="5854" spans="1:4" ht="28.5">
      <c r="A5854" s="585" t="s">
        <v>17584</v>
      </c>
      <c r="B5854" s="586" t="s">
        <v>17585</v>
      </c>
      <c r="C5854" s="587" t="s">
        <v>810</v>
      </c>
      <c r="D5854" s="588">
        <v>38.53</v>
      </c>
    </row>
    <row r="5855" spans="1:4" ht="28.5">
      <c r="A5855" s="585" t="s">
        <v>17586</v>
      </c>
      <c r="B5855" s="586" t="s">
        <v>17587</v>
      </c>
      <c r="C5855" s="587" t="s">
        <v>810</v>
      </c>
      <c r="D5855" s="588">
        <v>16.39</v>
      </c>
    </row>
    <row r="5856" spans="1:4" ht="28.5">
      <c r="A5856" s="585" t="s">
        <v>17588</v>
      </c>
      <c r="B5856" s="586" t="s">
        <v>17589</v>
      </c>
      <c r="C5856" s="587" t="s">
        <v>810</v>
      </c>
      <c r="D5856" s="588">
        <v>25.28</v>
      </c>
    </row>
    <row r="5857" spans="1:4" ht="28.5">
      <c r="A5857" s="585" t="s">
        <v>17590</v>
      </c>
      <c r="B5857" s="586" t="s">
        <v>17591</v>
      </c>
      <c r="C5857" s="587" t="s">
        <v>810</v>
      </c>
      <c r="D5857" s="588">
        <v>49.08</v>
      </c>
    </row>
    <row r="5858" spans="1:4" ht="14.25">
      <c r="A5858" s="585" t="s">
        <v>17592</v>
      </c>
      <c r="B5858" s="586" t="s">
        <v>17593</v>
      </c>
      <c r="C5858" s="587"/>
      <c r="D5858" s="588"/>
    </row>
    <row r="5859" spans="1:4" ht="42.75">
      <c r="A5859" s="585" t="s">
        <v>17594</v>
      </c>
      <c r="B5859" s="586" t="s">
        <v>17595</v>
      </c>
      <c r="C5859" s="587" t="s">
        <v>810</v>
      </c>
      <c r="D5859" s="588">
        <v>47.4</v>
      </c>
    </row>
    <row r="5860" spans="1:4" ht="42.75">
      <c r="A5860" s="585" t="s">
        <v>17596</v>
      </c>
      <c r="B5860" s="586" t="s">
        <v>17597</v>
      </c>
      <c r="C5860" s="587" t="s">
        <v>810</v>
      </c>
      <c r="D5860" s="588">
        <v>45.27</v>
      </c>
    </row>
    <row r="5861" spans="1:4" ht="28.5">
      <c r="A5861" s="585" t="s">
        <v>17598</v>
      </c>
      <c r="B5861" s="586" t="s">
        <v>17599</v>
      </c>
      <c r="C5861" s="587" t="s">
        <v>810</v>
      </c>
      <c r="D5861" s="588">
        <v>2.98</v>
      </c>
    </row>
    <row r="5862" spans="1:4" ht="14.25">
      <c r="A5862" s="585" t="s">
        <v>17600</v>
      </c>
      <c r="B5862" s="586" t="s">
        <v>17601</v>
      </c>
      <c r="C5862" s="587"/>
      <c r="D5862" s="588"/>
    </row>
    <row r="5863" spans="1:4" ht="14.25">
      <c r="A5863" s="585" t="s">
        <v>17602</v>
      </c>
      <c r="B5863" s="586" t="s">
        <v>17601</v>
      </c>
      <c r="C5863" s="587"/>
      <c r="D5863" s="588"/>
    </row>
    <row r="5864" spans="1:4" ht="57">
      <c r="A5864" s="585" t="s">
        <v>17603</v>
      </c>
      <c r="B5864" s="586" t="s">
        <v>17604</v>
      </c>
      <c r="C5864" s="587" t="s">
        <v>891</v>
      </c>
      <c r="D5864" s="588">
        <v>145.91</v>
      </c>
    </row>
    <row r="5865" spans="1:4" ht="14.25">
      <c r="A5865" s="585" t="s">
        <v>17605</v>
      </c>
      <c r="B5865" s="586" t="s">
        <v>17606</v>
      </c>
      <c r="C5865" s="587"/>
      <c r="D5865" s="588"/>
    </row>
    <row r="5866" spans="1:4" ht="42.75">
      <c r="A5866" s="585" t="s">
        <v>17607</v>
      </c>
      <c r="B5866" s="586" t="s">
        <v>17608</v>
      </c>
      <c r="C5866" s="587" t="s">
        <v>891</v>
      </c>
      <c r="D5866" s="588">
        <v>89.1</v>
      </c>
    </row>
    <row r="5867" spans="1:4" ht="42.75">
      <c r="A5867" s="585" t="s">
        <v>17609</v>
      </c>
      <c r="B5867" s="586" t="s">
        <v>17610</v>
      </c>
      <c r="C5867" s="587" t="s">
        <v>810</v>
      </c>
      <c r="D5867" s="588">
        <v>79.459999999999994</v>
      </c>
    </row>
    <row r="5868" spans="1:4" ht="14.25">
      <c r="A5868" s="585" t="s">
        <v>17611</v>
      </c>
      <c r="B5868" s="586" t="s">
        <v>17612</v>
      </c>
      <c r="C5868" s="587"/>
      <c r="D5868" s="588"/>
    </row>
    <row r="5869" spans="1:4" ht="14.25">
      <c r="A5869" s="585" t="s">
        <v>17613</v>
      </c>
      <c r="B5869" s="586" t="s">
        <v>17614</v>
      </c>
      <c r="C5869" s="587"/>
      <c r="D5869" s="588"/>
    </row>
    <row r="5870" spans="1:4" ht="14.25">
      <c r="A5870" s="585" t="s">
        <v>17615</v>
      </c>
      <c r="B5870" s="586" t="s">
        <v>17616</v>
      </c>
      <c r="C5870" s="587" t="s">
        <v>492</v>
      </c>
      <c r="D5870" s="588">
        <v>124.07</v>
      </c>
    </row>
    <row r="5871" spans="1:4" ht="14.25">
      <c r="A5871" s="585" t="s">
        <v>17617</v>
      </c>
      <c r="B5871" s="586" t="s">
        <v>17618</v>
      </c>
      <c r="C5871" s="587"/>
      <c r="D5871" s="588"/>
    </row>
    <row r="5872" spans="1:4" ht="14.25">
      <c r="A5872" s="585" t="s">
        <v>17619</v>
      </c>
      <c r="B5872" s="586" t="s">
        <v>17620</v>
      </c>
      <c r="C5872" s="587" t="s">
        <v>492</v>
      </c>
      <c r="D5872" s="588">
        <v>134.56</v>
      </c>
    </row>
    <row r="5873" spans="1:4" ht="28.5">
      <c r="A5873" s="585" t="s">
        <v>17621</v>
      </c>
      <c r="B5873" s="586" t="s">
        <v>17622</v>
      </c>
      <c r="C5873" s="587" t="s">
        <v>492</v>
      </c>
      <c r="D5873" s="588">
        <v>196.2</v>
      </c>
    </row>
    <row r="5874" spans="1:4" ht="14.25">
      <c r="A5874" s="585" t="s">
        <v>17623</v>
      </c>
      <c r="B5874" s="586" t="s">
        <v>17624</v>
      </c>
      <c r="C5874" s="587" t="s">
        <v>492</v>
      </c>
      <c r="D5874" s="588">
        <v>0.28000000000000003</v>
      </c>
    </row>
    <row r="5875" spans="1:4" ht="14.25">
      <c r="A5875" s="585" t="s">
        <v>17625</v>
      </c>
      <c r="B5875" s="586" t="s">
        <v>17626</v>
      </c>
      <c r="C5875" s="587" t="s">
        <v>492</v>
      </c>
      <c r="D5875" s="588">
        <v>101.32</v>
      </c>
    </row>
    <row r="5876" spans="1:4" ht="14.25">
      <c r="A5876" s="585" t="s">
        <v>17627</v>
      </c>
      <c r="B5876" s="586" t="s">
        <v>17628</v>
      </c>
      <c r="C5876" s="587"/>
      <c r="D5876" s="588"/>
    </row>
    <row r="5877" spans="1:4" ht="14.25">
      <c r="A5877" s="585" t="s">
        <v>17629</v>
      </c>
      <c r="B5877" s="586" t="s">
        <v>17630</v>
      </c>
      <c r="C5877" s="587"/>
      <c r="D5877" s="588"/>
    </row>
    <row r="5878" spans="1:4" ht="14.25">
      <c r="A5878" s="585" t="s">
        <v>17631</v>
      </c>
      <c r="B5878" s="586" t="s">
        <v>17632</v>
      </c>
      <c r="C5878" s="587" t="s">
        <v>891</v>
      </c>
      <c r="D5878" s="588">
        <v>10.84</v>
      </c>
    </row>
    <row r="5879" spans="1:4" ht="14.25">
      <c r="A5879" s="585" t="s">
        <v>17633</v>
      </c>
      <c r="B5879" s="586" t="s">
        <v>17634</v>
      </c>
      <c r="C5879" s="587" t="s">
        <v>891</v>
      </c>
      <c r="D5879" s="588">
        <v>13.7</v>
      </c>
    </row>
    <row r="5880" spans="1:4" ht="14.25">
      <c r="A5880" s="585" t="s">
        <v>17635</v>
      </c>
      <c r="B5880" s="586" t="s">
        <v>17636</v>
      </c>
      <c r="C5880" s="587" t="s">
        <v>891</v>
      </c>
      <c r="D5880" s="588">
        <v>13.7</v>
      </c>
    </row>
    <row r="5881" spans="1:4" ht="14.25">
      <c r="A5881" s="585" t="s">
        <v>17637</v>
      </c>
      <c r="B5881" s="586" t="s">
        <v>17638</v>
      </c>
      <c r="C5881" s="587"/>
      <c r="D5881" s="588"/>
    </row>
    <row r="5882" spans="1:4" ht="42.75">
      <c r="A5882" s="585" t="s">
        <v>17639</v>
      </c>
      <c r="B5882" s="586" t="s">
        <v>17640</v>
      </c>
      <c r="C5882" s="587" t="s">
        <v>891</v>
      </c>
      <c r="D5882" s="588">
        <v>93.87</v>
      </c>
    </row>
    <row r="5883" spans="1:4" ht="14.25">
      <c r="A5883" s="585" t="s">
        <v>17641</v>
      </c>
      <c r="B5883" s="586" t="s">
        <v>17642</v>
      </c>
      <c r="C5883" s="587" t="s">
        <v>891</v>
      </c>
      <c r="D5883" s="588">
        <v>48.83</v>
      </c>
    </row>
    <row r="5884" spans="1:4" ht="14.25">
      <c r="A5884" s="585" t="s">
        <v>17643</v>
      </c>
      <c r="B5884" s="586" t="s">
        <v>17644</v>
      </c>
      <c r="C5884" s="587"/>
      <c r="D5884" s="588"/>
    </row>
    <row r="5885" spans="1:4" ht="28.5">
      <c r="A5885" s="585" t="s">
        <v>17645</v>
      </c>
      <c r="B5885" s="586" t="s">
        <v>17646</v>
      </c>
      <c r="C5885" s="587" t="s">
        <v>891</v>
      </c>
      <c r="D5885" s="588">
        <v>1.74</v>
      </c>
    </row>
    <row r="5886" spans="1:4" ht="14.25">
      <c r="A5886" s="585" t="s">
        <v>17647</v>
      </c>
      <c r="B5886" s="586" t="s">
        <v>17648</v>
      </c>
      <c r="C5886" s="587" t="s">
        <v>891</v>
      </c>
      <c r="D5886" s="588">
        <v>1.63</v>
      </c>
    </row>
    <row r="5887" spans="1:4" ht="14.25">
      <c r="A5887" s="585" t="s">
        <v>17649</v>
      </c>
      <c r="B5887" s="586" t="s">
        <v>17650</v>
      </c>
      <c r="C5887" s="587" t="s">
        <v>891</v>
      </c>
      <c r="D5887" s="588">
        <v>2.72</v>
      </c>
    </row>
    <row r="5888" spans="1:4" ht="14.25">
      <c r="A5888" s="585" t="s">
        <v>17651</v>
      </c>
      <c r="B5888" s="586" t="s">
        <v>17652</v>
      </c>
      <c r="C5888" s="587" t="s">
        <v>891</v>
      </c>
      <c r="D5888" s="588">
        <v>2.9</v>
      </c>
    </row>
    <row r="5889" spans="1:4" ht="28.5">
      <c r="A5889" s="585" t="s">
        <v>17653</v>
      </c>
      <c r="B5889" s="586" t="s">
        <v>17654</v>
      </c>
      <c r="C5889" s="587" t="s">
        <v>492</v>
      </c>
      <c r="D5889" s="588">
        <v>61.24</v>
      </c>
    </row>
    <row r="5890" spans="1:4" ht="14.25">
      <c r="A5890" s="585" t="s">
        <v>17655</v>
      </c>
      <c r="B5890" s="586" t="s">
        <v>17656</v>
      </c>
      <c r="C5890" s="587"/>
      <c r="D5890" s="588"/>
    </row>
    <row r="5891" spans="1:4" ht="28.5">
      <c r="A5891" s="585" t="s">
        <v>17657</v>
      </c>
      <c r="B5891" s="586" t="s">
        <v>17658</v>
      </c>
      <c r="C5891" s="587" t="s">
        <v>17659</v>
      </c>
      <c r="D5891" s="588">
        <v>386.81</v>
      </c>
    </row>
    <row r="5892" spans="1:4" ht="14.25">
      <c r="A5892" s="585" t="s">
        <v>17660</v>
      </c>
      <c r="B5892" s="586" t="s">
        <v>17661</v>
      </c>
      <c r="C5892" s="587"/>
      <c r="D5892" s="588"/>
    </row>
    <row r="5893" spans="1:4" ht="14.25">
      <c r="A5893" s="585" t="s">
        <v>17662</v>
      </c>
      <c r="B5893" s="586" t="s">
        <v>17663</v>
      </c>
      <c r="C5893" s="587"/>
      <c r="D5893" s="588"/>
    </row>
    <row r="5894" spans="1:4" ht="14.25">
      <c r="A5894" s="585" t="s">
        <v>17664</v>
      </c>
      <c r="B5894" s="586" t="s">
        <v>17665</v>
      </c>
      <c r="C5894" s="587" t="s">
        <v>686</v>
      </c>
      <c r="D5894" s="588">
        <v>0.47</v>
      </c>
    </row>
    <row r="5895" spans="1:4" ht="14.25">
      <c r="A5895" s="585" t="s">
        <v>17666</v>
      </c>
      <c r="B5895" s="586" t="s">
        <v>17667</v>
      </c>
      <c r="C5895" s="587" t="s">
        <v>686</v>
      </c>
      <c r="D5895" s="588">
        <v>0.87</v>
      </c>
    </row>
    <row r="5896" spans="1:4" ht="14.25">
      <c r="A5896" s="585" t="s">
        <v>17668</v>
      </c>
      <c r="B5896" s="586" t="s">
        <v>17669</v>
      </c>
      <c r="C5896" s="587" t="s">
        <v>686</v>
      </c>
      <c r="D5896" s="588">
        <v>11.55</v>
      </c>
    </row>
    <row r="5897" spans="1:4" ht="14.25">
      <c r="A5897" s="585" t="s">
        <v>17670</v>
      </c>
      <c r="B5897" s="586" t="s">
        <v>17671</v>
      </c>
      <c r="C5897" s="587" t="s">
        <v>686</v>
      </c>
      <c r="D5897" s="588">
        <v>11.55</v>
      </c>
    </row>
    <row r="5898" spans="1:4" ht="14.25">
      <c r="A5898" s="585" t="s">
        <v>17672</v>
      </c>
      <c r="B5898" s="586" t="s">
        <v>17673</v>
      </c>
      <c r="C5898" s="587" t="s">
        <v>686</v>
      </c>
      <c r="D5898" s="588">
        <v>7.54</v>
      </c>
    </row>
    <row r="5899" spans="1:4" ht="14.25">
      <c r="A5899" s="585" t="s">
        <v>17674</v>
      </c>
      <c r="B5899" s="586" t="s">
        <v>17675</v>
      </c>
      <c r="C5899" s="587" t="s">
        <v>686</v>
      </c>
      <c r="D5899" s="588">
        <v>11.57</v>
      </c>
    </row>
    <row r="5900" spans="1:4" ht="14.25">
      <c r="A5900" s="585" t="s">
        <v>17676</v>
      </c>
      <c r="B5900" s="586" t="s">
        <v>17677</v>
      </c>
      <c r="C5900" s="587" t="s">
        <v>686</v>
      </c>
      <c r="D5900" s="588">
        <v>11.29</v>
      </c>
    </row>
    <row r="5901" spans="1:4" ht="14.25">
      <c r="A5901" s="585" t="s">
        <v>17678</v>
      </c>
      <c r="B5901" s="586" t="s">
        <v>17679</v>
      </c>
      <c r="C5901" s="587" t="s">
        <v>686</v>
      </c>
      <c r="D5901" s="588">
        <v>11.57</v>
      </c>
    </row>
    <row r="5902" spans="1:4" ht="14.25">
      <c r="A5902" s="585" t="s">
        <v>17680</v>
      </c>
      <c r="B5902" s="586" t="s">
        <v>17681</v>
      </c>
      <c r="C5902" s="587" t="s">
        <v>686</v>
      </c>
      <c r="D5902" s="588">
        <v>14.27</v>
      </c>
    </row>
    <row r="5903" spans="1:4" ht="14.25">
      <c r="A5903" s="585" t="s">
        <v>17682</v>
      </c>
      <c r="B5903" s="586" t="s">
        <v>17683</v>
      </c>
      <c r="C5903" s="587" t="s">
        <v>686</v>
      </c>
      <c r="D5903" s="588">
        <v>18.5</v>
      </c>
    </row>
    <row r="5904" spans="1:4" ht="14.25">
      <c r="A5904" s="585" t="s">
        <v>17684</v>
      </c>
      <c r="B5904" s="586" t="s">
        <v>17685</v>
      </c>
      <c r="C5904" s="587" t="s">
        <v>686</v>
      </c>
      <c r="D5904" s="588">
        <v>12.01</v>
      </c>
    </row>
    <row r="5905" spans="1:4" ht="28.5">
      <c r="A5905" s="585" t="s">
        <v>17686</v>
      </c>
      <c r="B5905" s="586" t="s">
        <v>17687</v>
      </c>
      <c r="C5905" s="587" t="s">
        <v>686</v>
      </c>
      <c r="D5905" s="588">
        <v>12.64</v>
      </c>
    </row>
    <row r="5906" spans="1:4" ht="14.25">
      <c r="A5906" s="585" t="s">
        <v>17688</v>
      </c>
      <c r="B5906" s="586" t="s">
        <v>17689</v>
      </c>
      <c r="C5906" s="587" t="s">
        <v>686</v>
      </c>
      <c r="D5906" s="588">
        <v>12.2</v>
      </c>
    </row>
    <row r="5907" spans="1:4" ht="14.25">
      <c r="A5907" s="585" t="s">
        <v>17690</v>
      </c>
      <c r="B5907" s="586" t="s">
        <v>17691</v>
      </c>
      <c r="C5907" s="587" t="s">
        <v>686</v>
      </c>
      <c r="D5907" s="588">
        <v>9.91</v>
      </c>
    </row>
    <row r="5908" spans="1:4" ht="14.25">
      <c r="A5908" s="585" t="s">
        <v>17692</v>
      </c>
      <c r="B5908" s="586" t="s">
        <v>17693</v>
      </c>
      <c r="C5908" s="587" t="s">
        <v>686</v>
      </c>
      <c r="D5908" s="588">
        <v>11.1</v>
      </c>
    </row>
    <row r="5909" spans="1:4" ht="14.25">
      <c r="A5909" s="585" t="s">
        <v>17694</v>
      </c>
      <c r="B5909" s="586" t="s">
        <v>17695</v>
      </c>
      <c r="C5909" s="587" t="s">
        <v>686</v>
      </c>
      <c r="D5909" s="588">
        <v>11.14</v>
      </c>
    </row>
    <row r="5910" spans="1:4" ht="14.25">
      <c r="A5910" s="585" t="s">
        <v>17696</v>
      </c>
      <c r="B5910" s="586" t="s">
        <v>17697</v>
      </c>
      <c r="C5910" s="587" t="s">
        <v>686</v>
      </c>
      <c r="D5910" s="588">
        <v>11.55</v>
      </c>
    </row>
    <row r="5911" spans="1:4" ht="14.25">
      <c r="A5911" s="585" t="s">
        <v>17698</v>
      </c>
      <c r="B5911" s="586" t="s">
        <v>17699</v>
      </c>
      <c r="C5911" s="587" t="s">
        <v>686</v>
      </c>
      <c r="D5911" s="588">
        <v>24.11</v>
      </c>
    </row>
    <row r="5912" spans="1:4" ht="14.25">
      <c r="A5912" s="585" t="s">
        <v>17700</v>
      </c>
      <c r="B5912" s="586" t="s">
        <v>17701</v>
      </c>
      <c r="C5912" s="587" t="s">
        <v>686</v>
      </c>
      <c r="D5912" s="588">
        <v>13.27</v>
      </c>
    </row>
    <row r="5913" spans="1:4" ht="14.25">
      <c r="A5913" s="585" t="s">
        <v>17702</v>
      </c>
      <c r="B5913" s="586" t="s">
        <v>17703</v>
      </c>
      <c r="C5913" s="587" t="s">
        <v>686</v>
      </c>
      <c r="D5913" s="588">
        <v>17.399999999999999</v>
      </c>
    </row>
    <row r="5914" spans="1:4" ht="14.25">
      <c r="A5914" s="585" t="s">
        <v>17704</v>
      </c>
      <c r="B5914" s="586" t="s">
        <v>17705</v>
      </c>
      <c r="C5914" s="587" t="s">
        <v>686</v>
      </c>
      <c r="D5914" s="588">
        <v>20.81</v>
      </c>
    </row>
    <row r="5915" spans="1:4" ht="14.25">
      <c r="A5915" s="585" t="s">
        <v>17706</v>
      </c>
      <c r="B5915" s="586" t="s">
        <v>17707</v>
      </c>
      <c r="C5915" s="587" t="s">
        <v>686</v>
      </c>
      <c r="D5915" s="588">
        <v>14.94</v>
      </c>
    </row>
    <row r="5916" spans="1:4" ht="14.25">
      <c r="A5916" s="585" t="s">
        <v>17708</v>
      </c>
      <c r="B5916" s="586" t="s">
        <v>17709</v>
      </c>
      <c r="C5916" s="587" t="s">
        <v>686</v>
      </c>
      <c r="D5916" s="588">
        <v>13.4</v>
      </c>
    </row>
    <row r="5917" spans="1:4" ht="14.25">
      <c r="A5917" s="585" t="s">
        <v>17710</v>
      </c>
      <c r="B5917" s="586" t="s">
        <v>17711</v>
      </c>
      <c r="C5917" s="587" t="s">
        <v>686</v>
      </c>
      <c r="D5917" s="588">
        <v>14.11</v>
      </c>
    </row>
    <row r="5918" spans="1:4" ht="14.25">
      <c r="A5918" s="585" t="s">
        <v>17712</v>
      </c>
      <c r="B5918" s="586" t="s">
        <v>17713</v>
      </c>
      <c r="C5918" s="587" t="s">
        <v>686</v>
      </c>
      <c r="D5918" s="588">
        <v>14.27</v>
      </c>
    </row>
    <row r="5919" spans="1:4" ht="28.5">
      <c r="A5919" s="585" t="s">
        <v>17714</v>
      </c>
      <c r="B5919" s="586" t="s">
        <v>17715</v>
      </c>
      <c r="C5919" s="587" t="s">
        <v>686</v>
      </c>
      <c r="D5919" s="588">
        <v>10.36</v>
      </c>
    </row>
    <row r="5920" spans="1:4" ht="14.25">
      <c r="A5920" s="585" t="s">
        <v>17716</v>
      </c>
      <c r="B5920" s="586" t="s">
        <v>17717</v>
      </c>
      <c r="C5920" s="587" t="s">
        <v>686</v>
      </c>
      <c r="D5920" s="588">
        <v>15.72</v>
      </c>
    </row>
    <row r="5921" spans="1:4" ht="14.25">
      <c r="A5921" s="585" t="s">
        <v>17718</v>
      </c>
      <c r="B5921" s="586" t="s">
        <v>17719</v>
      </c>
      <c r="C5921" s="587" t="s">
        <v>686</v>
      </c>
      <c r="D5921" s="588">
        <v>19.3</v>
      </c>
    </row>
    <row r="5922" spans="1:4" ht="14.25">
      <c r="A5922" s="585" t="s">
        <v>17720</v>
      </c>
      <c r="B5922" s="586" t="s">
        <v>17721</v>
      </c>
      <c r="C5922" s="587" t="s">
        <v>686</v>
      </c>
      <c r="D5922" s="588">
        <v>22.35</v>
      </c>
    </row>
    <row r="5923" spans="1:4" ht="14.25">
      <c r="A5923" s="585" t="s">
        <v>17722</v>
      </c>
      <c r="B5923" s="586" t="s">
        <v>17723</v>
      </c>
      <c r="C5923" s="587" t="s">
        <v>686</v>
      </c>
      <c r="D5923" s="588">
        <v>15.72</v>
      </c>
    </row>
    <row r="5924" spans="1:4" ht="14.25">
      <c r="A5924" s="585" t="s">
        <v>17724</v>
      </c>
      <c r="B5924" s="586" t="s">
        <v>17725</v>
      </c>
      <c r="C5924" s="587" t="s">
        <v>686</v>
      </c>
      <c r="D5924" s="588">
        <v>12.98</v>
      </c>
    </row>
    <row r="5925" spans="1:4" ht="14.25">
      <c r="A5925" s="585" t="s">
        <v>17726</v>
      </c>
      <c r="B5925" s="586" t="s">
        <v>17727</v>
      </c>
      <c r="C5925" s="587" t="s">
        <v>686</v>
      </c>
      <c r="D5925" s="588">
        <v>12.98</v>
      </c>
    </row>
    <row r="5926" spans="1:4" ht="14.25">
      <c r="A5926" s="585" t="s">
        <v>17728</v>
      </c>
      <c r="B5926" s="586" t="s">
        <v>17729</v>
      </c>
      <c r="C5926" s="587" t="s">
        <v>686</v>
      </c>
      <c r="D5926" s="588">
        <v>14.83</v>
      </c>
    </row>
    <row r="5927" spans="1:4" ht="14.25">
      <c r="A5927" s="585" t="s">
        <v>17730</v>
      </c>
      <c r="B5927" s="586" t="s">
        <v>17731</v>
      </c>
      <c r="C5927" s="587" t="s">
        <v>686</v>
      </c>
      <c r="D5927" s="588">
        <v>15.72</v>
      </c>
    </row>
    <row r="5928" spans="1:4" ht="14.25">
      <c r="A5928" s="585" t="s">
        <v>17732</v>
      </c>
      <c r="B5928" s="586" t="s">
        <v>17733</v>
      </c>
      <c r="C5928" s="587" t="s">
        <v>686</v>
      </c>
      <c r="D5928" s="588">
        <v>13.16</v>
      </c>
    </row>
    <row r="5929" spans="1:4" ht="14.25">
      <c r="A5929" s="585" t="s">
        <v>17734</v>
      </c>
      <c r="B5929" s="586" t="s">
        <v>17735</v>
      </c>
      <c r="C5929" s="587" t="s">
        <v>686</v>
      </c>
      <c r="D5929" s="588">
        <v>13.63</v>
      </c>
    </row>
    <row r="5930" spans="1:4" ht="14.25">
      <c r="A5930" s="585" t="s">
        <v>17736</v>
      </c>
      <c r="B5930" s="586" t="s">
        <v>17737</v>
      </c>
      <c r="C5930" s="587" t="s">
        <v>686</v>
      </c>
      <c r="D5930" s="588">
        <v>15.72</v>
      </c>
    </row>
    <row r="5931" spans="1:4" ht="14.25">
      <c r="A5931" s="585" t="s">
        <v>17738</v>
      </c>
      <c r="B5931" s="586" t="s">
        <v>17739</v>
      </c>
      <c r="C5931" s="587" t="s">
        <v>686</v>
      </c>
      <c r="D5931" s="588">
        <v>18.5</v>
      </c>
    </row>
    <row r="5932" spans="1:4" ht="14.25">
      <c r="A5932" s="585" t="s">
        <v>17740</v>
      </c>
      <c r="B5932" s="586" t="s">
        <v>17741</v>
      </c>
      <c r="C5932" s="587" t="s">
        <v>686</v>
      </c>
      <c r="D5932" s="588">
        <v>18.5</v>
      </c>
    </row>
    <row r="5933" spans="1:4" ht="14.25">
      <c r="A5933" s="585" t="s">
        <v>17742</v>
      </c>
      <c r="B5933" s="586" t="s">
        <v>17743</v>
      </c>
      <c r="C5933" s="587" t="s">
        <v>686</v>
      </c>
      <c r="D5933" s="588">
        <v>9.9700000000000006</v>
      </c>
    </row>
    <row r="5934" spans="1:4" ht="14.25">
      <c r="A5934" s="585" t="s">
        <v>17744</v>
      </c>
      <c r="B5934" s="586" t="s">
        <v>17745</v>
      </c>
      <c r="C5934" s="587" t="s">
        <v>686</v>
      </c>
      <c r="D5934" s="588">
        <v>20.239999999999998</v>
      </c>
    </row>
    <row r="5935" spans="1:4" ht="14.25">
      <c r="A5935" s="585" t="s">
        <v>17746</v>
      </c>
      <c r="B5935" s="586" t="s">
        <v>17747</v>
      </c>
      <c r="C5935" s="587" t="s">
        <v>686</v>
      </c>
      <c r="D5935" s="588">
        <v>12.47</v>
      </c>
    </row>
    <row r="5936" spans="1:4" ht="14.25">
      <c r="A5936" s="585" t="s">
        <v>17748</v>
      </c>
      <c r="B5936" s="586" t="s">
        <v>17749</v>
      </c>
      <c r="C5936" s="587" t="s">
        <v>686</v>
      </c>
      <c r="D5936" s="588">
        <v>12.47</v>
      </c>
    </row>
    <row r="5937" spans="1:4" ht="14.25">
      <c r="A5937" s="585" t="s">
        <v>17750</v>
      </c>
      <c r="B5937" s="586" t="s">
        <v>17751</v>
      </c>
      <c r="C5937" s="587" t="s">
        <v>686</v>
      </c>
      <c r="D5937" s="588">
        <v>12.48</v>
      </c>
    </row>
    <row r="5938" spans="1:4" ht="14.25">
      <c r="A5938" s="585" t="s">
        <v>17752</v>
      </c>
      <c r="B5938" s="586" t="s">
        <v>17753</v>
      </c>
      <c r="C5938" s="587" t="s">
        <v>686</v>
      </c>
      <c r="D5938" s="588">
        <v>11.68</v>
      </c>
    </row>
    <row r="5939" spans="1:4" ht="14.25">
      <c r="A5939" s="585" t="s">
        <v>17754</v>
      </c>
      <c r="B5939" s="586" t="s">
        <v>17755</v>
      </c>
      <c r="C5939" s="587" t="s">
        <v>686</v>
      </c>
      <c r="D5939" s="588">
        <v>12.48</v>
      </c>
    </row>
    <row r="5940" spans="1:4" ht="14.25">
      <c r="A5940" s="585" t="s">
        <v>17756</v>
      </c>
      <c r="B5940" s="586" t="s">
        <v>17757</v>
      </c>
      <c r="C5940" s="587" t="s">
        <v>686</v>
      </c>
      <c r="D5940" s="588">
        <v>13.47</v>
      </c>
    </row>
    <row r="5941" spans="1:4" ht="14.25">
      <c r="A5941" s="585" t="s">
        <v>17758</v>
      </c>
      <c r="B5941" s="586" t="s">
        <v>17759</v>
      </c>
      <c r="C5941" s="587" t="s">
        <v>686</v>
      </c>
      <c r="D5941" s="588">
        <v>12.21</v>
      </c>
    </row>
    <row r="5942" spans="1:4" ht="14.25">
      <c r="A5942" s="585" t="s">
        <v>17760</v>
      </c>
      <c r="B5942" s="586" t="s">
        <v>17761</v>
      </c>
      <c r="C5942" s="587" t="s">
        <v>686</v>
      </c>
      <c r="D5942" s="588">
        <v>13.35</v>
      </c>
    </row>
    <row r="5943" spans="1:4" ht="14.25">
      <c r="A5943" s="585" t="s">
        <v>17762</v>
      </c>
      <c r="B5943" s="586" t="s">
        <v>17763</v>
      </c>
      <c r="C5943" s="587" t="s">
        <v>686</v>
      </c>
      <c r="D5943" s="588">
        <v>13.96</v>
      </c>
    </row>
    <row r="5944" spans="1:4" ht="28.5">
      <c r="A5944" s="585" t="s">
        <v>17764</v>
      </c>
      <c r="B5944" s="586" t="s">
        <v>17765</v>
      </c>
      <c r="C5944" s="587" t="s">
        <v>686</v>
      </c>
      <c r="D5944" s="588">
        <v>9.6</v>
      </c>
    </row>
    <row r="5945" spans="1:4" ht="14.25">
      <c r="A5945" s="585" t="s">
        <v>17766</v>
      </c>
      <c r="B5945" s="586" t="s">
        <v>17767</v>
      </c>
      <c r="C5945" s="587" t="s">
        <v>686</v>
      </c>
      <c r="D5945" s="588">
        <v>14.37</v>
      </c>
    </row>
    <row r="5946" spans="1:4" ht="14.25">
      <c r="A5946" s="585" t="s">
        <v>17768</v>
      </c>
      <c r="B5946" s="586" t="s">
        <v>17769</v>
      </c>
      <c r="C5946" s="587" t="s">
        <v>686</v>
      </c>
      <c r="D5946" s="588">
        <v>15.25</v>
      </c>
    </row>
    <row r="5947" spans="1:4" ht="14.25">
      <c r="A5947" s="585" t="s">
        <v>17770</v>
      </c>
      <c r="B5947" s="586" t="s">
        <v>17771</v>
      </c>
      <c r="C5947" s="587" t="s">
        <v>686</v>
      </c>
      <c r="D5947" s="588">
        <v>9.09</v>
      </c>
    </row>
    <row r="5948" spans="1:4" ht="14.25">
      <c r="A5948" s="585" t="s">
        <v>17772</v>
      </c>
      <c r="B5948" s="586" t="s">
        <v>17773</v>
      </c>
      <c r="C5948" s="587" t="s">
        <v>686</v>
      </c>
      <c r="D5948" s="588">
        <v>17.22</v>
      </c>
    </row>
    <row r="5949" spans="1:4" ht="14.25">
      <c r="A5949" s="585" t="s">
        <v>17774</v>
      </c>
      <c r="B5949" s="586" t="s">
        <v>17775</v>
      </c>
      <c r="C5949" s="587" t="s">
        <v>686</v>
      </c>
      <c r="D5949" s="588">
        <v>13.25</v>
      </c>
    </row>
    <row r="5950" spans="1:4" ht="14.25">
      <c r="A5950" s="585" t="s">
        <v>17776</v>
      </c>
      <c r="B5950" s="586" t="s">
        <v>17777</v>
      </c>
      <c r="C5950" s="587" t="s">
        <v>686</v>
      </c>
      <c r="D5950" s="588">
        <v>9.1199999999999992</v>
      </c>
    </row>
    <row r="5951" spans="1:4" ht="14.25">
      <c r="A5951" s="585" t="s">
        <v>17778</v>
      </c>
      <c r="B5951" s="586" t="s">
        <v>17779</v>
      </c>
      <c r="C5951" s="587" t="s">
        <v>686</v>
      </c>
      <c r="D5951" s="588">
        <v>19.13</v>
      </c>
    </row>
    <row r="5952" spans="1:4" ht="14.25">
      <c r="A5952" s="585" t="s">
        <v>17780</v>
      </c>
      <c r="B5952" s="586" t="s">
        <v>17781</v>
      </c>
      <c r="C5952" s="587" t="s">
        <v>686</v>
      </c>
      <c r="D5952" s="588">
        <v>19.13</v>
      </c>
    </row>
    <row r="5953" spans="1:4" ht="14.25">
      <c r="A5953" s="585" t="s">
        <v>17782</v>
      </c>
      <c r="B5953" s="586" t="s">
        <v>17783</v>
      </c>
      <c r="C5953" s="587" t="s">
        <v>686</v>
      </c>
      <c r="D5953" s="588">
        <v>14.5</v>
      </c>
    </row>
    <row r="5954" spans="1:4" ht="14.25">
      <c r="A5954" s="585" t="s">
        <v>17784</v>
      </c>
      <c r="B5954" s="586" t="s">
        <v>17785</v>
      </c>
      <c r="C5954" s="587" t="s">
        <v>686</v>
      </c>
      <c r="D5954" s="588">
        <v>14.37</v>
      </c>
    </row>
    <row r="5955" spans="1:4" ht="14.25">
      <c r="A5955" s="585" t="s">
        <v>17786</v>
      </c>
      <c r="B5955" s="586" t="s">
        <v>17787</v>
      </c>
      <c r="C5955" s="587" t="s">
        <v>686</v>
      </c>
      <c r="D5955" s="588">
        <v>12.89</v>
      </c>
    </row>
    <row r="5956" spans="1:4" ht="28.5">
      <c r="A5956" s="585" t="s">
        <v>17788</v>
      </c>
      <c r="B5956" s="586" t="s">
        <v>17789</v>
      </c>
      <c r="C5956" s="587" t="s">
        <v>686</v>
      </c>
      <c r="D5956" s="588">
        <v>13.35</v>
      </c>
    </row>
    <row r="5957" spans="1:4" ht="14.25">
      <c r="A5957" s="585" t="s">
        <v>17790</v>
      </c>
      <c r="B5957" s="586" t="s">
        <v>17791</v>
      </c>
      <c r="C5957" s="587" t="s">
        <v>686</v>
      </c>
      <c r="D5957" s="588">
        <v>9.5399999999999991</v>
      </c>
    </row>
    <row r="5958" spans="1:4" ht="14.25">
      <c r="A5958" s="585" t="s">
        <v>17792</v>
      </c>
      <c r="B5958" s="586" t="s">
        <v>17793</v>
      </c>
      <c r="C5958" s="587" t="s">
        <v>686</v>
      </c>
      <c r="D5958" s="588">
        <v>10.76</v>
      </c>
    </row>
    <row r="5959" spans="1:4" ht="14.25">
      <c r="A5959" s="585" t="s">
        <v>17794</v>
      </c>
      <c r="B5959" s="586" t="s">
        <v>17795</v>
      </c>
      <c r="C5959" s="587" t="s">
        <v>686</v>
      </c>
      <c r="D5959" s="588">
        <v>16.53</v>
      </c>
    </row>
    <row r="5960" spans="1:4" ht="14.25">
      <c r="A5960" s="585" t="s">
        <v>17796</v>
      </c>
      <c r="B5960" s="586" t="s">
        <v>17797</v>
      </c>
      <c r="C5960" s="587" t="s">
        <v>686</v>
      </c>
      <c r="D5960" s="588">
        <v>14.27</v>
      </c>
    </row>
    <row r="5961" spans="1:4" ht="14.25">
      <c r="A5961" s="585" t="s">
        <v>17798</v>
      </c>
      <c r="B5961" s="586" t="s">
        <v>17799</v>
      </c>
      <c r="C5961" s="587" t="s">
        <v>686</v>
      </c>
      <c r="D5961" s="588">
        <v>15.72</v>
      </c>
    </row>
    <row r="5962" spans="1:4" ht="14.25">
      <c r="A5962" s="585" t="s">
        <v>17800</v>
      </c>
      <c r="B5962" s="586" t="s">
        <v>17801</v>
      </c>
      <c r="C5962" s="587" t="s">
        <v>686</v>
      </c>
      <c r="D5962" s="588">
        <v>16.43</v>
      </c>
    </row>
    <row r="5963" spans="1:4" ht="14.25">
      <c r="A5963" s="585" t="s">
        <v>17802</v>
      </c>
      <c r="B5963" s="586" t="s">
        <v>17803</v>
      </c>
      <c r="C5963" s="587" t="s">
        <v>686</v>
      </c>
      <c r="D5963" s="588">
        <v>18.09</v>
      </c>
    </row>
    <row r="5964" spans="1:4" ht="14.25">
      <c r="A5964" s="585" t="s">
        <v>17804</v>
      </c>
      <c r="B5964" s="586" t="s">
        <v>17805</v>
      </c>
      <c r="C5964" s="587" t="s">
        <v>686</v>
      </c>
      <c r="D5964" s="588">
        <v>14.98</v>
      </c>
    </row>
    <row r="5965" spans="1:4" ht="14.25">
      <c r="A5965" s="585" t="s">
        <v>17806</v>
      </c>
      <c r="B5965" s="586" t="s">
        <v>17807</v>
      </c>
      <c r="C5965" s="587" t="s">
        <v>686</v>
      </c>
      <c r="D5965" s="588">
        <v>7.81</v>
      </c>
    </row>
    <row r="5966" spans="1:4" ht="14.25">
      <c r="A5966" s="585" t="s">
        <v>17808</v>
      </c>
      <c r="B5966" s="586" t="s">
        <v>17809</v>
      </c>
      <c r="C5966" s="587" t="s">
        <v>686</v>
      </c>
      <c r="D5966" s="588">
        <v>13.66</v>
      </c>
    </row>
    <row r="5967" spans="1:4" ht="14.25">
      <c r="A5967" s="585" t="s">
        <v>17810</v>
      </c>
      <c r="B5967" s="586" t="s">
        <v>17811</v>
      </c>
      <c r="C5967" s="587" t="s">
        <v>686</v>
      </c>
      <c r="D5967" s="588">
        <v>10.9</v>
      </c>
    </row>
    <row r="5968" spans="1:4" ht="14.25">
      <c r="A5968" s="585" t="s">
        <v>17812</v>
      </c>
      <c r="B5968" s="586" t="s">
        <v>17813</v>
      </c>
      <c r="C5968" s="587" t="s">
        <v>686</v>
      </c>
      <c r="D5968" s="588">
        <v>15.72</v>
      </c>
    </row>
    <row r="5969" spans="1:4" ht="28.5">
      <c r="A5969" s="585" t="s">
        <v>17814</v>
      </c>
      <c r="B5969" s="586" t="s">
        <v>17815</v>
      </c>
      <c r="C5969" s="587" t="s">
        <v>686</v>
      </c>
      <c r="D5969" s="588">
        <v>16.87</v>
      </c>
    </row>
    <row r="5970" spans="1:4" ht="14.25">
      <c r="A5970" s="585" t="s">
        <v>17816</v>
      </c>
      <c r="B5970" s="586" t="s">
        <v>17817</v>
      </c>
      <c r="C5970" s="587" t="s">
        <v>686</v>
      </c>
      <c r="D5970" s="588">
        <v>17.14</v>
      </c>
    </row>
    <row r="5971" spans="1:4" ht="14.25">
      <c r="A5971" s="585" t="s">
        <v>17818</v>
      </c>
      <c r="B5971" s="586" t="s">
        <v>17819</v>
      </c>
      <c r="C5971" s="587" t="s">
        <v>686</v>
      </c>
      <c r="D5971" s="588">
        <v>12.31</v>
      </c>
    </row>
    <row r="5972" spans="1:4" ht="14.25">
      <c r="A5972" s="585" t="s">
        <v>17820</v>
      </c>
      <c r="B5972" s="586" t="s">
        <v>17821</v>
      </c>
      <c r="C5972" s="587" t="s">
        <v>686</v>
      </c>
      <c r="D5972" s="588">
        <v>21.3</v>
      </c>
    </row>
    <row r="5973" spans="1:4" ht="14.25">
      <c r="A5973" s="585" t="s">
        <v>17822</v>
      </c>
      <c r="B5973" s="586" t="s">
        <v>17823</v>
      </c>
      <c r="C5973" s="587" t="s">
        <v>686</v>
      </c>
      <c r="D5973" s="588">
        <v>24.92</v>
      </c>
    </row>
    <row r="5974" spans="1:4" ht="14.25">
      <c r="A5974" s="585" t="s">
        <v>17824</v>
      </c>
      <c r="B5974" s="586" t="s">
        <v>17825</v>
      </c>
      <c r="C5974" s="587" t="s">
        <v>686</v>
      </c>
      <c r="D5974" s="588">
        <v>12.79</v>
      </c>
    </row>
    <row r="5975" spans="1:4" ht="14.25">
      <c r="A5975" s="585" t="s">
        <v>17826</v>
      </c>
      <c r="B5975" s="586" t="s">
        <v>17827</v>
      </c>
      <c r="C5975" s="587" t="s">
        <v>686</v>
      </c>
      <c r="D5975" s="588">
        <v>14.3</v>
      </c>
    </row>
    <row r="5976" spans="1:4" ht="14.25">
      <c r="A5976" s="585" t="s">
        <v>17828</v>
      </c>
      <c r="B5976" s="586" t="s">
        <v>17829</v>
      </c>
      <c r="C5976" s="587" t="s">
        <v>686</v>
      </c>
      <c r="D5976" s="588">
        <v>12.76</v>
      </c>
    </row>
    <row r="5977" spans="1:4" ht="14.25">
      <c r="A5977" s="585" t="s">
        <v>17830</v>
      </c>
      <c r="B5977" s="586" t="s">
        <v>17831</v>
      </c>
      <c r="C5977" s="587" t="s">
        <v>686</v>
      </c>
      <c r="D5977" s="588">
        <v>10.81</v>
      </c>
    </row>
    <row r="5978" spans="1:4" ht="28.5">
      <c r="A5978" s="585" t="s">
        <v>17832</v>
      </c>
      <c r="B5978" s="586" t="s">
        <v>17833</v>
      </c>
      <c r="C5978" s="587" t="s">
        <v>686</v>
      </c>
      <c r="D5978" s="588">
        <v>11.18</v>
      </c>
    </row>
    <row r="5979" spans="1:4" ht="14.25">
      <c r="A5979" s="585" t="s">
        <v>17834</v>
      </c>
      <c r="B5979" s="586" t="s">
        <v>17835</v>
      </c>
      <c r="C5979" s="587" t="s">
        <v>686</v>
      </c>
      <c r="D5979" s="588">
        <v>11.62</v>
      </c>
    </row>
    <row r="5980" spans="1:4" ht="14.25">
      <c r="A5980" s="585" t="s">
        <v>17836</v>
      </c>
      <c r="B5980" s="586" t="s">
        <v>17837</v>
      </c>
      <c r="C5980" s="587" t="s">
        <v>686</v>
      </c>
      <c r="D5980" s="588">
        <v>12.91</v>
      </c>
    </row>
    <row r="5981" spans="1:4" ht="14.25">
      <c r="A5981" s="585" t="s">
        <v>17838</v>
      </c>
      <c r="B5981" s="586" t="s">
        <v>17839</v>
      </c>
      <c r="C5981" s="587" t="s">
        <v>686</v>
      </c>
      <c r="D5981" s="588">
        <v>12.96</v>
      </c>
    </row>
    <row r="5982" spans="1:4" ht="14.25">
      <c r="A5982" s="585" t="s">
        <v>17840</v>
      </c>
      <c r="B5982" s="586" t="s">
        <v>17841</v>
      </c>
      <c r="C5982" s="587" t="s">
        <v>686</v>
      </c>
      <c r="D5982" s="588">
        <v>8.94</v>
      </c>
    </row>
    <row r="5983" spans="1:4" ht="14.25">
      <c r="A5983" s="585" t="s">
        <v>17842</v>
      </c>
      <c r="B5983" s="586" t="s">
        <v>17843</v>
      </c>
      <c r="C5983" s="587" t="s">
        <v>686</v>
      </c>
      <c r="D5983" s="588">
        <v>61.2</v>
      </c>
    </row>
    <row r="5984" spans="1:4" ht="14.25">
      <c r="A5984" s="585" t="s">
        <v>17844</v>
      </c>
      <c r="B5984" s="586" t="s">
        <v>17845</v>
      </c>
      <c r="C5984" s="587" t="s">
        <v>686</v>
      </c>
      <c r="D5984" s="588">
        <v>70.17</v>
      </c>
    </row>
    <row r="5985" spans="1:4" ht="14.25">
      <c r="A5985" s="585" t="s">
        <v>17846</v>
      </c>
      <c r="B5985" s="586" t="s">
        <v>17847</v>
      </c>
      <c r="C5985" s="587" t="s">
        <v>686</v>
      </c>
      <c r="D5985" s="588">
        <v>83.06</v>
      </c>
    </row>
    <row r="5986" spans="1:4" ht="14.25">
      <c r="A5986" s="585" t="s">
        <v>17848</v>
      </c>
      <c r="B5986" s="586" t="s">
        <v>17849</v>
      </c>
      <c r="C5986" s="587" t="s">
        <v>686</v>
      </c>
      <c r="D5986" s="588">
        <v>10.86</v>
      </c>
    </row>
    <row r="5987" spans="1:4" ht="14.25">
      <c r="A5987" s="585" t="s">
        <v>17850</v>
      </c>
      <c r="B5987" s="586" t="s">
        <v>17851</v>
      </c>
      <c r="C5987" s="587" t="s">
        <v>686</v>
      </c>
      <c r="D5987" s="588">
        <v>13.4</v>
      </c>
    </row>
    <row r="5988" spans="1:4" ht="14.25">
      <c r="A5988" s="585" t="s">
        <v>17852</v>
      </c>
      <c r="B5988" s="586" t="s">
        <v>17853</v>
      </c>
      <c r="C5988" s="587" t="s">
        <v>686</v>
      </c>
      <c r="D5988" s="588">
        <v>10.97</v>
      </c>
    </row>
    <row r="5989" spans="1:4" ht="14.25">
      <c r="A5989" s="585" t="s">
        <v>17854</v>
      </c>
      <c r="B5989" s="586" t="s">
        <v>17855</v>
      </c>
      <c r="C5989" s="587" t="s">
        <v>686</v>
      </c>
      <c r="D5989" s="588">
        <v>16.690000000000001</v>
      </c>
    </row>
    <row r="5990" spans="1:4" ht="14.25">
      <c r="A5990" s="585" t="s">
        <v>17856</v>
      </c>
      <c r="B5990" s="586" t="s">
        <v>17857</v>
      </c>
      <c r="C5990" s="587" t="s">
        <v>686</v>
      </c>
      <c r="D5990" s="588">
        <v>16.61</v>
      </c>
    </row>
    <row r="5991" spans="1:4" ht="14.25">
      <c r="A5991" s="585" t="s">
        <v>17858</v>
      </c>
      <c r="B5991" s="586" t="s">
        <v>17859</v>
      </c>
      <c r="C5991" s="587" t="s">
        <v>686</v>
      </c>
      <c r="D5991" s="588">
        <v>64.73</v>
      </c>
    </row>
    <row r="5992" spans="1:4" ht="14.25">
      <c r="A5992" s="585" t="s">
        <v>17860</v>
      </c>
      <c r="B5992" s="586" t="s">
        <v>17861</v>
      </c>
      <c r="C5992" s="587" t="s">
        <v>686</v>
      </c>
      <c r="D5992" s="588">
        <v>81.42</v>
      </c>
    </row>
    <row r="5993" spans="1:4" ht="14.25">
      <c r="A5993" s="585" t="s">
        <v>17862</v>
      </c>
      <c r="B5993" s="586" t="s">
        <v>17863</v>
      </c>
      <c r="C5993" s="587" t="s">
        <v>686</v>
      </c>
      <c r="D5993" s="588">
        <v>106.84</v>
      </c>
    </row>
    <row r="5994" spans="1:4" ht="14.25">
      <c r="A5994" s="585" t="s">
        <v>17864</v>
      </c>
      <c r="B5994" s="586" t="s">
        <v>17865</v>
      </c>
      <c r="C5994" s="587" t="s">
        <v>686</v>
      </c>
      <c r="D5994" s="588">
        <v>24.7</v>
      </c>
    </row>
    <row r="5995" spans="1:4" ht="14.25">
      <c r="A5995" s="585" t="s">
        <v>17866</v>
      </c>
      <c r="B5995" s="586" t="s">
        <v>17867</v>
      </c>
      <c r="C5995" s="587" t="s">
        <v>686</v>
      </c>
      <c r="D5995" s="588">
        <v>12.96</v>
      </c>
    </row>
    <row r="5996" spans="1:4" ht="14.25">
      <c r="A5996" s="585" t="s">
        <v>17868</v>
      </c>
      <c r="B5996" s="586" t="s">
        <v>17869</v>
      </c>
      <c r="C5996" s="587" t="s">
        <v>686</v>
      </c>
      <c r="D5996" s="588">
        <v>74.69</v>
      </c>
    </row>
    <row r="5997" spans="1:4" ht="28.5">
      <c r="A5997" s="585" t="s">
        <v>17870</v>
      </c>
      <c r="B5997" s="586" t="s">
        <v>17871</v>
      </c>
      <c r="C5997" s="587" t="s">
        <v>686</v>
      </c>
      <c r="D5997" s="588">
        <v>64.72</v>
      </c>
    </row>
    <row r="5998" spans="1:4" ht="14.25">
      <c r="A5998" s="585" t="s">
        <v>17872</v>
      </c>
      <c r="B5998" s="586" t="s">
        <v>17873</v>
      </c>
      <c r="C5998" s="587" t="s">
        <v>688</v>
      </c>
      <c r="D5998" s="588">
        <v>89.47</v>
      </c>
    </row>
    <row r="5999" spans="1:4" ht="14.25">
      <c r="A5999" s="585" t="s">
        <v>17874</v>
      </c>
      <c r="B5999" s="586" t="s">
        <v>17875</v>
      </c>
      <c r="C5999" s="587" t="s">
        <v>688</v>
      </c>
      <c r="D5999" s="588">
        <v>165.65</v>
      </c>
    </row>
    <row r="6000" spans="1:4" ht="14.25">
      <c r="A6000" s="585" t="s">
        <v>17876</v>
      </c>
      <c r="B6000" s="586" t="s">
        <v>17749</v>
      </c>
      <c r="C6000" s="587" t="s">
        <v>688</v>
      </c>
      <c r="D6000" s="588">
        <v>2219.7600000000002</v>
      </c>
    </row>
    <row r="6001" spans="1:4" ht="14.25">
      <c r="A6001" s="585" t="s">
        <v>17877</v>
      </c>
      <c r="B6001" s="586" t="s">
        <v>17837</v>
      </c>
      <c r="C6001" s="587" t="s">
        <v>688</v>
      </c>
      <c r="D6001" s="588">
        <v>2295.94</v>
      </c>
    </row>
    <row r="6002" spans="1:4" ht="14.25">
      <c r="A6002" s="585" t="s">
        <v>17878</v>
      </c>
      <c r="B6002" s="586" t="s">
        <v>17853</v>
      </c>
      <c r="C6002" s="587" t="s">
        <v>688</v>
      </c>
      <c r="D6002" s="588">
        <v>1954.28</v>
      </c>
    </row>
    <row r="6003" spans="1:4" ht="14.25">
      <c r="A6003" s="585" t="s">
        <v>17879</v>
      </c>
      <c r="B6003" s="586" t="s">
        <v>17855</v>
      </c>
      <c r="C6003" s="587" t="s">
        <v>688</v>
      </c>
      <c r="D6003" s="588">
        <v>3157.72</v>
      </c>
    </row>
    <row r="6004" spans="1:4" ht="14.25">
      <c r="A6004" s="585" t="s">
        <v>17880</v>
      </c>
      <c r="B6004" s="586" t="s">
        <v>17849</v>
      </c>
      <c r="C6004" s="587" t="s">
        <v>688</v>
      </c>
      <c r="D6004" s="588">
        <v>1934.72</v>
      </c>
    </row>
    <row r="6005" spans="1:4" ht="14.25">
      <c r="A6005" s="585" t="s">
        <v>17881</v>
      </c>
      <c r="B6005" s="586" t="s">
        <v>17839</v>
      </c>
      <c r="C6005" s="587" t="s">
        <v>688</v>
      </c>
      <c r="D6005" s="588">
        <v>2304.23</v>
      </c>
    </row>
    <row r="6006" spans="1:4" ht="14.25">
      <c r="A6006" s="585" t="s">
        <v>17882</v>
      </c>
      <c r="B6006" s="586" t="s">
        <v>17841</v>
      </c>
      <c r="C6006" s="587" t="s">
        <v>688</v>
      </c>
      <c r="D6006" s="588">
        <v>1598.1</v>
      </c>
    </row>
    <row r="6007" spans="1:4" ht="14.25">
      <c r="A6007" s="585" t="s">
        <v>17883</v>
      </c>
      <c r="B6007" s="586" t="s">
        <v>17859</v>
      </c>
      <c r="C6007" s="587" t="s">
        <v>688</v>
      </c>
      <c r="D6007" s="588">
        <v>11376.62</v>
      </c>
    </row>
    <row r="6008" spans="1:4" ht="14.25">
      <c r="A6008" s="585" t="s">
        <v>17884</v>
      </c>
      <c r="B6008" s="586" t="s">
        <v>17851</v>
      </c>
      <c r="C6008" s="587" t="s">
        <v>688</v>
      </c>
      <c r="D6008" s="588">
        <v>2381.66</v>
      </c>
    </row>
    <row r="6009" spans="1:4" ht="14.25">
      <c r="A6009" s="585" t="s">
        <v>17885</v>
      </c>
      <c r="B6009" s="586" t="s">
        <v>17861</v>
      </c>
      <c r="C6009" s="587" t="s">
        <v>688</v>
      </c>
      <c r="D6009" s="588">
        <v>14309.62</v>
      </c>
    </row>
    <row r="6010" spans="1:4" ht="14.25">
      <c r="A6010" s="585" t="s">
        <v>17886</v>
      </c>
      <c r="B6010" s="586" t="s">
        <v>17863</v>
      </c>
      <c r="C6010" s="587" t="s">
        <v>688</v>
      </c>
      <c r="D6010" s="588">
        <v>18774.939999999999</v>
      </c>
    </row>
    <row r="6011" spans="1:4" ht="14.25">
      <c r="A6011" s="585" t="s">
        <v>17887</v>
      </c>
      <c r="B6011" s="586" t="s">
        <v>17888</v>
      </c>
      <c r="C6011" s="587" t="s">
        <v>688</v>
      </c>
      <c r="D6011" s="588">
        <v>10756.44</v>
      </c>
    </row>
    <row r="6012" spans="1:4" ht="14.25">
      <c r="A6012" s="585" t="s">
        <v>17889</v>
      </c>
      <c r="B6012" s="586" t="s">
        <v>17890</v>
      </c>
      <c r="C6012" s="587" t="s">
        <v>688</v>
      </c>
      <c r="D6012" s="588">
        <v>12332.66</v>
      </c>
    </row>
    <row r="6013" spans="1:4" ht="14.25">
      <c r="A6013" s="585" t="s">
        <v>17891</v>
      </c>
      <c r="B6013" s="586" t="s">
        <v>17892</v>
      </c>
      <c r="C6013" s="587" t="s">
        <v>688</v>
      </c>
      <c r="D6013" s="588">
        <v>14597.76</v>
      </c>
    </row>
    <row r="6014" spans="1:4" ht="28.5">
      <c r="A6014" s="585" t="s">
        <v>17893</v>
      </c>
      <c r="B6014" s="586" t="s">
        <v>17894</v>
      </c>
      <c r="C6014" s="587" t="s">
        <v>688</v>
      </c>
      <c r="D6014" s="588">
        <v>2945.92</v>
      </c>
    </row>
    <row r="6015" spans="1:4" ht="14.25">
      <c r="A6015" s="585" t="s">
        <v>17895</v>
      </c>
      <c r="B6015" s="586" t="s">
        <v>17865</v>
      </c>
      <c r="C6015" s="587" t="s">
        <v>688</v>
      </c>
      <c r="D6015" s="588">
        <v>4344.54</v>
      </c>
    </row>
    <row r="6016" spans="1:4" ht="14.25">
      <c r="A6016" s="589" t="s">
        <v>17896</v>
      </c>
      <c r="B6016" s="590" t="s">
        <v>17867</v>
      </c>
      <c r="C6016" s="591" t="s">
        <v>688</v>
      </c>
      <c r="D6016" s="592">
        <v>2304.23</v>
      </c>
    </row>
  </sheetData>
  <autoFilter ref="A2:D5761"/>
  <mergeCells count="1">
    <mergeCell ref="A1:D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A1:D5452"/>
  <sheetViews>
    <sheetView workbookViewId="0">
      <selection sqref="A1:XFD1048576"/>
    </sheetView>
  </sheetViews>
  <sheetFormatPr defaultRowHeight="15"/>
  <cols>
    <col min="1" max="1" width="17.140625" style="580" customWidth="1"/>
    <col min="2" max="2" width="71.42578125" style="581" customWidth="1"/>
    <col min="3" max="3" width="11.42578125" style="580" customWidth="1"/>
    <col min="4" max="4" width="17.140625" style="568" customWidth="1"/>
    <col min="5" max="256" width="9.140625" style="568"/>
    <col min="257" max="257" width="17.140625" style="568" customWidth="1"/>
    <col min="258" max="258" width="71.42578125" style="568" customWidth="1"/>
    <col min="259" max="259" width="11.42578125" style="568" customWidth="1"/>
    <col min="260" max="260" width="17.140625" style="568" customWidth="1"/>
    <col min="261" max="512" width="9.140625" style="568"/>
    <col min="513" max="513" width="17.140625" style="568" customWidth="1"/>
    <col min="514" max="514" width="71.42578125" style="568" customWidth="1"/>
    <col min="515" max="515" width="11.42578125" style="568" customWidth="1"/>
    <col min="516" max="516" width="17.140625" style="568" customWidth="1"/>
    <col min="517" max="768" width="9.140625" style="568"/>
    <col min="769" max="769" width="17.140625" style="568" customWidth="1"/>
    <col min="770" max="770" width="71.42578125" style="568" customWidth="1"/>
    <col min="771" max="771" width="11.42578125" style="568" customWidth="1"/>
    <col min="772" max="772" width="17.140625" style="568" customWidth="1"/>
    <col min="773" max="1024" width="9.140625" style="568"/>
    <col min="1025" max="1025" width="17.140625" style="568" customWidth="1"/>
    <col min="1026" max="1026" width="71.42578125" style="568" customWidth="1"/>
    <col min="1027" max="1027" width="11.42578125" style="568" customWidth="1"/>
    <col min="1028" max="1028" width="17.140625" style="568" customWidth="1"/>
    <col min="1029" max="1280" width="9.140625" style="568"/>
    <col min="1281" max="1281" width="17.140625" style="568" customWidth="1"/>
    <col min="1282" max="1282" width="71.42578125" style="568" customWidth="1"/>
    <col min="1283" max="1283" width="11.42578125" style="568" customWidth="1"/>
    <col min="1284" max="1284" width="17.140625" style="568" customWidth="1"/>
    <col min="1285" max="1536" width="9.140625" style="568"/>
    <col min="1537" max="1537" width="17.140625" style="568" customWidth="1"/>
    <col min="1538" max="1538" width="71.42578125" style="568" customWidth="1"/>
    <col min="1539" max="1539" width="11.42578125" style="568" customWidth="1"/>
    <col min="1540" max="1540" width="17.140625" style="568" customWidth="1"/>
    <col min="1541" max="1792" width="9.140625" style="568"/>
    <col min="1793" max="1793" width="17.140625" style="568" customWidth="1"/>
    <col min="1794" max="1794" width="71.42578125" style="568" customWidth="1"/>
    <col min="1795" max="1795" width="11.42578125" style="568" customWidth="1"/>
    <col min="1796" max="1796" width="17.140625" style="568" customWidth="1"/>
    <col min="1797" max="2048" width="9.140625" style="568"/>
    <col min="2049" max="2049" width="17.140625" style="568" customWidth="1"/>
    <col min="2050" max="2050" width="71.42578125" style="568" customWidth="1"/>
    <col min="2051" max="2051" width="11.42578125" style="568" customWidth="1"/>
    <col min="2052" max="2052" width="17.140625" style="568" customWidth="1"/>
    <col min="2053" max="2304" width="9.140625" style="568"/>
    <col min="2305" max="2305" width="17.140625" style="568" customWidth="1"/>
    <col min="2306" max="2306" width="71.42578125" style="568" customWidth="1"/>
    <col min="2307" max="2307" width="11.42578125" style="568" customWidth="1"/>
    <col min="2308" max="2308" width="17.140625" style="568" customWidth="1"/>
    <col min="2309" max="2560" width="9.140625" style="568"/>
    <col min="2561" max="2561" width="17.140625" style="568" customWidth="1"/>
    <col min="2562" max="2562" width="71.42578125" style="568" customWidth="1"/>
    <col min="2563" max="2563" width="11.42578125" style="568" customWidth="1"/>
    <col min="2564" max="2564" width="17.140625" style="568" customWidth="1"/>
    <col min="2565" max="2816" width="9.140625" style="568"/>
    <col min="2817" max="2817" width="17.140625" style="568" customWidth="1"/>
    <col min="2818" max="2818" width="71.42578125" style="568" customWidth="1"/>
    <col min="2819" max="2819" width="11.42578125" style="568" customWidth="1"/>
    <col min="2820" max="2820" width="17.140625" style="568" customWidth="1"/>
    <col min="2821" max="3072" width="9.140625" style="568"/>
    <col min="3073" max="3073" width="17.140625" style="568" customWidth="1"/>
    <col min="3074" max="3074" width="71.42578125" style="568" customWidth="1"/>
    <col min="3075" max="3075" width="11.42578125" style="568" customWidth="1"/>
    <col min="3076" max="3076" width="17.140625" style="568" customWidth="1"/>
    <col min="3077" max="3328" width="9.140625" style="568"/>
    <col min="3329" max="3329" width="17.140625" style="568" customWidth="1"/>
    <col min="3330" max="3330" width="71.42578125" style="568" customWidth="1"/>
    <col min="3331" max="3331" width="11.42578125" style="568" customWidth="1"/>
    <col min="3332" max="3332" width="17.140625" style="568" customWidth="1"/>
    <col min="3333" max="3584" width="9.140625" style="568"/>
    <col min="3585" max="3585" width="17.140625" style="568" customWidth="1"/>
    <col min="3586" max="3586" width="71.42578125" style="568" customWidth="1"/>
    <col min="3587" max="3587" width="11.42578125" style="568" customWidth="1"/>
    <col min="3588" max="3588" width="17.140625" style="568" customWidth="1"/>
    <col min="3589" max="3840" width="9.140625" style="568"/>
    <col min="3841" max="3841" width="17.140625" style="568" customWidth="1"/>
    <col min="3842" max="3842" width="71.42578125" style="568" customWidth="1"/>
    <col min="3843" max="3843" width="11.42578125" style="568" customWidth="1"/>
    <col min="3844" max="3844" width="17.140625" style="568" customWidth="1"/>
    <col min="3845" max="4096" width="9.140625" style="568"/>
    <col min="4097" max="4097" width="17.140625" style="568" customWidth="1"/>
    <col min="4098" max="4098" width="71.42578125" style="568" customWidth="1"/>
    <col min="4099" max="4099" width="11.42578125" style="568" customWidth="1"/>
    <col min="4100" max="4100" width="17.140625" style="568" customWidth="1"/>
    <col min="4101" max="4352" width="9.140625" style="568"/>
    <col min="4353" max="4353" width="17.140625" style="568" customWidth="1"/>
    <col min="4354" max="4354" width="71.42578125" style="568" customWidth="1"/>
    <col min="4355" max="4355" width="11.42578125" style="568" customWidth="1"/>
    <col min="4356" max="4356" width="17.140625" style="568" customWidth="1"/>
    <col min="4357" max="4608" width="9.140625" style="568"/>
    <col min="4609" max="4609" width="17.140625" style="568" customWidth="1"/>
    <col min="4610" max="4610" width="71.42578125" style="568" customWidth="1"/>
    <col min="4611" max="4611" width="11.42578125" style="568" customWidth="1"/>
    <col min="4612" max="4612" width="17.140625" style="568" customWidth="1"/>
    <col min="4613" max="4864" width="9.140625" style="568"/>
    <col min="4865" max="4865" width="17.140625" style="568" customWidth="1"/>
    <col min="4866" max="4866" width="71.42578125" style="568" customWidth="1"/>
    <col min="4867" max="4867" width="11.42578125" style="568" customWidth="1"/>
    <col min="4868" max="4868" width="17.140625" style="568" customWidth="1"/>
    <col min="4869" max="5120" width="9.140625" style="568"/>
    <col min="5121" max="5121" width="17.140625" style="568" customWidth="1"/>
    <col min="5122" max="5122" width="71.42578125" style="568" customWidth="1"/>
    <col min="5123" max="5123" width="11.42578125" style="568" customWidth="1"/>
    <col min="5124" max="5124" width="17.140625" style="568" customWidth="1"/>
    <col min="5125" max="5376" width="9.140625" style="568"/>
    <col min="5377" max="5377" width="17.140625" style="568" customWidth="1"/>
    <col min="5378" max="5378" width="71.42578125" style="568" customWidth="1"/>
    <col min="5379" max="5379" width="11.42578125" style="568" customWidth="1"/>
    <col min="5380" max="5380" width="17.140625" style="568" customWidth="1"/>
    <col min="5381" max="5632" width="9.140625" style="568"/>
    <col min="5633" max="5633" width="17.140625" style="568" customWidth="1"/>
    <col min="5634" max="5634" width="71.42578125" style="568" customWidth="1"/>
    <col min="5635" max="5635" width="11.42578125" style="568" customWidth="1"/>
    <col min="5636" max="5636" width="17.140625" style="568" customWidth="1"/>
    <col min="5637" max="5888" width="9.140625" style="568"/>
    <col min="5889" max="5889" width="17.140625" style="568" customWidth="1"/>
    <col min="5890" max="5890" width="71.42578125" style="568" customWidth="1"/>
    <col min="5891" max="5891" width="11.42578125" style="568" customWidth="1"/>
    <col min="5892" max="5892" width="17.140625" style="568" customWidth="1"/>
    <col min="5893" max="6144" width="9.140625" style="568"/>
    <col min="6145" max="6145" width="17.140625" style="568" customWidth="1"/>
    <col min="6146" max="6146" width="71.42578125" style="568" customWidth="1"/>
    <col min="6147" max="6147" width="11.42578125" style="568" customWidth="1"/>
    <col min="6148" max="6148" width="17.140625" style="568" customWidth="1"/>
    <col min="6149" max="6400" width="9.140625" style="568"/>
    <col min="6401" max="6401" width="17.140625" style="568" customWidth="1"/>
    <col min="6402" max="6402" width="71.42578125" style="568" customWidth="1"/>
    <col min="6403" max="6403" width="11.42578125" style="568" customWidth="1"/>
    <col min="6404" max="6404" width="17.140625" style="568" customWidth="1"/>
    <col min="6405" max="6656" width="9.140625" style="568"/>
    <col min="6657" max="6657" width="17.140625" style="568" customWidth="1"/>
    <col min="6658" max="6658" width="71.42578125" style="568" customWidth="1"/>
    <col min="6659" max="6659" width="11.42578125" style="568" customWidth="1"/>
    <col min="6660" max="6660" width="17.140625" style="568" customWidth="1"/>
    <col min="6661" max="6912" width="9.140625" style="568"/>
    <col min="6913" max="6913" width="17.140625" style="568" customWidth="1"/>
    <col min="6914" max="6914" width="71.42578125" style="568" customWidth="1"/>
    <col min="6915" max="6915" width="11.42578125" style="568" customWidth="1"/>
    <col min="6916" max="6916" width="17.140625" style="568" customWidth="1"/>
    <col min="6917" max="7168" width="9.140625" style="568"/>
    <col min="7169" max="7169" width="17.140625" style="568" customWidth="1"/>
    <col min="7170" max="7170" width="71.42578125" style="568" customWidth="1"/>
    <col min="7171" max="7171" width="11.42578125" style="568" customWidth="1"/>
    <col min="7172" max="7172" width="17.140625" style="568" customWidth="1"/>
    <col min="7173" max="7424" width="9.140625" style="568"/>
    <col min="7425" max="7425" width="17.140625" style="568" customWidth="1"/>
    <col min="7426" max="7426" width="71.42578125" style="568" customWidth="1"/>
    <col min="7427" max="7427" width="11.42578125" style="568" customWidth="1"/>
    <col min="7428" max="7428" width="17.140625" style="568" customWidth="1"/>
    <col min="7429" max="7680" width="9.140625" style="568"/>
    <col min="7681" max="7681" width="17.140625" style="568" customWidth="1"/>
    <col min="7682" max="7682" width="71.42578125" style="568" customWidth="1"/>
    <col min="7683" max="7683" width="11.42578125" style="568" customWidth="1"/>
    <col min="7684" max="7684" width="17.140625" style="568" customWidth="1"/>
    <col min="7685" max="7936" width="9.140625" style="568"/>
    <col min="7937" max="7937" width="17.140625" style="568" customWidth="1"/>
    <col min="7938" max="7938" width="71.42578125" style="568" customWidth="1"/>
    <col min="7939" max="7939" width="11.42578125" style="568" customWidth="1"/>
    <col min="7940" max="7940" width="17.140625" style="568" customWidth="1"/>
    <col min="7941" max="8192" width="9.140625" style="568"/>
    <col min="8193" max="8193" width="17.140625" style="568" customWidth="1"/>
    <col min="8194" max="8194" width="71.42578125" style="568" customWidth="1"/>
    <col min="8195" max="8195" width="11.42578125" style="568" customWidth="1"/>
    <col min="8196" max="8196" width="17.140625" style="568" customWidth="1"/>
    <col min="8197" max="8448" width="9.140625" style="568"/>
    <col min="8449" max="8449" width="17.140625" style="568" customWidth="1"/>
    <col min="8450" max="8450" width="71.42578125" style="568" customWidth="1"/>
    <col min="8451" max="8451" width="11.42578125" style="568" customWidth="1"/>
    <col min="8452" max="8452" width="17.140625" style="568" customWidth="1"/>
    <col min="8453" max="8704" width="9.140625" style="568"/>
    <col min="8705" max="8705" width="17.140625" style="568" customWidth="1"/>
    <col min="8706" max="8706" width="71.42578125" style="568" customWidth="1"/>
    <col min="8707" max="8707" width="11.42578125" style="568" customWidth="1"/>
    <col min="8708" max="8708" width="17.140625" style="568" customWidth="1"/>
    <col min="8709" max="8960" width="9.140625" style="568"/>
    <col min="8961" max="8961" width="17.140625" style="568" customWidth="1"/>
    <col min="8962" max="8962" width="71.42578125" style="568" customWidth="1"/>
    <col min="8963" max="8963" width="11.42578125" style="568" customWidth="1"/>
    <col min="8964" max="8964" width="17.140625" style="568" customWidth="1"/>
    <col min="8965" max="9216" width="9.140625" style="568"/>
    <col min="9217" max="9217" width="17.140625" style="568" customWidth="1"/>
    <col min="9218" max="9218" width="71.42578125" style="568" customWidth="1"/>
    <col min="9219" max="9219" width="11.42578125" style="568" customWidth="1"/>
    <col min="9220" max="9220" width="17.140625" style="568" customWidth="1"/>
    <col min="9221" max="9472" width="9.140625" style="568"/>
    <col min="9473" max="9473" width="17.140625" style="568" customWidth="1"/>
    <col min="9474" max="9474" width="71.42578125" style="568" customWidth="1"/>
    <col min="9475" max="9475" width="11.42578125" style="568" customWidth="1"/>
    <col min="9476" max="9476" width="17.140625" style="568" customWidth="1"/>
    <col min="9477" max="9728" width="9.140625" style="568"/>
    <col min="9729" max="9729" width="17.140625" style="568" customWidth="1"/>
    <col min="9730" max="9730" width="71.42578125" style="568" customWidth="1"/>
    <col min="9731" max="9731" width="11.42578125" style="568" customWidth="1"/>
    <col min="9732" max="9732" width="17.140625" style="568" customWidth="1"/>
    <col min="9733" max="9984" width="9.140625" style="568"/>
    <col min="9985" max="9985" width="17.140625" style="568" customWidth="1"/>
    <col min="9986" max="9986" width="71.42578125" style="568" customWidth="1"/>
    <col min="9987" max="9987" width="11.42578125" style="568" customWidth="1"/>
    <col min="9988" max="9988" width="17.140625" style="568" customWidth="1"/>
    <col min="9989" max="10240" width="9.140625" style="568"/>
    <col min="10241" max="10241" width="17.140625" style="568" customWidth="1"/>
    <col min="10242" max="10242" width="71.42578125" style="568" customWidth="1"/>
    <col min="10243" max="10243" width="11.42578125" style="568" customWidth="1"/>
    <col min="10244" max="10244" width="17.140625" style="568" customWidth="1"/>
    <col min="10245" max="10496" width="9.140625" style="568"/>
    <col min="10497" max="10497" width="17.140625" style="568" customWidth="1"/>
    <col min="10498" max="10498" width="71.42578125" style="568" customWidth="1"/>
    <col min="10499" max="10499" width="11.42578125" style="568" customWidth="1"/>
    <col min="10500" max="10500" width="17.140625" style="568" customWidth="1"/>
    <col min="10501" max="10752" width="9.140625" style="568"/>
    <col min="10753" max="10753" width="17.140625" style="568" customWidth="1"/>
    <col min="10754" max="10754" width="71.42578125" style="568" customWidth="1"/>
    <col min="10755" max="10755" width="11.42578125" style="568" customWidth="1"/>
    <col min="10756" max="10756" width="17.140625" style="568" customWidth="1"/>
    <col min="10757" max="11008" width="9.140625" style="568"/>
    <col min="11009" max="11009" width="17.140625" style="568" customWidth="1"/>
    <col min="11010" max="11010" width="71.42578125" style="568" customWidth="1"/>
    <col min="11011" max="11011" width="11.42578125" style="568" customWidth="1"/>
    <col min="11012" max="11012" width="17.140625" style="568" customWidth="1"/>
    <col min="11013" max="11264" width="9.140625" style="568"/>
    <col min="11265" max="11265" width="17.140625" style="568" customWidth="1"/>
    <col min="11266" max="11266" width="71.42578125" style="568" customWidth="1"/>
    <col min="11267" max="11267" width="11.42578125" style="568" customWidth="1"/>
    <col min="11268" max="11268" width="17.140625" style="568" customWidth="1"/>
    <col min="11269" max="11520" width="9.140625" style="568"/>
    <col min="11521" max="11521" width="17.140625" style="568" customWidth="1"/>
    <col min="11522" max="11522" width="71.42578125" style="568" customWidth="1"/>
    <col min="11523" max="11523" width="11.42578125" style="568" customWidth="1"/>
    <col min="11524" max="11524" width="17.140625" style="568" customWidth="1"/>
    <col min="11525" max="11776" width="9.140625" style="568"/>
    <col min="11777" max="11777" width="17.140625" style="568" customWidth="1"/>
    <col min="11778" max="11778" width="71.42578125" style="568" customWidth="1"/>
    <col min="11779" max="11779" width="11.42578125" style="568" customWidth="1"/>
    <col min="11780" max="11780" width="17.140625" style="568" customWidth="1"/>
    <col min="11781" max="12032" width="9.140625" style="568"/>
    <col min="12033" max="12033" width="17.140625" style="568" customWidth="1"/>
    <col min="12034" max="12034" width="71.42578125" style="568" customWidth="1"/>
    <col min="12035" max="12035" width="11.42578125" style="568" customWidth="1"/>
    <col min="12036" max="12036" width="17.140625" style="568" customWidth="1"/>
    <col min="12037" max="12288" width="9.140625" style="568"/>
    <col min="12289" max="12289" width="17.140625" style="568" customWidth="1"/>
    <col min="12290" max="12290" width="71.42578125" style="568" customWidth="1"/>
    <col min="12291" max="12291" width="11.42578125" style="568" customWidth="1"/>
    <col min="12292" max="12292" width="17.140625" style="568" customWidth="1"/>
    <col min="12293" max="12544" width="9.140625" style="568"/>
    <col min="12545" max="12545" width="17.140625" style="568" customWidth="1"/>
    <col min="12546" max="12546" width="71.42578125" style="568" customWidth="1"/>
    <col min="12547" max="12547" width="11.42578125" style="568" customWidth="1"/>
    <col min="12548" max="12548" width="17.140625" style="568" customWidth="1"/>
    <col min="12549" max="12800" width="9.140625" style="568"/>
    <col min="12801" max="12801" width="17.140625" style="568" customWidth="1"/>
    <col min="12802" max="12802" width="71.42578125" style="568" customWidth="1"/>
    <col min="12803" max="12803" width="11.42578125" style="568" customWidth="1"/>
    <col min="12804" max="12804" width="17.140625" style="568" customWidth="1"/>
    <col min="12805" max="13056" width="9.140625" style="568"/>
    <col min="13057" max="13057" width="17.140625" style="568" customWidth="1"/>
    <col min="13058" max="13058" width="71.42578125" style="568" customWidth="1"/>
    <col min="13059" max="13059" width="11.42578125" style="568" customWidth="1"/>
    <col min="13060" max="13060" width="17.140625" style="568" customWidth="1"/>
    <col min="13061" max="13312" width="9.140625" style="568"/>
    <col min="13313" max="13313" width="17.140625" style="568" customWidth="1"/>
    <col min="13314" max="13314" width="71.42578125" style="568" customWidth="1"/>
    <col min="13315" max="13315" width="11.42578125" style="568" customWidth="1"/>
    <col min="13316" max="13316" width="17.140625" style="568" customWidth="1"/>
    <col min="13317" max="13568" width="9.140625" style="568"/>
    <col min="13569" max="13569" width="17.140625" style="568" customWidth="1"/>
    <col min="13570" max="13570" width="71.42578125" style="568" customWidth="1"/>
    <col min="13571" max="13571" width="11.42578125" style="568" customWidth="1"/>
    <col min="13572" max="13572" width="17.140625" style="568" customWidth="1"/>
    <col min="13573" max="13824" width="9.140625" style="568"/>
    <col min="13825" max="13825" width="17.140625" style="568" customWidth="1"/>
    <col min="13826" max="13826" width="71.42578125" style="568" customWidth="1"/>
    <col min="13827" max="13827" width="11.42578125" style="568" customWidth="1"/>
    <col min="13828" max="13828" width="17.140625" style="568" customWidth="1"/>
    <col min="13829" max="14080" width="9.140625" style="568"/>
    <col min="14081" max="14081" width="17.140625" style="568" customWidth="1"/>
    <col min="14082" max="14082" width="71.42578125" style="568" customWidth="1"/>
    <col min="14083" max="14083" width="11.42578125" style="568" customWidth="1"/>
    <col min="14084" max="14084" width="17.140625" style="568" customWidth="1"/>
    <col min="14085" max="14336" width="9.140625" style="568"/>
    <col min="14337" max="14337" width="17.140625" style="568" customWidth="1"/>
    <col min="14338" max="14338" width="71.42578125" style="568" customWidth="1"/>
    <col min="14339" max="14339" width="11.42578125" style="568" customWidth="1"/>
    <col min="14340" max="14340" width="17.140625" style="568" customWidth="1"/>
    <col min="14341" max="14592" width="9.140625" style="568"/>
    <col min="14593" max="14593" width="17.140625" style="568" customWidth="1"/>
    <col min="14594" max="14594" width="71.42578125" style="568" customWidth="1"/>
    <col min="14595" max="14595" width="11.42578125" style="568" customWidth="1"/>
    <col min="14596" max="14596" width="17.140625" style="568" customWidth="1"/>
    <col min="14597" max="14848" width="9.140625" style="568"/>
    <col min="14849" max="14849" width="17.140625" style="568" customWidth="1"/>
    <col min="14850" max="14850" width="71.42578125" style="568" customWidth="1"/>
    <col min="14851" max="14851" width="11.42578125" style="568" customWidth="1"/>
    <col min="14852" max="14852" width="17.140625" style="568" customWidth="1"/>
    <col min="14853" max="15104" width="9.140625" style="568"/>
    <col min="15105" max="15105" width="17.140625" style="568" customWidth="1"/>
    <col min="15106" max="15106" width="71.42578125" style="568" customWidth="1"/>
    <col min="15107" max="15107" width="11.42578125" style="568" customWidth="1"/>
    <col min="15108" max="15108" width="17.140625" style="568" customWidth="1"/>
    <col min="15109" max="15360" width="9.140625" style="568"/>
    <col min="15361" max="15361" width="17.140625" style="568" customWidth="1"/>
    <col min="15362" max="15362" width="71.42578125" style="568" customWidth="1"/>
    <col min="15363" max="15363" width="11.42578125" style="568" customWidth="1"/>
    <col min="15364" max="15364" width="17.140625" style="568" customWidth="1"/>
    <col min="15365" max="15616" width="9.140625" style="568"/>
    <col min="15617" max="15617" width="17.140625" style="568" customWidth="1"/>
    <col min="15618" max="15618" width="71.42578125" style="568" customWidth="1"/>
    <col min="15619" max="15619" width="11.42578125" style="568" customWidth="1"/>
    <col min="15620" max="15620" width="17.140625" style="568" customWidth="1"/>
    <col min="15621" max="15872" width="9.140625" style="568"/>
    <col min="15873" max="15873" width="17.140625" style="568" customWidth="1"/>
    <col min="15874" max="15874" width="71.42578125" style="568" customWidth="1"/>
    <col min="15875" max="15875" width="11.42578125" style="568" customWidth="1"/>
    <col min="15876" max="15876" width="17.140625" style="568" customWidth="1"/>
    <col min="15877" max="16128" width="9.140625" style="568"/>
    <col min="16129" max="16129" width="17.140625" style="568" customWidth="1"/>
    <col min="16130" max="16130" width="71.42578125" style="568" customWidth="1"/>
    <col min="16131" max="16131" width="11.42578125" style="568" customWidth="1"/>
    <col min="16132" max="16132" width="17.140625" style="568" customWidth="1"/>
    <col min="16133" max="16384" width="9.140625" style="568"/>
  </cols>
  <sheetData>
    <row r="1" spans="1:4" ht="33" customHeight="1">
      <c r="A1" s="798" t="s">
        <v>490</v>
      </c>
      <c r="B1" s="799"/>
      <c r="C1" s="799"/>
      <c r="D1" s="800"/>
    </row>
    <row r="2" spans="1:4" ht="33" customHeight="1">
      <c r="A2" s="569" t="s">
        <v>17</v>
      </c>
      <c r="B2" s="570" t="s">
        <v>18</v>
      </c>
      <c r="C2" s="570" t="s">
        <v>286</v>
      </c>
      <c r="D2" s="571" t="s">
        <v>287</v>
      </c>
    </row>
    <row r="3" spans="1:4" ht="28.5">
      <c r="A3" s="572">
        <v>38605</v>
      </c>
      <c r="B3" s="573" t="s">
        <v>491</v>
      </c>
      <c r="C3" s="574" t="s">
        <v>492</v>
      </c>
      <c r="D3" s="575">
        <v>60.41</v>
      </c>
    </row>
    <row r="4" spans="1:4" ht="28.5">
      <c r="A4" s="572">
        <v>11270</v>
      </c>
      <c r="B4" s="573" t="s">
        <v>493</v>
      </c>
      <c r="C4" s="574" t="s">
        <v>492</v>
      </c>
      <c r="D4" s="575">
        <v>0.99</v>
      </c>
    </row>
    <row r="5" spans="1:4" ht="28.5">
      <c r="A5" s="572">
        <v>412</v>
      </c>
      <c r="B5" s="573" t="s">
        <v>494</v>
      </c>
      <c r="C5" s="574" t="s">
        <v>492</v>
      </c>
      <c r="D5" s="575">
        <v>1.02</v>
      </c>
    </row>
    <row r="6" spans="1:4" ht="28.5">
      <c r="A6" s="572">
        <v>414</v>
      </c>
      <c r="B6" s="573" t="s">
        <v>495</v>
      </c>
      <c r="C6" s="574" t="s">
        <v>492</v>
      </c>
      <c r="D6" s="575">
        <v>0.06</v>
      </c>
    </row>
    <row r="7" spans="1:4" ht="28.5">
      <c r="A7" s="572">
        <v>410</v>
      </c>
      <c r="B7" s="573" t="s">
        <v>496</v>
      </c>
      <c r="C7" s="574" t="s">
        <v>492</v>
      </c>
      <c r="D7" s="575">
        <v>0.15</v>
      </c>
    </row>
    <row r="8" spans="1:4" ht="28.5">
      <c r="A8" s="572">
        <v>411</v>
      </c>
      <c r="B8" s="573" t="s">
        <v>497</v>
      </c>
      <c r="C8" s="574" t="s">
        <v>492</v>
      </c>
      <c r="D8" s="575">
        <v>0.2</v>
      </c>
    </row>
    <row r="9" spans="1:4" ht="28.5">
      <c r="A9" s="572">
        <v>408</v>
      </c>
      <c r="B9" s="573" t="s">
        <v>498</v>
      </c>
      <c r="C9" s="574" t="s">
        <v>492</v>
      </c>
      <c r="D9" s="575">
        <v>0.99</v>
      </c>
    </row>
    <row r="10" spans="1:4" ht="28.5">
      <c r="A10" s="572">
        <v>39131</v>
      </c>
      <c r="B10" s="573" t="s">
        <v>499</v>
      </c>
      <c r="C10" s="574" t="s">
        <v>492</v>
      </c>
      <c r="D10" s="575">
        <v>1.58</v>
      </c>
    </row>
    <row r="11" spans="1:4" ht="28.5">
      <c r="A11" s="572">
        <v>39130</v>
      </c>
      <c r="B11" s="573" t="s">
        <v>500</v>
      </c>
      <c r="C11" s="574" t="s">
        <v>492</v>
      </c>
      <c r="D11" s="575">
        <v>1.44</v>
      </c>
    </row>
    <row r="12" spans="1:4" ht="28.5">
      <c r="A12" s="572">
        <v>39129</v>
      </c>
      <c r="B12" s="573" t="s">
        <v>501</v>
      </c>
      <c r="C12" s="574" t="s">
        <v>492</v>
      </c>
      <c r="D12" s="575">
        <v>0.89</v>
      </c>
    </row>
    <row r="13" spans="1:4" ht="28.5">
      <c r="A13" s="572">
        <v>39127</v>
      </c>
      <c r="B13" s="573" t="s">
        <v>502</v>
      </c>
      <c r="C13" s="574" t="s">
        <v>492</v>
      </c>
      <c r="D13" s="575">
        <v>0.76</v>
      </c>
    </row>
    <row r="14" spans="1:4" ht="28.5">
      <c r="A14" s="572">
        <v>39133</v>
      </c>
      <c r="B14" s="573" t="s">
        <v>503</v>
      </c>
      <c r="C14" s="574" t="s">
        <v>492</v>
      </c>
      <c r="D14" s="575">
        <v>2.0699999999999998</v>
      </c>
    </row>
    <row r="15" spans="1:4" ht="28.5">
      <c r="A15" s="572">
        <v>39132</v>
      </c>
      <c r="B15" s="573" t="s">
        <v>504</v>
      </c>
      <c r="C15" s="574" t="s">
        <v>492</v>
      </c>
      <c r="D15" s="575">
        <v>1.66</v>
      </c>
    </row>
    <row r="16" spans="1:4" ht="28.5">
      <c r="A16" s="572">
        <v>39135</v>
      </c>
      <c r="B16" s="573" t="s">
        <v>505</v>
      </c>
      <c r="C16" s="574" t="s">
        <v>492</v>
      </c>
      <c r="D16" s="575">
        <v>3.32</v>
      </c>
    </row>
    <row r="17" spans="1:4" ht="28.5">
      <c r="A17" s="572">
        <v>39134</v>
      </c>
      <c r="B17" s="573" t="s">
        <v>506</v>
      </c>
      <c r="C17" s="574" t="s">
        <v>492</v>
      </c>
      <c r="D17" s="575">
        <v>2.77</v>
      </c>
    </row>
    <row r="18" spans="1:4" ht="28.5">
      <c r="A18" s="572">
        <v>39128</v>
      </c>
      <c r="B18" s="573" t="s">
        <v>507</v>
      </c>
      <c r="C18" s="574" t="s">
        <v>492</v>
      </c>
      <c r="D18" s="575">
        <v>0.83</v>
      </c>
    </row>
    <row r="19" spans="1:4" ht="28.5">
      <c r="A19" s="572">
        <v>39125</v>
      </c>
      <c r="B19" s="573" t="s">
        <v>508</v>
      </c>
      <c r="C19" s="574" t="s">
        <v>492</v>
      </c>
      <c r="D19" s="575">
        <v>0.83</v>
      </c>
    </row>
    <row r="20" spans="1:4" ht="28.5">
      <c r="A20" s="572">
        <v>39126</v>
      </c>
      <c r="B20" s="573" t="s">
        <v>509</v>
      </c>
      <c r="C20" s="574" t="s">
        <v>492</v>
      </c>
      <c r="D20" s="575">
        <v>3.73</v>
      </c>
    </row>
    <row r="21" spans="1:4" ht="28.5">
      <c r="A21" s="572">
        <v>39150</v>
      </c>
      <c r="B21" s="573" t="s">
        <v>510</v>
      </c>
      <c r="C21" s="574" t="s">
        <v>492</v>
      </c>
      <c r="D21" s="575">
        <v>1.5</v>
      </c>
    </row>
    <row r="22" spans="1:4" ht="28.5">
      <c r="A22" s="572">
        <v>39149</v>
      </c>
      <c r="B22" s="573" t="s">
        <v>511</v>
      </c>
      <c r="C22" s="574" t="s">
        <v>492</v>
      </c>
      <c r="D22" s="575">
        <v>1.24</v>
      </c>
    </row>
    <row r="23" spans="1:4" ht="28.5">
      <c r="A23" s="572">
        <v>39148</v>
      </c>
      <c r="B23" s="573" t="s">
        <v>512</v>
      </c>
      <c r="C23" s="574" t="s">
        <v>492</v>
      </c>
      <c r="D23" s="575">
        <v>0.96</v>
      </c>
    </row>
    <row r="24" spans="1:4" ht="28.5">
      <c r="A24" s="572">
        <v>39146</v>
      </c>
      <c r="B24" s="573" t="s">
        <v>513</v>
      </c>
      <c r="C24" s="574" t="s">
        <v>492</v>
      </c>
      <c r="D24" s="575">
        <v>0.89</v>
      </c>
    </row>
    <row r="25" spans="1:4" ht="28.5">
      <c r="A25" s="572">
        <v>39152</v>
      </c>
      <c r="B25" s="573" t="s">
        <v>514</v>
      </c>
      <c r="C25" s="574" t="s">
        <v>492</v>
      </c>
      <c r="D25" s="575">
        <v>2.4300000000000002</v>
      </c>
    </row>
    <row r="26" spans="1:4" ht="28.5">
      <c r="A26" s="572">
        <v>39151</v>
      </c>
      <c r="B26" s="573" t="s">
        <v>515</v>
      </c>
      <c r="C26" s="574" t="s">
        <v>492</v>
      </c>
      <c r="D26" s="575">
        <v>1.68</v>
      </c>
    </row>
    <row r="27" spans="1:4" ht="28.5">
      <c r="A27" s="572">
        <v>39154</v>
      </c>
      <c r="B27" s="573" t="s">
        <v>516</v>
      </c>
      <c r="C27" s="574" t="s">
        <v>492</v>
      </c>
      <c r="D27" s="575">
        <v>3.32</v>
      </c>
    </row>
    <row r="28" spans="1:4" ht="28.5">
      <c r="A28" s="572">
        <v>39153</v>
      </c>
      <c r="B28" s="573" t="s">
        <v>517</v>
      </c>
      <c r="C28" s="574" t="s">
        <v>492</v>
      </c>
      <c r="D28" s="575">
        <v>2.67</v>
      </c>
    </row>
    <row r="29" spans="1:4" ht="28.5">
      <c r="A29" s="572">
        <v>39147</v>
      </c>
      <c r="B29" s="573" t="s">
        <v>518</v>
      </c>
      <c r="C29" s="574" t="s">
        <v>492</v>
      </c>
      <c r="D29" s="575">
        <v>0.8</v>
      </c>
    </row>
    <row r="30" spans="1:4" ht="28.5">
      <c r="A30" s="572">
        <v>39155</v>
      </c>
      <c r="B30" s="573" t="s">
        <v>519</v>
      </c>
      <c r="C30" s="574" t="s">
        <v>492</v>
      </c>
      <c r="D30" s="575">
        <v>3.66</v>
      </c>
    </row>
    <row r="31" spans="1:4" ht="28.5">
      <c r="A31" s="572">
        <v>39156</v>
      </c>
      <c r="B31" s="573" t="s">
        <v>520</v>
      </c>
      <c r="C31" s="574" t="s">
        <v>492</v>
      </c>
      <c r="D31" s="575">
        <v>4.45</v>
      </c>
    </row>
    <row r="32" spans="1:4" ht="28.5">
      <c r="A32" s="572">
        <v>39157</v>
      </c>
      <c r="B32" s="573" t="s">
        <v>521</v>
      </c>
      <c r="C32" s="574" t="s">
        <v>492</v>
      </c>
      <c r="D32" s="575">
        <v>5.73</v>
      </c>
    </row>
    <row r="33" spans="1:4" ht="28.5">
      <c r="A33" s="572">
        <v>39158</v>
      </c>
      <c r="B33" s="573" t="s">
        <v>522</v>
      </c>
      <c r="C33" s="574" t="s">
        <v>492</v>
      </c>
      <c r="D33" s="575">
        <v>8.84</v>
      </c>
    </row>
    <row r="34" spans="1:4" ht="28.5">
      <c r="A34" s="572">
        <v>39141</v>
      </c>
      <c r="B34" s="573" t="s">
        <v>523</v>
      </c>
      <c r="C34" s="574" t="s">
        <v>492</v>
      </c>
      <c r="D34" s="575">
        <v>0.64</v>
      </c>
    </row>
    <row r="35" spans="1:4" ht="28.5">
      <c r="A35" s="572">
        <v>39140</v>
      </c>
      <c r="B35" s="573" t="s">
        <v>524</v>
      </c>
      <c r="C35" s="574" t="s">
        <v>492</v>
      </c>
      <c r="D35" s="575">
        <v>0.57999999999999996</v>
      </c>
    </row>
    <row r="36" spans="1:4" ht="28.5">
      <c r="A36" s="572">
        <v>39139</v>
      </c>
      <c r="B36" s="573" t="s">
        <v>525</v>
      </c>
      <c r="C36" s="574" t="s">
        <v>492</v>
      </c>
      <c r="D36" s="575">
        <v>0.48</v>
      </c>
    </row>
    <row r="37" spans="1:4" ht="28.5">
      <c r="A37" s="572">
        <v>39137</v>
      </c>
      <c r="B37" s="573" t="s">
        <v>526</v>
      </c>
      <c r="C37" s="574" t="s">
        <v>492</v>
      </c>
      <c r="D37" s="575">
        <v>0.33</v>
      </c>
    </row>
    <row r="38" spans="1:4" ht="28.5">
      <c r="A38" s="572">
        <v>39143</v>
      </c>
      <c r="B38" s="573" t="s">
        <v>527</v>
      </c>
      <c r="C38" s="574" t="s">
        <v>492</v>
      </c>
      <c r="D38" s="575">
        <v>1.32</v>
      </c>
    </row>
    <row r="39" spans="1:4" ht="28.5">
      <c r="A39" s="572">
        <v>39142</v>
      </c>
      <c r="B39" s="573" t="s">
        <v>528</v>
      </c>
      <c r="C39" s="574" t="s">
        <v>492</v>
      </c>
      <c r="D39" s="575">
        <v>0.94</v>
      </c>
    </row>
    <row r="40" spans="1:4" ht="28.5">
      <c r="A40" s="572">
        <v>39144</v>
      </c>
      <c r="B40" s="573" t="s">
        <v>529</v>
      </c>
      <c r="C40" s="574" t="s">
        <v>492</v>
      </c>
      <c r="D40" s="575">
        <v>1.54</v>
      </c>
    </row>
    <row r="41" spans="1:4" ht="28.5">
      <c r="A41" s="572">
        <v>39138</v>
      </c>
      <c r="B41" s="573" t="s">
        <v>530</v>
      </c>
      <c r="C41" s="574" t="s">
        <v>492</v>
      </c>
      <c r="D41" s="575">
        <v>0.35</v>
      </c>
    </row>
    <row r="42" spans="1:4" ht="28.5">
      <c r="A42" s="572">
        <v>39136</v>
      </c>
      <c r="B42" s="573" t="s">
        <v>531</v>
      </c>
      <c r="C42" s="574" t="s">
        <v>492</v>
      </c>
      <c r="D42" s="575">
        <v>0.23</v>
      </c>
    </row>
    <row r="43" spans="1:4" ht="28.5">
      <c r="A43" s="572">
        <v>39145</v>
      </c>
      <c r="B43" s="573" t="s">
        <v>532</v>
      </c>
      <c r="C43" s="574" t="s">
        <v>492</v>
      </c>
      <c r="D43" s="575">
        <v>2.54</v>
      </c>
    </row>
    <row r="44" spans="1:4" ht="28.5">
      <c r="A44" s="572">
        <v>39163</v>
      </c>
      <c r="B44" s="573" t="s">
        <v>533</v>
      </c>
      <c r="C44" s="574" t="s">
        <v>492</v>
      </c>
      <c r="D44" s="575">
        <v>16.100000000000001</v>
      </c>
    </row>
    <row r="45" spans="1:4" ht="28.5">
      <c r="A45" s="572">
        <v>39162</v>
      </c>
      <c r="B45" s="573" t="s">
        <v>534</v>
      </c>
      <c r="C45" s="574" t="s">
        <v>492</v>
      </c>
      <c r="D45" s="575">
        <v>15.41</v>
      </c>
    </row>
    <row r="46" spans="1:4" ht="28.5">
      <c r="A46" s="572">
        <v>39161</v>
      </c>
      <c r="B46" s="573" t="s">
        <v>535</v>
      </c>
      <c r="C46" s="574" t="s">
        <v>492</v>
      </c>
      <c r="D46" s="575">
        <v>12.15</v>
      </c>
    </row>
    <row r="47" spans="1:4" ht="28.5">
      <c r="A47" s="572">
        <v>39159</v>
      </c>
      <c r="B47" s="573" t="s">
        <v>536</v>
      </c>
      <c r="C47" s="574" t="s">
        <v>492</v>
      </c>
      <c r="D47" s="575">
        <v>11.28</v>
      </c>
    </row>
    <row r="48" spans="1:4" ht="28.5">
      <c r="A48" s="572">
        <v>39172</v>
      </c>
      <c r="B48" s="573" t="s">
        <v>537</v>
      </c>
      <c r="C48" s="574" t="s">
        <v>492</v>
      </c>
      <c r="D48" s="575">
        <v>60.9</v>
      </c>
    </row>
    <row r="49" spans="1:4" ht="28.5">
      <c r="A49" s="572">
        <v>39173</v>
      </c>
      <c r="B49" s="573" t="s">
        <v>538</v>
      </c>
      <c r="C49" s="574" t="s">
        <v>492</v>
      </c>
      <c r="D49" s="575">
        <v>67.14</v>
      </c>
    </row>
    <row r="50" spans="1:4" ht="28.5">
      <c r="A50" s="572">
        <v>39165</v>
      </c>
      <c r="B50" s="573" t="s">
        <v>539</v>
      </c>
      <c r="C50" s="574" t="s">
        <v>492</v>
      </c>
      <c r="D50" s="575">
        <v>23.16</v>
      </c>
    </row>
    <row r="51" spans="1:4" ht="28.5">
      <c r="A51" s="572">
        <v>39164</v>
      </c>
      <c r="B51" s="573" t="s">
        <v>540</v>
      </c>
      <c r="C51" s="574" t="s">
        <v>492</v>
      </c>
      <c r="D51" s="575">
        <v>16.239999999999998</v>
      </c>
    </row>
    <row r="52" spans="1:4" ht="28.5">
      <c r="A52" s="572">
        <v>39167</v>
      </c>
      <c r="B52" s="573" t="s">
        <v>541</v>
      </c>
      <c r="C52" s="574" t="s">
        <v>492</v>
      </c>
      <c r="D52" s="575">
        <v>28.08</v>
      </c>
    </row>
    <row r="53" spans="1:4" ht="28.5">
      <c r="A53" s="572">
        <v>39166</v>
      </c>
      <c r="B53" s="573" t="s">
        <v>542</v>
      </c>
      <c r="C53" s="574" t="s">
        <v>492</v>
      </c>
      <c r="D53" s="575">
        <v>26.73</v>
      </c>
    </row>
    <row r="54" spans="1:4" ht="28.5">
      <c r="A54" s="572">
        <v>39160</v>
      </c>
      <c r="B54" s="573" t="s">
        <v>543</v>
      </c>
      <c r="C54" s="574" t="s">
        <v>492</v>
      </c>
      <c r="D54" s="575">
        <v>11.86</v>
      </c>
    </row>
    <row r="55" spans="1:4" ht="28.5">
      <c r="A55" s="572">
        <v>39168</v>
      </c>
      <c r="B55" s="573" t="s">
        <v>544</v>
      </c>
      <c r="C55" s="574" t="s">
        <v>492</v>
      </c>
      <c r="D55" s="575">
        <v>26.43</v>
      </c>
    </row>
    <row r="56" spans="1:4" ht="28.5">
      <c r="A56" s="572">
        <v>39169</v>
      </c>
      <c r="B56" s="573" t="s">
        <v>545</v>
      </c>
      <c r="C56" s="574" t="s">
        <v>492</v>
      </c>
      <c r="D56" s="575">
        <v>47.83</v>
      </c>
    </row>
    <row r="57" spans="1:4" ht="28.5">
      <c r="A57" s="572">
        <v>39170</v>
      </c>
      <c r="B57" s="573" t="s">
        <v>546</v>
      </c>
      <c r="C57" s="574" t="s">
        <v>492</v>
      </c>
      <c r="D57" s="575">
        <v>51.33</v>
      </c>
    </row>
    <row r="58" spans="1:4" ht="28.5">
      <c r="A58" s="572">
        <v>39171</v>
      </c>
      <c r="B58" s="573" t="s">
        <v>547</v>
      </c>
      <c r="C58" s="574" t="s">
        <v>492</v>
      </c>
      <c r="D58" s="575">
        <v>57.52</v>
      </c>
    </row>
    <row r="59" spans="1:4" ht="28.5">
      <c r="A59" s="572">
        <v>393</v>
      </c>
      <c r="B59" s="573" t="s">
        <v>548</v>
      </c>
      <c r="C59" s="574" t="s">
        <v>492</v>
      </c>
      <c r="D59" s="575">
        <v>0.93</v>
      </c>
    </row>
    <row r="60" spans="1:4" ht="28.5">
      <c r="A60" s="572">
        <v>12615</v>
      </c>
      <c r="B60" s="573" t="s">
        <v>549</v>
      </c>
      <c r="C60" s="574" t="s">
        <v>492</v>
      </c>
      <c r="D60" s="575">
        <v>3.22</v>
      </c>
    </row>
    <row r="61" spans="1:4">
      <c r="A61" s="572">
        <v>394</v>
      </c>
      <c r="B61" s="573" t="s">
        <v>550</v>
      </c>
      <c r="C61" s="574" t="s">
        <v>492</v>
      </c>
      <c r="D61" s="575">
        <v>1.6</v>
      </c>
    </row>
    <row r="62" spans="1:4">
      <c r="A62" s="572">
        <v>395</v>
      </c>
      <c r="B62" s="573" t="s">
        <v>551</v>
      </c>
      <c r="C62" s="574" t="s">
        <v>492</v>
      </c>
      <c r="D62" s="575">
        <v>1.54</v>
      </c>
    </row>
    <row r="63" spans="1:4">
      <c r="A63" s="572">
        <v>392</v>
      </c>
      <c r="B63" s="573" t="s">
        <v>552</v>
      </c>
      <c r="C63" s="574" t="s">
        <v>492</v>
      </c>
      <c r="D63" s="575">
        <v>0.78</v>
      </c>
    </row>
    <row r="64" spans="1:4">
      <c r="A64" s="572">
        <v>397</v>
      </c>
      <c r="B64" s="573" t="s">
        <v>553</v>
      </c>
      <c r="C64" s="574" t="s">
        <v>492</v>
      </c>
      <c r="D64" s="575">
        <v>2.29</v>
      </c>
    </row>
    <row r="65" spans="1:4">
      <c r="A65" s="572">
        <v>396</v>
      </c>
      <c r="B65" s="573" t="s">
        <v>554</v>
      </c>
      <c r="C65" s="574" t="s">
        <v>492</v>
      </c>
      <c r="D65" s="575">
        <v>1.78</v>
      </c>
    </row>
    <row r="66" spans="1:4">
      <c r="A66" s="572">
        <v>398</v>
      </c>
      <c r="B66" s="573" t="s">
        <v>555</v>
      </c>
      <c r="C66" s="574" t="s">
        <v>492</v>
      </c>
      <c r="D66" s="575">
        <v>2.5499999999999998</v>
      </c>
    </row>
    <row r="67" spans="1:4">
      <c r="A67" s="572">
        <v>400</v>
      </c>
      <c r="B67" s="573" t="s">
        <v>556</v>
      </c>
      <c r="C67" s="574" t="s">
        <v>492</v>
      </c>
      <c r="D67" s="575">
        <v>0.81</v>
      </c>
    </row>
    <row r="68" spans="1:4">
      <c r="A68" s="572">
        <v>399</v>
      </c>
      <c r="B68" s="573" t="s">
        <v>557</v>
      </c>
      <c r="C68" s="574" t="s">
        <v>492</v>
      </c>
      <c r="D68" s="575">
        <v>3.29</v>
      </c>
    </row>
    <row r="69" spans="1:4" ht="28.5">
      <c r="A69" s="572">
        <v>11927</v>
      </c>
      <c r="B69" s="573" t="s">
        <v>558</v>
      </c>
      <c r="C69" s="574" t="s">
        <v>492</v>
      </c>
      <c r="D69" s="575">
        <v>2.97</v>
      </c>
    </row>
    <row r="70" spans="1:4" ht="28.5">
      <c r="A70" s="572">
        <v>11928</v>
      </c>
      <c r="B70" s="573" t="s">
        <v>559</v>
      </c>
      <c r="C70" s="574" t="s">
        <v>492</v>
      </c>
      <c r="D70" s="575">
        <v>3.4</v>
      </c>
    </row>
    <row r="71" spans="1:4" ht="28.5">
      <c r="A71" s="572">
        <v>11929</v>
      </c>
      <c r="B71" s="573" t="s">
        <v>560</v>
      </c>
      <c r="C71" s="574" t="s">
        <v>492</v>
      </c>
      <c r="D71" s="575">
        <v>5.26</v>
      </c>
    </row>
    <row r="72" spans="1:4">
      <c r="A72" s="572">
        <v>36801</v>
      </c>
      <c r="B72" s="573" t="s">
        <v>561</v>
      </c>
      <c r="C72" s="574" t="s">
        <v>492</v>
      </c>
      <c r="D72" s="575">
        <v>16.760000000000002</v>
      </c>
    </row>
    <row r="73" spans="1:4">
      <c r="A73" s="572">
        <v>37600</v>
      </c>
      <c r="B73" s="573" t="s">
        <v>562</v>
      </c>
      <c r="C73" s="574" t="s">
        <v>492</v>
      </c>
      <c r="D73" s="575">
        <v>9.31</v>
      </c>
    </row>
    <row r="74" spans="1:4" ht="28.5">
      <c r="A74" s="572">
        <v>37599</v>
      </c>
      <c r="B74" s="573" t="s">
        <v>563</v>
      </c>
      <c r="C74" s="574" t="s">
        <v>492</v>
      </c>
      <c r="D74" s="575">
        <v>8.67</v>
      </c>
    </row>
    <row r="75" spans="1:4">
      <c r="A75" s="572">
        <v>1</v>
      </c>
      <c r="B75" s="573" t="s">
        <v>564</v>
      </c>
      <c r="C75" s="574" t="s">
        <v>486</v>
      </c>
      <c r="D75" s="575">
        <v>40</v>
      </c>
    </row>
    <row r="76" spans="1:4">
      <c r="A76" s="572">
        <v>3</v>
      </c>
      <c r="B76" s="573" t="s">
        <v>565</v>
      </c>
      <c r="C76" s="574" t="s">
        <v>256</v>
      </c>
      <c r="D76" s="575">
        <v>3.52</v>
      </c>
    </row>
    <row r="77" spans="1:4">
      <c r="A77" s="572">
        <v>26</v>
      </c>
      <c r="B77" s="573" t="s">
        <v>566</v>
      </c>
      <c r="C77" s="574" t="s">
        <v>486</v>
      </c>
      <c r="D77" s="575">
        <v>3.53</v>
      </c>
    </row>
    <row r="78" spans="1:4">
      <c r="A78" s="572">
        <v>20</v>
      </c>
      <c r="B78" s="573" t="s">
        <v>567</v>
      </c>
      <c r="C78" s="574" t="s">
        <v>486</v>
      </c>
      <c r="D78" s="575">
        <v>3.55</v>
      </c>
    </row>
    <row r="79" spans="1:4">
      <c r="A79" s="572">
        <v>21</v>
      </c>
      <c r="B79" s="573" t="s">
        <v>568</v>
      </c>
      <c r="C79" s="574" t="s">
        <v>486</v>
      </c>
      <c r="D79" s="575">
        <v>3.55</v>
      </c>
    </row>
    <row r="80" spans="1:4">
      <c r="A80" s="572">
        <v>24</v>
      </c>
      <c r="B80" s="573" t="s">
        <v>569</v>
      </c>
      <c r="C80" s="574" t="s">
        <v>486</v>
      </c>
      <c r="D80" s="575">
        <v>3.55</v>
      </c>
    </row>
    <row r="81" spans="1:4">
      <c r="A81" s="572">
        <v>25</v>
      </c>
      <c r="B81" s="573" t="s">
        <v>570</v>
      </c>
      <c r="C81" s="574" t="s">
        <v>486</v>
      </c>
      <c r="D81" s="575">
        <v>3.55</v>
      </c>
    </row>
    <row r="82" spans="1:4">
      <c r="A82" s="572">
        <v>22</v>
      </c>
      <c r="B82" s="573" t="s">
        <v>571</v>
      </c>
      <c r="C82" s="574" t="s">
        <v>486</v>
      </c>
      <c r="D82" s="575">
        <v>3.8</v>
      </c>
    </row>
    <row r="83" spans="1:4">
      <c r="A83" s="572">
        <v>23</v>
      </c>
      <c r="B83" s="573" t="s">
        <v>572</v>
      </c>
      <c r="C83" s="574" t="s">
        <v>486</v>
      </c>
      <c r="D83" s="575">
        <v>3.76</v>
      </c>
    </row>
    <row r="84" spans="1:4">
      <c r="A84" s="572">
        <v>34341</v>
      </c>
      <c r="B84" s="573" t="s">
        <v>573</v>
      </c>
      <c r="C84" s="574" t="s">
        <v>486</v>
      </c>
      <c r="D84" s="575">
        <v>3.34</v>
      </c>
    </row>
    <row r="85" spans="1:4">
      <c r="A85" s="572">
        <v>34439</v>
      </c>
      <c r="B85" s="573" t="s">
        <v>574</v>
      </c>
      <c r="C85" s="574" t="s">
        <v>486</v>
      </c>
      <c r="D85" s="575">
        <v>4.68</v>
      </c>
    </row>
    <row r="86" spans="1:4">
      <c r="A86" s="572">
        <v>34441</v>
      </c>
      <c r="B86" s="573" t="s">
        <v>575</v>
      </c>
      <c r="C86" s="574" t="s">
        <v>486</v>
      </c>
      <c r="D86" s="575">
        <v>4.4400000000000004</v>
      </c>
    </row>
    <row r="87" spans="1:4">
      <c r="A87" s="572">
        <v>34443</v>
      </c>
      <c r="B87" s="573" t="s">
        <v>576</v>
      </c>
      <c r="C87" s="574" t="s">
        <v>486</v>
      </c>
      <c r="D87" s="575">
        <v>4.4400000000000004</v>
      </c>
    </row>
    <row r="88" spans="1:4">
      <c r="A88" s="572">
        <v>34446</v>
      </c>
      <c r="B88" s="573" t="s">
        <v>577</v>
      </c>
      <c r="C88" s="574" t="s">
        <v>486</v>
      </c>
      <c r="D88" s="575">
        <v>4.4400000000000004</v>
      </c>
    </row>
    <row r="89" spans="1:4">
      <c r="A89" s="572">
        <v>34449</v>
      </c>
      <c r="B89" s="573" t="s">
        <v>578</v>
      </c>
      <c r="C89" s="574" t="s">
        <v>486</v>
      </c>
      <c r="D89" s="575">
        <v>4.8899999999999997</v>
      </c>
    </row>
    <row r="90" spans="1:4">
      <c r="A90" s="572">
        <v>34</v>
      </c>
      <c r="B90" s="573" t="s">
        <v>579</v>
      </c>
      <c r="C90" s="574" t="s">
        <v>486</v>
      </c>
      <c r="D90" s="575">
        <v>4.16</v>
      </c>
    </row>
    <row r="91" spans="1:4">
      <c r="A91" s="572">
        <v>31</v>
      </c>
      <c r="B91" s="573" t="s">
        <v>580</v>
      </c>
      <c r="C91" s="574" t="s">
        <v>486</v>
      </c>
      <c r="D91" s="575">
        <v>3.96</v>
      </c>
    </row>
    <row r="92" spans="1:4">
      <c r="A92" s="572">
        <v>27</v>
      </c>
      <c r="B92" s="573" t="s">
        <v>581</v>
      </c>
      <c r="C92" s="574" t="s">
        <v>486</v>
      </c>
      <c r="D92" s="575">
        <v>3.96</v>
      </c>
    </row>
    <row r="93" spans="1:4">
      <c r="A93" s="572">
        <v>29</v>
      </c>
      <c r="B93" s="573" t="s">
        <v>582</v>
      </c>
      <c r="C93" s="574" t="s">
        <v>486</v>
      </c>
      <c r="D93" s="575">
        <v>3.7</v>
      </c>
    </row>
    <row r="94" spans="1:4">
      <c r="A94" s="572">
        <v>28</v>
      </c>
      <c r="B94" s="573" t="s">
        <v>583</v>
      </c>
      <c r="C94" s="574" t="s">
        <v>486</v>
      </c>
      <c r="D94" s="575">
        <v>4.28</v>
      </c>
    </row>
    <row r="95" spans="1:4">
      <c r="A95" s="572">
        <v>32</v>
      </c>
      <c r="B95" s="573" t="s">
        <v>584</v>
      </c>
      <c r="C95" s="574" t="s">
        <v>486</v>
      </c>
      <c r="D95" s="575">
        <v>4.3600000000000003</v>
      </c>
    </row>
    <row r="96" spans="1:4">
      <c r="A96" s="572">
        <v>33</v>
      </c>
      <c r="B96" s="573" t="s">
        <v>585</v>
      </c>
      <c r="C96" s="574" t="s">
        <v>486</v>
      </c>
      <c r="D96" s="575">
        <v>4.8899999999999997</v>
      </c>
    </row>
    <row r="97" spans="1:4">
      <c r="A97" s="572">
        <v>34452</v>
      </c>
      <c r="B97" s="573" t="s">
        <v>586</v>
      </c>
      <c r="C97" s="574" t="s">
        <v>486</v>
      </c>
      <c r="D97" s="575">
        <v>4.33</v>
      </c>
    </row>
    <row r="98" spans="1:4">
      <c r="A98" s="572">
        <v>34456</v>
      </c>
      <c r="B98" s="573" t="s">
        <v>587</v>
      </c>
      <c r="C98" s="574" t="s">
        <v>486</v>
      </c>
      <c r="D98" s="575">
        <v>4.33</v>
      </c>
    </row>
    <row r="99" spans="1:4">
      <c r="A99" s="572">
        <v>34457</v>
      </c>
      <c r="B99" s="573" t="s">
        <v>588</v>
      </c>
      <c r="C99" s="574" t="s">
        <v>486</v>
      </c>
      <c r="D99" s="575">
        <v>4.6399999999999997</v>
      </c>
    </row>
    <row r="100" spans="1:4">
      <c r="A100" s="572">
        <v>34460</v>
      </c>
      <c r="B100" s="573" t="s">
        <v>589</v>
      </c>
      <c r="C100" s="574" t="s">
        <v>486</v>
      </c>
      <c r="D100" s="575">
        <v>4.74</v>
      </c>
    </row>
    <row r="101" spans="1:4">
      <c r="A101" s="572">
        <v>36</v>
      </c>
      <c r="B101" s="573" t="s">
        <v>590</v>
      </c>
      <c r="C101" s="574" t="s">
        <v>486</v>
      </c>
      <c r="D101" s="575">
        <v>4.13</v>
      </c>
    </row>
    <row r="102" spans="1:4">
      <c r="A102" s="572">
        <v>39</v>
      </c>
      <c r="B102" s="573" t="s">
        <v>591</v>
      </c>
      <c r="C102" s="574" t="s">
        <v>486</v>
      </c>
      <c r="D102" s="575">
        <v>4.13</v>
      </c>
    </row>
    <row r="103" spans="1:4">
      <c r="A103" s="572">
        <v>40</v>
      </c>
      <c r="B103" s="573" t="s">
        <v>592</v>
      </c>
      <c r="C103" s="574" t="s">
        <v>486</v>
      </c>
      <c r="D103" s="575">
        <v>4.22</v>
      </c>
    </row>
    <row r="104" spans="1:4">
      <c r="A104" s="572">
        <v>42</v>
      </c>
      <c r="B104" s="573" t="s">
        <v>593</v>
      </c>
      <c r="C104" s="574" t="s">
        <v>486</v>
      </c>
      <c r="D104" s="575">
        <v>4.28</v>
      </c>
    </row>
    <row r="105" spans="1:4">
      <c r="A105" s="572">
        <v>38</v>
      </c>
      <c r="B105" s="573" t="s">
        <v>594</v>
      </c>
      <c r="C105" s="574" t="s">
        <v>486</v>
      </c>
      <c r="D105" s="575">
        <v>4.7699999999999996</v>
      </c>
    </row>
    <row r="106" spans="1:4">
      <c r="A106" s="572">
        <v>34343</v>
      </c>
      <c r="B106" s="573" t="s">
        <v>595</v>
      </c>
      <c r="C106" s="574" t="s">
        <v>486</v>
      </c>
      <c r="D106" s="575">
        <v>4.7</v>
      </c>
    </row>
    <row r="107" spans="1:4">
      <c r="A107" s="572">
        <v>34344</v>
      </c>
      <c r="B107" s="573" t="s">
        <v>596</v>
      </c>
      <c r="C107" s="574" t="s">
        <v>486</v>
      </c>
      <c r="D107" s="575">
        <v>6.48</v>
      </c>
    </row>
    <row r="108" spans="1:4" ht="28.5">
      <c r="A108" s="572">
        <v>20063</v>
      </c>
      <c r="B108" s="573" t="s">
        <v>597</v>
      </c>
      <c r="C108" s="574" t="s">
        <v>492</v>
      </c>
      <c r="D108" s="575">
        <v>3.2</v>
      </c>
    </row>
    <row r="109" spans="1:4" ht="28.5">
      <c r="A109" s="572">
        <v>55</v>
      </c>
      <c r="B109" s="573" t="s">
        <v>598</v>
      </c>
      <c r="C109" s="574" t="s">
        <v>492</v>
      </c>
      <c r="D109" s="575">
        <v>1.87</v>
      </c>
    </row>
    <row r="110" spans="1:4" ht="28.5">
      <c r="A110" s="572">
        <v>61</v>
      </c>
      <c r="B110" s="573" t="s">
        <v>599</v>
      </c>
      <c r="C110" s="574" t="s">
        <v>492</v>
      </c>
      <c r="D110" s="575">
        <v>1.76</v>
      </c>
    </row>
    <row r="111" spans="1:4" ht="28.5">
      <c r="A111" s="572">
        <v>62</v>
      </c>
      <c r="B111" s="573" t="s">
        <v>600</v>
      </c>
      <c r="C111" s="574" t="s">
        <v>492</v>
      </c>
      <c r="D111" s="575">
        <v>3.66</v>
      </c>
    </row>
    <row r="112" spans="1:4" ht="28.5">
      <c r="A112" s="572">
        <v>60</v>
      </c>
      <c r="B112" s="573" t="s">
        <v>601</v>
      </c>
      <c r="C112" s="574" t="s">
        <v>492</v>
      </c>
      <c r="D112" s="575">
        <v>2.42</v>
      </c>
    </row>
    <row r="113" spans="1:4" ht="28.5">
      <c r="A113" s="572">
        <v>80</v>
      </c>
      <c r="B113" s="573" t="s">
        <v>602</v>
      </c>
      <c r="C113" s="574" t="s">
        <v>492</v>
      </c>
      <c r="D113" s="575">
        <v>23.47</v>
      </c>
    </row>
    <row r="114" spans="1:4" ht="28.5">
      <c r="A114" s="572">
        <v>77</v>
      </c>
      <c r="B114" s="573" t="s">
        <v>603</v>
      </c>
      <c r="C114" s="574" t="s">
        <v>492</v>
      </c>
      <c r="D114" s="575">
        <v>3.33</v>
      </c>
    </row>
    <row r="115" spans="1:4">
      <c r="A115" s="572">
        <v>76</v>
      </c>
      <c r="B115" s="573" t="s">
        <v>604</v>
      </c>
      <c r="C115" s="574" t="s">
        <v>492</v>
      </c>
      <c r="D115" s="575">
        <v>0.64</v>
      </c>
    </row>
    <row r="116" spans="1:4">
      <c r="A116" s="572">
        <v>84</v>
      </c>
      <c r="B116" s="573" t="s">
        <v>605</v>
      </c>
      <c r="C116" s="574" t="s">
        <v>492</v>
      </c>
      <c r="D116" s="575">
        <v>1.19</v>
      </c>
    </row>
    <row r="117" spans="1:4" ht="28.5">
      <c r="A117" s="572">
        <v>71</v>
      </c>
      <c r="B117" s="573" t="s">
        <v>606</v>
      </c>
      <c r="C117" s="574" t="s">
        <v>492</v>
      </c>
      <c r="D117" s="575">
        <v>12.76</v>
      </c>
    </row>
    <row r="118" spans="1:4" ht="28.5">
      <c r="A118" s="572">
        <v>67</v>
      </c>
      <c r="B118" s="573" t="s">
        <v>607</v>
      </c>
      <c r="C118" s="574" t="s">
        <v>492</v>
      </c>
      <c r="D118" s="575">
        <v>7.26</v>
      </c>
    </row>
    <row r="119" spans="1:4" ht="28.5">
      <c r="A119" s="572">
        <v>73</v>
      </c>
      <c r="B119" s="573" t="s">
        <v>608</v>
      </c>
      <c r="C119" s="574" t="s">
        <v>492</v>
      </c>
      <c r="D119" s="575">
        <v>9.18</v>
      </c>
    </row>
    <row r="120" spans="1:4" ht="28.5">
      <c r="A120" s="572">
        <v>95</v>
      </c>
      <c r="B120" s="573" t="s">
        <v>609</v>
      </c>
      <c r="C120" s="574" t="s">
        <v>492</v>
      </c>
      <c r="D120" s="575">
        <v>8.33</v>
      </c>
    </row>
    <row r="121" spans="1:4" ht="28.5">
      <c r="A121" s="572">
        <v>96</v>
      </c>
      <c r="B121" s="573" t="s">
        <v>610</v>
      </c>
      <c r="C121" s="574" t="s">
        <v>492</v>
      </c>
      <c r="D121" s="575">
        <v>10.78</v>
      </c>
    </row>
    <row r="122" spans="1:4" ht="28.5">
      <c r="A122" s="572">
        <v>97</v>
      </c>
      <c r="B122" s="573" t="s">
        <v>611</v>
      </c>
      <c r="C122" s="574" t="s">
        <v>492</v>
      </c>
      <c r="D122" s="575">
        <v>13.57</v>
      </c>
    </row>
    <row r="123" spans="1:4" ht="28.5">
      <c r="A123" s="572">
        <v>98</v>
      </c>
      <c r="B123" s="573" t="s">
        <v>612</v>
      </c>
      <c r="C123" s="574" t="s">
        <v>492</v>
      </c>
      <c r="D123" s="575">
        <v>22.01</v>
      </c>
    </row>
    <row r="124" spans="1:4" ht="28.5">
      <c r="A124" s="572">
        <v>99</v>
      </c>
      <c r="B124" s="573" t="s">
        <v>613</v>
      </c>
      <c r="C124" s="574" t="s">
        <v>492</v>
      </c>
      <c r="D124" s="575">
        <v>25.39</v>
      </c>
    </row>
    <row r="125" spans="1:4" ht="28.5">
      <c r="A125" s="572">
        <v>100</v>
      </c>
      <c r="B125" s="573" t="s">
        <v>614</v>
      </c>
      <c r="C125" s="574" t="s">
        <v>492</v>
      </c>
      <c r="D125" s="575">
        <v>30.87</v>
      </c>
    </row>
    <row r="126" spans="1:4" ht="28.5">
      <c r="A126" s="572">
        <v>75</v>
      </c>
      <c r="B126" s="573" t="s">
        <v>615</v>
      </c>
      <c r="C126" s="574" t="s">
        <v>492</v>
      </c>
      <c r="D126" s="575">
        <v>231.58</v>
      </c>
    </row>
    <row r="127" spans="1:4" ht="28.5">
      <c r="A127" s="572">
        <v>114</v>
      </c>
      <c r="B127" s="573" t="s">
        <v>616</v>
      </c>
      <c r="C127" s="574" t="s">
        <v>492</v>
      </c>
      <c r="D127" s="575">
        <v>9.1300000000000008</v>
      </c>
    </row>
    <row r="128" spans="1:4" ht="28.5">
      <c r="A128" s="572">
        <v>68</v>
      </c>
      <c r="B128" s="573" t="s">
        <v>617</v>
      </c>
      <c r="C128" s="574" t="s">
        <v>492</v>
      </c>
      <c r="D128" s="575">
        <v>12.25</v>
      </c>
    </row>
    <row r="129" spans="1:4" ht="28.5">
      <c r="A129" s="572">
        <v>86</v>
      </c>
      <c r="B129" s="573" t="s">
        <v>618</v>
      </c>
      <c r="C129" s="574" t="s">
        <v>492</v>
      </c>
      <c r="D129" s="575">
        <v>18.14</v>
      </c>
    </row>
    <row r="130" spans="1:4" ht="28.5">
      <c r="A130" s="572">
        <v>66</v>
      </c>
      <c r="B130" s="573" t="s">
        <v>619</v>
      </c>
      <c r="C130" s="574" t="s">
        <v>492</v>
      </c>
      <c r="D130" s="575">
        <v>20.82</v>
      </c>
    </row>
    <row r="131" spans="1:4" ht="28.5">
      <c r="A131" s="572">
        <v>69</v>
      </c>
      <c r="B131" s="573" t="s">
        <v>620</v>
      </c>
      <c r="C131" s="574" t="s">
        <v>492</v>
      </c>
      <c r="D131" s="575">
        <v>30.87</v>
      </c>
    </row>
    <row r="132" spans="1:4" ht="28.5">
      <c r="A132" s="572">
        <v>83</v>
      </c>
      <c r="B132" s="573" t="s">
        <v>621</v>
      </c>
      <c r="C132" s="574" t="s">
        <v>492</v>
      </c>
      <c r="D132" s="575">
        <v>120.13</v>
      </c>
    </row>
    <row r="133" spans="1:4" ht="28.5">
      <c r="A133" s="572">
        <v>74</v>
      </c>
      <c r="B133" s="573" t="s">
        <v>622</v>
      </c>
      <c r="C133" s="574" t="s">
        <v>492</v>
      </c>
      <c r="D133" s="575">
        <v>161.82</v>
      </c>
    </row>
    <row r="134" spans="1:4" ht="28.5">
      <c r="A134" s="572">
        <v>103</v>
      </c>
      <c r="B134" s="573" t="s">
        <v>623</v>
      </c>
      <c r="C134" s="574" t="s">
        <v>492</v>
      </c>
      <c r="D134" s="575">
        <v>31.74</v>
      </c>
    </row>
    <row r="135" spans="1:4" ht="28.5">
      <c r="A135" s="572">
        <v>107</v>
      </c>
      <c r="B135" s="573" t="s">
        <v>624</v>
      </c>
      <c r="C135" s="574" t="s">
        <v>492</v>
      </c>
      <c r="D135" s="575">
        <v>0.6</v>
      </c>
    </row>
    <row r="136" spans="1:4" ht="28.5">
      <c r="A136" s="572">
        <v>65</v>
      </c>
      <c r="B136" s="573" t="s">
        <v>625</v>
      </c>
      <c r="C136" s="574" t="s">
        <v>492</v>
      </c>
      <c r="D136" s="575">
        <v>0.68</v>
      </c>
    </row>
    <row r="137" spans="1:4" ht="28.5">
      <c r="A137" s="572">
        <v>108</v>
      </c>
      <c r="B137" s="573" t="s">
        <v>626</v>
      </c>
      <c r="C137" s="574" t="s">
        <v>492</v>
      </c>
      <c r="D137" s="575">
        <v>1.34</v>
      </c>
    </row>
    <row r="138" spans="1:4" ht="28.5">
      <c r="A138" s="572">
        <v>110</v>
      </c>
      <c r="B138" s="573" t="s">
        <v>627</v>
      </c>
      <c r="C138" s="574" t="s">
        <v>492</v>
      </c>
      <c r="D138" s="575">
        <v>3.18</v>
      </c>
    </row>
    <row r="139" spans="1:4" ht="28.5">
      <c r="A139" s="572">
        <v>109</v>
      </c>
      <c r="B139" s="573" t="s">
        <v>628</v>
      </c>
      <c r="C139" s="574" t="s">
        <v>492</v>
      </c>
      <c r="D139" s="575">
        <v>2.42</v>
      </c>
    </row>
    <row r="140" spans="1:4" ht="28.5">
      <c r="A140" s="572">
        <v>112</v>
      </c>
      <c r="B140" s="573" t="s">
        <v>629</v>
      </c>
      <c r="C140" s="574" t="s">
        <v>492</v>
      </c>
      <c r="D140" s="575">
        <v>2.98</v>
      </c>
    </row>
    <row r="141" spans="1:4" ht="28.5">
      <c r="A141" s="572">
        <v>111</v>
      </c>
      <c r="B141" s="573" t="s">
        <v>630</v>
      </c>
      <c r="C141" s="574" t="s">
        <v>492</v>
      </c>
      <c r="D141" s="575">
        <v>5.52</v>
      </c>
    </row>
    <row r="142" spans="1:4" ht="28.5">
      <c r="A142" s="572">
        <v>113</v>
      </c>
      <c r="B142" s="573" t="s">
        <v>631</v>
      </c>
      <c r="C142" s="574" t="s">
        <v>492</v>
      </c>
      <c r="D142" s="575">
        <v>7.6</v>
      </c>
    </row>
    <row r="143" spans="1:4" ht="28.5">
      <c r="A143" s="572">
        <v>104</v>
      </c>
      <c r="B143" s="573" t="s">
        <v>632</v>
      </c>
      <c r="C143" s="574" t="s">
        <v>492</v>
      </c>
      <c r="D143" s="575">
        <v>13.11</v>
      </c>
    </row>
    <row r="144" spans="1:4" ht="28.5">
      <c r="A144" s="572">
        <v>102</v>
      </c>
      <c r="B144" s="573" t="s">
        <v>633</v>
      </c>
      <c r="C144" s="574" t="s">
        <v>492</v>
      </c>
      <c r="D144" s="575">
        <v>19.7</v>
      </c>
    </row>
    <row r="145" spans="1:4" ht="28.5">
      <c r="A145" s="572">
        <v>106</v>
      </c>
      <c r="B145" s="573" t="s">
        <v>634</v>
      </c>
      <c r="C145" s="574" t="s">
        <v>492</v>
      </c>
      <c r="D145" s="575">
        <v>330.82</v>
      </c>
    </row>
    <row r="146" spans="1:4" ht="28.5">
      <c r="A146" s="572">
        <v>87</v>
      </c>
      <c r="B146" s="573" t="s">
        <v>635</v>
      </c>
      <c r="C146" s="574" t="s">
        <v>492</v>
      </c>
      <c r="D146" s="575">
        <v>13.69</v>
      </c>
    </row>
    <row r="147" spans="1:4" ht="28.5">
      <c r="A147" s="572">
        <v>88</v>
      </c>
      <c r="B147" s="573" t="s">
        <v>636</v>
      </c>
      <c r="C147" s="574" t="s">
        <v>492</v>
      </c>
      <c r="D147" s="575">
        <v>16.47</v>
      </c>
    </row>
    <row r="148" spans="1:4" ht="28.5">
      <c r="A148" s="572">
        <v>89</v>
      </c>
      <c r="B148" s="573" t="s">
        <v>637</v>
      </c>
      <c r="C148" s="574" t="s">
        <v>492</v>
      </c>
      <c r="D148" s="575">
        <v>24.31</v>
      </c>
    </row>
    <row r="149" spans="1:4" ht="28.5">
      <c r="A149" s="572">
        <v>90</v>
      </c>
      <c r="B149" s="573" t="s">
        <v>638</v>
      </c>
      <c r="C149" s="574" t="s">
        <v>492</v>
      </c>
      <c r="D149" s="575">
        <v>27.88</v>
      </c>
    </row>
    <row r="150" spans="1:4" ht="28.5">
      <c r="A150" s="572">
        <v>81</v>
      </c>
      <c r="B150" s="573" t="s">
        <v>639</v>
      </c>
      <c r="C150" s="574" t="s">
        <v>492</v>
      </c>
      <c r="D150" s="575">
        <v>41.38</v>
      </c>
    </row>
    <row r="151" spans="1:4" ht="28.5">
      <c r="A151" s="572">
        <v>82</v>
      </c>
      <c r="B151" s="573" t="s">
        <v>640</v>
      </c>
      <c r="C151" s="574" t="s">
        <v>492</v>
      </c>
      <c r="D151" s="575">
        <v>161.03</v>
      </c>
    </row>
    <row r="152" spans="1:4" ht="28.5">
      <c r="A152" s="572">
        <v>105</v>
      </c>
      <c r="B152" s="573" t="s">
        <v>641</v>
      </c>
      <c r="C152" s="574" t="s">
        <v>492</v>
      </c>
      <c r="D152" s="575">
        <v>216.9</v>
      </c>
    </row>
    <row r="153" spans="1:4" ht="28.5">
      <c r="A153" s="572">
        <v>72</v>
      </c>
      <c r="B153" s="573" t="s">
        <v>642</v>
      </c>
      <c r="C153" s="574" t="s">
        <v>492</v>
      </c>
      <c r="D153" s="575">
        <v>21.47</v>
      </c>
    </row>
    <row r="154" spans="1:4" ht="28.5">
      <c r="A154" s="572">
        <v>70</v>
      </c>
      <c r="B154" s="573" t="s">
        <v>643</v>
      </c>
      <c r="C154" s="574" t="s">
        <v>492</v>
      </c>
      <c r="D154" s="575">
        <v>21.76</v>
      </c>
    </row>
    <row r="155" spans="1:4" ht="28.5">
      <c r="A155" s="572">
        <v>85</v>
      </c>
      <c r="B155" s="573" t="s">
        <v>644</v>
      </c>
      <c r="C155" s="574" t="s">
        <v>492</v>
      </c>
      <c r="D155" s="575">
        <v>31.28</v>
      </c>
    </row>
    <row r="156" spans="1:4">
      <c r="A156" s="572">
        <v>37997</v>
      </c>
      <c r="B156" s="573" t="s">
        <v>645</v>
      </c>
      <c r="C156" s="574" t="s">
        <v>492</v>
      </c>
      <c r="D156" s="575">
        <v>4.46</v>
      </c>
    </row>
    <row r="157" spans="1:4">
      <c r="A157" s="572">
        <v>37998</v>
      </c>
      <c r="B157" s="573" t="s">
        <v>646</v>
      </c>
      <c r="C157" s="574" t="s">
        <v>492</v>
      </c>
      <c r="D157" s="575">
        <v>4.62</v>
      </c>
    </row>
    <row r="158" spans="1:4" ht="28.5">
      <c r="A158" s="572">
        <v>10899</v>
      </c>
      <c r="B158" s="573" t="s">
        <v>647</v>
      </c>
      <c r="C158" s="574" t="s">
        <v>492</v>
      </c>
      <c r="D158" s="575">
        <v>45.34</v>
      </c>
    </row>
    <row r="159" spans="1:4" ht="28.5">
      <c r="A159" s="572">
        <v>10900</v>
      </c>
      <c r="B159" s="573" t="s">
        <v>648</v>
      </c>
      <c r="C159" s="574" t="s">
        <v>492</v>
      </c>
      <c r="D159" s="575">
        <v>35.479999999999997</v>
      </c>
    </row>
    <row r="160" spans="1:4">
      <c r="A160" s="572">
        <v>46</v>
      </c>
      <c r="B160" s="573" t="s">
        <v>649</v>
      </c>
      <c r="C160" s="574" t="s">
        <v>492</v>
      </c>
      <c r="D160" s="575">
        <v>81.52</v>
      </c>
    </row>
    <row r="161" spans="1:4">
      <c r="A161" s="572">
        <v>20075</v>
      </c>
      <c r="B161" s="573" t="s">
        <v>650</v>
      </c>
      <c r="C161" s="574" t="s">
        <v>492</v>
      </c>
      <c r="D161" s="575">
        <v>91.9</v>
      </c>
    </row>
    <row r="162" spans="1:4">
      <c r="A162" s="572">
        <v>51</v>
      </c>
      <c r="B162" s="573" t="s">
        <v>651</v>
      </c>
      <c r="C162" s="574" t="s">
        <v>492</v>
      </c>
      <c r="D162" s="575">
        <v>185.2</v>
      </c>
    </row>
    <row r="163" spans="1:4">
      <c r="A163" s="572">
        <v>12863</v>
      </c>
      <c r="B163" s="573" t="s">
        <v>652</v>
      </c>
      <c r="C163" s="574" t="s">
        <v>492</v>
      </c>
      <c r="D163" s="575">
        <v>53.29</v>
      </c>
    </row>
    <row r="164" spans="1:4">
      <c r="A164" s="572">
        <v>50</v>
      </c>
      <c r="B164" s="573" t="s">
        <v>653</v>
      </c>
      <c r="C164" s="574" t="s">
        <v>492</v>
      </c>
      <c r="D164" s="575">
        <v>117.32</v>
      </c>
    </row>
    <row r="165" spans="1:4">
      <c r="A165" s="572">
        <v>47</v>
      </c>
      <c r="B165" s="573" t="s">
        <v>654</v>
      </c>
      <c r="C165" s="574" t="s">
        <v>492</v>
      </c>
      <c r="D165" s="575">
        <v>97.47</v>
      </c>
    </row>
    <row r="166" spans="1:4">
      <c r="A166" s="572">
        <v>48</v>
      </c>
      <c r="B166" s="573" t="s">
        <v>655</v>
      </c>
      <c r="C166" s="574" t="s">
        <v>492</v>
      </c>
      <c r="D166" s="575">
        <v>38.04</v>
      </c>
    </row>
    <row r="167" spans="1:4">
      <c r="A167" s="572">
        <v>20076</v>
      </c>
      <c r="B167" s="573" t="s">
        <v>656</v>
      </c>
      <c r="C167" s="574" t="s">
        <v>492</v>
      </c>
      <c r="D167" s="575">
        <v>171.13</v>
      </c>
    </row>
    <row r="168" spans="1:4">
      <c r="A168" s="572">
        <v>20074</v>
      </c>
      <c r="B168" s="573" t="s">
        <v>657</v>
      </c>
      <c r="C168" s="574" t="s">
        <v>492</v>
      </c>
      <c r="D168" s="575">
        <v>50.57</v>
      </c>
    </row>
    <row r="169" spans="1:4">
      <c r="A169" s="572">
        <v>52</v>
      </c>
      <c r="B169" s="573" t="s">
        <v>658</v>
      </c>
      <c r="C169" s="574" t="s">
        <v>492</v>
      </c>
      <c r="D169" s="575">
        <v>18.989999999999998</v>
      </c>
    </row>
    <row r="170" spans="1:4">
      <c r="A170" s="572">
        <v>43</v>
      </c>
      <c r="B170" s="573" t="s">
        <v>659</v>
      </c>
      <c r="C170" s="574" t="s">
        <v>492</v>
      </c>
      <c r="D170" s="575">
        <v>49.97</v>
      </c>
    </row>
    <row r="171" spans="1:4" ht="28.5">
      <c r="A171" s="572">
        <v>157</v>
      </c>
      <c r="B171" s="573" t="s">
        <v>660</v>
      </c>
      <c r="C171" s="574" t="s">
        <v>486</v>
      </c>
      <c r="D171" s="575">
        <v>87.13</v>
      </c>
    </row>
    <row r="172" spans="1:4">
      <c r="A172" s="572">
        <v>156</v>
      </c>
      <c r="B172" s="573" t="s">
        <v>661</v>
      </c>
      <c r="C172" s="574" t="s">
        <v>486</v>
      </c>
      <c r="D172" s="575">
        <v>38.89</v>
      </c>
    </row>
    <row r="173" spans="1:4" ht="28.5">
      <c r="A173" s="572">
        <v>131</v>
      </c>
      <c r="B173" s="573" t="s">
        <v>662</v>
      </c>
      <c r="C173" s="574" t="s">
        <v>486</v>
      </c>
      <c r="D173" s="575">
        <v>37.33</v>
      </c>
    </row>
    <row r="174" spans="1:4" ht="28.5">
      <c r="A174" s="572">
        <v>39719</v>
      </c>
      <c r="B174" s="573" t="s">
        <v>663</v>
      </c>
      <c r="C174" s="574" t="s">
        <v>256</v>
      </c>
      <c r="D174" s="575">
        <v>59.15</v>
      </c>
    </row>
    <row r="175" spans="1:4">
      <c r="A175" s="572">
        <v>7334</v>
      </c>
      <c r="B175" s="573" t="s">
        <v>664</v>
      </c>
      <c r="C175" s="574" t="s">
        <v>256</v>
      </c>
      <c r="D175" s="575">
        <v>8.56</v>
      </c>
    </row>
    <row r="176" spans="1:4">
      <c r="A176" s="572">
        <v>3410</v>
      </c>
      <c r="B176" s="573" t="s">
        <v>665</v>
      </c>
      <c r="C176" s="574" t="s">
        <v>486</v>
      </c>
      <c r="D176" s="575">
        <v>14.71</v>
      </c>
    </row>
    <row r="177" spans="1:4">
      <c r="A177" s="572">
        <v>21114</v>
      </c>
      <c r="B177" s="573" t="s">
        <v>666</v>
      </c>
      <c r="C177" s="574" t="s">
        <v>492</v>
      </c>
      <c r="D177" s="575">
        <v>12.67</v>
      </c>
    </row>
    <row r="178" spans="1:4">
      <c r="A178" s="572">
        <v>117</v>
      </c>
      <c r="B178" s="573" t="s">
        <v>667</v>
      </c>
      <c r="C178" s="574" t="s">
        <v>492</v>
      </c>
      <c r="D178" s="575">
        <v>2.02</v>
      </c>
    </row>
    <row r="179" spans="1:4">
      <c r="A179" s="572">
        <v>119</v>
      </c>
      <c r="B179" s="573" t="s">
        <v>668</v>
      </c>
      <c r="C179" s="574" t="s">
        <v>492</v>
      </c>
      <c r="D179" s="575">
        <v>5</v>
      </c>
    </row>
    <row r="180" spans="1:4">
      <c r="A180" s="572">
        <v>20080</v>
      </c>
      <c r="B180" s="573" t="s">
        <v>669</v>
      </c>
      <c r="C180" s="574" t="s">
        <v>492</v>
      </c>
      <c r="D180" s="575">
        <v>14.33</v>
      </c>
    </row>
    <row r="181" spans="1:4">
      <c r="A181" s="572">
        <v>122</v>
      </c>
      <c r="B181" s="573" t="s">
        <v>670</v>
      </c>
      <c r="C181" s="574" t="s">
        <v>492</v>
      </c>
      <c r="D181" s="575">
        <v>45.16</v>
      </c>
    </row>
    <row r="182" spans="1:4" ht="28.5">
      <c r="A182" s="572">
        <v>124</v>
      </c>
      <c r="B182" s="573" t="s">
        <v>671</v>
      </c>
      <c r="C182" s="574" t="s">
        <v>256</v>
      </c>
      <c r="D182" s="575">
        <v>9.6999999999999993</v>
      </c>
    </row>
    <row r="183" spans="1:4" ht="28.5">
      <c r="A183" s="572">
        <v>7325</v>
      </c>
      <c r="B183" s="573" t="s">
        <v>672</v>
      </c>
      <c r="C183" s="574" t="s">
        <v>486</v>
      </c>
      <c r="D183" s="575">
        <v>4.4800000000000004</v>
      </c>
    </row>
    <row r="184" spans="1:4" ht="28.5">
      <c r="A184" s="572">
        <v>123</v>
      </c>
      <c r="B184" s="573" t="s">
        <v>672</v>
      </c>
      <c r="C184" s="574" t="s">
        <v>256</v>
      </c>
      <c r="D184" s="575">
        <v>4.3099999999999996</v>
      </c>
    </row>
    <row r="185" spans="1:4">
      <c r="A185" s="572">
        <v>127</v>
      </c>
      <c r="B185" s="573" t="s">
        <v>673</v>
      </c>
      <c r="C185" s="574" t="s">
        <v>256</v>
      </c>
      <c r="D185" s="575">
        <v>10.119999999999999</v>
      </c>
    </row>
    <row r="186" spans="1:4">
      <c r="A186" s="572">
        <v>133</v>
      </c>
      <c r="B186" s="573" t="s">
        <v>674</v>
      </c>
      <c r="C186" s="574" t="s">
        <v>256</v>
      </c>
      <c r="D186" s="575">
        <v>4.34</v>
      </c>
    </row>
    <row r="187" spans="1:4" ht="28.5">
      <c r="A187" s="572">
        <v>37538</v>
      </c>
      <c r="B187" s="573" t="s">
        <v>675</v>
      </c>
      <c r="C187" s="574" t="s">
        <v>309</v>
      </c>
      <c r="D187" s="575">
        <v>107.91</v>
      </c>
    </row>
    <row r="188" spans="1:4">
      <c r="A188" s="572">
        <v>132</v>
      </c>
      <c r="B188" s="573" t="s">
        <v>676</v>
      </c>
      <c r="C188" s="574" t="s">
        <v>256</v>
      </c>
      <c r="D188" s="575">
        <v>4.78</v>
      </c>
    </row>
    <row r="189" spans="1:4">
      <c r="A189" s="572">
        <v>13408</v>
      </c>
      <c r="B189" s="573" t="s">
        <v>677</v>
      </c>
      <c r="C189" s="574" t="s">
        <v>678</v>
      </c>
      <c r="D189" s="575">
        <v>1699.94</v>
      </c>
    </row>
    <row r="190" spans="1:4" ht="28.5">
      <c r="A190" s="572">
        <v>37476</v>
      </c>
      <c r="B190" s="573" t="s">
        <v>679</v>
      </c>
      <c r="C190" s="574" t="s">
        <v>492</v>
      </c>
      <c r="D190" s="575">
        <v>1309.18</v>
      </c>
    </row>
    <row r="191" spans="1:4" ht="28.5">
      <c r="A191" s="572">
        <v>37478</v>
      </c>
      <c r="B191" s="573" t="s">
        <v>680</v>
      </c>
      <c r="C191" s="574" t="s">
        <v>492</v>
      </c>
      <c r="D191" s="575">
        <v>1852.15</v>
      </c>
    </row>
    <row r="192" spans="1:4" ht="28.5">
      <c r="A192" s="572">
        <v>37477</v>
      </c>
      <c r="B192" s="573" t="s">
        <v>681</v>
      </c>
      <c r="C192" s="574" t="s">
        <v>492</v>
      </c>
      <c r="D192" s="575">
        <v>2266.38</v>
      </c>
    </row>
    <row r="193" spans="1:4" ht="28.5">
      <c r="A193" s="572">
        <v>37479</v>
      </c>
      <c r="B193" s="573" t="s">
        <v>682</v>
      </c>
      <c r="C193" s="574" t="s">
        <v>492</v>
      </c>
      <c r="D193" s="575">
        <v>2833.85</v>
      </c>
    </row>
    <row r="194" spans="1:4">
      <c r="A194" s="572">
        <v>4319</v>
      </c>
      <c r="B194" s="573" t="s">
        <v>683</v>
      </c>
      <c r="C194" s="574" t="s">
        <v>492</v>
      </c>
      <c r="D194" s="575">
        <v>1.1499999999999999</v>
      </c>
    </row>
    <row r="195" spans="1:4">
      <c r="A195" s="572">
        <v>3411</v>
      </c>
      <c r="B195" s="573" t="s">
        <v>684</v>
      </c>
      <c r="C195" s="574" t="s">
        <v>486</v>
      </c>
      <c r="D195" s="575">
        <v>28.85</v>
      </c>
    </row>
    <row r="196" spans="1:4">
      <c r="A196" s="572">
        <v>6114</v>
      </c>
      <c r="B196" s="573" t="s">
        <v>685</v>
      </c>
      <c r="C196" s="574" t="s">
        <v>686</v>
      </c>
      <c r="D196" s="575">
        <v>8.2100000000000009</v>
      </c>
    </row>
    <row r="197" spans="1:4">
      <c r="A197" s="572">
        <v>40912</v>
      </c>
      <c r="B197" s="573" t="s">
        <v>687</v>
      </c>
      <c r="C197" s="574" t="s">
        <v>688</v>
      </c>
      <c r="D197" s="575">
        <v>1443.85</v>
      </c>
    </row>
    <row r="198" spans="1:4">
      <c r="A198" s="572">
        <v>6117</v>
      </c>
      <c r="B198" s="573" t="s">
        <v>689</v>
      </c>
      <c r="C198" s="574" t="s">
        <v>686</v>
      </c>
      <c r="D198" s="575">
        <v>8.2100000000000009</v>
      </c>
    </row>
    <row r="199" spans="1:4">
      <c r="A199" s="572">
        <v>40919</v>
      </c>
      <c r="B199" s="573" t="s">
        <v>690</v>
      </c>
      <c r="C199" s="574" t="s">
        <v>688</v>
      </c>
      <c r="D199" s="575">
        <v>1560.5</v>
      </c>
    </row>
    <row r="200" spans="1:4">
      <c r="A200" s="572">
        <v>25958</v>
      </c>
      <c r="B200" s="573" t="s">
        <v>691</v>
      </c>
      <c r="C200" s="574" t="s">
        <v>686</v>
      </c>
      <c r="D200" s="575">
        <v>4.2</v>
      </c>
    </row>
    <row r="201" spans="1:4">
      <c r="A201" s="572">
        <v>40984</v>
      </c>
      <c r="B201" s="573" t="s">
        <v>692</v>
      </c>
      <c r="C201" s="574" t="s">
        <v>688</v>
      </c>
      <c r="D201" s="575">
        <v>739.53</v>
      </c>
    </row>
    <row r="202" spans="1:4">
      <c r="A202" s="572">
        <v>248</v>
      </c>
      <c r="B202" s="573" t="s">
        <v>693</v>
      </c>
      <c r="C202" s="574" t="s">
        <v>686</v>
      </c>
      <c r="D202" s="575">
        <v>8.23</v>
      </c>
    </row>
    <row r="203" spans="1:4">
      <c r="A203" s="572">
        <v>41086</v>
      </c>
      <c r="B203" s="573" t="s">
        <v>694</v>
      </c>
      <c r="C203" s="574" t="s">
        <v>688</v>
      </c>
      <c r="D203" s="575">
        <v>1447.14</v>
      </c>
    </row>
    <row r="204" spans="1:4">
      <c r="A204" s="572">
        <v>6127</v>
      </c>
      <c r="B204" s="573" t="s">
        <v>695</v>
      </c>
      <c r="C204" s="574" t="s">
        <v>686</v>
      </c>
      <c r="D204" s="575">
        <v>7.96</v>
      </c>
    </row>
    <row r="205" spans="1:4">
      <c r="A205" s="572">
        <v>34466</v>
      </c>
      <c r="B205" s="573" t="s">
        <v>696</v>
      </c>
      <c r="C205" s="574" t="s">
        <v>686</v>
      </c>
      <c r="D205" s="575">
        <v>9.33</v>
      </c>
    </row>
    <row r="206" spans="1:4">
      <c r="A206" s="572">
        <v>41083</v>
      </c>
      <c r="B206" s="573" t="s">
        <v>697</v>
      </c>
      <c r="C206" s="574" t="s">
        <v>688</v>
      </c>
      <c r="D206" s="575">
        <v>1640</v>
      </c>
    </row>
    <row r="207" spans="1:4">
      <c r="A207" s="572">
        <v>40909</v>
      </c>
      <c r="B207" s="573" t="s">
        <v>698</v>
      </c>
      <c r="C207" s="574" t="s">
        <v>688</v>
      </c>
      <c r="D207" s="575">
        <v>1365.76</v>
      </c>
    </row>
    <row r="208" spans="1:4">
      <c r="A208" s="572">
        <v>242</v>
      </c>
      <c r="B208" s="573" t="s">
        <v>699</v>
      </c>
      <c r="C208" s="574" t="s">
        <v>686</v>
      </c>
      <c r="D208" s="575">
        <v>8.23</v>
      </c>
    </row>
    <row r="209" spans="1:4">
      <c r="A209" s="572">
        <v>41085</v>
      </c>
      <c r="B209" s="573" t="s">
        <v>700</v>
      </c>
      <c r="C209" s="574" t="s">
        <v>688</v>
      </c>
      <c r="D209" s="575">
        <v>1447.14</v>
      </c>
    </row>
    <row r="210" spans="1:4" ht="28.5">
      <c r="A210" s="572">
        <v>427</v>
      </c>
      <c r="B210" s="573" t="s">
        <v>701</v>
      </c>
      <c r="C210" s="574" t="s">
        <v>492</v>
      </c>
      <c r="D210" s="575">
        <v>5.51</v>
      </c>
    </row>
    <row r="211" spans="1:4" ht="28.5">
      <c r="A211" s="572">
        <v>417</v>
      </c>
      <c r="B211" s="573" t="s">
        <v>702</v>
      </c>
      <c r="C211" s="574" t="s">
        <v>492</v>
      </c>
      <c r="D211" s="575">
        <v>2.59</v>
      </c>
    </row>
    <row r="212" spans="1:4" ht="28.5">
      <c r="A212" s="572">
        <v>418</v>
      </c>
      <c r="B212" s="573" t="s">
        <v>703</v>
      </c>
      <c r="C212" s="574" t="s">
        <v>492</v>
      </c>
      <c r="D212" s="575">
        <v>2.59</v>
      </c>
    </row>
    <row r="213" spans="1:4" ht="28.5">
      <c r="A213" s="572">
        <v>11273</v>
      </c>
      <c r="B213" s="573" t="s">
        <v>704</v>
      </c>
      <c r="C213" s="574" t="s">
        <v>492</v>
      </c>
      <c r="D213" s="575">
        <v>8.06</v>
      </c>
    </row>
    <row r="214" spans="1:4" ht="28.5">
      <c r="A214" s="572">
        <v>11272</v>
      </c>
      <c r="B214" s="573" t="s">
        <v>705</v>
      </c>
      <c r="C214" s="574" t="s">
        <v>492</v>
      </c>
      <c r="D214" s="575">
        <v>4.8600000000000003</v>
      </c>
    </row>
    <row r="215" spans="1:4" ht="28.5">
      <c r="A215" s="572">
        <v>11275</v>
      </c>
      <c r="B215" s="573" t="s">
        <v>706</v>
      </c>
      <c r="C215" s="574" t="s">
        <v>492</v>
      </c>
      <c r="D215" s="575">
        <v>1.95</v>
      </c>
    </row>
    <row r="216" spans="1:4" ht="28.5">
      <c r="A216" s="572">
        <v>11274</v>
      </c>
      <c r="B216" s="573" t="s">
        <v>707</v>
      </c>
      <c r="C216" s="574" t="s">
        <v>492</v>
      </c>
      <c r="D216" s="575">
        <v>1.49</v>
      </c>
    </row>
    <row r="217" spans="1:4">
      <c r="A217" s="572">
        <v>38954</v>
      </c>
      <c r="B217" s="573" t="s">
        <v>708</v>
      </c>
      <c r="C217" s="574" t="s">
        <v>492</v>
      </c>
      <c r="D217" s="575">
        <v>37.29</v>
      </c>
    </row>
    <row r="218" spans="1:4">
      <c r="A218" s="572">
        <v>38956</v>
      </c>
      <c r="B218" s="573" t="s">
        <v>709</v>
      </c>
      <c r="C218" s="574" t="s">
        <v>492</v>
      </c>
      <c r="D218" s="575">
        <v>873.91</v>
      </c>
    </row>
    <row r="219" spans="1:4">
      <c r="A219" s="572">
        <v>38470</v>
      </c>
      <c r="B219" s="573" t="s">
        <v>710</v>
      </c>
      <c r="C219" s="574" t="s">
        <v>492</v>
      </c>
      <c r="D219" s="575">
        <v>35.299999999999997</v>
      </c>
    </row>
    <row r="220" spans="1:4">
      <c r="A220" s="572">
        <v>38547</v>
      </c>
      <c r="B220" s="573" t="s">
        <v>711</v>
      </c>
      <c r="C220" s="574" t="s">
        <v>492</v>
      </c>
      <c r="D220" s="575">
        <v>96.32</v>
      </c>
    </row>
    <row r="221" spans="1:4">
      <c r="A221" s="572">
        <v>38467</v>
      </c>
      <c r="B221" s="573" t="s">
        <v>712</v>
      </c>
      <c r="C221" s="574" t="s">
        <v>492</v>
      </c>
      <c r="D221" s="575">
        <v>58.28</v>
      </c>
    </row>
    <row r="222" spans="1:4">
      <c r="A222" s="572">
        <v>38468</v>
      </c>
      <c r="B222" s="573" t="s">
        <v>713</v>
      </c>
      <c r="C222" s="574" t="s">
        <v>492</v>
      </c>
      <c r="D222" s="575">
        <v>64.13</v>
      </c>
    </row>
    <row r="223" spans="1:4">
      <c r="A223" s="572">
        <v>38469</v>
      </c>
      <c r="B223" s="573" t="s">
        <v>714</v>
      </c>
      <c r="C223" s="574" t="s">
        <v>492</v>
      </c>
      <c r="D223" s="575">
        <v>103.58</v>
      </c>
    </row>
    <row r="224" spans="1:4">
      <c r="A224" s="572">
        <v>38471</v>
      </c>
      <c r="B224" s="573" t="s">
        <v>715</v>
      </c>
      <c r="C224" s="574" t="s">
        <v>492</v>
      </c>
      <c r="D224" s="575">
        <v>83.28</v>
      </c>
    </row>
    <row r="225" spans="1:4">
      <c r="A225" s="572">
        <v>37370</v>
      </c>
      <c r="B225" s="573" t="s">
        <v>716</v>
      </c>
      <c r="C225" s="574" t="s">
        <v>686</v>
      </c>
      <c r="D225" s="575">
        <v>1.17</v>
      </c>
    </row>
    <row r="226" spans="1:4">
      <c r="A226" s="572">
        <v>40862</v>
      </c>
      <c r="B226" s="573" t="s">
        <v>717</v>
      </c>
      <c r="C226" s="574" t="s">
        <v>688</v>
      </c>
      <c r="D226" s="575">
        <v>221.24</v>
      </c>
    </row>
    <row r="227" spans="1:4" ht="28.5">
      <c r="A227" s="572">
        <v>10658</v>
      </c>
      <c r="B227" s="573" t="s">
        <v>718</v>
      </c>
      <c r="C227" s="574" t="s">
        <v>492</v>
      </c>
      <c r="D227" s="575">
        <v>6952.11</v>
      </c>
    </row>
    <row r="228" spans="1:4">
      <c r="A228" s="572">
        <v>253</v>
      </c>
      <c r="B228" s="573" t="s">
        <v>719</v>
      </c>
      <c r="C228" s="574" t="s">
        <v>686</v>
      </c>
      <c r="D228" s="575">
        <v>10.93</v>
      </c>
    </row>
    <row r="229" spans="1:4">
      <c r="A229" s="572">
        <v>40809</v>
      </c>
      <c r="B229" s="573" t="s">
        <v>720</v>
      </c>
      <c r="C229" s="574" t="s">
        <v>688</v>
      </c>
      <c r="D229" s="575">
        <v>1921.76</v>
      </c>
    </row>
    <row r="230" spans="1:4">
      <c r="A230" s="572">
        <v>583</v>
      </c>
      <c r="B230" s="573" t="s">
        <v>721</v>
      </c>
      <c r="C230" s="574" t="s">
        <v>486</v>
      </c>
      <c r="D230" s="575">
        <v>26.31</v>
      </c>
    </row>
    <row r="231" spans="1:4">
      <c r="A231" s="572">
        <v>6</v>
      </c>
      <c r="B231" s="573" t="s">
        <v>722</v>
      </c>
      <c r="C231" s="574" t="s">
        <v>256</v>
      </c>
      <c r="D231" s="575">
        <v>2.4700000000000002</v>
      </c>
    </row>
    <row r="232" spans="1:4" ht="28.5">
      <c r="A232" s="572">
        <v>20193</v>
      </c>
      <c r="B232" s="573" t="s">
        <v>723</v>
      </c>
      <c r="C232" s="574" t="s">
        <v>724</v>
      </c>
      <c r="D232" s="575">
        <v>3.99</v>
      </c>
    </row>
    <row r="233" spans="1:4" ht="28.5">
      <c r="A233" s="572">
        <v>10527</v>
      </c>
      <c r="B233" s="573" t="s">
        <v>725</v>
      </c>
      <c r="C233" s="574" t="s">
        <v>726</v>
      </c>
      <c r="D233" s="575">
        <v>12</v>
      </c>
    </row>
    <row r="234" spans="1:4" ht="42.75">
      <c r="A234" s="572">
        <v>10526</v>
      </c>
      <c r="B234" s="573" t="s">
        <v>727</v>
      </c>
      <c r="C234" s="574" t="s">
        <v>688</v>
      </c>
      <c r="D234" s="575">
        <v>675</v>
      </c>
    </row>
    <row r="235" spans="1:4" ht="28.5">
      <c r="A235" s="572">
        <v>38957</v>
      </c>
      <c r="B235" s="573" t="s">
        <v>728</v>
      </c>
      <c r="C235" s="574" t="s">
        <v>729</v>
      </c>
      <c r="D235" s="575">
        <v>68.540000000000006</v>
      </c>
    </row>
    <row r="236" spans="1:4">
      <c r="A236" s="572">
        <v>299</v>
      </c>
      <c r="B236" s="573" t="s">
        <v>730</v>
      </c>
      <c r="C236" s="574" t="s">
        <v>492</v>
      </c>
      <c r="D236" s="575">
        <v>1.54</v>
      </c>
    </row>
    <row r="237" spans="1:4">
      <c r="A237" s="572">
        <v>298</v>
      </c>
      <c r="B237" s="573" t="s">
        <v>731</v>
      </c>
      <c r="C237" s="574" t="s">
        <v>492</v>
      </c>
      <c r="D237" s="575">
        <v>1.55</v>
      </c>
    </row>
    <row r="238" spans="1:4">
      <c r="A238" s="572">
        <v>295</v>
      </c>
      <c r="B238" s="573" t="s">
        <v>732</v>
      </c>
      <c r="C238" s="574" t="s">
        <v>492</v>
      </c>
      <c r="D238" s="575">
        <v>0.92</v>
      </c>
    </row>
    <row r="239" spans="1:4">
      <c r="A239" s="572">
        <v>296</v>
      </c>
      <c r="B239" s="573" t="s">
        <v>733</v>
      </c>
      <c r="C239" s="574" t="s">
        <v>492</v>
      </c>
      <c r="D239" s="575">
        <v>0.96</v>
      </c>
    </row>
    <row r="240" spans="1:4">
      <c r="A240" s="572">
        <v>297</v>
      </c>
      <c r="B240" s="573" t="s">
        <v>734</v>
      </c>
      <c r="C240" s="574" t="s">
        <v>492</v>
      </c>
      <c r="D240" s="575">
        <v>1.35</v>
      </c>
    </row>
    <row r="241" spans="1:4">
      <c r="A241" s="572">
        <v>301</v>
      </c>
      <c r="B241" s="573" t="s">
        <v>735</v>
      </c>
      <c r="C241" s="574" t="s">
        <v>492</v>
      </c>
      <c r="D241" s="575">
        <v>1.7</v>
      </c>
    </row>
    <row r="242" spans="1:4">
      <c r="A242" s="572">
        <v>300</v>
      </c>
      <c r="B242" s="573" t="s">
        <v>736</v>
      </c>
      <c r="C242" s="574" t="s">
        <v>492</v>
      </c>
      <c r="D242" s="575">
        <v>7.14</v>
      </c>
    </row>
    <row r="243" spans="1:4">
      <c r="A243" s="572">
        <v>20084</v>
      </c>
      <c r="B243" s="573" t="s">
        <v>737</v>
      </c>
      <c r="C243" s="574" t="s">
        <v>492</v>
      </c>
      <c r="D243" s="575">
        <v>0.92</v>
      </c>
    </row>
    <row r="244" spans="1:4">
      <c r="A244" s="572">
        <v>20085</v>
      </c>
      <c r="B244" s="573" t="s">
        <v>738</v>
      </c>
      <c r="C244" s="574" t="s">
        <v>492</v>
      </c>
      <c r="D244" s="575">
        <v>0.85</v>
      </c>
    </row>
    <row r="245" spans="1:4">
      <c r="A245" s="572">
        <v>311</v>
      </c>
      <c r="B245" s="573" t="s">
        <v>739</v>
      </c>
      <c r="C245" s="574" t="s">
        <v>492</v>
      </c>
      <c r="D245" s="575">
        <v>5.52</v>
      </c>
    </row>
    <row r="246" spans="1:4">
      <c r="A246" s="572">
        <v>318</v>
      </c>
      <c r="B246" s="573" t="s">
        <v>740</v>
      </c>
      <c r="C246" s="574" t="s">
        <v>492</v>
      </c>
      <c r="D246" s="575">
        <v>9.68</v>
      </c>
    </row>
    <row r="247" spans="1:4">
      <c r="A247" s="572">
        <v>319</v>
      </c>
      <c r="B247" s="573" t="s">
        <v>741</v>
      </c>
      <c r="C247" s="574" t="s">
        <v>492</v>
      </c>
      <c r="D247" s="575">
        <v>18.28</v>
      </c>
    </row>
    <row r="248" spans="1:4">
      <c r="A248" s="572">
        <v>320</v>
      </c>
      <c r="B248" s="573" t="s">
        <v>742</v>
      </c>
      <c r="C248" s="574" t="s">
        <v>492</v>
      </c>
      <c r="D248" s="575">
        <v>58.13</v>
      </c>
    </row>
    <row r="249" spans="1:4">
      <c r="A249" s="572">
        <v>314</v>
      </c>
      <c r="B249" s="573" t="s">
        <v>743</v>
      </c>
      <c r="C249" s="574" t="s">
        <v>492</v>
      </c>
      <c r="D249" s="575">
        <v>89.29</v>
      </c>
    </row>
    <row r="250" spans="1:4" ht="28.5">
      <c r="A250" s="572">
        <v>303</v>
      </c>
      <c r="B250" s="573" t="s">
        <v>744</v>
      </c>
      <c r="C250" s="574" t="s">
        <v>492</v>
      </c>
      <c r="D250" s="575">
        <v>2.31</v>
      </c>
    </row>
    <row r="251" spans="1:4" ht="28.5">
      <c r="A251" s="572">
        <v>304</v>
      </c>
      <c r="B251" s="573" t="s">
        <v>745</v>
      </c>
      <c r="C251" s="574" t="s">
        <v>492</v>
      </c>
      <c r="D251" s="575">
        <v>3.53</v>
      </c>
    </row>
    <row r="252" spans="1:4" ht="28.5">
      <c r="A252" s="572">
        <v>305</v>
      </c>
      <c r="B252" s="573" t="s">
        <v>746</v>
      </c>
      <c r="C252" s="574" t="s">
        <v>492</v>
      </c>
      <c r="D252" s="575">
        <v>6.04</v>
      </c>
    </row>
    <row r="253" spans="1:4" ht="28.5">
      <c r="A253" s="572">
        <v>306</v>
      </c>
      <c r="B253" s="573" t="s">
        <v>747</v>
      </c>
      <c r="C253" s="574" t="s">
        <v>492</v>
      </c>
      <c r="D253" s="575">
        <v>7.26</v>
      </c>
    </row>
    <row r="254" spans="1:4" ht="28.5">
      <c r="A254" s="572">
        <v>307</v>
      </c>
      <c r="B254" s="573" t="s">
        <v>748</v>
      </c>
      <c r="C254" s="574" t="s">
        <v>492</v>
      </c>
      <c r="D254" s="575">
        <v>14.33</v>
      </c>
    </row>
    <row r="255" spans="1:4" ht="28.5">
      <c r="A255" s="572">
        <v>309</v>
      </c>
      <c r="B255" s="573" t="s">
        <v>749</v>
      </c>
      <c r="C255" s="574" t="s">
        <v>492</v>
      </c>
      <c r="D255" s="575">
        <v>29.38</v>
      </c>
    </row>
    <row r="256" spans="1:4" ht="28.5">
      <c r="A256" s="572">
        <v>310</v>
      </c>
      <c r="B256" s="573" t="s">
        <v>750</v>
      </c>
      <c r="C256" s="574" t="s">
        <v>492</v>
      </c>
      <c r="D256" s="575">
        <v>37.26</v>
      </c>
    </row>
    <row r="257" spans="1:4" ht="28.5">
      <c r="A257" s="572">
        <v>308</v>
      </c>
      <c r="B257" s="573" t="s">
        <v>751</v>
      </c>
      <c r="C257" s="574" t="s">
        <v>492</v>
      </c>
      <c r="D257" s="575">
        <v>19.14</v>
      </c>
    </row>
    <row r="258" spans="1:4">
      <c r="A258" s="572">
        <v>328</v>
      </c>
      <c r="B258" s="573" t="s">
        <v>752</v>
      </c>
      <c r="C258" s="574" t="s">
        <v>492</v>
      </c>
      <c r="D258" s="575">
        <v>4.4400000000000004</v>
      </c>
    </row>
    <row r="259" spans="1:4">
      <c r="A259" s="572">
        <v>325</v>
      </c>
      <c r="B259" s="573" t="s">
        <v>753</v>
      </c>
      <c r="C259" s="574" t="s">
        <v>492</v>
      </c>
      <c r="D259" s="575">
        <v>1.72</v>
      </c>
    </row>
    <row r="260" spans="1:4">
      <c r="A260" s="572">
        <v>20326</v>
      </c>
      <c r="B260" s="573" t="s">
        <v>754</v>
      </c>
      <c r="C260" s="574" t="s">
        <v>492</v>
      </c>
      <c r="D260" s="575">
        <v>4.6100000000000003</v>
      </c>
    </row>
    <row r="261" spans="1:4">
      <c r="A261" s="572">
        <v>329</v>
      </c>
      <c r="B261" s="573" t="s">
        <v>755</v>
      </c>
      <c r="C261" s="574" t="s">
        <v>492</v>
      </c>
      <c r="D261" s="575">
        <v>5.68</v>
      </c>
    </row>
    <row r="262" spans="1:4" ht="28.5">
      <c r="A262" s="572">
        <v>39642</v>
      </c>
      <c r="B262" s="573" t="s">
        <v>756</v>
      </c>
      <c r="C262" s="574" t="s">
        <v>492</v>
      </c>
      <c r="D262" s="575">
        <v>1.1599999999999999</v>
      </c>
    </row>
    <row r="263" spans="1:4" ht="28.5">
      <c r="A263" s="572">
        <v>39641</v>
      </c>
      <c r="B263" s="573" t="s">
        <v>757</v>
      </c>
      <c r="C263" s="574" t="s">
        <v>492</v>
      </c>
      <c r="D263" s="575">
        <v>0.81</v>
      </c>
    </row>
    <row r="264" spans="1:4" ht="28.5">
      <c r="A264" s="572">
        <v>39643</v>
      </c>
      <c r="B264" s="573" t="s">
        <v>758</v>
      </c>
      <c r="C264" s="574" t="s">
        <v>492</v>
      </c>
      <c r="D264" s="575">
        <v>3.23</v>
      </c>
    </row>
    <row r="265" spans="1:4" ht="28.5">
      <c r="A265" s="572">
        <v>39644</v>
      </c>
      <c r="B265" s="573" t="s">
        <v>759</v>
      </c>
      <c r="C265" s="574" t="s">
        <v>492</v>
      </c>
      <c r="D265" s="575">
        <v>4.17</v>
      </c>
    </row>
    <row r="266" spans="1:4" ht="28.5">
      <c r="A266" s="572">
        <v>39645</v>
      </c>
      <c r="B266" s="573" t="s">
        <v>760</v>
      </c>
      <c r="C266" s="574" t="s">
        <v>492</v>
      </c>
      <c r="D266" s="575">
        <v>5.38</v>
      </c>
    </row>
    <row r="267" spans="1:4">
      <c r="A267" s="572">
        <v>12548</v>
      </c>
      <c r="B267" s="573" t="s">
        <v>761</v>
      </c>
      <c r="C267" s="574" t="s">
        <v>492</v>
      </c>
      <c r="D267" s="575">
        <v>65.47</v>
      </c>
    </row>
    <row r="268" spans="1:4">
      <c r="A268" s="572">
        <v>13113</v>
      </c>
      <c r="B268" s="573" t="s">
        <v>762</v>
      </c>
      <c r="C268" s="574" t="s">
        <v>492</v>
      </c>
      <c r="D268" s="575">
        <v>26.83</v>
      </c>
    </row>
    <row r="269" spans="1:4">
      <c r="A269" s="572">
        <v>13114</v>
      </c>
      <c r="B269" s="573" t="s">
        <v>763</v>
      </c>
      <c r="C269" s="574" t="s">
        <v>492</v>
      </c>
      <c r="D269" s="575">
        <v>32.67</v>
      </c>
    </row>
    <row r="270" spans="1:4">
      <c r="A270" s="572">
        <v>12530</v>
      </c>
      <c r="B270" s="573" t="s">
        <v>764</v>
      </c>
      <c r="C270" s="574" t="s">
        <v>492</v>
      </c>
      <c r="D270" s="575">
        <v>39.799999999999997</v>
      </c>
    </row>
    <row r="271" spans="1:4">
      <c r="A271" s="572">
        <v>12531</v>
      </c>
      <c r="B271" s="573" t="s">
        <v>765</v>
      </c>
      <c r="C271" s="574" t="s">
        <v>492</v>
      </c>
      <c r="D271" s="575">
        <v>44.52</v>
      </c>
    </row>
    <row r="272" spans="1:4">
      <c r="A272" s="572">
        <v>12532</v>
      </c>
      <c r="B272" s="573" t="s">
        <v>766</v>
      </c>
      <c r="C272" s="574" t="s">
        <v>492</v>
      </c>
      <c r="D272" s="575">
        <v>54.45</v>
      </c>
    </row>
    <row r="273" spans="1:4">
      <c r="A273" s="572">
        <v>12533</v>
      </c>
      <c r="B273" s="573" t="s">
        <v>767</v>
      </c>
      <c r="C273" s="574" t="s">
        <v>492</v>
      </c>
      <c r="D273" s="575">
        <v>64.95</v>
      </c>
    </row>
    <row r="274" spans="1:4">
      <c r="A274" s="572">
        <v>12544</v>
      </c>
      <c r="B274" s="573" t="s">
        <v>768</v>
      </c>
      <c r="C274" s="574" t="s">
        <v>492</v>
      </c>
      <c r="D274" s="575">
        <v>79.34</v>
      </c>
    </row>
    <row r="275" spans="1:4">
      <c r="A275" s="572">
        <v>12551</v>
      </c>
      <c r="B275" s="573" t="s">
        <v>769</v>
      </c>
      <c r="C275" s="574" t="s">
        <v>492</v>
      </c>
      <c r="D275" s="575">
        <v>88.23</v>
      </c>
    </row>
    <row r="276" spans="1:4">
      <c r="A276" s="572">
        <v>12563</v>
      </c>
      <c r="B276" s="573" t="s">
        <v>770</v>
      </c>
      <c r="C276" s="574" t="s">
        <v>492</v>
      </c>
      <c r="D276" s="575">
        <v>163.35</v>
      </c>
    </row>
    <row r="277" spans="1:4">
      <c r="A277" s="572">
        <v>12565</v>
      </c>
      <c r="B277" s="573" t="s">
        <v>771</v>
      </c>
      <c r="C277" s="574" t="s">
        <v>492</v>
      </c>
      <c r="D277" s="575">
        <v>257.06</v>
      </c>
    </row>
    <row r="278" spans="1:4">
      <c r="A278" s="572">
        <v>12567</v>
      </c>
      <c r="B278" s="573" t="s">
        <v>772</v>
      </c>
      <c r="C278" s="574" t="s">
        <v>492</v>
      </c>
      <c r="D278" s="575">
        <v>334.49</v>
      </c>
    </row>
    <row r="279" spans="1:4">
      <c r="A279" s="572">
        <v>12568</v>
      </c>
      <c r="B279" s="573" t="s">
        <v>773</v>
      </c>
      <c r="C279" s="574" t="s">
        <v>492</v>
      </c>
      <c r="D279" s="575">
        <v>552.29999999999995</v>
      </c>
    </row>
    <row r="280" spans="1:4">
      <c r="A280" s="572">
        <v>11789</v>
      </c>
      <c r="B280" s="573" t="s">
        <v>774</v>
      </c>
      <c r="C280" s="574" t="s">
        <v>492</v>
      </c>
      <c r="D280" s="575">
        <v>0.73</v>
      </c>
    </row>
    <row r="281" spans="1:4" ht="28.5">
      <c r="A281" s="572">
        <v>20975</v>
      </c>
      <c r="B281" s="573" t="s">
        <v>775</v>
      </c>
      <c r="C281" s="574" t="s">
        <v>492</v>
      </c>
      <c r="D281" s="575">
        <v>7.11</v>
      </c>
    </row>
    <row r="282" spans="1:4" ht="28.5">
      <c r="A282" s="572">
        <v>20976</v>
      </c>
      <c r="B282" s="573" t="s">
        <v>776</v>
      </c>
      <c r="C282" s="574" t="s">
        <v>492</v>
      </c>
      <c r="D282" s="575">
        <v>10.74</v>
      </c>
    </row>
    <row r="283" spans="1:4">
      <c r="A283" s="572">
        <v>12546</v>
      </c>
      <c r="B283" s="573" t="s">
        <v>777</v>
      </c>
      <c r="C283" s="574" t="s">
        <v>492</v>
      </c>
      <c r="D283" s="575">
        <v>92.22</v>
      </c>
    </row>
    <row r="284" spans="1:4">
      <c r="A284" s="572">
        <v>12547</v>
      </c>
      <c r="B284" s="573" t="s">
        <v>778</v>
      </c>
      <c r="C284" s="574" t="s">
        <v>492</v>
      </c>
      <c r="D284" s="575">
        <v>104.51</v>
      </c>
    </row>
    <row r="285" spans="1:4">
      <c r="A285" s="572">
        <v>10560</v>
      </c>
      <c r="B285" s="573" t="s">
        <v>779</v>
      </c>
      <c r="C285" s="574" t="s">
        <v>780</v>
      </c>
      <c r="D285" s="575">
        <v>1396.57</v>
      </c>
    </row>
    <row r="286" spans="1:4">
      <c r="A286" s="572">
        <v>12888</v>
      </c>
      <c r="B286" s="573" t="s">
        <v>781</v>
      </c>
      <c r="C286" s="574" t="s">
        <v>782</v>
      </c>
      <c r="D286" s="575">
        <v>117.66</v>
      </c>
    </row>
    <row r="287" spans="1:4">
      <c r="A287" s="572">
        <v>12889</v>
      </c>
      <c r="B287" s="573" t="s">
        <v>783</v>
      </c>
      <c r="C287" s="574" t="s">
        <v>782</v>
      </c>
      <c r="D287" s="575">
        <v>50</v>
      </c>
    </row>
    <row r="288" spans="1:4" ht="28.5">
      <c r="A288" s="572">
        <v>13761</v>
      </c>
      <c r="B288" s="573" t="s">
        <v>784</v>
      </c>
      <c r="C288" s="574" t="s">
        <v>492</v>
      </c>
      <c r="D288" s="575">
        <v>2375</v>
      </c>
    </row>
    <row r="289" spans="1:4">
      <c r="A289" s="572">
        <v>3332</v>
      </c>
      <c r="B289" s="573" t="s">
        <v>785</v>
      </c>
      <c r="C289" s="574" t="s">
        <v>686</v>
      </c>
      <c r="D289" s="575">
        <v>1.46</v>
      </c>
    </row>
    <row r="290" spans="1:4">
      <c r="A290" s="572">
        <v>7600</v>
      </c>
      <c r="B290" s="573" t="s">
        <v>786</v>
      </c>
      <c r="C290" s="574" t="s">
        <v>787</v>
      </c>
      <c r="D290" s="575">
        <v>305.72000000000003</v>
      </c>
    </row>
    <row r="291" spans="1:4" ht="28.5">
      <c r="A291" s="572">
        <v>4814</v>
      </c>
      <c r="B291" s="573" t="s">
        <v>788</v>
      </c>
      <c r="C291" s="574" t="s">
        <v>492</v>
      </c>
      <c r="D291" s="575">
        <v>369.79</v>
      </c>
    </row>
    <row r="292" spans="1:4">
      <c r="A292" s="572">
        <v>25967</v>
      </c>
      <c r="B292" s="573" t="s">
        <v>789</v>
      </c>
      <c r="C292" s="574" t="s">
        <v>492</v>
      </c>
      <c r="D292" s="575">
        <v>993.45</v>
      </c>
    </row>
    <row r="293" spans="1:4">
      <c r="A293" s="572">
        <v>6122</v>
      </c>
      <c r="B293" s="573" t="s">
        <v>790</v>
      </c>
      <c r="C293" s="574" t="s">
        <v>686</v>
      </c>
      <c r="D293" s="575">
        <v>6.92</v>
      </c>
    </row>
    <row r="294" spans="1:4">
      <c r="A294" s="572">
        <v>40810</v>
      </c>
      <c r="B294" s="573" t="s">
        <v>791</v>
      </c>
      <c r="C294" s="574" t="s">
        <v>688</v>
      </c>
      <c r="D294" s="575">
        <v>1215.6199999999999</v>
      </c>
    </row>
    <row r="295" spans="1:4" ht="28.5">
      <c r="A295" s="572">
        <v>40602</v>
      </c>
      <c r="B295" s="573" t="s">
        <v>792</v>
      </c>
      <c r="C295" s="574" t="s">
        <v>688</v>
      </c>
      <c r="D295" s="575">
        <v>6.57</v>
      </c>
    </row>
    <row r="296" spans="1:4" ht="28.5">
      <c r="A296" s="572">
        <v>21100</v>
      </c>
      <c r="B296" s="573" t="s">
        <v>793</v>
      </c>
      <c r="C296" s="574" t="s">
        <v>492</v>
      </c>
      <c r="D296" s="575">
        <v>2017.79</v>
      </c>
    </row>
    <row r="297" spans="1:4" ht="28.5">
      <c r="A297" s="572">
        <v>11811</v>
      </c>
      <c r="B297" s="573" t="s">
        <v>794</v>
      </c>
      <c r="C297" s="574" t="s">
        <v>492</v>
      </c>
      <c r="D297" s="575">
        <v>2912.73</v>
      </c>
    </row>
    <row r="298" spans="1:4" ht="28.5">
      <c r="A298" s="572">
        <v>11816</v>
      </c>
      <c r="B298" s="573" t="s">
        <v>795</v>
      </c>
      <c r="C298" s="574" t="s">
        <v>492</v>
      </c>
      <c r="D298" s="575">
        <v>2151.56</v>
      </c>
    </row>
    <row r="299" spans="1:4" ht="28.5">
      <c r="A299" s="572">
        <v>11814</v>
      </c>
      <c r="B299" s="573" t="s">
        <v>796</v>
      </c>
      <c r="C299" s="574" t="s">
        <v>492</v>
      </c>
      <c r="D299" s="575">
        <v>4683.3999999999996</v>
      </c>
    </row>
    <row r="300" spans="1:4" ht="42.75">
      <c r="A300" s="572">
        <v>14186</v>
      </c>
      <c r="B300" s="573" t="s">
        <v>797</v>
      </c>
      <c r="C300" s="574" t="s">
        <v>492</v>
      </c>
      <c r="D300" s="575">
        <v>5880.65</v>
      </c>
    </row>
    <row r="301" spans="1:4" ht="28.5">
      <c r="A301" s="572">
        <v>14185</v>
      </c>
      <c r="B301" s="573" t="s">
        <v>798</v>
      </c>
      <c r="C301" s="574" t="s">
        <v>492</v>
      </c>
      <c r="D301" s="575">
        <v>7617.73</v>
      </c>
    </row>
    <row r="302" spans="1:4">
      <c r="A302" s="572">
        <v>26038</v>
      </c>
      <c r="B302" s="573" t="s">
        <v>799</v>
      </c>
      <c r="C302" s="574" t="s">
        <v>492</v>
      </c>
      <c r="D302" s="575">
        <v>167331.66</v>
      </c>
    </row>
    <row r="303" spans="1:4" ht="28.5">
      <c r="A303" s="572">
        <v>34469</v>
      </c>
      <c r="B303" s="573" t="s">
        <v>800</v>
      </c>
      <c r="C303" s="574" t="s">
        <v>492</v>
      </c>
      <c r="D303" s="575">
        <v>6876.26</v>
      </c>
    </row>
    <row r="304" spans="1:4" ht="28.5">
      <c r="A304" s="572">
        <v>34472</v>
      </c>
      <c r="B304" s="573" t="s">
        <v>801</v>
      </c>
      <c r="C304" s="574" t="s">
        <v>492</v>
      </c>
      <c r="D304" s="575">
        <v>2115.61</v>
      </c>
    </row>
    <row r="305" spans="1:4" ht="28.5">
      <c r="A305" s="572">
        <v>34476</v>
      </c>
      <c r="B305" s="573" t="s">
        <v>802</v>
      </c>
      <c r="C305" s="574" t="s">
        <v>492</v>
      </c>
      <c r="D305" s="575">
        <v>3586.26</v>
      </c>
    </row>
    <row r="306" spans="1:4" ht="28.5">
      <c r="A306" s="572">
        <v>34477</v>
      </c>
      <c r="B306" s="573" t="s">
        <v>803</v>
      </c>
      <c r="C306" s="574" t="s">
        <v>492</v>
      </c>
      <c r="D306" s="575">
        <v>4759.66</v>
      </c>
    </row>
    <row r="307" spans="1:4" ht="28.5">
      <c r="A307" s="572">
        <v>34482</v>
      </c>
      <c r="B307" s="573" t="s">
        <v>804</v>
      </c>
      <c r="C307" s="574" t="s">
        <v>492</v>
      </c>
      <c r="D307" s="575">
        <v>4445.26</v>
      </c>
    </row>
    <row r="308" spans="1:4">
      <c r="A308" s="572">
        <v>10700</v>
      </c>
      <c r="B308" s="573" t="s">
        <v>805</v>
      </c>
      <c r="C308" s="574" t="s">
        <v>492</v>
      </c>
      <c r="D308" s="575">
        <v>11573.97</v>
      </c>
    </row>
    <row r="309" spans="1:4">
      <c r="A309" s="572">
        <v>346</v>
      </c>
      <c r="B309" s="573" t="s">
        <v>806</v>
      </c>
      <c r="C309" s="574" t="s">
        <v>486</v>
      </c>
      <c r="D309" s="575">
        <v>12.81</v>
      </c>
    </row>
    <row r="310" spans="1:4">
      <c r="A310" s="572">
        <v>3312</v>
      </c>
      <c r="B310" s="573" t="s">
        <v>807</v>
      </c>
      <c r="C310" s="574" t="s">
        <v>486</v>
      </c>
      <c r="D310" s="575">
        <v>11.42</v>
      </c>
    </row>
    <row r="311" spans="1:4">
      <c r="A311" s="572">
        <v>338</v>
      </c>
      <c r="B311" s="573" t="s">
        <v>808</v>
      </c>
      <c r="C311" s="574" t="s">
        <v>486</v>
      </c>
      <c r="D311" s="575">
        <v>16.12</v>
      </c>
    </row>
    <row r="312" spans="1:4">
      <c r="A312" s="572">
        <v>340</v>
      </c>
      <c r="B312" s="573" t="s">
        <v>809</v>
      </c>
      <c r="C312" s="574" t="s">
        <v>810</v>
      </c>
      <c r="D312" s="575">
        <v>0.85</v>
      </c>
    </row>
    <row r="313" spans="1:4">
      <c r="A313" s="572">
        <v>339</v>
      </c>
      <c r="B313" s="573" t="s">
        <v>811</v>
      </c>
      <c r="C313" s="574" t="s">
        <v>810</v>
      </c>
      <c r="D313" s="575">
        <v>0.62</v>
      </c>
    </row>
    <row r="314" spans="1:4">
      <c r="A314" s="572">
        <v>34346</v>
      </c>
      <c r="B314" s="573" t="s">
        <v>812</v>
      </c>
      <c r="C314" s="574" t="s">
        <v>810</v>
      </c>
      <c r="D314" s="575">
        <v>0.81</v>
      </c>
    </row>
    <row r="315" spans="1:4">
      <c r="A315" s="572">
        <v>335</v>
      </c>
      <c r="B315" s="573" t="s">
        <v>813</v>
      </c>
      <c r="C315" s="574" t="s">
        <v>486</v>
      </c>
      <c r="D315" s="575">
        <v>10.62</v>
      </c>
    </row>
    <row r="316" spans="1:4">
      <c r="A316" s="572">
        <v>342</v>
      </c>
      <c r="B316" s="573" t="s">
        <v>814</v>
      </c>
      <c r="C316" s="574" t="s">
        <v>486</v>
      </c>
      <c r="D316" s="575">
        <v>12</v>
      </c>
    </row>
    <row r="317" spans="1:4">
      <c r="A317" s="572">
        <v>343</v>
      </c>
      <c r="B317" s="573" t="s">
        <v>815</v>
      </c>
      <c r="C317" s="574" t="s">
        <v>810</v>
      </c>
      <c r="D317" s="575">
        <v>0.33</v>
      </c>
    </row>
    <row r="318" spans="1:4">
      <c r="A318" s="572">
        <v>333</v>
      </c>
      <c r="B318" s="573" t="s">
        <v>816</v>
      </c>
      <c r="C318" s="574" t="s">
        <v>486</v>
      </c>
      <c r="D318" s="575">
        <v>12.28</v>
      </c>
    </row>
    <row r="319" spans="1:4">
      <c r="A319" s="572">
        <v>344</v>
      </c>
      <c r="B319" s="573" t="s">
        <v>817</v>
      </c>
      <c r="C319" s="574" t="s">
        <v>486</v>
      </c>
      <c r="D319" s="575">
        <v>13.28</v>
      </c>
    </row>
    <row r="320" spans="1:4">
      <c r="A320" s="572">
        <v>345</v>
      </c>
      <c r="B320" s="573" t="s">
        <v>818</v>
      </c>
      <c r="C320" s="574" t="s">
        <v>486</v>
      </c>
      <c r="D320" s="575">
        <v>16.23</v>
      </c>
    </row>
    <row r="321" spans="1:4">
      <c r="A321" s="572">
        <v>341</v>
      </c>
      <c r="B321" s="573" t="s">
        <v>818</v>
      </c>
      <c r="C321" s="574" t="s">
        <v>810</v>
      </c>
      <c r="D321" s="575">
        <v>0.16</v>
      </c>
    </row>
    <row r="322" spans="1:4">
      <c r="A322" s="572">
        <v>11107</v>
      </c>
      <c r="B322" s="573" t="s">
        <v>819</v>
      </c>
      <c r="C322" s="574" t="s">
        <v>486</v>
      </c>
      <c r="D322" s="575">
        <v>10.54</v>
      </c>
    </row>
    <row r="323" spans="1:4">
      <c r="A323" s="572">
        <v>334</v>
      </c>
      <c r="B323" s="573" t="s">
        <v>820</v>
      </c>
      <c r="C323" s="574" t="s">
        <v>486</v>
      </c>
      <c r="D323" s="575">
        <v>11.58</v>
      </c>
    </row>
    <row r="324" spans="1:4">
      <c r="A324" s="572">
        <v>3313</v>
      </c>
      <c r="B324" s="573" t="s">
        <v>821</v>
      </c>
      <c r="C324" s="574" t="s">
        <v>486</v>
      </c>
      <c r="D324" s="575">
        <v>14.7</v>
      </c>
    </row>
    <row r="325" spans="1:4">
      <c r="A325" s="572">
        <v>34562</v>
      </c>
      <c r="B325" s="573" t="s">
        <v>822</v>
      </c>
      <c r="C325" s="574" t="s">
        <v>486</v>
      </c>
      <c r="D325" s="575">
        <v>9.26</v>
      </c>
    </row>
    <row r="326" spans="1:4">
      <c r="A326" s="572">
        <v>337</v>
      </c>
      <c r="B326" s="573" t="s">
        <v>823</v>
      </c>
      <c r="C326" s="574" t="s">
        <v>486</v>
      </c>
      <c r="D326" s="575">
        <v>8.9499999999999993</v>
      </c>
    </row>
    <row r="327" spans="1:4" ht="28.5">
      <c r="A327" s="572">
        <v>369</v>
      </c>
      <c r="B327" s="573" t="s">
        <v>824</v>
      </c>
      <c r="C327" s="574" t="s">
        <v>780</v>
      </c>
      <c r="D327" s="575">
        <v>93.75</v>
      </c>
    </row>
    <row r="328" spans="1:4">
      <c r="A328" s="572">
        <v>366</v>
      </c>
      <c r="B328" s="573" t="s">
        <v>825</v>
      </c>
      <c r="C328" s="574" t="s">
        <v>780</v>
      </c>
      <c r="D328" s="575">
        <v>69</v>
      </c>
    </row>
    <row r="329" spans="1:4">
      <c r="A329" s="572">
        <v>367</v>
      </c>
      <c r="B329" s="573" t="s">
        <v>826</v>
      </c>
      <c r="C329" s="574" t="s">
        <v>780</v>
      </c>
      <c r="D329" s="575">
        <v>70</v>
      </c>
    </row>
    <row r="330" spans="1:4">
      <c r="A330" s="572">
        <v>370</v>
      </c>
      <c r="B330" s="573" t="s">
        <v>827</v>
      </c>
      <c r="C330" s="574" t="s">
        <v>780</v>
      </c>
      <c r="D330" s="575">
        <v>70</v>
      </c>
    </row>
    <row r="331" spans="1:4">
      <c r="A331" s="572">
        <v>368</v>
      </c>
      <c r="B331" s="573" t="s">
        <v>828</v>
      </c>
      <c r="C331" s="574" t="s">
        <v>780</v>
      </c>
      <c r="D331" s="575">
        <v>52.5</v>
      </c>
    </row>
    <row r="332" spans="1:4" ht="28.5">
      <c r="A332" s="572">
        <v>11075</v>
      </c>
      <c r="B332" s="573" t="s">
        <v>829</v>
      </c>
      <c r="C332" s="574" t="s">
        <v>780</v>
      </c>
      <c r="D332" s="575">
        <v>1146.25</v>
      </c>
    </row>
    <row r="333" spans="1:4" ht="28.5">
      <c r="A333" s="572">
        <v>11077</v>
      </c>
      <c r="B333" s="573" t="s">
        <v>830</v>
      </c>
      <c r="C333" s="574" t="s">
        <v>780</v>
      </c>
      <c r="D333" s="575">
        <v>1146.25</v>
      </c>
    </row>
    <row r="334" spans="1:4" ht="28.5">
      <c r="A334" s="572">
        <v>11078</v>
      </c>
      <c r="B334" s="573" t="s">
        <v>831</v>
      </c>
      <c r="C334" s="574" t="s">
        <v>780</v>
      </c>
      <c r="D334" s="575">
        <v>1146.25</v>
      </c>
    </row>
    <row r="335" spans="1:4">
      <c r="A335" s="572">
        <v>11076</v>
      </c>
      <c r="B335" s="573" t="s">
        <v>832</v>
      </c>
      <c r="C335" s="574" t="s">
        <v>780</v>
      </c>
      <c r="D335" s="575">
        <v>87.5</v>
      </c>
    </row>
    <row r="336" spans="1:4">
      <c r="A336" s="572">
        <v>1381</v>
      </c>
      <c r="B336" s="573" t="s">
        <v>833</v>
      </c>
      <c r="C336" s="574" t="s">
        <v>486</v>
      </c>
      <c r="D336" s="575">
        <v>1.1100000000000001</v>
      </c>
    </row>
    <row r="337" spans="1:4">
      <c r="A337" s="572">
        <v>34353</v>
      </c>
      <c r="B337" s="573" t="s">
        <v>834</v>
      </c>
      <c r="C337" s="574" t="s">
        <v>486</v>
      </c>
      <c r="D337" s="575">
        <v>2.2200000000000002</v>
      </c>
    </row>
    <row r="338" spans="1:4">
      <c r="A338" s="572">
        <v>37595</v>
      </c>
      <c r="B338" s="573" t="s">
        <v>835</v>
      </c>
      <c r="C338" s="574" t="s">
        <v>486</v>
      </c>
      <c r="D338" s="575">
        <v>3.36</v>
      </c>
    </row>
    <row r="339" spans="1:4">
      <c r="A339" s="572">
        <v>37596</v>
      </c>
      <c r="B339" s="573" t="s">
        <v>836</v>
      </c>
      <c r="C339" s="574" t="s">
        <v>486</v>
      </c>
      <c r="D339" s="575">
        <v>4.99</v>
      </c>
    </row>
    <row r="340" spans="1:4" ht="28.5">
      <c r="A340" s="572">
        <v>371</v>
      </c>
      <c r="B340" s="573" t="s">
        <v>837</v>
      </c>
      <c r="C340" s="574" t="s">
        <v>486</v>
      </c>
      <c r="D340" s="575">
        <v>1</v>
      </c>
    </row>
    <row r="341" spans="1:4">
      <c r="A341" s="572">
        <v>37553</v>
      </c>
      <c r="B341" s="573" t="s">
        <v>838</v>
      </c>
      <c r="C341" s="574" t="s">
        <v>486</v>
      </c>
      <c r="D341" s="575">
        <v>3.73</v>
      </c>
    </row>
    <row r="342" spans="1:4">
      <c r="A342" s="572">
        <v>37552</v>
      </c>
      <c r="B342" s="573" t="s">
        <v>839</v>
      </c>
      <c r="C342" s="574" t="s">
        <v>486</v>
      </c>
      <c r="D342" s="575">
        <v>4.7699999999999996</v>
      </c>
    </row>
    <row r="343" spans="1:4">
      <c r="A343" s="572">
        <v>36880</v>
      </c>
      <c r="B343" s="573" t="s">
        <v>840</v>
      </c>
      <c r="C343" s="574" t="s">
        <v>486</v>
      </c>
      <c r="D343" s="575">
        <v>3.37</v>
      </c>
    </row>
    <row r="344" spans="1:4">
      <c r="A344" s="572">
        <v>34355</v>
      </c>
      <c r="B344" s="573" t="s">
        <v>841</v>
      </c>
      <c r="C344" s="574" t="s">
        <v>486</v>
      </c>
      <c r="D344" s="575">
        <v>3.08</v>
      </c>
    </row>
    <row r="345" spans="1:4">
      <c r="A345" s="572">
        <v>130</v>
      </c>
      <c r="B345" s="573" t="s">
        <v>842</v>
      </c>
      <c r="C345" s="574" t="s">
        <v>486</v>
      </c>
      <c r="D345" s="575">
        <v>3.48</v>
      </c>
    </row>
    <row r="346" spans="1:4">
      <c r="A346" s="572">
        <v>135</v>
      </c>
      <c r="B346" s="573" t="s">
        <v>843</v>
      </c>
      <c r="C346" s="574" t="s">
        <v>486</v>
      </c>
      <c r="D346" s="575">
        <v>4.4800000000000004</v>
      </c>
    </row>
    <row r="347" spans="1:4">
      <c r="A347" s="572">
        <v>36886</v>
      </c>
      <c r="B347" s="573" t="s">
        <v>844</v>
      </c>
      <c r="C347" s="574" t="s">
        <v>486</v>
      </c>
      <c r="D347" s="575">
        <v>1.07</v>
      </c>
    </row>
    <row r="348" spans="1:4">
      <c r="A348" s="572">
        <v>375</v>
      </c>
      <c r="B348" s="573" t="s">
        <v>845</v>
      </c>
      <c r="C348" s="574" t="s">
        <v>486</v>
      </c>
      <c r="D348" s="575">
        <v>2.34</v>
      </c>
    </row>
    <row r="349" spans="1:4">
      <c r="A349" s="572">
        <v>374</v>
      </c>
      <c r="B349" s="573" t="s">
        <v>846</v>
      </c>
      <c r="C349" s="574" t="s">
        <v>486</v>
      </c>
      <c r="D349" s="575">
        <v>0.86</v>
      </c>
    </row>
    <row r="350" spans="1:4" ht="28.5">
      <c r="A350" s="572">
        <v>38546</v>
      </c>
      <c r="B350" s="573" t="s">
        <v>847</v>
      </c>
      <c r="C350" s="574" t="s">
        <v>780</v>
      </c>
      <c r="D350" s="575">
        <v>372.37</v>
      </c>
    </row>
    <row r="351" spans="1:4">
      <c r="A351" s="572">
        <v>34549</v>
      </c>
      <c r="B351" s="573" t="s">
        <v>848</v>
      </c>
      <c r="C351" s="574" t="s">
        <v>780</v>
      </c>
      <c r="D351" s="575">
        <v>281.25</v>
      </c>
    </row>
    <row r="352" spans="1:4">
      <c r="A352" s="572">
        <v>6081</v>
      </c>
      <c r="B352" s="573" t="s">
        <v>849</v>
      </c>
      <c r="C352" s="574" t="s">
        <v>780</v>
      </c>
      <c r="D352" s="575">
        <v>39.840000000000003</v>
      </c>
    </row>
    <row r="353" spans="1:4">
      <c r="A353" s="572">
        <v>6077</v>
      </c>
      <c r="B353" s="573" t="s">
        <v>850</v>
      </c>
      <c r="C353" s="574" t="s">
        <v>780</v>
      </c>
      <c r="D353" s="575">
        <v>22.96</v>
      </c>
    </row>
    <row r="354" spans="1:4" ht="28.5">
      <c r="A354" s="572">
        <v>6079</v>
      </c>
      <c r="B354" s="573" t="s">
        <v>851</v>
      </c>
      <c r="C354" s="574" t="s">
        <v>780</v>
      </c>
      <c r="D354" s="575">
        <v>13.12</v>
      </c>
    </row>
    <row r="355" spans="1:4" ht="28.5">
      <c r="A355" s="572">
        <v>1091</v>
      </c>
      <c r="B355" s="573" t="s">
        <v>852</v>
      </c>
      <c r="C355" s="574" t="s">
        <v>492</v>
      </c>
      <c r="D355" s="575">
        <v>21.95</v>
      </c>
    </row>
    <row r="356" spans="1:4" ht="28.5">
      <c r="A356" s="572">
        <v>1094</v>
      </c>
      <c r="B356" s="573" t="s">
        <v>853</v>
      </c>
      <c r="C356" s="574" t="s">
        <v>492</v>
      </c>
      <c r="D356" s="575">
        <v>15.35</v>
      </c>
    </row>
    <row r="357" spans="1:4" ht="28.5">
      <c r="A357" s="572">
        <v>1095</v>
      </c>
      <c r="B357" s="573" t="s">
        <v>854</v>
      </c>
      <c r="C357" s="574" t="s">
        <v>492</v>
      </c>
      <c r="D357" s="575">
        <v>32.630000000000003</v>
      </c>
    </row>
    <row r="358" spans="1:4" ht="28.5">
      <c r="A358" s="572">
        <v>1092</v>
      </c>
      <c r="B358" s="573" t="s">
        <v>855</v>
      </c>
      <c r="C358" s="574" t="s">
        <v>492</v>
      </c>
      <c r="D358" s="575">
        <v>25.25</v>
      </c>
    </row>
    <row r="359" spans="1:4" ht="28.5">
      <c r="A359" s="572">
        <v>1093</v>
      </c>
      <c r="B359" s="573" t="s">
        <v>856</v>
      </c>
      <c r="C359" s="574" t="s">
        <v>492</v>
      </c>
      <c r="D359" s="575">
        <v>58.96</v>
      </c>
    </row>
    <row r="360" spans="1:4" ht="28.5">
      <c r="A360" s="572">
        <v>1090</v>
      </c>
      <c r="B360" s="573" t="s">
        <v>857</v>
      </c>
      <c r="C360" s="574" t="s">
        <v>492</v>
      </c>
      <c r="D360" s="575">
        <v>42.22</v>
      </c>
    </row>
    <row r="361" spans="1:4" ht="28.5">
      <c r="A361" s="572">
        <v>1096</v>
      </c>
      <c r="B361" s="573" t="s">
        <v>858</v>
      </c>
      <c r="C361" s="574" t="s">
        <v>492</v>
      </c>
      <c r="D361" s="575">
        <v>75.98</v>
      </c>
    </row>
    <row r="362" spans="1:4" ht="28.5">
      <c r="A362" s="572">
        <v>1097</v>
      </c>
      <c r="B362" s="573" t="s">
        <v>859</v>
      </c>
      <c r="C362" s="574" t="s">
        <v>492</v>
      </c>
      <c r="D362" s="575">
        <v>64.489999999999995</v>
      </c>
    </row>
    <row r="363" spans="1:4">
      <c r="A363" s="572">
        <v>378</v>
      </c>
      <c r="B363" s="573" t="s">
        <v>860</v>
      </c>
      <c r="C363" s="574" t="s">
        <v>686</v>
      </c>
      <c r="D363" s="575">
        <v>10.93</v>
      </c>
    </row>
    <row r="364" spans="1:4">
      <c r="A364" s="572">
        <v>40911</v>
      </c>
      <c r="B364" s="573" t="s">
        <v>861</v>
      </c>
      <c r="C364" s="574" t="s">
        <v>688</v>
      </c>
      <c r="D364" s="575">
        <v>1921.76</v>
      </c>
    </row>
    <row r="365" spans="1:4">
      <c r="A365" s="572">
        <v>33939</v>
      </c>
      <c r="B365" s="573" t="s">
        <v>862</v>
      </c>
      <c r="C365" s="574" t="s">
        <v>686</v>
      </c>
      <c r="D365" s="575">
        <v>60.8</v>
      </c>
    </row>
    <row r="366" spans="1:4">
      <c r="A366" s="572">
        <v>40815</v>
      </c>
      <c r="B366" s="573" t="s">
        <v>863</v>
      </c>
      <c r="C366" s="574" t="s">
        <v>688</v>
      </c>
      <c r="D366" s="575">
        <v>10684.33</v>
      </c>
    </row>
    <row r="367" spans="1:4">
      <c r="A367" s="572">
        <v>34760</v>
      </c>
      <c r="B367" s="573" t="s">
        <v>864</v>
      </c>
      <c r="C367" s="574" t="s">
        <v>686</v>
      </c>
      <c r="D367" s="575">
        <v>60.8</v>
      </c>
    </row>
    <row r="368" spans="1:4">
      <c r="A368" s="572">
        <v>40935</v>
      </c>
      <c r="B368" s="573" t="s">
        <v>865</v>
      </c>
      <c r="C368" s="574" t="s">
        <v>688</v>
      </c>
      <c r="D368" s="575">
        <v>10684.33</v>
      </c>
    </row>
    <row r="369" spans="1:4">
      <c r="A369" s="572">
        <v>33952</v>
      </c>
      <c r="B369" s="573" t="s">
        <v>866</v>
      </c>
      <c r="C369" s="574" t="s">
        <v>686</v>
      </c>
      <c r="D369" s="575">
        <v>69.790000000000006</v>
      </c>
    </row>
    <row r="370" spans="1:4">
      <c r="A370" s="572">
        <v>40816</v>
      </c>
      <c r="B370" s="573" t="s">
        <v>867</v>
      </c>
      <c r="C370" s="574" t="s">
        <v>688</v>
      </c>
      <c r="D370" s="575">
        <v>12260.55</v>
      </c>
    </row>
    <row r="371" spans="1:4">
      <c r="A371" s="572">
        <v>33953</v>
      </c>
      <c r="B371" s="573" t="s">
        <v>868</v>
      </c>
      <c r="C371" s="574" t="s">
        <v>686</v>
      </c>
      <c r="D371" s="575">
        <v>82.68</v>
      </c>
    </row>
    <row r="372" spans="1:4">
      <c r="A372" s="572">
        <v>40817</v>
      </c>
      <c r="B372" s="573" t="s">
        <v>869</v>
      </c>
      <c r="C372" s="574" t="s">
        <v>688</v>
      </c>
      <c r="D372" s="575">
        <v>14525.66</v>
      </c>
    </row>
    <row r="373" spans="1:4" ht="28.5">
      <c r="A373" s="572">
        <v>13348</v>
      </c>
      <c r="B373" s="573" t="s">
        <v>870</v>
      </c>
      <c r="C373" s="574" t="s">
        <v>492</v>
      </c>
      <c r="D373" s="575">
        <v>0.57999999999999996</v>
      </c>
    </row>
    <row r="374" spans="1:4">
      <c r="A374" s="572">
        <v>39212</v>
      </c>
      <c r="B374" s="573" t="s">
        <v>871</v>
      </c>
      <c r="C374" s="574" t="s">
        <v>492</v>
      </c>
      <c r="D374" s="575">
        <v>0.96</v>
      </c>
    </row>
    <row r="375" spans="1:4">
      <c r="A375" s="572">
        <v>39211</v>
      </c>
      <c r="B375" s="573" t="s">
        <v>872</v>
      </c>
      <c r="C375" s="574" t="s">
        <v>492</v>
      </c>
      <c r="D375" s="575">
        <v>0.86</v>
      </c>
    </row>
    <row r="376" spans="1:4">
      <c r="A376" s="572">
        <v>39210</v>
      </c>
      <c r="B376" s="573" t="s">
        <v>873</v>
      </c>
      <c r="C376" s="574" t="s">
        <v>492</v>
      </c>
      <c r="D376" s="575">
        <v>0.48</v>
      </c>
    </row>
    <row r="377" spans="1:4">
      <c r="A377" s="572">
        <v>39208</v>
      </c>
      <c r="B377" s="573" t="s">
        <v>874</v>
      </c>
      <c r="C377" s="574" t="s">
        <v>492</v>
      </c>
      <c r="D377" s="575">
        <v>0.26</v>
      </c>
    </row>
    <row r="378" spans="1:4">
      <c r="A378" s="572">
        <v>39214</v>
      </c>
      <c r="B378" s="573" t="s">
        <v>875</v>
      </c>
      <c r="C378" s="574" t="s">
        <v>492</v>
      </c>
      <c r="D378" s="575">
        <v>1.79</v>
      </c>
    </row>
    <row r="379" spans="1:4">
      <c r="A379" s="572">
        <v>39213</v>
      </c>
      <c r="B379" s="573" t="s">
        <v>876</v>
      </c>
      <c r="C379" s="574" t="s">
        <v>492</v>
      </c>
      <c r="D379" s="575">
        <v>1.26</v>
      </c>
    </row>
    <row r="380" spans="1:4">
      <c r="A380" s="572">
        <v>39215</v>
      </c>
      <c r="B380" s="573" t="s">
        <v>877</v>
      </c>
      <c r="C380" s="574" t="s">
        <v>492</v>
      </c>
      <c r="D380" s="575">
        <v>3.26</v>
      </c>
    </row>
    <row r="381" spans="1:4">
      <c r="A381" s="572">
        <v>39209</v>
      </c>
      <c r="B381" s="573" t="s">
        <v>878</v>
      </c>
      <c r="C381" s="574" t="s">
        <v>492</v>
      </c>
      <c r="D381" s="575">
        <v>0.31</v>
      </c>
    </row>
    <row r="382" spans="1:4">
      <c r="A382" s="572">
        <v>39207</v>
      </c>
      <c r="B382" s="573" t="s">
        <v>879</v>
      </c>
      <c r="C382" s="574" t="s">
        <v>492</v>
      </c>
      <c r="D382" s="575">
        <v>0.48</v>
      </c>
    </row>
    <row r="383" spans="1:4">
      <c r="A383" s="572">
        <v>39216</v>
      </c>
      <c r="B383" s="573" t="s">
        <v>880</v>
      </c>
      <c r="C383" s="574" t="s">
        <v>492</v>
      </c>
      <c r="D383" s="575">
        <v>4.55</v>
      </c>
    </row>
    <row r="384" spans="1:4">
      <c r="A384" s="572">
        <v>4359</v>
      </c>
      <c r="B384" s="573" t="s">
        <v>881</v>
      </c>
      <c r="C384" s="574" t="s">
        <v>492</v>
      </c>
      <c r="D384" s="575">
        <v>0.2</v>
      </c>
    </row>
    <row r="385" spans="1:4" ht="28.5">
      <c r="A385" s="572">
        <v>379</v>
      </c>
      <c r="B385" s="573" t="s">
        <v>882</v>
      </c>
      <c r="C385" s="574" t="s">
        <v>492</v>
      </c>
      <c r="D385" s="575">
        <v>0.51</v>
      </c>
    </row>
    <row r="386" spans="1:4" ht="28.5">
      <c r="A386" s="572">
        <v>11267</v>
      </c>
      <c r="B386" s="573" t="s">
        <v>883</v>
      </c>
      <c r="C386" s="574" t="s">
        <v>492</v>
      </c>
      <c r="D386" s="575">
        <v>5.14</v>
      </c>
    </row>
    <row r="387" spans="1:4">
      <c r="A387" s="572">
        <v>501</v>
      </c>
      <c r="B387" s="573" t="s">
        <v>884</v>
      </c>
      <c r="C387" s="574" t="s">
        <v>486</v>
      </c>
      <c r="D387" s="575">
        <v>3.18</v>
      </c>
    </row>
    <row r="388" spans="1:4" ht="28.5">
      <c r="A388" s="572">
        <v>510</v>
      </c>
      <c r="B388" s="573" t="s">
        <v>885</v>
      </c>
      <c r="C388" s="574" t="s">
        <v>486</v>
      </c>
      <c r="D388" s="575">
        <v>6.76</v>
      </c>
    </row>
    <row r="389" spans="1:4" ht="28.5">
      <c r="A389" s="572">
        <v>516</v>
      </c>
      <c r="B389" s="573" t="s">
        <v>886</v>
      </c>
      <c r="C389" s="574" t="s">
        <v>486</v>
      </c>
      <c r="D389" s="575">
        <v>7.21</v>
      </c>
    </row>
    <row r="390" spans="1:4" ht="28.5">
      <c r="A390" s="572">
        <v>509</v>
      </c>
      <c r="B390" s="573" t="s">
        <v>887</v>
      </c>
      <c r="C390" s="574" t="s">
        <v>486</v>
      </c>
      <c r="D390" s="575">
        <v>7.36</v>
      </c>
    </row>
    <row r="391" spans="1:4">
      <c r="A391" s="572">
        <v>40930</v>
      </c>
      <c r="B391" s="573" t="s">
        <v>888</v>
      </c>
      <c r="C391" s="574" t="s">
        <v>688</v>
      </c>
      <c r="D391" s="575">
        <v>2665.01</v>
      </c>
    </row>
    <row r="392" spans="1:4">
      <c r="A392" s="572">
        <v>40331</v>
      </c>
      <c r="B392" s="573" t="s">
        <v>889</v>
      </c>
      <c r="C392" s="574" t="s">
        <v>686</v>
      </c>
      <c r="D392" s="575">
        <v>15.15</v>
      </c>
    </row>
    <row r="393" spans="1:4">
      <c r="A393" s="572">
        <v>20278</v>
      </c>
      <c r="B393" s="573" t="s">
        <v>890</v>
      </c>
      <c r="C393" s="574" t="s">
        <v>891</v>
      </c>
      <c r="D393" s="575">
        <v>4.12</v>
      </c>
    </row>
    <row r="394" spans="1:4">
      <c r="A394" s="572">
        <v>20277</v>
      </c>
      <c r="B394" s="573" t="s">
        <v>892</v>
      </c>
      <c r="C394" s="574" t="s">
        <v>891</v>
      </c>
      <c r="D394" s="575">
        <v>12.38</v>
      </c>
    </row>
    <row r="395" spans="1:4">
      <c r="A395" s="572">
        <v>518</v>
      </c>
      <c r="B395" s="573" t="s">
        <v>893</v>
      </c>
      <c r="C395" s="574" t="s">
        <v>891</v>
      </c>
      <c r="D395" s="575">
        <v>5.78</v>
      </c>
    </row>
    <row r="396" spans="1:4">
      <c r="A396" s="572">
        <v>522</v>
      </c>
      <c r="B396" s="573" t="s">
        <v>894</v>
      </c>
      <c r="C396" s="574" t="s">
        <v>810</v>
      </c>
      <c r="D396" s="575">
        <v>0.56999999999999995</v>
      </c>
    </row>
    <row r="397" spans="1:4">
      <c r="A397" s="572">
        <v>377</v>
      </c>
      <c r="B397" s="573" t="s">
        <v>895</v>
      </c>
      <c r="C397" s="574" t="s">
        <v>492</v>
      </c>
      <c r="D397" s="575">
        <v>20</v>
      </c>
    </row>
    <row r="398" spans="1:4">
      <c r="A398" s="572">
        <v>11761</v>
      </c>
      <c r="B398" s="573" t="s">
        <v>896</v>
      </c>
      <c r="C398" s="574" t="s">
        <v>492</v>
      </c>
      <c r="D398" s="575">
        <v>42.56</v>
      </c>
    </row>
    <row r="399" spans="1:4">
      <c r="A399" s="572">
        <v>7588</v>
      </c>
      <c r="B399" s="573" t="s">
        <v>897</v>
      </c>
      <c r="C399" s="574" t="s">
        <v>492</v>
      </c>
      <c r="D399" s="575">
        <v>45</v>
      </c>
    </row>
    <row r="400" spans="1:4">
      <c r="A400" s="572">
        <v>40908</v>
      </c>
      <c r="B400" s="573" t="s">
        <v>898</v>
      </c>
      <c r="C400" s="574" t="s">
        <v>688</v>
      </c>
      <c r="D400" s="575">
        <v>942.9</v>
      </c>
    </row>
    <row r="401" spans="1:4">
      <c r="A401" s="572">
        <v>34551</v>
      </c>
      <c r="B401" s="573" t="s">
        <v>899</v>
      </c>
      <c r="C401" s="574" t="s">
        <v>686</v>
      </c>
      <c r="D401" s="575">
        <v>7.47</v>
      </c>
    </row>
    <row r="402" spans="1:4">
      <c r="A402" s="572">
        <v>41078</v>
      </c>
      <c r="B402" s="573" t="s">
        <v>900</v>
      </c>
      <c r="C402" s="574" t="s">
        <v>688</v>
      </c>
      <c r="D402" s="575">
        <v>1312.91</v>
      </c>
    </row>
    <row r="403" spans="1:4">
      <c r="A403" s="572">
        <v>2359</v>
      </c>
      <c r="B403" s="573" t="s">
        <v>901</v>
      </c>
      <c r="C403" s="574" t="s">
        <v>686</v>
      </c>
      <c r="D403" s="575">
        <v>8.8699999999999992</v>
      </c>
    </row>
    <row r="404" spans="1:4">
      <c r="A404" s="572">
        <v>40808</v>
      </c>
      <c r="B404" s="573" t="s">
        <v>902</v>
      </c>
      <c r="C404" s="574" t="s">
        <v>688</v>
      </c>
      <c r="D404" s="575">
        <v>1560.55</v>
      </c>
    </row>
    <row r="405" spans="1:4">
      <c r="A405" s="572">
        <v>247</v>
      </c>
      <c r="B405" s="573" t="s">
        <v>903</v>
      </c>
      <c r="C405" s="574" t="s">
        <v>686</v>
      </c>
      <c r="D405" s="575">
        <v>8.68</v>
      </c>
    </row>
    <row r="406" spans="1:4">
      <c r="A406" s="572">
        <v>246</v>
      </c>
      <c r="B406" s="573" t="s">
        <v>904</v>
      </c>
      <c r="C406" s="574" t="s">
        <v>686</v>
      </c>
      <c r="D406" s="575">
        <v>9.31</v>
      </c>
    </row>
    <row r="407" spans="1:4">
      <c r="A407" s="572">
        <v>40927</v>
      </c>
      <c r="B407" s="573" t="s">
        <v>905</v>
      </c>
      <c r="C407" s="574" t="s">
        <v>688</v>
      </c>
      <c r="D407" s="575">
        <v>1636.19</v>
      </c>
    </row>
    <row r="408" spans="1:4">
      <c r="A408" s="572">
        <v>2350</v>
      </c>
      <c r="B408" s="573" t="s">
        <v>906</v>
      </c>
      <c r="C408" s="574" t="s">
        <v>686</v>
      </c>
      <c r="D408" s="575">
        <v>11.43</v>
      </c>
    </row>
    <row r="409" spans="1:4">
      <c r="A409" s="572">
        <v>40812</v>
      </c>
      <c r="B409" s="573" t="s">
        <v>907</v>
      </c>
      <c r="C409" s="574" t="s">
        <v>688</v>
      </c>
      <c r="D409" s="575">
        <v>2007.49</v>
      </c>
    </row>
    <row r="410" spans="1:4">
      <c r="A410" s="572">
        <v>245</v>
      </c>
      <c r="B410" s="573" t="s">
        <v>908</v>
      </c>
      <c r="C410" s="574" t="s">
        <v>686</v>
      </c>
      <c r="D410" s="575">
        <v>8.8699999999999992</v>
      </c>
    </row>
    <row r="411" spans="1:4">
      <c r="A411" s="572">
        <v>41090</v>
      </c>
      <c r="B411" s="573" t="s">
        <v>909</v>
      </c>
      <c r="C411" s="574" t="s">
        <v>688</v>
      </c>
      <c r="D411" s="575">
        <v>1559.41</v>
      </c>
    </row>
    <row r="412" spans="1:4">
      <c r="A412" s="572">
        <v>251</v>
      </c>
      <c r="B412" s="573" t="s">
        <v>910</v>
      </c>
      <c r="C412" s="574" t="s">
        <v>686</v>
      </c>
      <c r="D412" s="575">
        <v>6.56</v>
      </c>
    </row>
    <row r="413" spans="1:4">
      <c r="A413" s="572">
        <v>40975</v>
      </c>
      <c r="B413" s="573" t="s">
        <v>911</v>
      </c>
      <c r="C413" s="574" t="s">
        <v>688</v>
      </c>
      <c r="D413" s="575">
        <v>1155.57</v>
      </c>
    </row>
    <row r="414" spans="1:4">
      <c r="A414" s="572">
        <v>41072</v>
      </c>
      <c r="B414" s="573" t="s">
        <v>912</v>
      </c>
      <c r="C414" s="574" t="s">
        <v>688</v>
      </c>
      <c r="D414" s="575">
        <v>1399.04</v>
      </c>
    </row>
    <row r="415" spans="1:4">
      <c r="A415" s="572">
        <v>252</v>
      </c>
      <c r="B415" s="573" t="s">
        <v>913</v>
      </c>
      <c r="C415" s="574" t="s">
        <v>686</v>
      </c>
      <c r="D415" s="575">
        <v>7.77</v>
      </c>
    </row>
    <row r="416" spans="1:4">
      <c r="A416" s="572">
        <v>6121</v>
      </c>
      <c r="B416" s="573" t="s">
        <v>914</v>
      </c>
      <c r="C416" s="574" t="s">
        <v>686</v>
      </c>
      <c r="D416" s="575">
        <v>7.81</v>
      </c>
    </row>
    <row r="417" spans="1:4">
      <c r="A417" s="572">
        <v>41071</v>
      </c>
      <c r="B417" s="573" t="s">
        <v>915</v>
      </c>
      <c r="C417" s="574" t="s">
        <v>688</v>
      </c>
      <c r="D417" s="575">
        <v>1372.03</v>
      </c>
    </row>
    <row r="418" spans="1:4">
      <c r="A418" s="572">
        <v>244</v>
      </c>
      <c r="B418" s="573" t="s">
        <v>916</v>
      </c>
      <c r="C418" s="574" t="s">
        <v>686</v>
      </c>
      <c r="D418" s="575">
        <v>8.2100000000000009</v>
      </c>
    </row>
    <row r="419" spans="1:4">
      <c r="A419" s="572">
        <v>41093</v>
      </c>
      <c r="B419" s="573" t="s">
        <v>917</v>
      </c>
      <c r="C419" s="574" t="s">
        <v>688</v>
      </c>
      <c r="D419" s="575">
        <v>1443.85</v>
      </c>
    </row>
    <row r="420" spans="1:4">
      <c r="A420" s="572">
        <v>40931</v>
      </c>
      <c r="B420" s="573" t="s">
        <v>918</v>
      </c>
      <c r="C420" s="574" t="s">
        <v>688</v>
      </c>
      <c r="D420" s="575">
        <v>3650.49</v>
      </c>
    </row>
    <row r="421" spans="1:4">
      <c r="A421" s="572">
        <v>532</v>
      </c>
      <c r="B421" s="573" t="s">
        <v>919</v>
      </c>
      <c r="C421" s="574" t="s">
        <v>686</v>
      </c>
      <c r="D421" s="575">
        <v>20.78</v>
      </c>
    </row>
    <row r="422" spans="1:4">
      <c r="A422" s="572">
        <v>36150</v>
      </c>
      <c r="B422" s="573" t="s">
        <v>920</v>
      </c>
      <c r="C422" s="574" t="s">
        <v>492</v>
      </c>
      <c r="D422" s="575">
        <v>31.63</v>
      </c>
    </row>
    <row r="423" spans="1:4">
      <c r="A423" s="572">
        <v>41069</v>
      </c>
      <c r="B423" s="573" t="s">
        <v>921</v>
      </c>
      <c r="C423" s="574" t="s">
        <v>688</v>
      </c>
      <c r="D423" s="575">
        <v>1747.45</v>
      </c>
    </row>
    <row r="424" spans="1:4">
      <c r="A424" s="572">
        <v>4760</v>
      </c>
      <c r="B424" s="573" t="s">
        <v>922</v>
      </c>
      <c r="C424" s="574" t="s">
        <v>686</v>
      </c>
      <c r="D424" s="575">
        <v>9.9499999999999993</v>
      </c>
    </row>
    <row r="425" spans="1:4">
      <c r="A425" s="572">
        <v>10422</v>
      </c>
      <c r="B425" s="573" t="s">
        <v>923</v>
      </c>
      <c r="C425" s="574" t="s">
        <v>492</v>
      </c>
      <c r="D425" s="575">
        <v>266.63</v>
      </c>
    </row>
    <row r="426" spans="1:4">
      <c r="A426" s="572">
        <v>10420</v>
      </c>
      <c r="B426" s="573" t="s">
        <v>924</v>
      </c>
      <c r="C426" s="574" t="s">
        <v>492</v>
      </c>
      <c r="D426" s="575">
        <v>100</v>
      </c>
    </row>
    <row r="427" spans="1:4">
      <c r="A427" s="572">
        <v>10421</v>
      </c>
      <c r="B427" s="573" t="s">
        <v>925</v>
      </c>
      <c r="C427" s="574" t="s">
        <v>492</v>
      </c>
      <c r="D427" s="575">
        <v>133.83000000000001</v>
      </c>
    </row>
    <row r="428" spans="1:4" ht="28.5">
      <c r="A428" s="572">
        <v>36519</v>
      </c>
      <c r="B428" s="573" t="s">
        <v>926</v>
      </c>
      <c r="C428" s="574" t="s">
        <v>492</v>
      </c>
      <c r="D428" s="575">
        <v>389.34</v>
      </c>
    </row>
    <row r="429" spans="1:4" ht="28.5">
      <c r="A429" s="572">
        <v>36520</v>
      </c>
      <c r="B429" s="573" t="s">
        <v>927</v>
      </c>
      <c r="C429" s="574" t="s">
        <v>492</v>
      </c>
      <c r="D429" s="575">
        <v>498.21</v>
      </c>
    </row>
    <row r="430" spans="1:4">
      <c r="A430" s="572">
        <v>11784</v>
      </c>
      <c r="B430" s="573" t="s">
        <v>928</v>
      </c>
      <c r="C430" s="574" t="s">
        <v>492</v>
      </c>
      <c r="D430" s="575">
        <v>374.18</v>
      </c>
    </row>
    <row r="431" spans="1:4">
      <c r="A431" s="572">
        <v>10</v>
      </c>
      <c r="B431" s="573" t="s">
        <v>929</v>
      </c>
      <c r="C431" s="574" t="s">
        <v>492</v>
      </c>
      <c r="D431" s="575">
        <v>6.38</v>
      </c>
    </row>
    <row r="432" spans="1:4">
      <c r="A432" s="572">
        <v>4815</v>
      </c>
      <c r="B432" s="573" t="s">
        <v>930</v>
      </c>
      <c r="C432" s="574" t="s">
        <v>492</v>
      </c>
      <c r="D432" s="575">
        <v>4.47</v>
      </c>
    </row>
    <row r="433" spans="1:4" ht="28.5">
      <c r="A433" s="572">
        <v>1746</v>
      </c>
      <c r="B433" s="573" t="s">
        <v>931</v>
      </c>
      <c r="C433" s="574" t="s">
        <v>492</v>
      </c>
      <c r="D433" s="575">
        <v>160.44999999999999</v>
      </c>
    </row>
    <row r="434" spans="1:4" ht="28.5">
      <c r="A434" s="572">
        <v>1748</v>
      </c>
      <c r="B434" s="573" t="s">
        <v>932</v>
      </c>
      <c r="C434" s="574" t="s">
        <v>492</v>
      </c>
      <c r="D434" s="575">
        <v>213.36</v>
      </c>
    </row>
    <row r="435" spans="1:4" ht="28.5">
      <c r="A435" s="572">
        <v>1749</v>
      </c>
      <c r="B435" s="573" t="s">
        <v>933</v>
      </c>
      <c r="C435" s="574" t="s">
        <v>492</v>
      </c>
      <c r="D435" s="575">
        <v>309.12</v>
      </c>
    </row>
    <row r="436" spans="1:4" ht="28.5">
      <c r="A436" s="572">
        <v>37412</v>
      </c>
      <c r="B436" s="573" t="s">
        <v>934</v>
      </c>
      <c r="C436" s="574" t="s">
        <v>492</v>
      </c>
      <c r="D436" s="575">
        <v>156.84</v>
      </c>
    </row>
    <row r="437" spans="1:4" ht="28.5">
      <c r="A437" s="572">
        <v>1745</v>
      </c>
      <c r="B437" s="573" t="s">
        <v>935</v>
      </c>
      <c r="C437" s="574" t="s">
        <v>492</v>
      </c>
      <c r="D437" s="575">
        <v>186.5</v>
      </c>
    </row>
    <row r="438" spans="1:4" ht="28.5">
      <c r="A438" s="572">
        <v>1750</v>
      </c>
      <c r="B438" s="573" t="s">
        <v>936</v>
      </c>
      <c r="C438" s="574" t="s">
        <v>492</v>
      </c>
      <c r="D438" s="575">
        <v>435.83</v>
      </c>
    </row>
    <row r="439" spans="1:4">
      <c r="A439" s="572">
        <v>11692</v>
      </c>
      <c r="B439" s="573" t="s">
        <v>937</v>
      </c>
      <c r="C439" s="574" t="s">
        <v>891</v>
      </c>
      <c r="D439" s="575">
        <v>204.48</v>
      </c>
    </row>
    <row r="440" spans="1:4" ht="28.5">
      <c r="A440" s="572">
        <v>11687</v>
      </c>
      <c r="B440" s="573" t="s">
        <v>938</v>
      </c>
      <c r="C440" s="574" t="s">
        <v>810</v>
      </c>
      <c r="D440" s="575">
        <v>694.41</v>
      </c>
    </row>
    <row r="441" spans="1:4" ht="28.5">
      <c r="A441" s="572">
        <v>11689</v>
      </c>
      <c r="B441" s="573" t="s">
        <v>939</v>
      </c>
      <c r="C441" s="574" t="s">
        <v>810</v>
      </c>
      <c r="D441" s="575">
        <v>870.05</v>
      </c>
    </row>
    <row r="442" spans="1:4">
      <c r="A442" s="572">
        <v>11693</v>
      </c>
      <c r="B442" s="573" t="s">
        <v>940</v>
      </c>
      <c r="C442" s="574" t="s">
        <v>891</v>
      </c>
      <c r="D442" s="575">
        <v>120.3</v>
      </c>
    </row>
    <row r="443" spans="1:4" ht="28.5">
      <c r="A443" s="572">
        <v>541</v>
      </c>
      <c r="B443" s="573" t="s">
        <v>941</v>
      </c>
      <c r="C443" s="574" t="s">
        <v>492</v>
      </c>
      <c r="D443" s="575">
        <v>108.5</v>
      </c>
    </row>
    <row r="444" spans="1:4">
      <c r="A444" s="572">
        <v>542</v>
      </c>
      <c r="B444" s="573" t="s">
        <v>942</v>
      </c>
      <c r="C444" s="574" t="s">
        <v>492</v>
      </c>
      <c r="D444" s="575">
        <v>136</v>
      </c>
    </row>
    <row r="445" spans="1:4">
      <c r="A445" s="572">
        <v>540</v>
      </c>
      <c r="B445" s="573" t="s">
        <v>943</v>
      </c>
      <c r="C445" s="574" t="s">
        <v>492</v>
      </c>
      <c r="D445" s="575">
        <v>306.48</v>
      </c>
    </row>
    <row r="446" spans="1:4" ht="28.5">
      <c r="A446" s="572">
        <v>10790</v>
      </c>
      <c r="B446" s="573" t="s">
        <v>944</v>
      </c>
      <c r="C446" s="574" t="s">
        <v>686</v>
      </c>
      <c r="D446" s="575">
        <v>1.28</v>
      </c>
    </row>
    <row r="447" spans="1:4" ht="28.5">
      <c r="A447" s="572">
        <v>36215</v>
      </c>
      <c r="B447" s="573" t="s">
        <v>945</v>
      </c>
      <c r="C447" s="574" t="s">
        <v>492</v>
      </c>
      <c r="D447" s="575">
        <v>649.55999999999995</v>
      </c>
    </row>
    <row r="448" spans="1:4">
      <c r="A448" s="572">
        <v>3425</v>
      </c>
      <c r="B448" s="573" t="s">
        <v>946</v>
      </c>
      <c r="C448" s="574" t="s">
        <v>891</v>
      </c>
      <c r="D448" s="575">
        <v>185.35</v>
      </c>
    </row>
    <row r="449" spans="1:4">
      <c r="A449" s="572">
        <v>3426</v>
      </c>
      <c r="B449" s="573" t="s">
        <v>947</v>
      </c>
      <c r="C449" s="574" t="s">
        <v>891</v>
      </c>
      <c r="D449" s="575">
        <v>120.88</v>
      </c>
    </row>
    <row r="450" spans="1:4">
      <c r="A450" s="572">
        <v>3427</v>
      </c>
      <c r="B450" s="573" t="s">
        <v>948</v>
      </c>
      <c r="C450" s="574" t="s">
        <v>891</v>
      </c>
      <c r="D450" s="575">
        <v>80.59</v>
      </c>
    </row>
    <row r="451" spans="1:4">
      <c r="A451" s="572">
        <v>39621</v>
      </c>
      <c r="B451" s="573" t="s">
        <v>949</v>
      </c>
      <c r="C451" s="574" t="s">
        <v>729</v>
      </c>
      <c r="D451" s="575">
        <v>1152.43</v>
      </c>
    </row>
    <row r="452" spans="1:4">
      <c r="A452" s="572">
        <v>39624</v>
      </c>
      <c r="B452" s="573" t="s">
        <v>950</v>
      </c>
      <c r="C452" s="574" t="s">
        <v>729</v>
      </c>
      <c r="D452" s="575">
        <v>1166.19</v>
      </c>
    </row>
    <row r="453" spans="1:4">
      <c r="A453" s="572">
        <v>39615</v>
      </c>
      <c r="B453" s="573" t="s">
        <v>951</v>
      </c>
      <c r="C453" s="574" t="s">
        <v>492</v>
      </c>
      <c r="D453" s="575">
        <v>402.05</v>
      </c>
    </row>
    <row r="454" spans="1:4">
      <c r="A454" s="572">
        <v>39620</v>
      </c>
      <c r="B454" s="573" t="s">
        <v>952</v>
      </c>
      <c r="C454" s="574" t="s">
        <v>492</v>
      </c>
      <c r="D454" s="575">
        <v>614.63</v>
      </c>
    </row>
    <row r="455" spans="1:4">
      <c r="A455" s="572">
        <v>39623</v>
      </c>
      <c r="B455" s="573" t="s">
        <v>953</v>
      </c>
      <c r="C455" s="574" t="s">
        <v>492</v>
      </c>
      <c r="D455" s="575">
        <v>595.16999999999996</v>
      </c>
    </row>
    <row r="456" spans="1:4" ht="28.5">
      <c r="A456" s="572">
        <v>40604</v>
      </c>
      <c r="B456" s="573" t="s">
        <v>954</v>
      </c>
      <c r="C456" s="574" t="s">
        <v>688</v>
      </c>
      <c r="D456" s="575">
        <v>1.08</v>
      </c>
    </row>
    <row r="457" spans="1:4">
      <c r="A457" s="572">
        <v>36214</v>
      </c>
      <c r="B457" s="573" t="s">
        <v>955</v>
      </c>
      <c r="C457" s="574" t="s">
        <v>492</v>
      </c>
      <c r="D457" s="575">
        <v>209.3</v>
      </c>
    </row>
    <row r="458" spans="1:4">
      <c r="A458" s="572">
        <v>36207</v>
      </c>
      <c r="B458" s="573" t="s">
        <v>956</v>
      </c>
      <c r="C458" s="574" t="s">
        <v>492</v>
      </c>
      <c r="D458" s="575">
        <v>287.70999999999998</v>
      </c>
    </row>
    <row r="459" spans="1:4">
      <c r="A459" s="572">
        <v>36209</v>
      </c>
      <c r="B459" s="573" t="s">
        <v>957</v>
      </c>
      <c r="C459" s="574" t="s">
        <v>492</v>
      </c>
      <c r="D459" s="575">
        <v>330.19</v>
      </c>
    </row>
    <row r="460" spans="1:4" ht="28.5">
      <c r="A460" s="572">
        <v>36210</v>
      </c>
      <c r="B460" s="573" t="s">
        <v>958</v>
      </c>
      <c r="C460" s="574" t="s">
        <v>492</v>
      </c>
      <c r="D460" s="575">
        <v>357.26</v>
      </c>
    </row>
    <row r="461" spans="1:4" ht="28.5">
      <c r="A461" s="572">
        <v>36212</v>
      </c>
      <c r="B461" s="573" t="s">
        <v>959</v>
      </c>
      <c r="C461" s="574" t="s">
        <v>492</v>
      </c>
      <c r="D461" s="575">
        <v>352.21</v>
      </c>
    </row>
    <row r="462" spans="1:4" ht="28.5">
      <c r="A462" s="572">
        <v>36211</v>
      </c>
      <c r="B462" s="573" t="s">
        <v>960</v>
      </c>
      <c r="C462" s="574" t="s">
        <v>492</v>
      </c>
      <c r="D462" s="575">
        <v>331.28</v>
      </c>
    </row>
    <row r="463" spans="1:4" ht="28.5">
      <c r="A463" s="572">
        <v>36204</v>
      </c>
      <c r="B463" s="573" t="s">
        <v>961</v>
      </c>
      <c r="C463" s="574" t="s">
        <v>492</v>
      </c>
      <c r="D463" s="575">
        <v>126.67</v>
      </c>
    </row>
    <row r="464" spans="1:4" ht="28.5">
      <c r="A464" s="572">
        <v>36205</v>
      </c>
      <c r="B464" s="573" t="s">
        <v>962</v>
      </c>
      <c r="C464" s="574" t="s">
        <v>492</v>
      </c>
      <c r="D464" s="575">
        <v>140.68</v>
      </c>
    </row>
    <row r="465" spans="1:4" ht="28.5">
      <c r="A465" s="572">
        <v>36081</v>
      </c>
      <c r="B465" s="573" t="s">
        <v>963</v>
      </c>
      <c r="C465" s="574" t="s">
        <v>492</v>
      </c>
      <c r="D465" s="575">
        <v>150</v>
      </c>
    </row>
    <row r="466" spans="1:4" ht="28.5">
      <c r="A466" s="572">
        <v>36206</v>
      </c>
      <c r="B466" s="573" t="s">
        <v>964</v>
      </c>
      <c r="C466" s="574" t="s">
        <v>492</v>
      </c>
      <c r="D466" s="575">
        <v>157.15</v>
      </c>
    </row>
    <row r="467" spans="1:4" ht="28.5">
      <c r="A467" s="572">
        <v>36218</v>
      </c>
      <c r="B467" s="573" t="s">
        <v>965</v>
      </c>
      <c r="C467" s="574" t="s">
        <v>492</v>
      </c>
      <c r="D467" s="575">
        <v>114.89</v>
      </c>
    </row>
    <row r="468" spans="1:4" ht="28.5">
      <c r="A468" s="572">
        <v>36220</v>
      </c>
      <c r="B468" s="573" t="s">
        <v>966</v>
      </c>
      <c r="C468" s="574" t="s">
        <v>492</v>
      </c>
      <c r="D468" s="575">
        <v>131.74</v>
      </c>
    </row>
    <row r="469" spans="1:4" ht="28.5">
      <c r="A469" s="572">
        <v>36080</v>
      </c>
      <c r="B469" s="573" t="s">
        <v>967</v>
      </c>
      <c r="C469" s="574" t="s">
        <v>492</v>
      </c>
      <c r="D469" s="575">
        <v>142.5</v>
      </c>
    </row>
    <row r="470" spans="1:4" ht="28.5">
      <c r="A470" s="572">
        <v>36223</v>
      </c>
      <c r="B470" s="573" t="s">
        <v>968</v>
      </c>
      <c r="C470" s="574" t="s">
        <v>492</v>
      </c>
      <c r="D470" s="575">
        <v>149.22</v>
      </c>
    </row>
    <row r="471" spans="1:4">
      <c r="A471" s="572">
        <v>557</v>
      </c>
      <c r="B471" s="573" t="s">
        <v>969</v>
      </c>
      <c r="C471" s="574" t="s">
        <v>810</v>
      </c>
      <c r="D471" s="575">
        <v>18.04</v>
      </c>
    </row>
    <row r="472" spans="1:4">
      <c r="A472" s="572">
        <v>552</v>
      </c>
      <c r="B472" s="573" t="s">
        <v>970</v>
      </c>
      <c r="C472" s="574" t="s">
        <v>810</v>
      </c>
      <c r="D472" s="575">
        <v>8.8800000000000008</v>
      </c>
    </row>
    <row r="473" spans="1:4">
      <c r="A473" s="572">
        <v>561</v>
      </c>
      <c r="B473" s="573" t="s">
        <v>971</v>
      </c>
      <c r="C473" s="574" t="s">
        <v>486</v>
      </c>
      <c r="D473" s="575">
        <v>4.66</v>
      </c>
    </row>
    <row r="474" spans="1:4">
      <c r="A474" s="572">
        <v>555</v>
      </c>
      <c r="B474" s="573" t="s">
        <v>972</v>
      </c>
      <c r="C474" s="574" t="s">
        <v>810</v>
      </c>
      <c r="D474" s="575">
        <v>5.44</v>
      </c>
    </row>
    <row r="475" spans="1:4">
      <c r="A475" s="572">
        <v>546</v>
      </c>
      <c r="B475" s="573" t="s">
        <v>973</v>
      </c>
      <c r="C475" s="574" t="s">
        <v>486</v>
      </c>
      <c r="D475" s="575">
        <v>4.7</v>
      </c>
    </row>
    <row r="476" spans="1:4">
      <c r="A476" s="572">
        <v>565</v>
      </c>
      <c r="B476" s="573" t="s">
        <v>974</v>
      </c>
      <c r="C476" s="574" t="s">
        <v>810</v>
      </c>
      <c r="D476" s="575">
        <v>8.31</v>
      </c>
    </row>
    <row r="477" spans="1:4">
      <c r="A477" s="572">
        <v>551</v>
      </c>
      <c r="B477" s="573" t="s">
        <v>975</v>
      </c>
      <c r="C477" s="574" t="s">
        <v>810</v>
      </c>
      <c r="D477" s="575">
        <v>46.46</v>
      </c>
    </row>
    <row r="478" spans="1:4">
      <c r="A478" s="572">
        <v>556</v>
      </c>
      <c r="B478" s="573" t="s">
        <v>976</v>
      </c>
      <c r="C478" s="574" t="s">
        <v>486</v>
      </c>
      <c r="D478" s="575">
        <v>4.7</v>
      </c>
    </row>
    <row r="479" spans="1:4">
      <c r="A479" s="572">
        <v>549</v>
      </c>
      <c r="B479" s="573" t="s">
        <v>977</v>
      </c>
      <c r="C479" s="574" t="s">
        <v>810</v>
      </c>
      <c r="D479" s="575">
        <v>23.78</v>
      </c>
    </row>
    <row r="480" spans="1:4">
      <c r="A480" s="572">
        <v>558</v>
      </c>
      <c r="B480" s="573" t="s">
        <v>978</v>
      </c>
      <c r="C480" s="574" t="s">
        <v>486</v>
      </c>
      <c r="D480" s="575">
        <v>4.7</v>
      </c>
    </row>
    <row r="481" spans="1:4">
      <c r="A481" s="572">
        <v>559</v>
      </c>
      <c r="B481" s="573" t="s">
        <v>978</v>
      </c>
      <c r="C481" s="574" t="s">
        <v>810</v>
      </c>
      <c r="D481" s="575">
        <v>11.89</v>
      </c>
    </row>
    <row r="482" spans="1:4">
      <c r="A482" s="572">
        <v>547</v>
      </c>
      <c r="B482" s="573" t="s">
        <v>979</v>
      </c>
      <c r="C482" s="574" t="s">
        <v>810</v>
      </c>
      <c r="D482" s="575">
        <v>17.809999999999999</v>
      </c>
    </row>
    <row r="483" spans="1:4">
      <c r="A483" s="572">
        <v>560</v>
      </c>
      <c r="B483" s="573" t="s">
        <v>980</v>
      </c>
      <c r="C483" s="574" t="s">
        <v>810</v>
      </c>
      <c r="D483" s="575">
        <v>15.05</v>
      </c>
    </row>
    <row r="484" spans="1:4">
      <c r="A484" s="572">
        <v>554</v>
      </c>
      <c r="B484" s="573" t="s">
        <v>981</v>
      </c>
      <c r="C484" s="574" t="s">
        <v>486</v>
      </c>
      <c r="D484" s="575">
        <v>4.7</v>
      </c>
    </row>
    <row r="485" spans="1:4">
      <c r="A485" s="572">
        <v>566</v>
      </c>
      <c r="B485" s="573" t="s">
        <v>982</v>
      </c>
      <c r="C485" s="574" t="s">
        <v>810</v>
      </c>
      <c r="D485" s="575">
        <v>2.41</v>
      </c>
    </row>
    <row r="486" spans="1:4">
      <c r="A486" s="572">
        <v>550</v>
      </c>
      <c r="B486" s="573" t="s">
        <v>983</v>
      </c>
      <c r="C486" s="574" t="s">
        <v>486</v>
      </c>
      <c r="D486" s="575">
        <v>4.7</v>
      </c>
    </row>
    <row r="487" spans="1:4">
      <c r="A487" s="572">
        <v>563</v>
      </c>
      <c r="B487" s="573" t="s">
        <v>984</v>
      </c>
      <c r="C487" s="574" t="s">
        <v>810</v>
      </c>
      <c r="D487" s="575">
        <v>13.51</v>
      </c>
    </row>
    <row r="488" spans="1:4">
      <c r="A488" s="572">
        <v>581</v>
      </c>
      <c r="B488" s="573" t="s">
        <v>985</v>
      </c>
      <c r="C488" s="574" t="s">
        <v>891</v>
      </c>
      <c r="D488" s="575">
        <v>363.05</v>
      </c>
    </row>
    <row r="489" spans="1:4">
      <c r="A489" s="572">
        <v>3437</v>
      </c>
      <c r="B489" s="573" t="s">
        <v>986</v>
      </c>
      <c r="C489" s="574" t="s">
        <v>891</v>
      </c>
      <c r="D489" s="575">
        <v>199.5</v>
      </c>
    </row>
    <row r="490" spans="1:4">
      <c r="A490" s="572">
        <v>38127</v>
      </c>
      <c r="B490" s="573" t="s">
        <v>987</v>
      </c>
      <c r="C490" s="574" t="s">
        <v>492</v>
      </c>
      <c r="D490" s="575">
        <v>293.69</v>
      </c>
    </row>
    <row r="491" spans="1:4" ht="28.5">
      <c r="A491" s="572">
        <v>13373</v>
      </c>
      <c r="B491" s="573" t="s">
        <v>988</v>
      </c>
      <c r="C491" s="574" t="s">
        <v>492</v>
      </c>
      <c r="D491" s="575">
        <v>14.76</v>
      </c>
    </row>
    <row r="492" spans="1:4" ht="28.5">
      <c r="A492" s="572">
        <v>13374</v>
      </c>
      <c r="B492" s="573" t="s">
        <v>989</v>
      </c>
      <c r="C492" s="574" t="s">
        <v>492</v>
      </c>
      <c r="D492" s="575">
        <v>41.99</v>
      </c>
    </row>
    <row r="493" spans="1:4">
      <c r="A493" s="572">
        <v>10956</v>
      </c>
      <c r="B493" s="573" t="s">
        <v>990</v>
      </c>
      <c r="C493" s="574" t="s">
        <v>492</v>
      </c>
      <c r="D493" s="575">
        <v>60.79</v>
      </c>
    </row>
    <row r="494" spans="1:4">
      <c r="A494" s="572">
        <v>38060</v>
      </c>
      <c r="B494" s="573" t="s">
        <v>991</v>
      </c>
      <c r="C494" s="574" t="s">
        <v>492</v>
      </c>
      <c r="D494" s="575">
        <v>58.52</v>
      </c>
    </row>
    <row r="495" spans="1:4">
      <c r="A495" s="572">
        <v>641</v>
      </c>
      <c r="B495" s="573" t="s">
        <v>992</v>
      </c>
      <c r="C495" s="574" t="s">
        <v>686</v>
      </c>
      <c r="D495" s="575">
        <v>92.58</v>
      </c>
    </row>
    <row r="496" spans="1:4" ht="28.5">
      <c r="A496" s="572">
        <v>37597</v>
      </c>
      <c r="B496" s="573" t="s">
        <v>993</v>
      </c>
      <c r="C496" s="574" t="s">
        <v>492</v>
      </c>
      <c r="D496" s="575">
        <v>258281.25</v>
      </c>
    </row>
    <row r="497" spans="1:4" ht="42.75">
      <c r="A497" s="572">
        <v>39020</v>
      </c>
      <c r="B497" s="573" t="s">
        <v>994</v>
      </c>
      <c r="C497" s="574" t="s">
        <v>810</v>
      </c>
      <c r="D497" s="575">
        <v>22</v>
      </c>
    </row>
    <row r="498" spans="1:4" ht="42.75">
      <c r="A498" s="572">
        <v>183</v>
      </c>
      <c r="B498" s="573" t="s">
        <v>995</v>
      </c>
      <c r="C498" s="574" t="s">
        <v>996</v>
      </c>
      <c r="D498" s="575">
        <v>118.8</v>
      </c>
    </row>
    <row r="499" spans="1:4" ht="42.75">
      <c r="A499" s="572">
        <v>181</v>
      </c>
      <c r="B499" s="573" t="s">
        <v>997</v>
      </c>
      <c r="C499" s="574" t="s">
        <v>996</v>
      </c>
      <c r="D499" s="575">
        <v>130.11000000000001</v>
      </c>
    </row>
    <row r="500" spans="1:4" ht="28.5">
      <c r="A500" s="572">
        <v>20001</v>
      </c>
      <c r="B500" s="573" t="s">
        <v>998</v>
      </c>
      <c r="C500" s="574" t="s">
        <v>996</v>
      </c>
      <c r="D500" s="575">
        <v>96.17</v>
      </c>
    </row>
    <row r="501" spans="1:4" ht="28.5">
      <c r="A501" s="572">
        <v>194</v>
      </c>
      <c r="B501" s="573" t="s">
        <v>999</v>
      </c>
      <c r="C501" s="574" t="s">
        <v>996</v>
      </c>
      <c r="D501" s="575">
        <v>52.46</v>
      </c>
    </row>
    <row r="502" spans="1:4" ht="28.5">
      <c r="A502" s="572">
        <v>184</v>
      </c>
      <c r="B502" s="573" t="s">
        <v>1000</v>
      </c>
      <c r="C502" s="574" t="s">
        <v>996</v>
      </c>
      <c r="D502" s="575">
        <v>78.52</v>
      </c>
    </row>
    <row r="503" spans="1:4" ht="42.75">
      <c r="A503" s="572">
        <v>195</v>
      </c>
      <c r="B503" s="573" t="s">
        <v>1001</v>
      </c>
      <c r="C503" s="574" t="s">
        <v>996</v>
      </c>
      <c r="D503" s="575">
        <v>96.51</v>
      </c>
    </row>
    <row r="504" spans="1:4" ht="28.5">
      <c r="A504" s="572">
        <v>10531</v>
      </c>
      <c r="B504" s="573" t="s">
        <v>1002</v>
      </c>
      <c r="C504" s="574" t="s">
        <v>686</v>
      </c>
      <c r="D504" s="575">
        <v>1.03</v>
      </c>
    </row>
    <row r="505" spans="1:4" ht="28.5">
      <c r="A505" s="572">
        <v>646</v>
      </c>
      <c r="B505" s="573" t="s">
        <v>1003</v>
      </c>
      <c r="C505" s="574" t="s">
        <v>686</v>
      </c>
      <c r="D505" s="575">
        <v>2.8</v>
      </c>
    </row>
    <row r="506" spans="1:4" ht="28.5">
      <c r="A506" s="572">
        <v>643</v>
      </c>
      <c r="B506" s="573" t="s">
        <v>1004</v>
      </c>
      <c r="C506" s="574" t="s">
        <v>686</v>
      </c>
      <c r="D506" s="575">
        <v>1.64</v>
      </c>
    </row>
    <row r="507" spans="1:4" ht="28.5">
      <c r="A507" s="572">
        <v>644</v>
      </c>
      <c r="B507" s="573" t="s">
        <v>1005</v>
      </c>
      <c r="C507" s="574" t="s">
        <v>686</v>
      </c>
      <c r="D507" s="575">
        <v>3.96</v>
      </c>
    </row>
    <row r="508" spans="1:4" ht="28.5">
      <c r="A508" s="572">
        <v>37549</v>
      </c>
      <c r="B508" s="573" t="s">
        <v>1006</v>
      </c>
      <c r="C508" s="574" t="s">
        <v>492</v>
      </c>
      <c r="D508" s="575">
        <v>2450.48</v>
      </c>
    </row>
    <row r="509" spans="1:4" ht="28.5">
      <c r="A509" s="572">
        <v>10535</v>
      </c>
      <c r="B509" s="573" t="s">
        <v>1007</v>
      </c>
      <c r="C509" s="574" t="s">
        <v>492</v>
      </c>
      <c r="D509" s="575">
        <v>3415.9</v>
      </c>
    </row>
    <row r="510" spans="1:4" ht="28.5">
      <c r="A510" s="572">
        <v>10537</v>
      </c>
      <c r="B510" s="573" t="s">
        <v>1008</v>
      </c>
      <c r="C510" s="574" t="s">
        <v>492</v>
      </c>
      <c r="D510" s="575">
        <v>4658.3599999999997</v>
      </c>
    </row>
    <row r="511" spans="1:4" ht="28.5">
      <c r="A511" s="572">
        <v>13891</v>
      </c>
      <c r="B511" s="573" t="s">
        <v>1009</v>
      </c>
      <c r="C511" s="574" t="s">
        <v>492</v>
      </c>
      <c r="D511" s="575">
        <v>4272.76</v>
      </c>
    </row>
    <row r="512" spans="1:4" ht="28.5">
      <c r="A512" s="572">
        <v>25975</v>
      </c>
      <c r="B512" s="573" t="s">
        <v>1010</v>
      </c>
      <c r="C512" s="574" t="s">
        <v>492</v>
      </c>
      <c r="D512" s="575">
        <v>18584.810000000001</v>
      </c>
    </row>
    <row r="513" spans="1:4" ht="28.5">
      <c r="A513" s="572">
        <v>36396</v>
      </c>
      <c r="B513" s="573" t="s">
        <v>1011</v>
      </c>
      <c r="C513" s="574" t="s">
        <v>492</v>
      </c>
      <c r="D513" s="575">
        <v>3908.02</v>
      </c>
    </row>
    <row r="514" spans="1:4" ht="28.5">
      <c r="A514" s="572">
        <v>36397</v>
      </c>
      <c r="B514" s="573" t="s">
        <v>1012</v>
      </c>
      <c r="C514" s="574" t="s">
        <v>492</v>
      </c>
      <c r="D514" s="575">
        <v>13895.18</v>
      </c>
    </row>
    <row r="515" spans="1:4" ht="28.5">
      <c r="A515" s="572">
        <v>36398</v>
      </c>
      <c r="B515" s="573" t="s">
        <v>1013</v>
      </c>
      <c r="C515" s="574" t="s">
        <v>492</v>
      </c>
      <c r="D515" s="575">
        <v>16888.439999999999</v>
      </c>
    </row>
    <row r="516" spans="1:4">
      <c r="A516" s="572">
        <v>11797</v>
      </c>
      <c r="B516" s="573" t="s">
        <v>1014</v>
      </c>
      <c r="C516" s="574" t="s">
        <v>492</v>
      </c>
      <c r="D516" s="575">
        <v>197.04</v>
      </c>
    </row>
    <row r="517" spans="1:4">
      <c r="A517" s="572">
        <v>647</v>
      </c>
      <c r="B517" s="573" t="s">
        <v>1015</v>
      </c>
      <c r="C517" s="574" t="s">
        <v>686</v>
      </c>
      <c r="D517" s="575">
        <v>14.08</v>
      </c>
    </row>
    <row r="518" spans="1:4">
      <c r="A518" s="572">
        <v>40920</v>
      </c>
      <c r="B518" s="573" t="s">
        <v>1016</v>
      </c>
      <c r="C518" s="574" t="s">
        <v>688</v>
      </c>
      <c r="D518" s="575">
        <v>2471.61</v>
      </c>
    </row>
    <row r="519" spans="1:4">
      <c r="A519" s="572">
        <v>7270</v>
      </c>
      <c r="B519" s="573" t="s">
        <v>1017</v>
      </c>
      <c r="C519" s="574" t="s">
        <v>492</v>
      </c>
      <c r="D519" s="575">
        <v>0.46</v>
      </c>
    </row>
    <row r="520" spans="1:4">
      <c r="A520" s="572">
        <v>7269</v>
      </c>
      <c r="B520" s="573" t="s">
        <v>1018</v>
      </c>
      <c r="C520" s="574" t="s">
        <v>492</v>
      </c>
      <c r="D520" s="575">
        <v>0.33</v>
      </c>
    </row>
    <row r="521" spans="1:4">
      <c r="A521" s="572">
        <v>7271</v>
      </c>
      <c r="B521" s="573" t="s">
        <v>1019</v>
      </c>
      <c r="C521" s="574" t="s">
        <v>492</v>
      </c>
      <c r="D521" s="575">
        <v>0.48</v>
      </c>
    </row>
    <row r="522" spans="1:4">
      <c r="A522" s="572">
        <v>7268</v>
      </c>
      <c r="B522" s="573" t="s">
        <v>1020</v>
      </c>
      <c r="C522" s="574" t="s">
        <v>492</v>
      </c>
      <c r="D522" s="575">
        <v>0.69</v>
      </c>
    </row>
    <row r="523" spans="1:4">
      <c r="A523" s="572">
        <v>7266</v>
      </c>
      <c r="B523" s="573" t="s">
        <v>1021</v>
      </c>
      <c r="C523" s="574" t="s">
        <v>1022</v>
      </c>
      <c r="D523" s="575">
        <v>485.9</v>
      </c>
    </row>
    <row r="524" spans="1:4">
      <c r="A524" s="572">
        <v>7267</v>
      </c>
      <c r="B524" s="573" t="s">
        <v>1023</v>
      </c>
      <c r="C524" s="574" t="s">
        <v>492</v>
      </c>
      <c r="D524" s="575">
        <v>0.33</v>
      </c>
    </row>
    <row r="525" spans="1:4" ht="28.5">
      <c r="A525" s="572">
        <v>38783</v>
      </c>
      <c r="B525" s="573" t="s">
        <v>1024</v>
      </c>
      <c r="C525" s="574" t="s">
        <v>492</v>
      </c>
      <c r="D525" s="575">
        <v>0.6</v>
      </c>
    </row>
    <row r="526" spans="1:4" ht="28.5">
      <c r="A526" s="572">
        <v>37593</v>
      </c>
      <c r="B526" s="573" t="s">
        <v>1025</v>
      </c>
      <c r="C526" s="574" t="s">
        <v>492</v>
      </c>
      <c r="D526" s="575">
        <v>1.58</v>
      </c>
    </row>
    <row r="527" spans="1:4" ht="28.5">
      <c r="A527" s="572">
        <v>37594</v>
      </c>
      <c r="B527" s="573" t="s">
        <v>1026</v>
      </c>
      <c r="C527" s="574" t="s">
        <v>492</v>
      </c>
      <c r="D527" s="575">
        <v>1.94</v>
      </c>
    </row>
    <row r="528" spans="1:4" ht="28.5">
      <c r="A528" s="572">
        <v>37592</v>
      </c>
      <c r="B528" s="573" t="s">
        <v>1027</v>
      </c>
      <c r="C528" s="574" t="s">
        <v>492</v>
      </c>
      <c r="D528" s="575">
        <v>1.18</v>
      </c>
    </row>
    <row r="529" spans="1:4">
      <c r="A529" s="572">
        <v>34556</v>
      </c>
      <c r="B529" s="573" t="s">
        <v>1028</v>
      </c>
      <c r="C529" s="574" t="s">
        <v>492</v>
      </c>
      <c r="D529" s="575">
        <v>2.54</v>
      </c>
    </row>
    <row r="530" spans="1:4">
      <c r="A530" s="572">
        <v>37873</v>
      </c>
      <c r="B530" s="573" t="s">
        <v>1029</v>
      </c>
      <c r="C530" s="574" t="s">
        <v>492</v>
      </c>
      <c r="D530" s="575">
        <v>2.77</v>
      </c>
    </row>
    <row r="531" spans="1:4">
      <c r="A531" s="572">
        <v>34564</v>
      </c>
      <c r="B531" s="573" t="s">
        <v>1030</v>
      </c>
      <c r="C531" s="574" t="s">
        <v>492</v>
      </c>
      <c r="D531" s="575">
        <v>3.17</v>
      </c>
    </row>
    <row r="532" spans="1:4">
      <c r="A532" s="572">
        <v>34565</v>
      </c>
      <c r="B532" s="573" t="s">
        <v>1031</v>
      </c>
      <c r="C532" s="574" t="s">
        <v>492</v>
      </c>
      <c r="D532" s="575">
        <v>3.66</v>
      </c>
    </row>
    <row r="533" spans="1:4">
      <c r="A533" s="572">
        <v>38590</v>
      </c>
      <c r="B533" s="573" t="s">
        <v>1032</v>
      </c>
      <c r="C533" s="574" t="s">
        <v>492</v>
      </c>
      <c r="D533" s="575">
        <v>2.12</v>
      </c>
    </row>
    <row r="534" spans="1:4">
      <c r="A534" s="572">
        <v>34566</v>
      </c>
      <c r="B534" s="573" t="s">
        <v>1033</v>
      </c>
      <c r="C534" s="574" t="s">
        <v>492</v>
      </c>
      <c r="D534" s="575">
        <v>1.99</v>
      </c>
    </row>
    <row r="535" spans="1:4">
      <c r="A535" s="572">
        <v>34567</v>
      </c>
      <c r="B535" s="573" t="s">
        <v>1034</v>
      </c>
      <c r="C535" s="574" t="s">
        <v>492</v>
      </c>
      <c r="D535" s="575">
        <v>2.23</v>
      </c>
    </row>
    <row r="536" spans="1:4">
      <c r="A536" s="572">
        <v>38591</v>
      </c>
      <c r="B536" s="573" t="s">
        <v>1035</v>
      </c>
      <c r="C536" s="574" t="s">
        <v>492</v>
      </c>
      <c r="D536" s="575">
        <v>2.41</v>
      </c>
    </row>
    <row r="537" spans="1:4">
      <c r="A537" s="572">
        <v>34568</v>
      </c>
      <c r="B537" s="573" t="s">
        <v>1036</v>
      </c>
      <c r="C537" s="574" t="s">
        <v>492</v>
      </c>
      <c r="D537" s="575">
        <v>2.91</v>
      </c>
    </row>
    <row r="538" spans="1:4">
      <c r="A538" s="572">
        <v>34569</v>
      </c>
      <c r="B538" s="573" t="s">
        <v>1037</v>
      </c>
      <c r="C538" s="574" t="s">
        <v>492</v>
      </c>
      <c r="D538" s="575">
        <v>2.97</v>
      </c>
    </row>
    <row r="539" spans="1:4">
      <c r="A539" s="572">
        <v>34570</v>
      </c>
      <c r="B539" s="573" t="s">
        <v>1038</v>
      </c>
      <c r="C539" s="574" t="s">
        <v>492</v>
      </c>
      <c r="D539" s="575">
        <v>3.18</v>
      </c>
    </row>
    <row r="540" spans="1:4">
      <c r="A540" s="572">
        <v>37107</v>
      </c>
      <c r="B540" s="573" t="s">
        <v>1039</v>
      </c>
      <c r="C540" s="574" t="s">
        <v>492</v>
      </c>
      <c r="D540" s="575">
        <v>3.86</v>
      </c>
    </row>
    <row r="541" spans="1:4">
      <c r="A541" s="572">
        <v>25070</v>
      </c>
      <c r="B541" s="573" t="s">
        <v>1040</v>
      </c>
      <c r="C541" s="574" t="s">
        <v>492</v>
      </c>
      <c r="D541" s="575">
        <v>2.4300000000000002</v>
      </c>
    </row>
    <row r="542" spans="1:4">
      <c r="A542" s="572">
        <v>34571</v>
      </c>
      <c r="B542" s="573" t="s">
        <v>1041</v>
      </c>
      <c r="C542" s="574" t="s">
        <v>492</v>
      </c>
      <c r="D542" s="575">
        <v>2.48</v>
      </c>
    </row>
    <row r="543" spans="1:4">
      <c r="A543" s="572">
        <v>34573</v>
      </c>
      <c r="B543" s="573" t="s">
        <v>1042</v>
      </c>
      <c r="C543" s="574" t="s">
        <v>492</v>
      </c>
      <c r="D543" s="575">
        <v>2.62</v>
      </c>
    </row>
    <row r="544" spans="1:4">
      <c r="A544" s="572">
        <v>34576</v>
      </c>
      <c r="B544" s="573" t="s">
        <v>1043</v>
      </c>
      <c r="C544" s="574" t="s">
        <v>492</v>
      </c>
      <c r="D544" s="575">
        <v>3.62</v>
      </c>
    </row>
    <row r="545" spans="1:4">
      <c r="A545" s="572">
        <v>34577</v>
      </c>
      <c r="B545" s="573" t="s">
        <v>1044</v>
      </c>
      <c r="C545" s="574" t="s">
        <v>492</v>
      </c>
      <c r="D545" s="575">
        <v>3.86</v>
      </c>
    </row>
    <row r="546" spans="1:4">
      <c r="A546" s="572">
        <v>34578</v>
      </c>
      <c r="B546" s="573" t="s">
        <v>1045</v>
      </c>
      <c r="C546" s="574" t="s">
        <v>492</v>
      </c>
      <c r="D546" s="575">
        <v>4.29</v>
      </c>
    </row>
    <row r="547" spans="1:4">
      <c r="A547" s="572">
        <v>34579</v>
      </c>
      <c r="B547" s="573" t="s">
        <v>1046</v>
      </c>
      <c r="C547" s="574" t="s">
        <v>492</v>
      </c>
      <c r="D547" s="575">
        <v>5.49</v>
      </c>
    </row>
    <row r="548" spans="1:4">
      <c r="A548" s="572">
        <v>25067</v>
      </c>
      <c r="B548" s="573" t="s">
        <v>1047</v>
      </c>
      <c r="C548" s="574" t="s">
        <v>492</v>
      </c>
      <c r="D548" s="575">
        <v>3.17</v>
      </c>
    </row>
    <row r="549" spans="1:4">
      <c r="A549" s="572">
        <v>34580</v>
      </c>
      <c r="B549" s="573" t="s">
        <v>1048</v>
      </c>
      <c r="C549" s="574" t="s">
        <v>492</v>
      </c>
      <c r="D549" s="575">
        <v>3.45</v>
      </c>
    </row>
    <row r="550" spans="1:4">
      <c r="A550" s="572">
        <v>25071</v>
      </c>
      <c r="B550" s="573" t="s">
        <v>1049</v>
      </c>
      <c r="C550" s="574" t="s">
        <v>492</v>
      </c>
      <c r="D550" s="575">
        <v>1.66</v>
      </c>
    </row>
    <row r="551" spans="1:4">
      <c r="A551" s="572">
        <v>34555</v>
      </c>
      <c r="B551" s="573" t="s">
        <v>1050</v>
      </c>
      <c r="C551" s="574" t="s">
        <v>492</v>
      </c>
      <c r="D551" s="575">
        <v>2.6</v>
      </c>
    </row>
    <row r="552" spans="1:4">
      <c r="A552" s="572">
        <v>34583</v>
      </c>
      <c r="B552" s="573" t="s">
        <v>1051</v>
      </c>
      <c r="C552" s="574" t="s">
        <v>891</v>
      </c>
      <c r="D552" s="575">
        <v>35.82</v>
      </c>
    </row>
    <row r="553" spans="1:4">
      <c r="A553" s="572">
        <v>34584</v>
      </c>
      <c r="B553" s="573" t="s">
        <v>1052</v>
      </c>
      <c r="C553" s="574" t="s">
        <v>891</v>
      </c>
      <c r="D553" s="575">
        <v>20.05</v>
      </c>
    </row>
    <row r="554" spans="1:4" ht="28.5">
      <c r="A554" s="572">
        <v>709</v>
      </c>
      <c r="B554" s="573" t="s">
        <v>1053</v>
      </c>
      <c r="C554" s="574" t="s">
        <v>891</v>
      </c>
      <c r="D554" s="575">
        <v>388.88</v>
      </c>
    </row>
    <row r="555" spans="1:4">
      <c r="A555" s="572">
        <v>715</v>
      </c>
      <c r="B555" s="573" t="s">
        <v>1054</v>
      </c>
      <c r="C555" s="574" t="s">
        <v>492</v>
      </c>
      <c r="D555" s="575">
        <v>16</v>
      </c>
    </row>
    <row r="556" spans="1:4">
      <c r="A556" s="572">
        <v>718</v>
      </c>
      <c r="B556" s="573" t="s">
        <v>1055</v>
      </c>
      <c r="C556" s="574" t="s">
        <v>492</v>
      </c>
      <c r="D556" s="575">
        <v>23.84</v>
      </c>
    </row>
    <row r="557" spans="1:4">
      <c r="A557" s="572">
        <v>34585</v>
      </c>
      <c r="B557" s="573" t="s">
        <v>1056</v>
      </c>
      <c r="C557" s="574" t="s">
        <v>492</v>
      </c>
      <c r="D557" s="575">
        <v>1.33</v>
      </c>
    </row>
    <row r="558" spans="1:4">
      <c r="A558" s="572">
        <v>10610</v>
      </c>
      <c r="B558" s="573" t="s">
        <v>1057</v>
      </c>
      <c r="C558" s="574" t="s">
        <v>492</v>
      </c>
      <c r="D558" s="575">
        <v>1.31</v>
      </c>
    </row>
    <row r="559" spans="1:4">
      <c r="A559" s="572">
        <v>34586</v>
      </c>
      <c r="B559" s="573" t="s">
        <v>1058</v>
      </c>
      <c r="C559" s="574" t="s">
        <v>492</v>
      </c>
      <c r="D559" s="575">
        <v>1.35</v>
      </c>
    </row>
    <row r="560" spans="1:4">
      <c r="A560" s="572">
        <v>38603</v>
      </c>
      <c r="B560" s="573" t="s">
        <v>1059</v>
      </c>
      <c r="C560" s="574" t="s">
        <v>492</v>
      </c>
      <c r="D560" s="575">
        <v>1.56</v>
      </c>
    </row>
    <row r="561" spans="1:4">
      <c r="A561" s="572">
        <v>34587</v>
      </c>
      <c r="B561" s="573" t="s">
        <v>1060</v>
      </c>
      <c r="C561" s="574" t="s">
        <v>492</v>
      </c>
      <c r="D561" s="575">
        <v>1.65</v>
      </c>
    </row>
    <row r="562" spans="1:4">
      <c r="A562" s="572">
        <v>34588</v>
      </c>
      <c r="B562" s="573" t="s">
        <v>1061</v>
      </c>
      <c r="C562" s="574" t="s">
        <v>492</v>
      </c>
      <c r="D562" s="575">
        <v>1.73</v>
      </c>
    </row>
    <row r="563" spans="1:4">
      <c r="A563" s="572">
        <v>34590</v>
      </c>
      <c r="B563" s="573" t="s">
        <v>1062</v>
      </c>
      <c r="C563" s="574" t="s">
        <v>492</v>
      </c>
      <c r="D563" s="575">
        <v>1.87</v>
      </c>
    </row>
    <row r="564" spans="1:4">
      <c r="A564" s="572">
        <v>34591</v>
      </c>
      <c r="B564" s="573" t="s">
        <v>1063</v>
      </c>
      <c r="C564" s="574" t="s">
        <v>492</v>
      </c>
      <c r="D564" s="575">
        <v>2.34</v>
      </c>
    </row>
    <row r="565" spans="1:4" ht="28.5">
      <c r="A565" s="572">
        <v>11117</v>
      </c>
      <c r="B565" s="573" t="s">
        <v>1064</v>
      </c>
      <c r="C565" s="574" t="s">
        <v>492</v>
      </c>
      <c r="D565" s="575">
        <v>2.74</v>
      </c>
    </row>
    <row r="566" spans="1:4">
      <c r="A566" s="572">
        <v>34592</v>
      </c>
      <c r="B566" s="573" t="s">
        <v>1065</v>
      </c>
      <c r="C566" s="574" t="s">
        <v>492</v>
      </c>
      <c r="D566" s="575">
        <v>1.77</v>
      </c>
    </row>
    <row r="567" spans="1:4">
      <c r="A567" s="572">
        <v>651</v>
      </c>
      <c r="B567" s="573" t="s">
        <v>1066</v>
      </c>
      <c r="C567" s="574" t="s">
        <v>492</v>
      </c>
      <c r="D567" s="575">
        <v>2.02</v>
      </c>
    </row>
    <row r="568" spans="1:4">
      <c r="A568" s="572">
        <v>37103</v>
      </c>
      <c r="B568" s="573" t="s">
        <v>1067</v>
      </c>
      <c r="C568" s="574" t="s">
        <v>492</v>
      </c>
      <c r="D568" s="575">
        <v>2.21</v>
      </c>
    </row>
    <row r="569" spans="1:4">
      <c r="A569" s="572">
        <v>654</v>
      </c>
      <c r="B569" s="573" t="s">
        <v>1068</v>
      </c>
      <c r="C569" s="574" t="s">
        <v>492</v>
      </c>
      <c r="D569" s="575">
        <v>2.61</v>
      </c>
    </row>
    <row r="570" spans="1:4">
      <c r="A570" s="572">
        <v>650</v>
      </c>
      <c r="B570" s="573" t="s">
        <v>1069</v>
      </c>
      <c r="C570" s="574" t="s">
        <v>492</v>
      </c>
      <c r="D570" s="575">
        <v>1.72</v>
      </c>
    </row>
    <row r="571" spans="1:4">
      <c r="A571" s="572">
        <v>34599</v>
      </c>
      <c r="B571" s="573" t="s">
        <v>1070</v>
      </c>
      <c r="C571" s="574" t="s">
        <v>492</v>
      </c>
      <c r="D571" s="575">
        <v>1.86</v>
      </c>
    </row>
    <row r="572" spans="1:4">
      <c r="A572" s="572">
        <v>674</v>
      </c>
      <c r="B572" s="573" t="s">
        <v>1071</v>
      </c>
      <c r="C572" s="574" t="s">
        <v>891</v>
      </c>
      <c r="D572" s="575">
        <v>47.73</v>
      </c>
    </row>
    <row r="573" spans="1:4">
      <c r="A573" s="572">
        <v>34600</v>
      </c>
      <c r="B573" s="573" t="s">
        <v>1072</v>
      </c>
      <c r="C573" s="574" t="s">
        <v>891</v>
      </c>
      <c r="D573" s="575">
        <v>77.56</v>
      </c>
    </row>
    <row r="574" spans="1:4">
      <c r="A574" s="572">
        <v>652</v>
      </c>
      <c r="B574" s="573" t="s">
        <v>1073</v>
      </c>
      <c r="C574" s="574" t="s">
        <v>891</v>
      </c>
      <c r="D574" s="575">
        <v>98.78</v>
      </c>
    </row>
    <row r="575" spans="1:4">
      <c r="A575" s="572">
        <v>716</v>
      </c>
      <c r="B575" s="573" t="s">
        <v>1074</v>
      </c>
      <c r="C575" s="574" t="s">
        <v>492</v>
      </c>
      <c r="D575" s="575">
        <v>16.170000000000002</v>
      </c>
    </row>
    <row r="576" spans="1:4">
      <c r="A576" s="572">
        <v>11981</v>
      </c>
      <c r="B576" s="573" t="s">
        <v>1075</v>
      </c>
      <c r="C576" s="574" t="s">
        <v>492</v>
      </c>
      <c r="D576" s="575">
        <v>16.34</v>
      </c>
    </row>
    <row r="577" spans="1:4" ht="28.5">
      <c r="A577" s="572">
        <v>12614</v>
      </c>
      <c r="B577" s="573" t="s">
        <v>1076</v>
      </c>
      <c r="C577" s="574" t="s">
        <v>492</v>
      </c>
      <c r="D577" s="575">
        <v>14.97</v>
      </c>
    </row>
    <row r="578" spans="1:4">
      <c r="A578" s="572">
        <v>6140</v>
      </c>
      <c r="B578" s="573" t="s">
        <v>1077</v>
      </c>
      <c r="C578" s="574" t="s">
        <v>492</v>
      </c>
      <c r="D578" s="575">
        <v>2.3199999999999998</v>
      </c>
    </row>
    <row r="579" spans="1:4">
      <c r="A579" s="572">
        <v>38399</v>
      </c>
      <c r="B579" s="573" t="s">
        <v>1078</v>
      </c>
      <c r="C579" s="574" t="s">
        <v>492</v>
      </c>
      <c r="D579" s="575">
        <v>128.54</v>
      </c>
    </row>
    <row r="580" spans="1:4" ht="42.75">
      <c r="A580" s="572">
        <v>729</v>
      </c>
      <c r="B580" s="573" t="s">
        <v>1079</v>
      </c>
      <c r="C580" s="574" t="s">
        <v>492</v>
      </c>
      <c r="D580" s="575">
        <v>563.87</v>
      </c>
    </row>
    <row r="581" spans="1:4" ht="42.75">
      <c r="A581" s="572">
        <v>39925</v>
      </c>
      <c r="B581" s="573" t="s">
        <v>1080</v>
      </c>
      <c r="C581" s="574" t="s">
        <v>492</v>
      </c>
      <c r="D581" s="575">
        <v>8147.87</v>
      </c>
    </row>
    <row r="582" spans="1:4" ht="28.5">
      <c r="A582" s="572">
        <v>731</v>
      </c>
      <c r="B582" s="573" t="s">
        <v>1081</v>
      </c>
      <c r="C582" s="574" t="s">
        <v>492</v>
      </c>
      <c r="D582" s="575">
        <v>548.78</v>
      </c>
    </row>
    <row r="583" spans="1:4" ht="42.75">
      <c r="A583" s="572">
        <v>10575</v>
      </c>
      <c r="B583" s="573" t="s">
        <v>1082</v>
      </c>
      <c r="C583" s="574" t="s">
        <v>492</v>
      </c>
      <c r="D583" s="575">
        <v>856.42</v>
      </c>
    </row>
    <row r="584" spans="1:4" ht="42.75">
      <c r="A584" s="572">
        <v>733</v>
      </c>
      <c r="B584" s="573" t="s">
        <v>1083</v>
      </c>
      <c r="C584" s="574" t="s">
        <v>492</v>
      </c>
      <c r="D584" s="575">
        <v>937.67</v>
      </c>
    </row>
    <row r="585" spans="1:4" ht="42.75">
      <c r="A585" s="572">
        <v>732</v>
      </c>
      <c r="B585" s="573" t="s">
        <v>1084</v>
      </c>
      <c r="C585" s="574" t="s">
        <v>492</v>
      </c>
      <c r="D585" s="575">
        <v>925.07</v>
      </c>
    </row>
    <row r="586" spans="1:4" ht="42.75">
      <c r="A586" s="572">
        <v>735</v>
      </c>
      <c r="B586" s="573" t="s">
        <v>1085</v>
      </c>
      <c r="C586" s="574" t="s">
        <v>492</v>
      </c>
      <c r="D586" s="575">
        <v>1645.65</v>
      </c>
    </row>
    <row r="587" spans="1:4" ht="42.75">
      <c r="A587" s="572">
        <v>737</v>
      </c>
      <c r="B587" s="573" t="s">
        <v>1086</v>
      </c>
      <c r="C587" s="574" t="s">
        <v>492</v>
      </c>
      <c r="D587" s="575">
        <v>5187.51</v>
      </c>
    </row>
    <row r="588" spans="1:4" ht="42.75">
      <c r="A588" s="572">
        <v>736</v>
      </c>
      <c r="B588" s="573" t="s">
        <v>1087</v>
      </c>
      <c r="C588" s="574" t="s">
        <v>492</v>
      </c>
      <c r="D588" s="575">
        <v>1383.69</v>
      </c>
    </row>
    <row r="589" spans="1:4" ht="42.75">
      <c r="A589" s="572">
        <v>738</v>
      </c>
      <c r="B589" s="573" t="s">
        <v>1088</v>
      </c>
      <c r="C589" s="574" t="s">
        <v>492</v>
      </c>
      <c r="D589" s="575">
        <v>2405.41</v>
      </c>
    </row>
    <row r="590" spans="1:4" ht="42.75">
      <c r="A590" s="572">
        <v>740</v>
      </c>
      <c r="B590" s="573" t="s">
        <v>1089</v>
      </c>
      <c r="C590" s="574" t="s">
        <v>492</v>
      </c>
      <c r="D590" s="575">
        <v>4880.08</v>
      </c>
    </row>
    <row r="591" spans="1:4" ht="42.75">
      <c r="A591" s="572">
        <v>734</v>
      </c>
      <c r="B591" s="573" t="s">
        <v>1090</v>
      </c>
      <c r="C591" s="574" t="s">
        <v>492</v>
      </c>
      <c r="D591" s="575">
        <v>991.67</v>
      </c>
    </row>
    <row r="592" spans="1:4">
      <c r="A592" s="572">
        <v>39008</v>
      </c>
      <c r="B592" s="573" t="s">
        <v>1091</v>
      </c>
      <c r="C592" s="574" t="s">
        <v>492</v>
      </c>
      <c r="D592" s="575">
        <v>41640.86</v>
      </c>
    </row>
    <row r="593" spans="1:4" ht="28.5">
      <c r="A593" s="572">
        <v>39009</v>
      </c>
      <c r="B593" s="573" t="s">
        <v>1092</v>
      </c>
      <c r="C593" s="574" t="s">
        <v>492</v>
      </c>
      <c r="D593" s="575">
        <v>44613.02</v>
      </c>
    </row>
    <row r="594" spans="1:4" ht="28.5">
      <c r="A594" s="572">
        <v>25932</v>
      </c>
      <c r="B594" s="573" t="s">
        <v>1093</v>
      </c>
      <c r="C594" s="574" t="s">
        <v>1094</v>
      </c>
      <c r="D594" s="575">
        <v>192.75</v>
      </c>
    </row>
    <row r="595" spans="1:4" ht="28.5">
      <c r="A595" s="572">
        <v>39010</v>
      </c>
      <c r="B595" s="573" t="s">
        <v>1095</v>
      </c>
      <c r="C595" s="574" t="s">
        <v>492</v>
      </c>
      <c r="D595" s="575">
        <v>118613.87</v>
      </c>
    </row>
    <row r="596" spans="1:4">
      <c r="A596" s="572">
        <v>745</v>
      </c>
      <c r="B596" s="573" t="s">
        <v>1096</v>
      </c>
      <c r="C596" s="574" t="s">
        <v>686</v>
      </c>
      <c r="D596" s="575">
        <v>2.59</v>
      </c>
    </row>
    <row r="597" spans="1:4">
      <c r="A597" s="572">
        <v>10753</v>
      </c>
      <c r="B597" s="573" t="s">
        <v>1097</v>
      </c>
      <c r="C597" s="574" t="s">
        <v>686</v>
      </c>
      <c r="D597" s="575">
        <v>1.53</v>
      </c>
    </row>
    <row r="598" spans="1:4" ht="57">
      <c r="A598" s="572">
        <v>10587</v>
      </c>
      <c r="B598" s="573" t="s">
        <v>1098</v>
      </c>
      <c r="C598" s="574" t="s">
        <v>492</v>
      </c>
      <c r="D598" s="575">
        <v>1603.98</v>
      </c>
    </row>
    <row r="599" spans="1:4" ht="57">
      <c r="A599" s="572">
        <v>759</v>
      </c>
      <c r="B599" s="573" t="s">
        <v>1099</v>
      </c>
      <c r="C599" s="574" t="s">
        <v>492</v>
      </c>
      <c r="D599" s="575">
        <v>2306.21</v>
      </c>
    </row>
    <row r="600" spans="1:4" ht="57">
      <c r="A600" s="572">
        <v>761</v>
      </c>
      <c r="B600" s="573" t="s">
        <v>1100</v>
      </c>
      <c r="C600" s="574" t="s">
        <v>492</v>
      </c>
      <c r="D600" s="575">
        <v>3909.23</v>
      </c>
    </row>
    <row r="601" spans="1:4" ht="57">
      <c r="A601" s="572">
        <v>750</v>
      </c>
      <c r="B601" s="573" t="s">
        <v>1101</v>
      </c>
      <c r="C601" s="574" t="s">
        <v>492</v>
      </c>
      <c r="D601" s="575">
        <v>3711.5</v>
      </c>
    </row>
    <row r="602" spans="1:4" ht="57">
      <c r="A602" s="572">
        <v>755</v>
      </c>
      <c r="B602" s="573" t="s">
        <v>1102</v>
      </c>
      <c r="C602" s="574" t="s">
        <v>492</v>
      </c>
      <c r="D602" s="575">
        <v>15230.2</v>
      </c>
    </row>
    <row r="603" spans="1:4" ht="57">
      <c r="A603" s="572">
        <v>749</v>
      </c>
      <c r="B603" s="573" t="s">
        <v>1103</v>
      </c>
      <c r="C603" s="574" t="s">
        <v>492</v>
      </c>
      <c r="D603" s="575">
        <v>5601.38</v>
      </c>
    </row>
    <row r="604" spans="1:4" ht="57">
      <c r="A604" s="572">
        <v>756</v>
      </c>
      <c r="B604" s="573" t="s">
        <v>1104</v>
      </c>
      <c r="C604" s="574" t="s">
        <v>492</v>
      </c>
      <c r="D604" s="575">
        <v>16610.57</v>
      </c>
    </row>
    <row r="605" spans="1:4" ht="28.5">
      <c r="A605" s="572">
        <v>4085</v>
      </c>
      <c r="B605" s="573" t="s">
        <v>1105</v>
      </c>
      <c r="C605" s="574" t="s">
        <v>686</v>
      </c>
      <c r="D605" s="575">
        <v>1.72</v>
      </c>
    </row>
    <row r="606" spans="1:4" ht="28.5">
      <c r="A606" s="572">
        <v>4086</v>
      </c>
      <c r="B606" s="573" t="s">
        <v>1106</v>
      </c>
      <c r="C606" s="574" t="s">
        <v>686</v>
      </c>
      <c r="D606" s="575">
        <v>2.25</v>
      </c>
    </row>
    <row r="607" spans="1:4" ht="28.5">
      <c r="A607" s="572">
        <v>743</v>
      </c>
      <c r="B607" s="573" t="s">
        <v>1107</v>
      </c>
      <c r="C607" s="574" t="s">
        <v>686</v>
      </c>
      <c r="D607" s="575">
        <v>2.7</v>
      </c>
    </row>
    <row r="608" spans="1:4" ht="42.75">
      <c r="A608" s="572">
        <v>4084</v>
      </c>
      <c r="B608" s="573" t="s">
        <v>1108</v>
      </c>
      <c r="C608" s="574" t="s">
        <v>686</v>
      </c>
      <c r="D608" s="575">
        <v>1.35</v>
      </c>
    </row>
    <row r="609" spans="1:4" ht="42.75">
      <c r="A609" s="572">
        <v>10588</v>
      </c>
      <c r="B609" s="573" t="s">
        <v>1109</v>
      </c>
      <c r="C609" s="574" t="s">
        <v>492</v>
      </c>
      <c r="D609" s="575">
        <v>1665.14</v>
      </c>
    </row>
    <row r="610" spans="1:4" ht="42.75">
      <c r="A610" s="572">
        <v>10592</v>
      </c>
      <c r="B610" s="573" t="s">
        <v>1110</v>
      </c>
      <c r="C610" s="574" t="s">
        <v>492</v>
      </c>
      <c r="D610" s="575">
        <v>2011.27</v>
      </c>
    </row>
    <row r="611" spans="1:4" ht="42.75">
      <c r="A611" s="572">
        <v>10589</v>
      </c>
      <c r="B611" s="573" t="s">
        <v>1111</v>
      </c>
      <c r="C611" s="574" t="s">
        <v>492</v>
      </c>
      <c r="D611" s="575">
        <v>2702.01</v>
      </c>
    </row>
    <row r="612" spans="1:4" ht="42.75">
      <c r="A612" s="572">
        <v>760</v>
      </c>
      <c r="B612" s="573" t="s">
        <v>1112</v>
      </c>
      <c r="C612" s="574" t="s">
        <v>492</v>
      </c>
      <c r="D612" s="575">
        <v>15084.52</v>
      </c>
    </row>
    <row r="613" spans="1:4" ht="42.75">
      <c r="A613" s="572">
        <v>751</v>
      </c>
      <c r="B613" s="573" t="s">
        <v>1113</v>
      </c>
      <c r="C613" s="574" t="s">
        <v>492</v>
      </c>
      <c r="D613" s="575">
        <v>2375.81</v>
      </c>
    </row>
    <row r="614" spans="1:4" ht="42.75">
      <c r="A614" s="572">
        <v>754</v>
      </c>
      <c r="B614" s="573" t="s">
        <v>1114</v>
      </c>
      <c r="C614" s="574" t="s">
        <v>492</v>
      </c>
      <c r="D614" s="575">
        <v>3771.13</v>
      </c>
    </row>
    <row r="615" spans="1:4" ht="42.75">
      <c r="A615" s="572">
        <v>757</v>
      </c>
      <c r="B615" s="573" t="s">
        <v>1115</v>
      </c>
      <c r="C615" s="574" t="s">
        <v>492</v>
      </c>
      <c r="D615" s="575">
        <v>7542.26</v>
      </c>
    </row>
    <row r="616" spans="1:4" ht="28.5">
      <c r="A616" s="572">
        <v>14013</v>
      </c>
      <c r="B616" s="573" t="s">
        <v>1116</v>
      </c>
      <c r="C616" s="574" t="s">
        <v>492</v>
      </c>
      <c r="D616" s="575">
        <v>140177.82999999999</v>
      </c>
    </row>
    <row r="617" spans="1:4" ht="28.5">
      <c r="A617" s="572">
        <v>39917</v>
      </c>
      <c r="B617" s="573" t="s">
        <v>1117</v>
      </c>
      <c r="C617" s="574" t="s">
        <v>492</v>
      </c>
      <c r="D617" s="575">
        <v>63963.37</v>
      </c>
    </row>
    <row r="618" spans="1:4">
      <c r="A618" s="572">
        <v>5081</v>
      </c>
      <c r="B618" s="573" t="s">
        <v>1118</v>
      </c>
      <c r="C618" s="574" t="s">
        <v>729</v>
      </c>
      <c r="D618" s="575">
        <v>29.48</v>
      </c>
    </row>
    <row r="619" spans="1:4">
      <c r="A619" s="572">
        <v>36145</v>
      </c>
      <c r="B619" s="573" t="s">
        <v>1119</v>
      </c>
      <c r="C619" s="574" t="s">
        <v>729</v>
      </c>
      <c r="D619" s="575">
        <v>30.67</v>
      </c>
    </row>
    <row r="620" spans="1:4">
      <c r="A620" s="572">
        <v>12893</v>
      </c>
      <c r="B620" s="573" t="s">
        <v>1120</v>
      </c>
      <c r="C620" s="574" t="s">
        <v>729</v>
      </c>
      <c r="D620" s="575">
        <v>51.12</v>
      </c>
    </row>
    <row r="621" spans="1:4">
      <c r="A621" s="572">
        <v>11685</v>
      </c>
      <c r="B621" s="573" t="s">
        <v>1121</v>
      </c>
      <c r="C621" s="574" t="s">
        <v>492</v>
      </c>
      <c r="D621" s="575">
        <v>14.73</v>
      </c>
    </row>
    <row r="622" spans="1:4">
      <c r="A622" s="572">
        <v>11679</v>
      </c>
      <c r="B622" s="573" t="s">
        <v>1122</v>
      </c>
      <c r="C622" s="574" t="s">
        <v>492</v>
      </c>
      <c r="D622" s="575">
        <v>5.7</v>
      </c>
    </row>
    <row r="623" spans="1:4">
      <c r="A623" s="572">
        <v>11680</v>
      </c>
      <c r="B623" s="573" t="s">
        <v>1123</v>
      </c>
      <c r="C623" s="574" t="s">
        <v>492</v>
      </c>
      <c r="D623" s="575">
        <v>4.7</v>
      </c>
    </row>
    <row r="624" spans="1:4">
      <c r="A624" s="572">
        <v>2512</v>
      </c>
      <c r="B624" s="573" t="s">
        <v>1124</v>
      </c>
      <c r="C624" s="574" t="s">
        <v>492</v>
      </c>
      <c r="D624" s="575">
        <v>17.16</v>
      </c>
    </row>
    <row r="625" spans="1:4">
      <c r="A625" s="572">
        <v>13385</v>
      </c>
      <c r="B625" s="573" t="s">
        <v>1125</v>
      </c>
      <c r="C625" s="574" t="s">
        <v>492</v>
      </c>
      <c r="D625" s="575">
        <v>95.09</v>
      </c>
    </row>
    <row r="626" spans="1:4" ht="28.5">
      <c r="A626" s="572">
        <v>4350</v>
      </c>
      <c r="B626" s="573" t="s">
        <v>1126</v>
      </c>
      <c r="C626" s="574" t="s">
        <v>492</v>
      </c>
      <c r="D626" s="575">
        <v>0.24</v>
      </c>
    </row>
    <row r="627" spans="1:4" ht="28.5">
      <c r="A627" s="572">
        <v>39886</v>
      </c>
      <c r="B627" s="573" t="s">
        <v>1127</v>
      </c>
      <c r="C627" s="574" t="s">
        <v>492</v>
      </c>
      <c r="D627" s="575">
        <v>2.42</v>
      </c>
    </row>
    <row r="628" spans="1:4" ht="28.5">
      <c r="A628" s="572">
        <v>39887</v>
      </c>
      <c r="B628" s="573" t="s">
        <v>1128</v>
      </c>
      <c r="C628" s="574" t="s">
        <v>492</v>
      </c>
      <c r="D628" s="575">
        <v>3.63</v>
      </c>
    </row>
    <row r="629" spans="1:4" ht="28.5">
      <c r="A629" s="572">
        <v>39888</v>
      </c>
      <c r="B629" s="573" t="s">
        <v>1129</v>
      </c>
      <c r="C629" s="574" t="s">
        <v>492</v>
      </c>
      <c r="D629" s="575">
        <v>8.31</v>
      </c>
    </row>
    <row r="630" spans="1:4" ht="28.5">
      <c r="A630" s="572">
        <v>39890</v>
      </c>
      <c r="B630" s="573" t="s">
        <v>1130</v>
      </c>
      <c r="C630" s="574" t="s">
        <v>492</v>
      </c>
      <c r="D630" s="575">
        <v>14.19</v>
      </c>
    </row>
    <row r="631" spans="1:4" ht="28.5">
      <c r="A631" s="572">
        <v>39891</v>
      </c>
      <c r="B631" s="573" t="s">
        <v>1131</v>
      </c>
      <c r="C631" s="574" t="s">
        <v>492</v>
      </c>
      <c r="D631" s="575">
        <v>20.02</v>
      </c>
    </row>
    <row r="632" spans="1:4" ht="28.5">
      <c r="A632" s="572">
        <v>39892</v>
      </c>
      <c r="B632" s="573" t="s">
        <v>1132</v>
      </c>
      <c r="C632" s="574" t="s">
        <v>492</v>
      </c>
      <c r="D632" s="575">
        <v>62.4</v>
      </c>
    </row>
    <row r="633" spans="1:4">
      <c r="A633" s="572">
        <v>764</v>
      </c>
      <c r="B633" s="573" t="s">
        <v>1133</v>
      </c>
      <c r="C633" s="574" t="s">
        <v>492</v>
      </c>
      <c r="D633" s="575">
        <v>5.09</v>
      </c>
    </row>
    <row r="634" spans="1:4" ht="28.5">
      <c r="A634" s="572">
        <v>831</v>
      </c>
      <c r="B634" s="573" t="s">
        <v>1134</v>
      </c>
      <c r="C634" s="574" t="s">
        <v>492</v>
      </c>
      <c r="D634" s="575">
        <v>46.41</v>
      </c>
    </row>
    <row r="635" spans="1:4" ht="28.5">
      <c r="A635" s="572">
        <v>828</v>
      </c>
      <c r="B635" s="573" t="s">
        <v>1135</v>
      </c>
      <c r="C635" s="574" t="s">
        <v>492</v>
      </c>
      <c r="D635" s="575">
        <v>0.34</v>
      </c>
    </row>
    <row r="636" spans="1:4" ht="28.5">
      <c r="A636" s="572">
        <v>829</v>
      </c>
      <c r="B636" s="573" t="s">
        <v>1136</v>
      </c>
      <c r="C636" s="574" t="s">
        <v>492</v>
      </c>
      <c r="D636" s="575">
        <v>0.65</v>
      </c>
    </row>
    <row r="637" spans="1:4" ht="28.5">
      <c r="A637" s="572">
        <v>812</v>
      </c>
      <c r="B637" s="573" t="s">
        <v>1137</v>
      </c>
      <c r="C637" s="574" t="s">
        <v>492</v>
      </c>
      <c r="D637" s="575">
        <v>1.38</v>
      </c>
    </row>
    <row r="638" spans="1:4" ht="28.5">
      <c r="A638" s="572">
        <v>819</v>
      </c>
      <c r="B638" s="573" t="s">
        <v>1138</v>
      </c>
      <c r="C638" s="574" t="s">
        <v>492</v>
      </c>
      <c r="D638" s="575">
        <v>2.44</v>
      </c>
    </row>
    <row r="639" spans="1:4" ht="28.5">
      <c r="A639" s="572">
        <v>818</v>
      </c>
      <c r="B639" s="573" t="s">
        <v>1139</v>
      </c>
      <c r="C639" s="574" t="s">
        <v>492</v>
      </c>
      <c r="D639" s="575">
        <v>4.58</v>
      </c>
    </row>
    <row r="640" spans="1:4" ht="28.5">
      <c r="A640" s="572">
        <v>823</v>
      </c>
      <c r="B640" s="573" t="s">
        <v>1140</v>
      </c>
      <c r="C640" s="574" t="s">
        <v>492</v>
      </c>
      <c r="D640" s="575">
        <v>11.31</v>
      </c>
    </row>
    <row r="641" spans="1:4">
      <c r="A641" s="572">
        <v>20086</v>
      </c>
      <c r="B641" s="573" t="s">
        <v>1141</v>
      </c>
      <c r="C641" s="574" t="s">
        <v>492</v>
      </c>
      <c r="D641" s="575">
        <v>1.93</v>
      </c>
    </row>
    <row r="642" spans="1:4" ht="28.5">
      <c r="A642" s="572">
        <v>832</v>
      </c>
      <c r="B642" s="573" t="s">
        <v>1142</v>
      </c>
      <c r="C642" s="574" t="s">
        <v>492</v>
      </c>
      <c r="D642" s="575">
        <v>1.46</v>
      </c>
    </row>
    <row r="643" spans="1:4" ht="28.5">
      <c r="A643" s="572">
        <v>833</v>
      </c>
      <c r="B643" s="573" t="s">
        <v>1143</v>
      </c>
      <c r="C643" s="574" t="s">
        <v>492</v>
      </c>
      <c r="D643" s="575">
        <v>2.14</v>
      </c>
    </row>
    <row r="644" spans="1:4" ht="28.5">
      <c r="A644" s="572">
        <v>834</v>
      </c>
      <c r="B644" s="573" t="s">
        <v>1144</v>
      </c>
      <c r="C644" s="574" t="s">
        <v>492</v>
      </c>
      <c r="D644" s="575">
        <v>2.36</v>
      </c>
    </row>
    <row r="645" spans="1:4" ht="28.5">
      <c r="A645" s="572">
        <v>825</v>
      </c>
      <c r="B645" s="573" t="s">
        <v>1145</v>
      </c>
      <c r="C645" s="574" t="s">
        <v>492</v>
      </c>
      <c r="D645" s="575">
        <v>2.5299999999999998</v>
      </c>
    </row>
    <row r="646" spans="1:4" ht="28.5">
      <c r="A646" s="572">
        <v>813</v>
      </c>
      <c r="B646" s="573" t="s">
        <v>1146</v>
      </c>
      <c r="C646" s="574" t="s">
        <v>492</v>
      </c>
      <c r="D646" s="575">
        <v>3.1</v>
      </c>
    </row>
    <row r="647" spans="1:4" ht="28.5">
      <c r="A647" s="572">
        <v>820</v>
      </c>
      <c r="B647" s="573" t="s">
        <v>1147</v>
      </c>
      <c r="C647" s="574" t="s">
        <v>492</v>
      </c>
      <c r="D647" s="575">
        <v>3.39</v>
      </c>
    </row>
    <row r="648" spans="1:4" ht="28.5">
      <c r="A648" s="572">
        <v>816</v>
      </c>
      <c r="B648" s="573" t="s">
        <v>1148</v>
      </c>
      <c r="C648" s="574" t="s">
        <v>492</v>
      </c>
      <c r="D648" s="575">
        <v>5.8</v>
      </c>
    </row>
    <row r="649" spans="1:4" ht="28.5">
      <c r="A649" s="572">
        <v>814</v>
      </c>
      <c r="B649" s="573" t="s">
        <v>1149</v>
      </c>
      <c r="C649" s="574" t="s">
        <v>492</v>
      </c>
      <c r="D649" s="575">
        <v>7.23</v>
      </c>
    </row>
    <row r="650" spans="1:4" ht="28.5">
      <c r="A650" s="572">
        <v>815</v>
      </c>
      <c r="B650" s="573" t="s">
        <v>1150</v>
      </c>
      <c r="C650" s="574" t="s">
        <v>492</v>
      </c>
      <c r="D650" s="575">
        <v>7.41</v>
      </c>
    </row>
    <row r="651" spans="1:4" ht="28.5">
      <c r="A651" s="572">
        <v>822</v>
      </c>
      <c r="B651" s="573" t="s">
        <v>1151</v>
      </c>
      <c r="C651" s="574" t="s">
        <v>492</v>
      </c>
      <c r="D651" s="575">
        <v>8.58</v>
      </c>
    </row>
    <row r="652" spans="1:4" ht="28.5">
      <c r="A652" s="572">
        <v>821</v>
      </c>
      <c r="B652" s="573" t="s">
        <v>1152</v>
      </c>
      <c r="C652" s="574" t="s">
        <v>492</v>
      </c>
      <c r="D652" s="575">
        <v>10.27</v>
      </c>
    </row>
    <row r="653" spans="1:4" ht="28.5">
      <c r="A653" s="572">
        <v>817</v>
      </c>
      <c r="B653" s="573" t="s">
        <v>1153</v>
      </c>
      <c r="C653" s="574" t="s">
        <v>492</v>
      </c>
      <c r="D653" s="575">
        <v>14.03</v>
      </c>
    </row>
    <row r="654" spans="1:4" ht="28.5">
      <c r="A654" s="572">
        <v>39191</v>
      </c>
      <c r="B654" s="573" t="s">
        <v>1154</v>
      </c>
      <c r="C654" s="574" t="s">
        <v>492</v>
      </c>
      <c r="D654" s="575">
        <v>10.16</v>
      </c>
    </row>
    <row r="655" spans="1:4">
      <c r="A655" s="572">
        <v>39190</v>
      </c>
      <c r="B655" s="573" t="s">
        <v>1155</v>
      </c>
      <c r="C655" s="574" t="s">
        <v>492</v>
      </c>
      <c r="D655" s="575">
        <v>10.61</v>
      </c>
    </row>
    <row r="656" spans="1:4" ht="28.5">
      <c r="A656" s="572">
        <v>39189</v>
      </c>
      <c r="B656" s="573" t="s">
        <v>1156</v>
      </c>
      <c r="C656" s="574" t="s">
        <v>492</v>
      </c>
      <c r="D656" s="575">
        <v>11.23</v>
      </c>
    </row>
    <row r="657" spans="1:4">
      <c r="A657" s="572">
        <v>39188</v>
      </c>
      <c r="B657" s="573" t="s">
        <v>1157</v>
      </c>
      <c r="C657" s="574" t="s">
        <v>492</v>
      </c>
      <c r="D657" s="575">
        <v>8.27</v>
      </c>
    </row>
    <row r="658" spans="1:4" ht="28.5">
      <c r="A658" s="572">
        <v>39186</v>
      </c>
      <c r="B658" s="573" t="s">
        <v>1158</v>
      </c>
      <c r="C658" s="574" t="s">
        <v>492</v>
      </c>
      <c r="D658" s="575">
        <v>10.050000000000001</v>
      </c>
    </row>
    <row r="659" spans="1:4" ht="28.5">
      <c r="A659" s="572">
        <v>39187</v>
      </c>
      <c r="B659" s="573" t="s">
        <v>1159</v>
      </c>
      <c r="C659" s="574" t="s">
        <v>492</v>
      </c>
      <c r="D659" s="575">
        <v>8.66</v>
      </c>
    </row>
    <row r="660" spans="1:4">
      <c r="A660" s="572">
        <v>39184</v>
      </c>
      <c r="B660" s="573" t="s">
        <v>1160</v>
      </c>
      <c r="C660" s="574" t="s">
        <v>492</v>
      </c>
      <c r="D660" s="575">
        <v>3.26</v>
      </c>
    </row>
    <row r="661" spans="1:4">
      <c r="A661" s="572">
        <v>39185</v>
      </c>
      <c r="B661" s="573" t="s">
        <v>1161</v>
      </c>
      <c r="C661" s="574" t="s">
        <v>492</v>
      </c>
      <c r="D661" s="575">
        <v>2.97</v>
      </c>
    </row>
    <row r="662" spans="1:4" ht="28.5">
      <c r="A662" s="572">
        <v>39198</v>
      </c>
      <c r="B662" s="573" t="s">
        <v>1162</v>
      </c>
      <c r="C662" s="574" t="s">
        <v>492</v>
      </c>
      <c r="D662" s="575">
        <v>33.33</v>
      </c>
    </row>
    <row r="663" spans="1:4" ht="28.5">
      <c r="A663" s="572">
        <v>39197</v>
      </c>
      <c r="B663" s="573" t="s">
        <v>1163</v>
      </c>
      <c r="C663" s="574" t="s">
        <v>492</v>
      </c>
      <c r="D663" s="575">
        <v>34.82</v>
      </c>
    </row>
    <row r="664" spans="1:4">
      <c r="A664" s="572">
        <v>39196</v>
      </c>
      <c r="B664" s="573" t="s">
        <v>1164</v>
      </c>
      <c r="C664" s="574" t="s">
        <v>492</v>
      </c>
      <c r="D664" s="575">
        <v>35.909999999999997</v>
      </c>
    </row>
    <row r="665" spans="1:4">
      <c r="A665" s="572">
        <v>39199</v>
      </c>
      <c r="B665" s="573" t="s">
        <v>1165</v>
      </c>
      <c r="C665" s="574" t="s">
        <v>492</v>
      </c>
      <c r="D665" s="575">
        <v>32.08</v>
      </c>
    </row>
    <row r="666" spans="1:4">
      <c r="A666" s="572">
        <v>39195</v>
      </c>
      <c r="B666" s="573" t="s">
        <v>1166</v>
      </c>
      <c r="C666" s="574" t="s">
        <v>492</v>
      </c>
      <c r="D666" s="575">
        <v>18.510000000000002</v>
      </c>
    </row>
    <row r="667" spans="1:4">
      <c r="A667" s="572">
        <v>39194</v>
      </c>
      <c r="B667" s="573" t="s">
        <v>1167</v>
      </c>
      <c r="C667" s="574" t="s">
        <v>492</v>
      </c>
      <c r="D667" s="575">
        <v>19.809999999999999</v>
      </c>
    </row>
    <row r="668" spans="1:4">
      <c r="A668" s="572">
        <v>39193</v>
      </c>
      <c r="B668" s="573" t="s">
        <v>1168</v>
      </c>
      <c r="C668" s="574" t="s">
        <v>492</v>
      </c>
      <c r="D668" s="575">
        <v>21.71</v>
      </c>
    </row>
    <row r="669" spans="1:4">
      <c r="A669" s="572">
        <v>39192</v>
      </c>
      <c r="B669" s="573" t="s">
        <v>1169</v>
      </c>
      <c r="C669" s="574" t="s">
        <v>492</v>
      </c>
      <c r="D669" s="575">
        <v>22.59</v>
      </c>
    </row>
    <row r="670" spans="1:4">
      <c r="A670" s="572">
        <v>39201</v>
      </c>
      <c r="B670" s="573" t="s">
        <v>1170</v>
      </c>
      <c r="C670" s="574" t="s">
        <v>492</v>
      </c>
      <c r="D670" s="575">
        <v>39.85</v>
      </c>
    </row>
    <row r="671" spans="1:4">
      <c r="A671" s="572">
        <v>39200</v>
      </c>
      <c r="B671" s="573" t="s">
        <v>1171</v>
      </c>
      <c r="C671" s="574" t="s">
        <v>492</v>
      </c>
      <c r="D671" s="575">
        <v>40.17</v>
      </c>
    </row>
    <row r="672" spans="1:4">
      <c r="A672" s="572">
        <v>39203</v>
      </c>
      <c r="B672" s="573" t="s">
        <v>1172</v>
      </c>
      <c r="C672" s="574" t="s">
        <v>492</v>
      </c>
      <c r="D672" s="575">
        <v>32.43</v>
      </c>
    </row>
    <row r="673" spans="1:4">
      <c r="A673" s="572">
        <v>39202</v>
      </c>
      <c r="B673" s="573" t="s">
        <v>1173</v>
      </c>
      <c r="C673" s="574" t="s">
        <v>492</v>
      </c>
      <c r="D673" s="575">
        <v>38.1</v>
      </c>
    </row>
    <row r="674" spans="1:4">
      <c r="A674" s="572">
        <v>39920</v>
      </c>
      <c r="B674" s="573" t="s">
        <v>1174</v>
      </c>
      <c r="C674" s="574" t="s">
        <v>492</v>
      </c>
      <c r="D674" s="575">
        <v>2.73</v>
      </c>
    </row>
    <row r="675" spans="1:4">
      <c r="A675" s="572">
        <v>39205</v>
      </c>
      <c r="B675" s="573" t="s">
        <v>1175</v>
      </c>
      <c r="C675" s="574" t="s">
        <v>492</v>
      </c>
      <c r="D675" s="575">
        <v>63.57</v>
      </c>
    </row>
    <row r="676" spans="1:4">
      <c r="A676" s="572">
        <v>39204</v>
      </c>
      <c r="B676" s="573" t="s">
        <v>1176</v>
      </c>
      <c r="C676" s="574" t="s">
        <v>492</v>
      </c>
      <c r="D676" s="575">
        <v>65.11</v>
      </c>
    </row>
    <row r="677" spans="1:4">
      <c r="A677" s="572">
        <v>39206</v>
      </c>
      <c r="B677" s="573" t="s">
        <v>1177</v>
      </c>
      <c r="C677" s="574" t="s">
        <v>492</v>
      </c>
      <c r="D677" s="575">
        <v>61.77</v>
      </c>
    </row>
    <row r="678" spans="1:4">
      <c r="A678" s="572">
        <v>792</v>
      </c>
      <c r="B678" s="573" t="s">
        <v>1178</v>
      </c>
      <c r="C678" s="574" t="s">
        <v>492</v>
      </c>
      <c r="D678" s="575">
        <v>1.59</v>
      </c>
    </row>
    <row r="679" spans="1:4">
      <c r="A679" s="572">
        <v>38001</v>
      </c>
      <c r="B679" s="573" t="s">
        <v>1179</v>
      </c>
      <c r="C679" s="574" t="s">
        <v>492</v>
      </c>
      <c r="D679" s="575">
        <v>0.73</v>
      </c>
    </row>
    <row r="680" spans="1:4">
      <c r="A680" s="572">
        <v>38002</v>
      </c>
      <c r="B680" s="573" t="s">
        <v>1180</v>
      </c>
      <c r="C680" s="574" t="s">
        <v>492</v>
      </c>
      <c r="D680" s="575">
        <v>1.36</v>
      </c>
    </row>
    <row r="681" spans="1:4">
      <c r="A681" s="572">
        <v>38003</v>
      </c>
      <c r="B681" s="573" t="s">
        <v>1181</v>
      </c>
      <c r="C681" s="574" t="s">
        <v>492</v>
      </c>
      <c r="D681" s="575">
        <v>16.329999999999998</v>
      </c>
    </row>
    <row r="682" spans="1:4">
      <c r="A682" s="572">
        <v>38004</v>
      </c>
      <c r="B682" s="573" t="s">
        <v>1182</v>
      </c>
      <c r="C682" s="574" t="s">
        <v>492</v>
      </c>
      <c r="D682" s="575">
        <v>21.83</v>
      </c>
    </row>
    <row r="683" spans="1:4" ht="28.5">
      <c r="A683" s="572">
        <v>38418</v>
      </c>
      <c r="B683" s="573" t="s">
        <v>1183</v>
      </c>
      <c r="C683" s="574" t="s">
        <v>492</v>
      </c>
      <c r="D683" s="575">
        <v>3.06</v>
      </c>
    </row>
    <row r="684" spans="1:4">
      <c r="A684" s="572">
        <v>850</v>
      </c>
      <c r="B684" s="573" t="s">
        <v>1184</v>
      </c>
      <c r="C684" s="574" t="s">
        <v>787</v>
      </c>
      <c r="D684" s="575">
        <v>0.59</v>
      </c>
    </row>
    <row r="685" spans="1:4">
      <c r="A685" s="572">
        <v>851</v>
      </c>
      <c r="B685" s="573" t="s">
        <v>1185</v>
      </c>
      <c r="C685" s="574" t="s">
        <v>787</v>
      </c>
      <c r="D685" s="575">
        <v>0.74</v>
      </c>
    </row>
    <row r="686" spans="1:4">
      <c r="A686" s="572">
        <v>855</v>
      </c>
      <c r="B686" s="573" t="s">
        <v>1186</v>
      </c>
      <c r="C686" s="574" t="s">
        <v>787</v>
      </c>
      <c r="D686" s="575">
        <v>1.1100000000000001</v>
      </c>
    </row>
    <row r="687" spans="1:4">
      <c r="A687" s="572">
        <v>852</v>
      </c>
      <c r="B687" s="573" t="s">
        <v>1187</v>
      </c>
      <c r="C687" s="574" t="s">
        <v>787</v>
      </c>
      <c r="D687" s="575">
        <v>1.7</v>
      </c>
    </row>
    <row r="688" spans="1:4">
      <c r="A688" s="572">
        <v>853</v>
      </c>
      <c r="B688" s="573" t="s">
        <v>1188</v>
      </c>
      <c r="C688" s="574" t="s">
        <v>787</v>
      </c>
      <c r="D688" s="575">
        <v>1.73</v>
      </c>
    </row>
    <row r="689" spans="1:4">
      <c r="A689" s="572">
        <v>843</v>
      </c>
      <c r="B689" s="573" t="s">
        <v>1189</v>
      </c>
      <c r="C689" s="574" t="s">
        <v>787</v>
      </c>
      <c r="D689" s="575">
        <v>2.48</v>
      </c>
    </row>
    <row r="690" spans="1:4">
      <c r="A690" s="572">
        <v>39178</v>
      </c>
      <c r="B690" s="573" t="s">
        <v>1190</v>
      </c>
      <c r="C690" s="574" t="s">
        <v>492</v>
      </c>
      <c r="D690" s="575">
        <v>1.1000000000000001</v>
      </c>
    </row>
    <row r="691" spans="1:4">
      <c r="A691" s="572">
        <v>39177</v>
      </c>
      <c r="B691" s="573" t="s">
        <v>1191</v>
      </c>
      <c r="C691" s="574" t="s">
        <v>492</v>
      </c>
      <c r="D691" s="575">
        <v>0.99</v>
      </c>
    </row>
    <row r="692" spans="1:4">
      <c r="A692" s="572">
        <v>39176</v>
      </c>
      <c r="B692" s="573" t="s">
        <v>1192</v>
      </c>
      <c r="C692" s="574" t="s">
        <v>492</v>
      </c>
      <c r="D692" s="575">
        <v>0.65</v>
      </c>
    </row>
    <row r="693" spans="1:4">
      <c r="A693" s="572">
        <v>39174</v>
      </c>
      <c r="B693" s="573" t="s">
        <v>1193</v>
      </c>
      <c r="C693" s="574" t="s">
        <v>492</v>
      </c>
      <c r="D693" s="575">
        <v>0.49</v>
      </c>
    </row>
    <row r="694" spans="1:4">
      <c r="A694" s="572">
        <v>39180</v>
      </c>
      <c r="B694" s="573" t="s">
        <v>1194</v>
      </c>
      <c r="C694" s="574" t="s">
        <v>492</v>
      </c>
      <c r="D694" s="575">
        <v>2.98</v>
      </c>
    </row>
    <row r="695" spans="1:4">
      <c r="A695" s="572">
        <v>39179</v>
      </c>
      <c r="B695" s="573" t="s">
        <v>1195</v>
      </c>
      <c r="C695" s="574" t="s">
        <v>492</v>
      </c>
      <c r="D695" s="575">
        <v>2.64</v>
      </c>
    </row>
    <row r="696" spans="1:4">
      <c r="A696" s="572">
        <v>39181</v>
      </c>
      <c r="B696" s="573" t="s">
        <v>1196</v>
      </c>
      <c r="C696" s="574" t="s">
        <v>492</v>
      </c>
      <c r="D696" s="575">
        <v>4</v>
      </c>
    </row>
    <row r="697" spans="1:4">
      <c r="A697" s="572">
        <v>39175</v>
      </c>
      <c r="B697" s="573" t="s">
        <v>1197</v>
      </c>
      <c r="C697" s="574" t="s">
        <v>492</v>
      </c>
      <c r="D697" s="575">
        <v>0.6</v>
      </c>
    </row>
    <row r="698" spans="1:4">
      <c r="A698" s="572">
        <v>39217</v>
      </c>
      <c r="B698" s="573" t="s">
        <v>1198</v>
      </c>
      <c r="C698" s="574" t="s">
        <v>492</v>
      </c>
      <c r="D698" s="575">
        <v>0.46</v>
      </c>
    </row>
    <row r="699" spans="1:4">
      <c r="A699" s="572">
        <v>39182</v>
      </c>
      <c r="B699" s="573" t="s">
        <v>1199</v>
      </c>
      <c r="C699" s="574" t="s">
        <v>492</v>
      </c>
      <c r="D699" s="575">
        <v>5.62</v>
      </c>
    </row>
    <row r="700" spans="1:4">
      <c r="A700" s="572">
        <v>4374</v>
      </c>
      <c r="B700" s="573" t="s">
        <v>1200</v>
      </c>
      <c r="C700" s="574" t="s">
        <v>492</v>
      </c>
      <c r="D700" s="575">
        <v>0.36</v>
      </c>
    </row>
    <row r="701" spans="1:4" ht="28.5">
      <c r="A701" s="572">
        <v>7568</v>
      </c>
      <c r="B701" s="573" t="s">
        <v>1201</v>
      </c>
      <c r="C701" s="574" t="s">
        <v>492</v>
      </c>
      <c r="D701" s="575">
        <v>0.66</v>
      </c>
    </row>
    <row r="702" spans="1:4" ht="28.5">
      <c r="A702" s="572">
        <v>7584</v>
      </c>
      <c r="B702" s="573" t="s">
        <v>1202</v>
      </c>
      <c r="C702" s="574" t="s">
        <v>492</v>
      </c>
      <c r="D702" s="575">
        <v>1</v>
      </c>
    </row>
    <row r="703" spans="1:4">
      <c r="A703" s="572">
        <v>11945</v>
      </c>
      <c r="B703" s="573" t="s">
        <v>1203</v>
      </c>
      <c r="C703" s="574" t="s">
        <v>492</v>
      </c>
      <c r="D703" s="575">
        <v>0.06</v>
      </c>
    </row>
    <row r="704" spans="1:4">
      <c r="A704" s="572">
        <v>11946</v>
      </c>
      <c r="B704" s="573" t="s">
        <v>1204</v>
      </c>
      <c r="C704" s="574" t="s">
        <v>492</v>
      </c>
      <c r="D704" s="575">
        <v>0.1</v>
      </c>
    </row>
    <row r="705" spans="1:4" ht="28.5">
      <c r="A705" s="572">
        <v>11950</v>
      </c>
      <c r="B705" s="573" t="s">
        <v>1205</v>
      </c>
      <c r="C705" s="574" t="s">
        <v>492</v>
      </c>
      <c r="D705" s="575">
        <v>0.3</v>
      </c>
    </row>
    <row r="706" spans="1:4">
      <c r="A706" s="572">
        <v>4376</v>
      </c>
      <c r="B706" s="573" t="s">
        <v>1206</v>
      </c>
      <c r="C706" s="574" t="s">
        <v>492</v>
      </c>
      <c r="D706" s="575">
        <v>0.2</v>
      </c>
    </row>
    <row r="707" spans="1:4" ht="28.5">
      <c r="A707" s="572">
        <v>7583</v>
      </c>
      <c r="B707" s="573" t="s">
        <v>1207</v>
      </c>
      <c r="C707" s="574" t="s">
        <v>492</v>
      </c>
      <c r="D707" s="575">
        <v>0.33</v>
      </c>
    </row>
    <row r="708" spans="1:4">
      <c r="A708" s="572">
        <v>790</v>
      </c>
      <c r="B708" s="573" t="s">
        <v>1208</v>
      </c>
      <c r="C708" s="574" t="s">
        <v>492</v>
      </c>
      <c r="D708" s="575">
        <v>11.41</v>
      </c>
    </row>
    <row r="709" spans="1:4">
      <c r="A709" s="572">
        <v>791</v>
      </c>
      <c r="B709" s="573" t="s">
        <v>1209</v>
      </c>
      <c r="C709" s="574" t="s">
        <v>492</v>
      </c>
      <c r="D709" s="575">
        <v>11.33</v>
      </c>
    </row>
    <row r="710" spans="1:4">
      <c r="A710" s="572">
        <v>766</v>
      </c>
      <c r="B710" s="573" t="s">
        <v>1210</v>
      </c>
      <c r="C710" s="574" t="s">
        <v>492</v>
      </c>
      <c r="D710" s="575">
        <v>11.02</v>
      </c>
    </row>
    <row r="711" spans="1:4">
      <c r="A711" s="572">
        <v>767</v>
      </c>
      <c r="B711" s="573" t="s">
        <v>1211</v>
      </c>
      <c r="C711" s="574" t="s">
        <v>492</v>
      </c>
      <c r="D711" s="575">
        <v>11.19</v>
      </c>
    </row>
    <row r="712" spans="1:4">
      <c r="A712" s="572">
        <v>789</v>
      </c>
      <c r="B712" s="573" t="s">
        <v>1212</v>
      </c>
      <c r="C712" s="574" t="s">
        <v>492</v>
      </c>
      <c r="D712" s="575">
        <v>7.87</v>
      </c>
    </row>
    <row r="713" spans="1:4">
      <c r="A713" s="572">
        <v>768</v>
      </c>
      <c r="B713" s="573" t="s">
        <v>1213</v>
      </c>
      <c r="C713" s="574" t="s">
        <v>492</v>
      </c>
      <c r="D713" s="575">
        <v>7.78</v>
      </c>
    </row>
    <row r="714" spans="1:4">
      <c r="A714" s="572">
        <v>769</v>
      </c>
      <c r="B714" s="573" t="s">
        <v>1214</v>
      </c>
      <c r="C714" s="574" t="s">
        <v>492</v>
      </c>
      <c r="D714" s="575">
        <v>7.87</v>
      </c>
    </row>
    <row r="715" spans="1:4">
      <c r="A715" s="572">
        <v>765</v>
      </c>
      <c r="B715" s="573" t="s">
        <v>1215</v>
      </c>
      <c r="C715" s="574" t="s">
        <v>492</v>
      </c>
      <c r="D715" s="575">
        <v>5</v>
      </c>
    </row>
    <row r="716" spans="1:4">
      <c r="A716" s="572">
        <v>770</v>
      </c>
      <c r="B716" s="573" t="s">
        <v>1216</v>
      </c>
      <c r="C716" s="574" t="s">
        <v>492</v>
      </c>
      <c r="D716" s="575">
        <v>2.39</v>
      </c>
    </row>
    <row r="717" spans="1:4">
      <c r="A717" s="572">
        <v>12394</v>
      </c>
      <c r="B717" s="573" t="s">
        <v>1217</v>
      </c>
      <c r="C717" s="574" t="s">
        <v>492</v>
      </c>
      <c r="D717" s="575">
        <v>2.34</v>
      </c>
    </row>
    <row r="718" spans="1:4">
      <c r="A718" s="572">
        <v>787</v>
      </c>
      <c r="B718" s="573" t="s">
        <v>1218</v>
      </c>
      <c r="C718" s="574" t="s">
        <v>492</v>
      </c>
      <c r="D718" s="575">
        <v>19.03</v>
      </c>
    </row>
    <row r="719" spans="1:4">
      <c r="A719" s="572">
        <v>774</v>
      </c>
      <c r="B719" s="573" t="s">
        <v>1219</v>
      </c>
      <c r="C719" s="574" t="s">
        <v>492</v>
      </c>
      <c r="D719" s="575">
        <v>19.34</v>
      </c>
    </row>
    <row r="720" spans="1:4">
      <c r="A720" s="572">
        <v>773</v>
      </c>
      <c r="B720" s="573" t="s">
        <v>1220</v>
      </c>
      <c r="C720" s="574" t="s">
        <v>492</v>
      </c>
      <c r="D720" s="575">
        <v>19.34</v>
      </c>
    </row>
    <row r="721" spans="1:4">
      <c r="A721" s="572">
        <v>775</v>
      </c>
      <c r="B721" s="573" t="s">
        <v>1221</v>
      </c>
      <c r="C721" s="574" t="s">
        <v>492</v>
      </c>
      <c r="D721" s="575">
        <v>19.649999999999999</v>
      </c>
    </row>
    <row r="722" spans="1:4">
      <c r="A722" s="572">
        <v>788</v>
      </c>
      <c r="B722" s="573" t="s">
        <v>1222</v>
      </c>
      <c r="C722" s="574" t="s">
        <v>492</v>
      </c>
      <c r="D722" s="575">
        <v>13.41</v>
      </c>
    </row>
    <row r="723" spans="1:4">
      <c r="A723" s="572">
        <v>772</v>
      </c>
      <c r="B723" s="573" t="s">
        <v>1223</v>
      </c>
      <c r="C723" s="574" t="s">
        <v>492</v>
      </c>
      <c r="D723" s="575">
        <v>13.1</v>
      </c>
    </row>
    <row r="724" spans="1:4">
      <c r="A724" s="572">
        <v>771</v>
      </c>
      <c r="B724" s="573" t="s">
        <v>1224</v>
      </c>
      <c r="C724" s="574" t="s">
        <v>492</v>
      </c>
      <c r="D724" s="575">
        <v>13.27</v>
      </c>
    </row>
    <row r="725" spans="1:4">
      <c r="A725" s="572">
        <v>780</v>
      </c>
      <c r="B725" s="573" t="s">
        <v>1225</v>
      </c>
      <c r="C725" s="574" t="s">
        <v>492</v>
      </c>
      <c r="D725" s="575">
        <v>23.28</v>
      </c>
    </row>
    <row r="726" spans="1:4">
      <c r="A726" s="572">
        <v>776</v>
      </c>
      <c r="B726" s="573" t="s">
        <v>1226</v>
      </c>
      <c r="C726" s="574" t="s">
        <v>492</v>
      </c>
      <c r="D726" s="575">
        <v>22.26</v>
      </c>
    </row>
    <row r="727" spans="1:4">
      <c r="A727" s="572">
        <v>777</v>
      </c>
      <c r="B727" s="573" t="s">
        <v>1227</v>
      </c>
      <c r="C727" s="574" t="s">
        <v>492</v>
      </c>
      <c r="D727" s="575">
        <v>23.01</v>
      </c>
    </row>
    <row r="728" spans="1:4">
      <c r="A728" s="572">
        <v>778</v>
      </c>
      <c r="B728" s="573" t="s">
        <v>1228</v>
      </c>
      <c r="C728" s="574" t="s">
        <v>492</v>
      </c>
      <c r="D728" s="575">
        <v>23.01</v>
      </c>
    </row>
    <row r="729" spans="1:4">
      <c r="A729" s="572">
        <v>779</v>
      </c>
      <c r="B729" s="573" t="s">
        <v>1229</v>
      </c>
      <c r="C729" s="574" t="s">
        <v>492</v>
      </c>
      <c r="D729" s="575">
        <v>3.49</v>
      </c>
    </row>
    <row r="730" spans="1:4">
      <c r="A730" s="572">
        <v>781</v>
      </c>
      <c r="B730" s="573" t="s">
        <v>1230</v>
      </c>
      <c r="C730" s="574" t="s">
        <v>492</v>
      </c>
      <c r="D730" s="575">
        <v>58.38</v>
      </c>
    </row>
    <row r="731" spans="1:4">
      <c r="A731" s="572">
        <v>786</v>
      </c>
      <c r="B731" s="573" t="s">
        <v>1231</v>
      </c>
      <c r="C731" s="574" t="s">
        <v>492</v>
      </c>
      <c r="D731" s="575">
        <v>58.38</v>
      </c>
    </row>
    <row r="732" spans="1:4">
      <c r="A732" s="572">
        <v>782</v>
      </c>
      <c r="B732" s="573" t="s">
        <v>1232</v>
      </c>
      <c r="C732" s="574" t="s">
        <v>492</v>
      </c>
      <c r="D732" s="575">
        <v>58.38</v>
      </c>
    </row>
    <row r="733" spans="1:4">
      <c r="A733" s="572">
        <v>783</v>
      </c>
      <c r="B733" s="573" t="s">
        <v>1233</v>
      </c>
      <c r="C733" s="574" t="s">
        <v>492</v>
      </c>
      <c r="D733" s="575">
        <v>95.16</v>
      </c>
    </row>
    <row r="734" spans="1:4">
      <c r="A734" s="572">
        <v>785</v>
      </c>
      <c r="B734" s="573" t="s">
        <v>1234</v>
      </c>
      <c r="C734" s="574" t="s">
        <v>492</v>
      </c>
      <c r="D734" s="575">
        <v>141.97999999999999</v>
      </c>
    </row>
    <row r="735" spans="1:4">
      <c r="A735" s="572">
        <v>784</v>
      </c>
      <c r="B735" s="573" t="s">
        <v>1235</v>
      </c>
      <c r="C735" s="574" t="s">
        <v>492</v>
      </c>
      <c r="D735" s="575">
        <v>132.78</v>
      </c>
    </row>
    <row r="736" spans="1:4">
      <c r="A736" s="572">
        <v>797</v>
      </c>
      <c r="B736" s="573" t="s">
        <v>1236</v>
      </c>
      <c r="C736" s="574" t="s">
        <v>492</v>
      </c>
      <c r="D736" s="575">
        <v>3.7</v>
      </c>
    </row>
    <row r="737" spans="1:4">
      <c r="A737" s="572">
        <v>798</v>
      </c>
      <c r="B737" s="573" t="s">
        <v>1237</v>
      </c>
      <c r="C737" s="574" t="s">
        <v>492</v>
      </c>
      <c r="D737" s="575">
        <v>0.54</v>
      </c>
    </row>
    <row r="738" spans="1:4">
      <c r="A738" s="572">
        <v>796</v>
      </c>
      <c r="B738" s="573" t="s">
        <v>1238</v>
      </c>
      <c r="C738" s="574" t="s">
        <v>492</v>
      </c>
      <c r="D738" s="575">
        <v>3.65</v>
      </c>
    </row>
    <row r="739" spans="1:4">
      <c r="A739" s="572">
        <v>799</v>
      </c>
      <c r="B739" s="573" t="s">
        <v>1239</v>
      </c>
      <c r="C739" s="574" t="s">
        <v>492</v>
      </c>
      <c r="D739" s="575">
        <v>1.67</v>
      </c>
    </row>
    <row r="740" spans="1:4">
      <c r="A740" s="572">
        <v>830</v>
      </c>
      <c r="B740" s="573" t="s">
        <v>1240</v>
      </c>
      <c r="C740" s="574" t="s">
        <v>492</v>
      </c>
      <c r="D740" s="575">
        <v>11.73</v>
      </c>
    </row>
    <row r="741" spans="1:4">
      <c r="A741" s="572">
        <v>826</v>
      </c>
      <c r="B741" s="573" t="s">
        <v>1241</v>
      </c>
      <c r="C741" s="574" t="s">
        <v>492</v>
      </c>
      <c r="D741" s="575">
        <v>19.79</v>
      </c>
    </row>
    <row r="742" spans="1:4">
      <c r="A742" s="572">
        <v>827</v>
      </c>
      <c r="B742" s="573" t="s">
        <v>1242</v>
      </c>
      <c r="C742" s="574" t="s">
        <v>492</v>
      </c>
      <c r="D742" s="575">
        <v>22.87</v>
      </c>
    </row>
    <row r="743" spans="1:4">
      <c r="A743" s="572">
        <v>793</v>
      </c>
      <c r="B743" s="573" t="s">
        <v>1243</v>
      </c>
      <c r="C743" s="574" t="s">
        <v>492</v>
      </c>
      <c r="D743" s="575">
        <v>3.17</v>
      </c>
    </row>
    <row r="744" spans="1:4">
      <c r="A744" s="572">
        <v>794</v>
      </c>
      <c r="B744" s="573" t="s">
        <v>1244</v>
      </c>
      <c r="C744" s="574" t="s">
        <v>492</v>
      </c>
      <c r="D744" s="575">
        <v>2.25</v>
      </c>
    </row>
    <row r="745" spans="1:4">
      <c r="A745" s="572">
        <v>801</v>
      </c>
      <c r="B745" s="573" t="s">
        <v>1245</v>
      </c>
      <c r="C745" s="574" t="s">
        <v>492</v>
      </c>
      <c r="D745" s="575">
        <v>2.15</v>
      </c>
    </row>
    <row r="746" spans="1:4">
      <c r="A746" s="572">
        <v>804</v>
      </c>
      <c r="B746" s="573" t="s">
        <v>1246</v>
      </c>
      <c r="C746" s="574" t="s">
        <v>492</v>
      </c>
      <c r="D746" s="575">
        <v>6.42</v>
      </c>
    </row>
    <row r="747" spans="1:4">
      <c r="A747" s="572">
        <v>803</v>
      </c>
      <c r="B747" s="573" t="s">
        <v>1247</v>
      </c>
      <c r="C747" s="574" t="s">
        <v>492</v>
      </c>
      <c r="D747" s="575">
        <v>7.07</v>
      </c>
    </row>
    <row r="748" spans="1:4">
      <c r="A748" s="572">
        <v>802</v>
      </c>
      <c r="B748" s="573" t="s">
        <v>1248</v>
      </c>
      <c r="C748" s="574" t="s">
        <v>492</v>
      </c>
      <c r="D748" s="575">
        <v>6.78</v>
      </c>
    </row>
    <row r="749" spans="1:4">
      <c r="A749" s="572">
        <v>4375</v>
      </c>
      <c r="B749" s="573" t="s">
        <v>1249</v>
      </c>
      <c r="C749" s="574" t="s">
        <v>492</v>
      </c>
      <c r="D749" s="575">
        <v>0.1</v>
      </c>
    </row>
    <row r="750" spans="1:4" ht="28.5">
      <c r="A750" s="572">
        <v>12616</v>
      </c>
      <c r="B750" s="573" t="s">
        <v>1250</v>
      </c>
      <c r="C750" s="574" t="s">
        <v>492</v>
      </c>
      <c r="D750" s="575">
        <v>4.4400000000000004</v>
      </c>
    </row>
    <row r="751" spans="1:4" ht="28.5">
      <c r="A751" s="572">
        <v>12617</v>
      </c>
      <c r="B751" s="573" t="s">
        <v>1251</v>
      </c>
      <c r="C751" s="574" t="s">
        <v>492</v>
      </c>
      <c r="D751" s="575">
        <v>4.4400000000000004</v>
      </c>
    </row>
    <row r="752" spans="1:4" ht="42.75">
      <c r="A752" s="572">
        <v>39678</v>
      </c>
      <c r="B752" s="573" t="s">
        <v>1252</v>
      </c>
      <c r="C752" s="574" t="s">
        <v>492</v>
      </c>
      <c r="D752" s="575">
        <v>1.45</v>
      </c>
    </row>
    <row r="753" spans="1:4" ht="42.75">
      <c r="A753" s="572">
        <v>39679</v>
      </c>
      <c r="B753" s="573" t="s">
        <v>1253</v>
      </c>
      <c r="C753" s="574" t="s">
        <v>492</v>
      </c>
      <c r="D753" s="575">
        <v>30.96</v>
      </c>
    </row>
    <row r="754" spans="1:4">
      <c r="A754" s="572">
        <v>37399</v>
      </c>
      <c r="B754" s="573" t="s">
        <v>1254</v>
      </c>
      <c r="C754" s="574" t="s">
        <v>492</v>
      </c>
      <c r="D754" s="575">
        <v>12.16</v>
      </c>
    </row>
    <row r="755" spans="1:4">
      <c r="A755" s="572">
        <v>25004</v>
      </c>
      <c r="B755" s="573" t="s">
        <v>1255</v>
      </c>
      <c r="C755" s="574" t="s">
        <v>486</v>
      </c>
      <c r="D755" s="575">
        <v>21.45</v>
      </c>
    </row>
    <row r="756" spans="1:4">
      <c r="A756" s="572">
        <v>25002</v>
      </c>
      <c r="B756" s="573" t="s">
        <v>1256</v>
      </c>
      <c r="C756" s="574" t="s">
        <v>486</v>
      </c>
      <c r="D756" s="575">
        <v>21.63</v>
      </c>
    </row>
    <row r="757" spans="1:4">
      <c r="A757" s="572">
        <v>37409</v>
      </c>
      <c r="B757" s="573" t="s">
        <v>1257</v>
      </c>
      <c r="C757" s="574" t="s">
        <v>486</v>
      </c>
      <c r="D757" s="575">
        <v>21.28</v>
      </c>
    </row>
    <row r="758" spans="1:4">
      <c r="A758" s="572">
        <v>841</v>
      </c>
      <c r="B758" s="573" t="s">
        <v>1258</v>
      </c>
      <c r="C758" s="574" t="s">
        <v>486</v>
      </c>
      <c r="D758" s="575">
        <v>21.98</v>
      </c>
    </row>
    <row r="759" spans="1:4">
      <c r="A759" s="572">
        <v>25005</v>
      </c>
      <c r="B759" s="573" t="s">
        <v>1259</v>
      </c>
      <c r="C759" s="574" t="s">
        <v>486</v>
      </c>
      <c r="D759" s="575">
        <v>24.1</v>
      </c>
    </row>
    <row r="760" spans="1:4">
      <c r="A760" s="572">
        <v>25003</v>
      </c>
      <c r="B760" s="573" t="s">
        <v>1260</v>
      </c>
      <c r="C760" s="574" t="s">
        <v>486</v>
      </c>
      <c r="D760" s="575">
        <v>25.74</v>
      </c>
    </row>
    <row r="761" spans="1:4">
      <c r="A761" s="572">
        <v>37410</v>
      </c>
      <c r="B761" s="573" t="s">
        <v>1261</v>
      </c>
      <c r="C761" s="574" t="s">
        <v>486</v>
      </c>
      <c r="D761" s="575">
        <v>24.1</v>
      </c>
    </row>
    <row r="762" spans="1:4">
      <c r="A762" s="572">
        <v>842</v>
      </c>
      <c r="B762" s="573" t="s">
        <v>1262</v>
      </c>
      <c r="C762" s="574" t="s">
        <v>486</v>
      </c>
      <c r="D762" s="575">
        <v>27.11</v>
      </c>
    </row>
    <row r="763" spans="1:4" ht="28.5">
      <c r="A763" s="572">
        <v>959</v>
      </c>
      <c r="B763" s="573" t="s">
        <v>1263</v>
      </c>
      <c r="C763" s="574" t="s">
        <v>810</v>
      </c>
      <c r="D763" s="575">
        <v>12.6</v>
      </c>
    </row>
    <row r="764" spans="1:4" ht="28.5">
      <c r="A764" s="572">
        <v>960</v>
      </c>
      <c r="B764" s="573" t="s">
        <v>1264</v>
      </c>
      <c r="C764" s="574" t="s">
        <v>810</v>
      </c>
      <c r="D764" s="575">
        <v>18.690000000000001</v>
      </c>
    </row>
    <row r="765" spans="1:4" ht="28.5">
      <c r="A765" s="572">
        <v>961</v>
      </c>
      <c r="B765" s="573" t="s">
        <v>1265</v>
      </c>
      <c r="C765" s="574" t="s">
        <v>810</v>
      </c>
      <c r="D765" s="575">
        <v>26.6</v>
      </c>
    </row>
    <row r="766" spans="1:4" ht="28.5">
      <c r="A766" s="572">
        <v>962</v>
      </c>
      <c r="B766" s="573" t="s">
        <v>1266</v>
      </c>
      <c r="C766" s="574" t="s">
        <v>810</v>
      </c>
      <c r="D766" s="575">
        <v>38.369999999999997</v>
      </c>
    </row>
    <row r="767" spans="1:4" ht="28.5">
      <c r="A767" s="572">
        <v>957</v>
      </c>
      <c r="B767" s="573" t="s">
        <v>1267</v>
      </c>
      <c r="C767" s="574" t="s">
        <v>810</v>
      </c>
      <c r="D767" s="575">
        <v>49.43</v>
      </c>
    </row>
    <row r="768" spans="1:4" ht="28.5">
      <c r="A768" s="572">
        <v>958</v>
      </c>
      <c r="B768" s="573" t="s">
        <v>1268</v>
      </c>
      <c r="C768" s="574" t="s">
        <v>810</v>
      </c>
      <c r="D768" s="575">
        <v>61.83</v>
      </c>
    </row>
    <row r="769" spans="1:4">
      <c r="A769" s="572">
        <v>979</v>
      </c>
      <c r="B769" s="573" t="s">
        <v>1269</v>
      </c>
      <c r="C769" s="574" t="s">
        <v>810</v>
      </c>
      <c r="D769" s="575">
        <v>6.95</v>
      </c>
    </row>
    <row r="770" spans="1:4" ht="28.5">
      <c r="A770" s="572">
        <v>993</v>
      </c>
      <c r="B770" s="573" t="s">
        <v>1270</v>
      </c>
      <c r="C770" s="574" t="s">
        <v>810</v>
      </c>
      <c r="D770" s="575">
        <v>1.32</v>
      </c>
    </row>
    <row r="771" spans="1:4" ht="28.5">
      <c r="A771" s="572">
        <v>1020</v>
      </c>
      <c r="B771" s="573" t="s">
        <v>1271</v>
      </c>
      <c r="C771" s="574" t="s">
        <v>810</v>
      </c>
      <c r="D771" s="575">
        <v>5.43</v>
      </c>
    </row>
    <row r="772" spans="1:4" ht="28.5">
      <c r="A772" s="572">
        <v>1017</v>
      </c>
      <c r="B772" s="573" t="s">
        <v>1272</v>
      </c>
      <c r="C772" s="574" t="s">
        <v>810</v>
      </c>
      <c r="D772" s="575">
        <v>50.73</v>
      </c>
    </row>
    <row r="773" spans="1:4" ht="28.5">
      <c r="A773" s="572">
        <v>999</v>
      </c>
      <c r="B773" s="573" t="s">
        <v>1273</v>
      </c>
      <c r="C773" s="574" t="s">
        <v>810</v>
      </c>
      <c r="D773" s="575">
        <v>64.44</v>
      </c>
    </row>
    <row r="774" spans="1:4" ht="28.5">
      <c r="A774" s="572">
        <v>995</v>
      </c>
      <c r="B774" s="573" t="s">
        <v>1274</v>
      </c>
      <c r="C774" s="574" t="s">
        <v>810</v>
      </c>
      <c r="D774" s="575">
        <v>8.15</v>
      </c>
    </row>
    <row r="775" spans="1:4" ht="28.5">
      <c r="A775" s="572">
        <v>1000</v>
      </c>
      <c r="B775" s="573" t="s">
        <v>1275</v>
      </c>
      <c r="C775" s="574" t="s">
        <v>810</v>
      </c>
      <c r="D775" s="575">
        <v>78.97</v>
      </c>
    </row>
    <row r="776" spans="1:4" ht="28.5">
      <c r="A776" s="572">
        <v>1022</v>
      </c>
      <c r="B776" s="573" t="s">
        <v>1276</v>
      </c>
      <c r="C776" s="574" t="s">
        <v>810</v>
      </c>
      <c r="D776" s="575">
        <v>1.7</v>
      </c>
    </row>
    <row r="777" spans="1:4" ht="28.5">
      <c r="A777" s="572">
        <v>1015</v>
      </c>
      <c r="B777" s="573" t="s">
        <v>1277</v>
      </c>
      <c r="C777" s="574" t="s">
        <v>810</v>
      </c>
      <c r="D777" s="575">
        <v>106.96</v>
      </c>
    </row>
    <row r="778" spans="1:4" ht="28.5">
      <c r="A778" s="572">
        <v>996</v>
      </c>
      <c r="B778" s="573" t="s">
        <v>1278</v>
      </c>
      <c r="C778" s="574" t="s">
        <v>810</v>
      </c>
      <c r="D778" s="575">
        <v>12.57</v>
      </c>
    </row>
    <row r="779" spans="1:4" ht="28.5">
      <c r="A779" s="572">
        <v>1001</v>
      </c>
      <c r="B779" s="573" t="s">
        <v>1279</v>
      </c>
      <c r="C779" s="574" t="s">
        <v>810</v>
      </c>
      <c r="D779" s="575">
        <v>127.24</v>
      </c>
    </row>
    <row r="780" spans="1:4" ht="28.5">
      <c r="A780" s="572">
        <v>1019</v>
      </c>
      <c r="B780" s="573" t="s">
        <v>1280</v>
      </c>
      <c r="C780" s="574" t="s">
        <v>810</v>
      </c>
      <c r="D780" s="575">
        <v>16.55</v>
      </c>
    </row>
    <row r="781" spans="1:4" ht="28.5">
      <c r="A781" s="572">
        <v>1021</v>
      </c>
      <c r="B781" s="573" t="s">
        <v>1281</v>
      </c>
      <c r="C781" s="574" t="s">
        <v>810</v>
      </c>
      <c r="D781" s="575">
        <v>2.84</v>
      </c>
    </row>
    <row r="782" spans="1:4" ht="28.5">
      <c r="A782" s="572">
        <v>1018</v>
      </c>
      <c r="B782" s="573" t="s">
        <v>1282</v>
      </c>
      <c r="C782" s="574" t="s">
        <v>810</v>
      </c>
      <c r="D782" s="575">
        <v>22.42</v>
      </c>
    </row>
    <row r="783" spans="1:4" ht="28.5">
      <c r="A783" s="572">
        <v>994</v>
      </c>
      <c r="B783" s="573" t="s">
        <v>1283</v>
      </c>
      <c r="C783" s="574" t="s">
        <v>810</v>
      </c>
      <c r="D783" s="575">
        <v>3.53</v>
      </c>
    </row>
    <row r="784" spans="1:4" ht="28.5">
      <c r="A784" s="572">
        <v>977</v>
      </c>
      <c r="B784" s="573" t="s">
        <v>1284</v>
      </c>
      <c r="C784" s="574" t="s">
        <v>810</v>
      </c>
      <c r="D784" s="575">
        <v>31.33</v>
      </c>
    </row>
    <row r="785" spans="1:4" ht="28.5">
      <c r="A785" s="572">
        <v>998</v>
      </c>
      <c r="B785" s="573" t="s">
        <v>1285</v>
      </c>
      <c r="C785" s="574" t="s">
        <v>810</v>
      </c>
      <c r="D785" s="575">
        <v>43.91</v>
      </c>
    </row>
    <row r="786" spans="1:4" ht="28.5">
      <c r="A786" s="572">
        <v>876</v>
      </c>
      <c r="B786" s="573" t="s">
        <v>1286</v>
      </c>
      <c r="C786" s="574" t="s">
        <v>810</v>
      </c>
      <c r="D786" s="575">
        <v>198.01</v>
      </c>
    </row>
    <row r="787" spans="1:4" ht="28.5">
      <c r="A787" s="572">
        <v>877</v>
      </c>
      <c r="B787" s="573" t="s">
        <v>1287</v>
      </c>
      <c r="C787" s="574" t="s">
        <v>810</v>
      </c>
      <c r="D787" s="575">
        <v>220.69</v>
      </c>
    </row>
    <row r="788" spans="1:4" ht="28.5">
      <c r="A788" s="572">
        <v>882</v>
      </c>
      <c r="B788" s="573" t="s">
        <v>1288</v>
      </c>
      <c r="C788" s="574" t="s">
        <v>810</v>
      </c>
      <c r="D788" s="575">
        <v>251.14</v>
      </c>
    </row>
    <row r="789" spans="1:4" ht="28.5">
      <c r="A789" s="572">
        <v>878</v>
      </c>
      <c r="B789" s="573" t="s">
        <v>1289</v>
      </c>
      <c r="C789" s="574" t="s">
        <v>810</v>
      </c>
      <c r="D789" s="575">
        <v>299.48</v>
      </c>
    </row>
    <row r="790" spans="1:4" ht="28.5">
      <c r="A790" s="572">
        <v>879</v>
      </c>
      <c r="B790" s="573" t="s">
        <v>1290</v>
      </c>
      <c r="C790" s="574" t="s">
        <v>810</v>
      </c>
      <c r="D790" s="575">
        <v>348.06</v>
      </c>
    </row>
    <row r="791" spans="1:4" ht="28.5">
      <c r="A791" s="572">
        <v>880</v>
      </c>
      <c r="B791" s="573" t="s">
        <v>1291</v>
      </c>
      <c r="C791" s="574" t="s">
        <v>810</v>
      </c>
      <c r="D791" s="575">
        <v>411.5</v>
      </c>
    </row>
    <row r="792" spans="1:4" ht="28.5">
      <c r="A792" s="572">
        <v>881</v>
      </c>
      <c r="B792" s="573" t="s">
        <v>1292</v>
      </c>
      <c r="C792" s="574" t="s">
        <v>810</v>
      </c>
      <c r="D792" s="575">
        <v>490.79</v>
      </c>
    </row>
    <row r="793" spans="1:4" ht="28.5">
      <c r="A793" s="572">
        <v>873</v>
      </c>
      <c r="B793" s="573" t="s">
        <v>1293</v>
      </c>
      <c r="C793" s="574" t="s">
        <v>810</v>
      </c>
      <c r="D793" s="575">
        <v>126.36</v>
      </c>
    </row>
    <row r="794" spans="1:4" ht="28.5">
      <c r="A794" s="572">
        <v>874</v>
      </c>
      <c r="B794" s="573" t="s">
        <v>1294</v>
      </c>
      <c r="C794" s="574" t="s">
        <v>810</v>
      </c>
      <c r="D794" s="575">
        <v>150.75</v>
      </c>
    </row>
    <row r="795" spans="1:4" ht="28.5">
      <c r="A795" s="572">
        <v>875</v>
      </c>
      <c r="B795" s="573" t="s">
        <v>1295</v>
      </c>
      <c r="C795" s="574" t="s">
        <v>810</v>
      </c>
      <c r="D795" s="575">
        <v>175.2</v>
      </c>
    </row>
    <row r="796" spans="1:4" ht="28.5">
      <c r="A796" s="572">
        <v>1011</v>
      </c>
      <c r="B796" s="573" t="s">
        <v>1296</v>
      </c>
      <c r="C796" s="574" t="s">
        <v>810</v>
      </c>
      <c r="D796" s="575">
        <v>0.56000000000000005</v>
      </c>
    </row>
    <row r="797" spans="1:4" ht="28.5">
      <c r="A797" s="572">
        <v>1013</v>
      </c>
      <c r="B797" s="573" t="s">
        <v>1297</v>
      </c>
      <c r="C797" s="574" t="s">
        <v>810</v>
      </c>
      <c r="D797" s="575">
        <v>0.94</v>
      </c>
    </row>
    <row r="798" spans="1:4" ht="28.5">
      <c r="A798" s="572">
        <v>983</v>
      </c>
      <c r="B798" s="573" t="s">
        <v>1298</v>
      </c>
      <c r="C798" s="574" t="s">
        <v>810</v>
      </c>
      <c r="D798" s="575">
        <v>0.94</v>
      </c>
    </row>
    <row r="799" spans="1:4" ht="28.5">
      <c r="A799" s="572">
        <v>980</v>
      </c>
      <c r="B799" s="573" t="s">
        <v>1299</v>
      </c>
      <c r="C799" s="574" t="s">
        <v>810</v>
      </c>
      <c r="D799" s="575">
        <v>6</v>
      </c>
    </row>
    <row r="800" spans="1:4" ht="28.5">
      <c r="A800" s="572">
        <v>985</v>
      </c>
      <c r="B800" s="573" t="s">
        <v>1300</v>
      </c>
      <c r="C800" s="574" t="s">
        <v>810</v>
      </c>
      <c r="D800" s="575">
        <v>4.8600000000000003</v>
      </c>
    </row>
    <row r="801" spans="1:4" ht="28.5">
      <c r="A801" s="572">
        <v>1006</v>
      </c>
      <c r="B801" s="573" t="s">
        <v>1301</v>
      </c>
      <c r="C801" s="574" t="s">
        <v>810</v>
      </c>
      <c r="D801" s="575">
        <v>47.95</v>
      </c>
    </row>
    <row r="802" spans="1:4" ht="28.5">
      <c r="A802" s="572">
        <v>990</v>
      </c>
      <c r="B802" s="573" t="s">
        <v>1302</v>
      </c>
      <c r="C802" s="574" t="s">
        <v>810</v>
      </c>
      <c r="D802" s="575">
        <v>57.93</v>
      </c>
    </row>
    <row r="803" spans="1:4" ht="28.5">
      <c r="A803" s="572">
        <v>1004</v>
      </c>
      <c r="B803" s="573" t="s">
        <v>1303</v>
      </c>
      <c r="C803" s="574" t="s">
        <v>810</v>
      </c>
      <c r="D803" s="575">
        <v>10.1</v>
      </c>
    </row>
    <row r="804" spans="1:4" ht="28.5">
      <c r="A804" s="572">
        <v>1005</v>
      </c>
      <c r="B804" s="573" t="s">
        <v>1304</v>
      </c>
      <c r="C804" s="574" t="s">
        <v>810</v>
      </c>
      <c r="D804" s="575">
        <v>72.459999999999994</v>
      </c>
    </row>
    <row r="805" spans="1:4" ht="28.5">
      <c r="A805" s="572">
        <v>1014</v>
      </c>
      <c r="B805" s="573" t="s">
        <v>1305</v>
      </c>
      <c r="C805" s="574" t="s">
        <v>810</v>
      </c>
      <c r="D805" s="575">
        <v>1.57</v>
      </c>
    </row>
    <row r="806" spans="1:4" ht="28.5">
      <c r="A806" s="572">
        <v>984</v>
      </c>
      <c r="B806" s="573" t="s">
        <v>1306</v>
      </c>
      <c r="C806" s="574" t="s">
        <v>810</v>
      </c>
      <c r="D806" s="575">
        <v>1.32</v>
      </c>
    </row>
    <row r="807" spans="1:4" ht="28.5">
      <c r="A807" s="572">
        <v>991</v>
      </c>
      <c r="B807" s="573" t="s">
        <v>1307</v>
      </c>
      <c r="C807" s="574" t="s">
        <v>810</v>
      </c>
      <c r="D807" s="575">
        <v>94.33</v>
      </c>
    </row>
    <row r="808" spans="1:4" ht="28.5">
      <c r="A808" s="572">
        <v>986</v>
      </c>
      <c r="B808" s="573" t="s">
        <v>1308</v>
      </c>
      <c r="C808" s="574" t="s">
        <v>810</v>
      </c>
      <c r="D808" s="575">
        <v>10.86</v>
      </c>
    </row>
    <row r="809" spans="1:4" ht="28.5">
      <c r="A809" s="572">
        <v>1024</v>
      </c>
      <c r="B809" s="573" t="s">
        <v>1309</v>
      </c>
      <c r="C809" s="574" t="s">
        <v>810</v>
      </c>
      <c r="D809" s="575">
        <v>114.67</v>
      </c>
    </row>
    <row r="810" spans="1:4" ht="28.5">
      <c r="A810" s="572">
        <v>987</v>
      </c>
      <c r="B810" s="573" t="s">
        <v>1310</v>
      </c>
      <c r="C810" s="574" t="s">
        <v>810</v>
      </c>
      <c r="D810" s="575">
        <v>14.4</v>
      </c>
    </row>
    <row r="811" spans="1:4" ht="28.5">
      <c r="A811" s="572">
        <v>11798</v>
      </c>
      <c r="B811" s="573" t="s">
        <v>1311</v>
      </c>
      <c r="C811" s="574" t="s">
        <v>810</v>
      </c>
      <c r="D811" s="575">
        <v>23.37</v>
      </c>
    </row>
    <row r="812" spans="1:4" ht="28.5">
      <c r="A812" s="572">
        <v>11801</v>
      </c>
      <c r="B812" s="573" t="s">
        <v>1312</v>
      </c>
      <c r="C812" s="574" t="s">
        <v>810</v>
      </c>
      <c r="D812" s="575">
        <v>31.52</v>
      </c>
    </row>
    <row r="813" spans="1:4" ht="28.5">
      <c r="A813" s="572">
        <v>11804</v>
      </c>
      <c r="B813" s="573" t="s">
        <v>1313</v>
      </c>
      <c r="C813" s="574" t="s">
        <v>810</v>
      </c>
      <c r="D813" s="575">
        <v>46.88</v>
      </c>
    </row>
    <row r="814" spans="1:4" ht="28.5">
      <c r="A814" s="572">
        <v>992</v>
      </c>
      <c r="B814" s="573" t="s">
        <v>1314</v>
      </c>
      <c r="C814" s="574" t="s">
        <v>810</v>
      </c>
      <c r="D814" s="575">
        <v>149.04</v>
      </c>
    </row>
    <row r="815" spans="1:4" ht="28.5">
      <c r="A815" s="572">
        <v>981</v>
      </c>
      <c r="B815" s="573" t="s">
        <v>1315</v>
      </c>
      <c r="C815" s="574" t="s">
        <v>810</v>
      </c>
      <c r="D815" s="575">
        <v>2.27</v>
      </c>
    </row>
    <row r="816" spans="1:4" ht="28.5">
      <c r="A816" s="572">
        <v>1003</v>
      </c>
      <c r="B816" s="573" t="s">
        <v>1316</v>
      </c>
      <c r="C816" s="574" t="s">
        <v>810</v>
      </c>
      <c r="D816" s="575">
        <v>1.89</v>
      </c>
    </row>
    <row r="817" spans="1:4" ht="28.5">
      <c r="A817" s="572">
        <v>1007</v>
      </c>
      <c r="B817" s="573" t="s">
        <v>1317</v>
      </c>
      <c r="C817" s="574" t="s">
        <v>810</v>
      </c>
      <c r="D817" s="575">
        <v>19.46</v>
      </c>
    </row>
    <row r="818" spans="1:4" ht="28.5">
      <c r="A818" s="572">
        <v>982</v>
      </c>
      <c r="B818" s="573" t="s">
        <v>1318</v>
      </c>
      <c r="C818" s="574" t="s">
        <v>810</v>
      </c>
      <c r="D818" s="575">
        <v>3.41</v>
      </c>
    </row>
    <row r="819" spans="1:4" ht="28.5">
      <c r="A819" s="572">
        <v>1008</v>
      </c>
      <c r="B819" s="573" t="s">
        <v>1319</v>
      </c>
      <c r="C819" s="574" t="s">
        <v>810</v>
      </c>
      <c r="D819" s="575">
        <v>2.9</v>
      </c>
    </row>
    <row r="820" spans="1:4" ht="28.5">
      <c r="A820" s="572">
        <v>988</v>
      </c>
      <c r="B820" s="573" t="s">
        <v>1320</v>
      </c>
      <c r="C820" s="574" t="s">
        <v>810</v>
      </c>
      <c r="D820" s="575">
        <v>28.55</v>
      </c>
    </row>
    <row r="821" spans="1:4" ht="28.5">
      <c r="A821" s="572">
        <v>989</v>
      </c>
      <c r="B821" s="573" t="s">
        <v>1321</v>
      </c>
      <c r="C821" s="574" t="s">
        <v>810</v>
      </c>
      <c r="D821" s="575">
        <v>38.47</v>
      </c>
    </row>
    <row r="822" spans="1:4">
      <c r="A822" s="572">
        <v>862</v>
      </c>
      <c r="B822" s="573" t="s">
        <v>1322</v>
      </c>
      <c r="C822" s="574" t="s">
        <v>810</v>
      </c>
      <c r="D822" s="575">
        <v>4.0999999999999996</v>
      </c>
    </row>
    <row r="823" spans="1:4">
      <c r="A823" s="572">
        <v>866</v>
      </c>
      <c r="B823" s="573" t="s">
        <v>1323</v>
      </c>
      <c r="C823" s="574" t="s">
        <v>810</v>
      </c>
      <c r="D823" s="575">
        <v>50.44</v>
      </c>
    </row>
    <row r="824" spans="1:4">
      <c r="A824" s="572">
        <v>892</v>
      </c>
      <c r="B824" s="573" t="s">
        <v>1324</v>
      </c>
      <c r="C824" s="574" t="s">
        <v>810</v>
      </c>
      <c r="D824" s="575">
        <v>64.14</v>
      </c>
    </row>
    <row r="825" spans="1:4">
      <c r="A825" s="572">
        <v>857</v>
      </c>
      <c r="B825" s="573" t="s">
        <v>1325</v>
      </c>
      <c r="C825" s="574" t="s">
        <v>810</v>
      </c>
      <c r="D825" s="575">
        <v>6.53</v>
      </c>
    </row>
    <row r="826" spans="1:4">
      <c r="A826" s="572">
        <v>37404</v>
      </c>
      <c r="B826" s="573" t="s">
        <v>1326</v>
      </c>
      <c r="C826" s="574" t="s">
        <v>810</v>
      </c>
      <c r="D826" s="575">
        <v>77.13</v>
      </c>
    </row>
    <row r="827" spans="1:4">
      <c r="A827" s="572">
        <v>868</v>
      </c>
      <c r="B827" s="573" t="s">
        <v>1327</v>
      </c>
      <c r="C827" s="574" t="s">
        <v>810</v>
      </c>
      <c r="D827" s="575">
        <v>10.08</v>
      </c>
    </row>
    <row r="828" spans="1:4">
      <c r="A828" s="572">
        <v>870</v>
      </c>
      <c r="B828" s="573" t="s">
        <v>1328</v>
      </c>
      <c r="C828" s="574" t="s">
        <v>810</v>
      </c>
      <c r="D828" s="575">
        <v>132.91</v>
      </c>
    </row>
    <row r="829" spans="1:4">
      <c r="A829" s="572">
        <v>863</v>
      </c>
      <c r="B829" s="573" t="s">
        <v>1329</v>
      </c>
      <c r="C829" s="574" t="s">
        <v>810</v>
      </c>
      <c r="D829" s="575">
        <v>13.93</v>
      </c>
    </row>
    <row r="830" spans="1:4">
      <c r="A830" s="572">
        <v>891</v>
      </c>
      <c r="B830" s="573" t="s">
        <v>1330</v>
      </c>
      <c r="C830" s="574" t="s">
        <v>810</v>
      </c>
      <c r="D830" s="575">
        <v>223.21</v>
      </c>
    </row>
    <row r="831" spans="1:4">
      <c r="A831" s="572">
        <v>867</v>
      </c>
      <c r="B831" s="573" t="s">
        <v>1331</v>
      </c>
      <c r="C831" s="574" t="s">
        <v>810</v>
      </c>
      <c r="D831" s="575">
        <v>19.399999999999999</v>
      </c>
    </row>
    <row r="832" spans="1:4">
      <c r="A832" s="572">
        <v>864</v>
      </c>
      <c r="B832" s="573" t="s">
        <v>1332</v>
      </c>
      <c r="C832" s="574" t="s">
        <v>810</v>
      </c>
      <c r="D832" s="575">
        <v>27.33</v>
      </c>
    </row>
    <row r="833" spans="1:4">
      <c r="A833" s="572">
        <v>865</v>
      </c>
      <c r="B833" s="573" t="s">
        <v>1333</v>
      </c>
      <c r="C833" s="574" t="s">
        <v>810</v>
      </c>
      <c r="D833" s="575">
        <v>38.5</v>
      </c>
    </row>
    <row r="834" spans="1:4" ht="28.5">
      <c r="A834" s="572">
        <v>948</v>
      </c>
      <c r="B834" s="573" t="s">
        <v>1334</v>
      </c>
      <c r="C834" s="574" t="s">
        <v>810</v>
      </c>
      <c r="D834" s="575">
        <v>23.24</v>
      </c>
    </row>
    <row r="835" spans="1:4" ht="28.5">
      <c r="A835" s="572">
        <v>947</v>
      </c>
      <c r="B835" s="573" t="s">
        <v>1335</v>
      </c>
      <c r="C835" s="574" t="s">
        <v>810</v>
      </c>
      <c r="D835" s="575">
        <v>23.64</v>
      </c>
    </row>
    <row r="836" spans="1:4" ht="28.5">
      <c r="A836" s="572">
        <v>925</v>
      </c>
      <c r="B836" s="573" t="s">
        <v>1335</v>
      </c>
      <c r="C836" s="574" t="s">
        <v>810</v>
      </c>
      <c r="D836" s="575">
        <v>31.78</v>
      </c>
    </row>
    <row r="837" spans="1:4" ht="28.5">
      <c r="A837" s="572">
        <v>911</v>
      </c>
      <c r="B837" s="573" t="s">
        <v>1336</v>
      </c>
      <c r="C837" s="574" t="s">
        <v>810</v>
      </c>
      <c r="D837" s="575">
        <v>34.380000000000003</v>
      </c>
    </row>
    <row r="838" spans="1:4" ht="28.5">
      <c r="A838" s="572">
        <v>954</v>
      </c>
      <c r="B838" s="573" t="s">
        <v>1337</v>
      </c>
      <c r="C838" s="574" t="s">
        <v>810</v>
      </c>
      <c r="D838" s="575">
        <v>35.11</v>
      </c>
    </row>
    <row r="839" spans="1:4" ht="28.5">
      <c r="A839" s="572">
        <v>901</v>
      </c>
      <c r="B839" s="573" t="s">
        <v>1338</v>
      </c>
      <c r="C839" s="574" t="s">
        <v>810</v>
      </c>
      <c r="D839" s="575">
        <v>37.58</v>
      </c>
    </row>
    <row r="840" spans="1:4" ht="28.5">
      <c r="A840" s="572">
        <v>926</v>
      </c>
      <c r="B840" s="573" t="s">
        <v>1339</v>
      </c>
      <c r="C840" s="574" t="s">
        <v>810</v>
      </c>
      <c r="D840" s="575">
        <v>39.71</v>
      </c>
    </row>
    <row r="841" spans="1:4" ht="28.5">
      <c r="A841" s="572">
        <v>912</v>
      </c>
      <c r="B841" s="573" t="s">
        <v>1340</v>
      </c>
      <c r="C841" s="574" t="s">
        <v>810</v>
      </c>
      <c r="D841" s="575">
        <v>39.950000000000003</v>
      </c>
    </row>
    <row r="842" spans="1:4" ht="28.5">
      <c r="A842" s="572">
        <v>955</v>
      </c>
      <c r="B842" s="573" t="s">
        <v>1341</v>
      </c>
      <c r="C842" s="574" t="s">
        <v>810</v>
      </c>
      <c r="D842" s="575">
        <v>47.69</v>
      </c>
    </row>
    <row r="843" spans="1:4" ht="28.5">
      <c r="A843" s="572">
        <v>946</v>
      </c>
      <c r="B843" s="573" t="s">
        <v>1342</v>
      </c>
      <c r="C843" s="574" t="s">
        <v>810</v>
      </c>
      <c r="D843" s="575">
        <v>53.62</v>
      </c>
    </row>
    <row r="844" spans="1:4" ht="28.5">
      <c r="A844" s="572">
        <v>953</v>
      </c>
      <c r="B844" s="573" t="s">
        <v>1343</v>
      </c>
      <c r="C844" s="574" t="s">
        <v>810</v>
      </c>
      <c r="D844" s="575">
        <v>48.79</v>
      </c>
    </row>
    <row r="845" spans="1:4" ht="28.5">
      <c r="A845" s="572">
        <v>902</v>
      </c>
      <c r="B845" s="573" t="s">
        <v>1344</v>
      </c>
      <c r="C845" s="574" t="s">
        <v>810</v>
      </c>
      <c r="D845" s="575">
        <v>59.32</v>
      </c>
    </row>
    <row r="846" spans="1:4" ht="28.5">
      <c r="A846" s="572">
        <v>927</v>
      </c>
      <c r="B846" s="573" t="s">
        <v>1345</v>
      </c>
      <c r="C846" s="574" t="s">
        <v>810</v>
      </c>
      <c r="D846" s="575">
        <v>57.49</v>
      </c>
    </row>
    <row r="847" spans="1:4" ht="28.5">
      <c r="A847" s="572">
        <v>913</v>
      </c>
      <c r="B847" s="573" t="s">
        <v>1346</v>
      </c>
      <c r="C847" s="574" t="s">
        <v>810</v>
      </c>
      <c r="D847" s="575">
        <v>64.17</v>
      </c>
    </row>
    <row r="848" spans="1:4" ht="28.5">
      <c r="A848" s="572">
        <v>903</v>
      </c>
      <c r="B848" s="573" t="s">
        <v>1347</v>
      </c>
      <c r="C848" s="574" t="s">
        <v>810</v>
      </c>
      <c r="D848" s="575">
        <v>72.62</v>
      </c>
    </row>
    <row r="849" spans="1:4" ht="28.5">
      <c r="A849" s="572">
        <v>945</v>
      </c>
      <c r="B849" s="573" t="s">
        <v>1348</v>
      </c>
      <c r="C849" s="574" t="s">
        <v>810</v>
      </c>
      <c r="D849" s="575">
        <v>76.83</v>
      </c>
    </row>
    <row r="850" spans="1:4" ht="28.5">
      <c r="A850" s="572">
        <v>914</v>
      </c>
      <c r="B850" s="573" t="s">
        <v>1349</v>
      </c>
      <c r="C850" s="574" t="s">
        <v>810</v>
      </c>
      <c r="D850" s="575">
        <v>78.7</v>
      </c>
    </row>
    <row r="851" spans="1:4">
      <c r="A851" s="572">
        <v>34602</v>
      </c>
      <c r="B851" s="573" t="s">
        <v>1350</v>
      </c>
      <c r="C851" s="574" t="s">
        <v>810</v>
      </c>
      <c r="D851" s="575">
        <v>2.19</v>
      </c>
    </row>
    <row r="852" spans="1:4">
      <c r="A852" s="572">
        <v>34603</v>
      </c>
      <c r="B852" s="573" t="s">
        <v>1351</v>
      </c>
      <c r="C852" s="574" t="s">
        <v>810</v>
      </c>
      <c r="D852" s="575">
        <v>10.53</v>
      </c>
    </row>
    <row r="853" spans="1:4">
      <c r="A853" s="572">
        <v>34607</v>
      </c>
      <c r="B853" s="573" t="s">
        <v>1352</v>
      </c>
      <c r="C853" s="574" t="s">
        <v>810</v>
      </c>
      <c r="D853" s="575">
        <v>4.6900000000000004</v>
      </c>
    </row>
    <row r="854" spans="1:4">
      <c r="A854" s="572">
        <v>34609</v>
      </c>
      <c r="B854" s="573" t="s">
        <v>1353</v>
      </c>
      <c r="C854" s="574" t="s">
        <v>810</v>
      </c>
      <c r="D854" s="575">
        <v>7.04</v>
      </c>
    </row>
    <row r="855" spans="1:4">
      <c r="A855" s="572">
        <v>34618</v>
      </c>
      <c r="B855" s="573" t="s">
        <v>1354</v>
      </c>
      <c r="C855" s="574" t="s">
        <v>810</v>
      </c>
      <c r="D855" s="575">
        <v>2.9</v>
      </c>
    </row>
    <row r="856" spans="1:4">
      <c r="A856" s="572">
        <v>34620</v>
      </c>
      <c r="B856" s="573" t="s">
        <v>1355</v>
      </c>
      <c r="C856" s="574" t="s">
        <v>810</v>
      </c>
      <c r="D856" s="575">
        <v>14.53</v>
      </c>
    </row>
    <row r="857" spans="1:4">
      <c r="A857" s="572">
        <v>34621</v>
      </c>
      <c r="B857" s="573" t="s">
        <v>1356</v>
      </c>
      <c r="C857" s="574" t="s">
        <v>810</v>
      </c>
      <c r="D857" s="575">
        <v>6.74</v>
      </c>
    </row>
    <row r="858" spans="1:4">
      <c r="A858" s="572">
        <v>34622</v>
      </c>
      <c r="B858" s="573" t="s">
        <v>1357</v>
      </c>
      <c r="C858" s="574" t="s">
        <v>810</v>
      </c>
      <c r="D858" s="575">
        <v>9.5500000000000007</v>
      </c>
    </row>
    <row r="859" spans="1:4">
      <c r="A859" s="572">
        <v>34624</v>
      </c>
      <c r="B859" s="573" t="s">
        <v>1358</v>
      </c>
      <c r="C859" s="574" t="s">
        <v>810</v>
      </c>
      <c r="D859" s="575">
        <v>3.71</v>
      </c>
    </row>
    <row r="860" spans="1:4">
      <c r="A860" s="572">
        <v>34626</v>
      </c>
      <c r="B860" s="573" t="s">
        <v>1359</v>
      </c>
      <c r="C860" s="574" t="s">
        <v>810</v>
      </c>
      <c r="D860" s="575">
        <v>19.97</v>
      </c>
    </row>
    <row r="861" spans="1:4">
      <c r="A861" s="572">
        <v>34627</v>
      </c>
      <c r="B861" s="573" t="s">
        <v>1360</v>
      </c>
      <c r="C861" s="574" t="s">
        <v>810</v>
      </c>
      <c r="D861" s="575">
        <v>8.6</v>
      </c>
    </row>
    <row r="862" spans="1:4">
      <c r="A862" s="572">
        <v>34629</v>
      </c>
      <c r="B862" s="573" t="s">
        <v>1361</v>
      </c>
      <c r="C862" s="574" t="s">
        <v>810</v>
      </c>
      <c r="D862" s="575">
        <v>12.6</v>
      </c>
    </row>
    <row r="863" spans="1:4">
      <c r="A863" s="572">
        <v>11901</v>
      </c>
      <c r="B863" s="573" t="s">
        <v>1362</v>
      </c>
      <c r="C863" s="574" t="s">
        <v>810</v>
      </c>
      <c r="D863" s="575">
        <v>0.34</v>
      </c>
    </row>
    <row r="864" spans="1:4">
      <c r="A864" s="572">
        <v>11902</v>
      </c>
      <c r="B864" s="573" t="s">
        <v>1363</v>
      </c>
      <c r="C864" s="574" t="s">
        <v>810</v>
      </c>
      <c r="D864" s="575">
        <v>0.59</v>
      </c>
    </row>
    <row r="865" spans="1:4">
      <c r="A865" s="572">
        <v>11903</v>
      </c>
      <c r="B865" s="573" t="s">
        <v>1364</v>
      </c>
      <c r="C865" s="574" t="s">
        <v>810</v>
      </c>
      <c r="D865" s="575">
        <v>0.91</v>
      </c>
    </row>
    <row r="866" spans="1:4">
      <c r="A866" s="572">
        <v>11904</v>
      </c>
      <c r="B866" s="573" t="s">
        <v>1365</v>
      </c>
      <c r="C866" s="574" t="s">
        <v>810</v>
      </c>
      <c r="D866" s="575">
        <v>1.1599999999999999</v>
      </c>
    </row>
    <row r="867" spans="1:4">
      <c r="A867" s="572">
        <v>11905</v>
      </c>
      <c r="B867" s="573" t="s">
        <v>1366</v>
      </c>
      <c r="C867" s="574" t="s">
        <v>810</v>
      </c>
      <c r="D867" s="575">
        <v>1.56</v>
      </c>
    </row>
    <row r="868" spans="1:4">
      <c r="A868" s="572">
        <v>11906</v>
      </c>
      <c r="B868" s="573" t="s">
        <v>1367</v>
      </c>
      <c r="C868" s="574" t="s">
        <v>810</v>
      </c>
      <c r="D868" s="575">
        <v>1.8</v>
      </c>
    </row>
    <row r="869" spans="1:4">
      <c r="A869" s="572">
        <v>11919</v>
      </c>
      <c r="B869" s="573" t="s">
        <v>1368</v>
      </c>
      <c r="C869" s="574" t="s">
        <v>810</v>
      </c>
      <c r="D869" s="575">
        <v>3.54</v>
      </c>
    </row>
    <row r="870" spans="1:4">
      <c r="A870" s="572">
        <v>11920</v>
      </c>
      <c r="B870" s="573" t="s">
        <v>1369</v>
      </c>
      <c r="C870" s="574" t="s">
        <v>810</v>
      </c>
      <c r="D870" s="575">
        <v>6.86</v>
      </c>
    </row>
    <row r="871" spans="1:4">
      <c r="A871" s="572">
        <v>11924</v>
      </c>
      <c r="B871" s="573" t="s">
        <v>1370</v>
      </c>
      <c r="C871" s="574" t="s">
        <v>810</v>
      </c>
      <c r="D871" s="575">
        <v>66.72</v>
      </c>
    </row>
    <row r="872" spans="1:4">
      <c r="A872" s="572">
        <v>11921</v>
      </c>
      <c r="B872" s="573" t="s">
        <v>1371</v>
      </c>
      <c r="C872" s="574" t="s">
        <v>810</v>
      </c>
      <c r="D872" s="575">
        <v>9.34</v>
      </c>
    </row>
    <row r="873" spans="1:4">
      <c r="A873" s="572">
        <v>11922</v>
      </c>
      <c r="B873" s="573" t="s">
        <v>1372</v>
      </c>
      <c r="C873" s="574" t="s">
        <v>810</v>
      </c>
      <c r="D873" s="575">
        <v>16.579999999999998</v>
      </c>
    </row>
    <row r="874" spans="1:4">
      <c r="A874" s="572">
        <v>11923</v>
      </c>
      <c r="B874" s="573" t="s">
        <v>1373</v>
      </c>
      <c r="C874" s="574" t="s">
        <v>810</v>
      </c>
      <c r="D874" s="575">
        <v>27.08</v>
      </c>
    </row>
    <row r="875" spans="1:4">
      <c r="A875" s="572">
        <v>11916</v>
      </c>
      <c r="B875" s="573" t="s">
        <v>1374</v>
      </c>
      <c r="C875" s="574" t="s">
        <v>810</v>
      </c>
      <c r="D875" s="575">
        <v>4.59</v>
      </c>
    </row>
    <row r="876" spans="1:4">
      <c r="A876" s="572">
        <v>11914</v>
      </c>
      <c r="B876" s="573" t="s">
        <v>1375</v>
      </c>
      <c r="C876" s="574" t="s">
        <v>810</v>
      </c>
      <c r="D876" s="575">
        <v>33.369999999999997</v>
      </c>
    </row>
    <row r="877" spans="1:4">
      <c r="A877" s="572">
        <v>11917</v>
      </c>
      <c r="B877" s="573" t="s">
        <v>1376</v>
      </c>
      <c r="C877" s="574" t="s">
        <v>810</v>
      </c>
      <c r="D877" s="575">
        <v>8</v>
      </c>
    </row>
    <row r="878" spans="1:4">
      <c r="A878" s="572">
        <v>11918</v>
      </c>
      <c r="B878" s="573" t="s">
        <v>1377</v>
      </c>
      <c r="C878" s="574" t="s">
        <v>810</v>
      </c>
      <c r="D878" s="575">
        <v>10.85</v>
      </c>
    </row>
    <row r="879" spans="1:4" ht="28.5">
      <c r="A879" s="572">
        <v>37734</v>
      </c>
      <c r="B879" s="573" t="s">
        <v>1378</v>
      </c>
      <c r="C879" s="574" t="s">
        <v>492</v>
      </c>
      <c r="D879" s="575">
        <v>47192.3</v>
      </c>
    </row>
    <row r="880" spans="1:4" ht="28.5">
      <c r="A880" s="572">
        <v>37733</v>
      </c>
      <c r="B880" s="573" t="s">
        <v>1379</v>
      </c>
      <c r="C880" s="574" t="s">
        <v>492</v>
      </c>
      <c r="D880" s="575">
        <v>35384.61</v>
      </c>
    </row>
    <row r="881" spans="1:4" ht="28.5">
      <c r="A881" s="572">
        <v>37735</v>
      </c>
      <c r="B881" s="573" t="s">
        <v>1380</v>
      </c>
      <c r="C881" s="574" t="s">
        <v>492</v>
      </c>
      <c r="D881" s="575">
        <v>42638.46</v>
      </c>
    </row>
    <row r="882" spans="1:4">
      <c r="A882" s="572">
        <v>2354</v>
      </c>
      <c r="B882" s="573" t="s">
        <v>1381</v>
      </c>
      <c r="C882" s="574" t="s">
        <v>686</v>
      </c>
      <c r="D882" s="575">
        <v>17.96</v>
      </c>
    </row>
    <row r="883" spans="1:4">
      <c r="A883" s="572">
        <v>5089</v>
      </c>
      <c r="B883" s="573" t="s">
        <v>1382</v>
      </c>
      <c r="C883" s="574" t="s">
        <v>492</v>
      </c>
      <c r="D883" s="575">
        <v>23.18</v>
      </c>
    </row>
    <row r="884" spans="1:4">
      <c r="A884" s="572">
        <v>5090</v>
      </c>
      <c r="B884" s="573" t="s">
        <v>1383</v>
      </c>
      <c r="C884" s="574" t="s">
        <v>492</v>
      </c>
      <c r="D884" s="575">
        <v>11.2</v>
      </c>
    </row>
    <row r="885" spans="1:4">
      <c r="A885" s="572">
        <v>5085</v>
      </c>
      <c r="B885" s="573" t="s">
        <v>1384</v>
      </c>
      <c r="C885" s="574" t="s">
        <v>492</v>
      </c>
      <c r="D885" s="575">
        <v>16.86</v>
      </c>
    </row>
    <row r="886" spans="1:4">
      <c r="A886" s="572">
        <v>38374</v>
      </c>
      <c r="B886" s="573" t="s">
        <v>1385</v>
      </c>
      <c r="C886" s="574" t="s">
        <v>492</v>
      </c>
      <c r="D886" s="575">
        <v>768.87</v>
      </c>
    </row>
    <row r="887" spans="1:4">
      <c r="A887" s="572">
        <v>11848</v>
      </c>
      <c r="B887" s="573" t="s">
        <v>1386</v>
      </c>
      <c r="C887" s="574" t="s">
        <v>492</v>
      </c>
      <c r="D887" s="575">
        <v>4.54</v>
      </c>
    </row>
    <row r="888" spans="1:4">
      <c r="A888" s="572">
        <v>4496</v>
      </c>
      <c r="B888" s="573" t="s">
        <v>1387</v>
      </c>
      <c r="C888" s="574" t="s">
        <v>810</v>
      </c>
      <c r="D888" s="575">
        <v>3.13</v>
      </c>
    </row>
    <row r="889" spans="1:4">
      <c r="A889" s="572">
        <v>14116</v>
      </c>
      <c r="B889" s="573" t="s">
        <v>1388</v>
      </c>
      <c r="C889" s="574" t="s">
        <v>492</v>
      </c>
      <c r="D889" s="575">
        <v>20.56</v>
      </c>
    </row>
    <row r="890" spans="1:4">
      <c r="A890" s="572">
        <v>14061</v>
      </c>
      <c r="B890" s="573" t="s">
        <v>1389</v>
      </c>
      <c r="C890" s="574" t="s">
        <v>492</v>
      </c>
      <c r="D890" s="575">
        <v>85.43</v>
      </c>
    </row>
    <row r="891" spans="1:4">
      <c r="A891" s="572">
        <v>11871</v>
      </c>
      <c r="B891" s="573" t="s">
        <v>1390</v>
      </c>
      <c r="C891" s="574" t="s">
        <v>492</v>
      </c>
      <c r="D891" s="575">
        <v>221.5</v>
      </c>
    </row>
    <row r="892" spans="1:4">
      <c r="A892" s="572">
        <v>34636</v>
      </c>
      <c r="B892" s="573" t="s">
        <v>1391</v>
      </c>
      <c r="C892" s="574" t="s">
        <v>492</v>
      </c>
      <c r="D892" s="575">
        <v>363.5</v>
      </c>
    </row>
    <row r="893" spans="1:4">
      <c r="A893" s="572">
        <v>34639</v>
      </c>
      <c r="B893" s="573" t="s">
        <v>1392</v>
      </c>
      <c r="C893" s="574" t="s">
        <v>492</v>
      </c>
      <c r="D893" s="575">
        <v>738.26</v>
      </c>
    </row>
    <row r="894" spans="1:4">
      <c r="A894" s="572">
        <v>34640</v>
      </c>
      <c r="B894" s="573" t="s">
        <v>1393</v>
      </c>
      <c r="C894" s="574" t="s">
        <v>492</v>
      </c>
      <c r="D894" s="575">
        <v>829.26</v>
      </c>
    </row>
    <row r="895" spans="1:4">
      <c r="A895" s="572">
        <v>34637</v>
      </c>
      <c r="B895" s="573" t="s">
        <v>1394</v>
      </c>
      <c r="C895" s="574" t="s">
        <v>492</v>
      </c>
      <c r="D895" s="575">
        <v>208.7</v>
      </c>
    </row>
    <row r="896" spans="1:4">
      <c r="A896" s="572">
        <v>34638</v>
      </c>
      <c r="B896" s="573" t="s">
        <v>1395</v>
      </c>
      <c r="C896" s="574" t="s">
        <v>492</v>
      </c>
      <c r="D896" s="575">
        <v>357.89</v>
      </c>
    </row>
    <row r="897" spans="1:4">
      <c r="A897" s="572">
        <v>11868</v>
      </c>
      <c r="B897" s="573" t="s">
        <v>1396</v>
      </c>
      <c r="C897" s="574" t="s">
        <v>492</v>
      </c>
      <c r="D897" s="575">
        <v>304.42</v>
      </c>
    </row>
    <row r="898" spans="1:4">
      <c r="A898" s="572">
        <v>11869</v>
      </c>
      <c r="B898" s="573" t="s">
        <v>1397</v>
      </c>
      <c r="C898" s="574" t="s">
        <v>492</v>
      </c>
      <c r="D898" s="575">
        <v>493.92</v>
      </c>
    </row>
    <row r="899" spans="1:4">
      <c r="A899" s="572">
        <v>37106</v>
      </c>
      <c r="B899" s="573" t="s">
        <v>1398</v>
      </c>
      <c r="C899" s="574" t="s">
        <v>492</v>
      </c>
      <c r="D899" s="575">
        <v>2940.36</v>
      </c>
    </row>
    <row r="900" spans="1:4">
      <c r="A900" s="572">
        <v>37104</v>
      </c>
      <c r="B900" s="573" t="s">
        <v>1399</v>
      </c>
      <c r="C900" s="574" t="s">
        <v>492</v>
      </c>
      <c r="D900" s="575">
        <v>636.69000000000005</v>
      </c>
    </row>
    <row r="901" spans="1:4">
      <c r="A901" s="572">
        <v>37105</v>
      </c>
      <c r="B901" s="573" t="s">
        <v>1400</v>
      </c>
      <c r="C901" s="574" t="s">
        <v>492</v>
      </c>
      <c r="D901" s="575">
        <v>1418.01</v>
      </c>
    </row>
    <row r="902" spans="1:4" ht="28.5">
      <c r="A902" s="572">
        <v>11638</v>
      </c>
      <c r="B902" s="573" t="s">
        <v>1401</v>
      </c>
      <c r="C902" s="574" t="s">
        <v>492</v>
      </c>
      <c r="D902" s="575">
        <v>133.91999999999999</v>
      </c>
    </row>
    <row r="903" spans="1:4" ht="28.5">
      <c r="A903" s="572">
        <v>1030</v>
      </c>
      <c r="B903" s="573" t="s">
        <v>1402</v>
      </c>
      <c r="C903" s="574" t="s">
        <v>492</v>
      </c>
      <c r="D903" s="575">
        <v>26.72</v>
      </c>
    </row>
    <row r="904" spans="1:4" ht="28.5">
      <c r="A904" s="572">
        <v>11694</v>
      </c>
      <c r="B904" s="573" t="s">
        <v>1403</v>
      </c>
      <c r="C904" s="574" t="s">
        <v>492</v>
      </c>
      <c r="D904" s="575">
        <v>590.65</v>
      </c>
    </row>
    <row r="905" spans="1:4" ht="28.5">
      <c r="A905" s="572">
        <v>35277</v>
      </c>
      <c r="B905" s="573" t="s">
        <v>1404</v>
      </c>
      <c r="C905" s="574" t="s">
        <v>492</v>
      </c>
      <c r="D905" s="575">
        <v>331.76</v>
      </c>
    </row>
    <row r="906" spans="1:4" ht="57">
      <c r="A906" s="572">
        <v>10521</v>
      </c>
      <c r="B906" s="573" t="s">
        <v>1405</v>
      </c>
      <c r="C906" s="574" t="s">
        <v>492</v>
      </c>
      <c r="D906" s="575">
        <v>181.36</v>
      </c>
    </row>
    <row r="907" spans="1:4" ht="57">
      <c r="A907" s="572">
        <v>10885</v>
      </c>
      <c r="B907" s="573" t="s">
        <v>1406</v>
      </c>
      <c r="C907" s="574" t="s">
        <v>492</v>
      </c>
      <c r="D907" s="575">
        <v>229.4</v>
      </c>
    </row>
    <row r="908" spans="1:4" ht="57">
      <c r="A908" s="572">
        <v>20962</v>
      </c>
      <c r="B908" s="573" t="s">
        <v>1407</v>
      </c>
      <c r="C908" s="574" t="s">
        <v>492</v>
      </c>
      <c r="D908" s="575">
        <v>190</v>
      </c>
    </row>
    <row r="909" spans="1:4" ht="57">
      <c r="A909" s="572">
        <v>20963</v>
      </c>
      <c r="B909" s="573" t="s">
        <v>1408</v>
      </c>
      <c r="C909" s="574" t="s">
        <v>492</v>
      </c>
      <c r="D909" s="575">
        <v>232.1</v>
      </c>
    </row>
    <row r="910" spans="1:4" ht="42.75">
      <c r="A910" s="572">
        <v>1062</v>
      </c>
      <c r="B910" s="573" t="s">
        <v>1409</v>
      </c>
      <c r="C910" s="574" t="s">
        <v>492</v>
      </c>
      <c r="D910" s="575">
        <v>95</v>
      </c>
    </row>
    <row r="911" spans="1:4">
      <c r="A911" s="572">
        <v>2555</v>
      </c>
      <c r="B911" s="573" t="s">
        <v>1410</v>
      </c>
      <c r="C911" s="574" t="s">
        <v>492</v>
      </c>
      <c r="D911" s="575">
        <v>1.72</v>
      </c>
    </row>
    <row r="912" spans="1:4">
      <c r="A912" s="572">
        <v>2556</v>
      </c>
      <c r="B912" s="573" t="s">
        <v>1411</v>
      </c>
      <c r="C912" s="574" t="s">
        <v>492</v>
      </c>
      <c r="D912" s="575">
        <v>1.03</v>
      </c>
    </row>
    <row r="913" spans="1:4">
      <c r="A913" s="572">
        <v>2557</v>
      </c>
      <c r="B913" s="573" t="s">
        <v>1412</v>
      </c>
      <c r="C913" s="574" t="s">
        <v>492</v>
      </c>
      <c r="D913" s="575">
        <v>1.72</v>
      </c>
    </row>
    <row r="914" spans="1:4" ht="28.5">
      <c r="A914" s="572">
        <v>11246</v>
      </c>
      <c r="B914" s="573" t="s">
        <v>1413</v>
      </c>
      <c r="C914" s="574" t="s">
        <v>492</v>
      </c>
      <c r="D914" s="575">
        <v>10.29</v>
      </c>
    </row>
    <row r="915" spans="1:4" ht="28.5">
      <c r="A915" s="572">
        <v>11250</v>
      </c>
      <c r="B915" s="573" t="s">
        <v>1414</v>
      </c>
      <c r="C915" s="574" t="s">
        <v>492</v>
      </c>
      <c r="D915" s="575">
        <v>50.45</v>
      </c>
    </row>
    <row r="916" spans="1:4" ht="28.5">
      <c r="A916" s="572">
        <v>11251</v>
      </c>
      <c r="B916" s="573" t="s">
        <v>1415</v>
      </c>
      <c r="C916" s="574" t="s">
        <v>492</v>
      </c>
      <c r="D916" s="575">
        <v>91.37</v>
      </c>
    </row>
    <row r="917" spans="1:4" ht="28.5">
      <c r="A917" s="572">
        <v>11253</v>
      </c>
      <c r="B917" s="573" t="s">
        <v>1416</v>
      </c>
      <c r="C917" s="574" t="s">
        <v>492</v>
      </c>
      <c r="D917" s="575">
        <v>145.15</v>
      </c>
    </row>
    <row r="918" spans="1:4" ht="28.5">
      <c r="A918" s="572">
        <v>11255</v>
      </c>
      <c r="B918" s="573" t="s">
        <v>1417</v>
      </c>
      <c r="C918" s="574" t="s">
        <v>492</v>
      </c>
      <c r="D918" s="575">
        <v>214.65</v>
      </c>
    </row>
    <row r="919" spans="1:4" ht="28.5">
      <c r="A919" s="572">
        <v>14055</v>
      </c>
      <c r="B919" s="573" t="s">
        <v>1418</v>
      </c>
      <c r="C919" s="574" t="s">
        <v>492</v>
      </c>
      <c r="D919" s="575">
        <v>518.4</v>
      </c>
    </row>
    <row r="920" spans="1:4" ht="28.5">
      <c r="A920" s="572">
        <v>10569</v>
      </c>
      <c r="B920" s="573" t="s">
        <v>1419</v>
      </c>
      <c r="C920" s="574" t="s">
        <v>492</v>
      </c>
      <c r="D920" s="575">
        <v>2.0699999999999998</v>
      </c>
    </row>
    <row r="921" spans="1:4">
      <c r="A921" s="572">
        <v>11247</v>
      </c>
      <c r="B921" s="573" t="s">
        <v>1420</v>
      </c>
      <c r="C921" s="574" t="s">
        <v>492</v>
      </c>
      <c r="D921" s="575">
        <v>933.12</v>
      </c>
    </row>
    <row r="922" spans="1:4">
      <c r="A922" s="572">
        <v>11248</v>
      </c>
      <c r="B922" s="573" t="s">
        <v>1421</v>
      </c>
      <c r="C922" s="574" t="s">
        <v>492</v>
      </c>
      <c r="D922" s="575">
        <v>1272.67</v>
      </c>
    </row>
    <row r="923" spans="1:4">
      <c r="A923" s="572">
        <v>11249</v>
      </c>
      <c r="B923" s="573" t="s">
        <v>1422</v>
      </c>
      <c r="C923" s="574" t="s">
        <v>492</v>
      </c>
      <c r="D923" s="575">
        <v>1779.84</v>
      </c>
    </row>
    <row r="924" spans="1:4">
      <c r="A924" s="572">
        <v>11254</v>
      </c>
      <c r="B924" s="573" t="s">
        <v>1423</v>
      </c>
      <c r="C924" s="574" t="s">
        <v>492</v>
      </c>
      <c r="D924" s="575">
        <v>153.61000000000001</v>
      </c>
    </row>
    <row r="925" spans="1:4">
      <c r="A925" s="572">
        <v>11256</v>
      </c>
      <c r="B925" s="573" t="s">
        <v>1424</v>
      </c>
      <c r="C925" s="574" t="s">
        <v>492</v>
      </c>
      <c r="D925" s="575">
        <v>255.71</v>
      </c>
    </row>
    <row r="926" spans="1:4" ht="28.5">
      <c r="A926" s="572">
        <v>11252</v>
      </c>
      <c r="B926" s="573" t="s">
        <v>1425</v>
      </c>
      <c r="C926" s="574" t="s">
        <v>492</v>
      </c>
      <c r="D926" s="575">
        <v>103.85</v>
      </c>
    </row>
    <row r="927" spans="1:4" ht="28.5">
      <c r="A927" s="572">
        <v>1066</v>
      </c>
      <c r="B927" s="573" t="s">
        <v>1426</v>
      </c>
      <c r="C927" s="574" t="s">
        <v>492</v>
      </c>
      <c r="D927" s="575">
        <v>620.47</v>
      </c>
    </row>
    <row r="928" spans="1:4" ht="28.5">
      <c r="A928" s="572">
        <v>1043</v>
      </c>
      <c r="B928" s="573" t="s">
        <v>1427</v>
      </c>
      <c r="C928" s="574" t="s">
        <v>492</v>
      </c>
      <c r="D928" s="575">
        <v>65.78</v>
      </c>
    </row>
    <row r="929" spans="1:4" ht="28.5">
      <c r="A929" s="572">
        <v>1072</v>
      </c>
      <c r="B929" s="573" t="s">
        <v>1428</v>
      </c>
      <c r="C929" s="574" t="s">
        <v>492</v>
      </c>
      <c r="D929" s="575">
        <v>60.2</v>
      </c>
    </row>
    <row r="930" spans="1:4" ht="28.5">
      <c r="A930" s="572">
        <v>1061</v>
      </c>
      <c r="B930" s="573" t="s">
        <v>1429</v>
      </c>
      <c r="C930" s="574" t="s">
        <v>492</v>
      </c>
      <c r="D930" s="575">
        <v>146.52000000000001</v>
      </c>
    </row>
    <row r="931" spans="1:4" ht="28.5">
      <c r="A931" s="572">
        <v>1065</v>
      </c>
      <c r="B931" s="573" t="s">
        <v>1430</v>
      </c>
      <c r="C931" s="574" t="s">
        <v>492</v>
      </c>
      <c r="D931" s="575">
        <v>163.22999999999999</v>
      </c>
    </row>
    <row r="932" spans="1:4" ht="28.5">
      <c r="A932" s="572">
        <v>3280</v>
      </c>
      <c r="B932" s="573" t="s">
        <v>1431</v>
      </c>
      <c r="C932" s="574" t="s">
        <v>492</v>
      </c>
      <c r="D932" s="575">
        <v>62.73</v>
      </c>
    </row>
    <row r="933" spans="1:4" ht="28.5">
      <c r="A933" s="572">
        <v>11881</v>
      </c>
      <c r="B933" s="573" t="s">
        <v>1432</v>
      </c>
      <c r="C933" s="574" t="s">
        <v>492</v>
      </c>
      <c r="D933" s="575">
        <v>29.13</v>
      </c>
    </row>
    <row r="934" spans="1:4" ht="28.5">
      <c r="A934" s="572">
        <v>34641</v>
      </c>
      <c r="B934" s="573" t="s">
        <v>1433</v>
      </c>
      <c r="C934" s="574" t="s">
        <v>492</v>
      </c>
      <c r="D934" s="575">
        <v>23.49</v>
      </c>
    </row>
    <row r="935" spans="1:4" ht="28.5">
      <c r="A935" s="572">
        <v>34643</v>
      </c>
      <c r="B935" s="573" t="s">
        <v>1434</v>
      </c>
      <c r="C935" s="574" t="s">
        <v>492</v>
      </c>
      <c r="D935" s="575">
        <v>10.74</v>
      </c>
    </row>
    <row r="936" spans="1:4" ht="28.5">
      <c r="A936" s="572">
        <v>3278</v>
      </c>
      <c r="B936" s="573" t="s">
        <v>1435</v>
      </c>
      <c r="C936" s="574" t="s">
        <v>492</v>
      </c>
      <c r="D936" s="575">
        <v>32.89</v>
      </c>
    </row>
    <row r="937" spans="1:4" ht="28.5">
      <c r="A937" s="572">
        <v>3279</v>
      </c>
      <c r="B937" s="573" t="s">
        <v>1436</v>
      </c>
      <c r="C937" s="574" t="s">
        <v>492</v>
      </c>
      <c r="D937" s="575">
        <v>54.27</v>
      </c>
    </row>
    <row r="938" spans="1:4" ht="42.75">
      <c r="A938" s="572">
        <v>13845</v>
      </c>
      <c r="B938" s="573" t="s">
        <v>1437</v>
      </c>
      <c r="C938" s="574" t="s">
        <v>492</v>
      </c>
      <c r="D938" s="575">
        <v>74.47</v>
      </c>
    </row>
    <row r="939" spans="1:4" ht="42.75">
      <c r="A939" s="572">
        <v>13844</v>
      </c>
      <c r="B939" s="573" t="s">
        <v>1438</v>
      </c>
      <c r="C939" s="574" t="s">
        <v>492</v>
      </c>
      <c r="D939" s="575">
        <v>79.14</v>
      </c>
    </row>
    <row r="940" spans="1:4" ht="28.5">
      <c r="A940" s="572">
        <v>13843</v>
      </c>
      <c r="B940" s="573" t="s">
        <v>1439</v>
      </c>
      <c r="C940" s="574" t="s">
        <v>492</v>
      </c>
      <c r="D940" s="575">
        <v>103.68</v>
      </c>
    </row>
    <row r="941" spans="1:4" ht="28.5">
      <c r="A941" s="572">
        <v>13842</v>
      </c>
      <c r="B941" s="573" t="s">
        <v>1440</v>
      </c>
      <c r="C941" s="574" t="s">
        <v>492</v>
      </c>
      <c r="D941" s="575">
        <v>121.65</v>
      </c>
    </row>
    <row r="942" spans="1:4" ht="28.5">
      <c r="A942" s="572">
        <v>12075</v>
      </c>
      <c r="B942" s="573" t="s">
        <v>1441</v>
      </c>
      <c r="C942" s="574" t="s">
        <v>492</v>
      </c>
      <c r="D942" s="575">
        <v>407.22</v>
      </c>
    </row>
    <row r="943" spans="1:4" ht="28.5">
      <c r="A943" s="572">
        <v>13405</v>
      </c>
      <c r="B943" s="573" t="s">
        <v>1442</v>
      </c>
      <c r="C943" s="574" t="s">
        <v>492</v>
      </c>
      <c r="D943" s="575">
        <v>134.78</v>
      </c>
    </row>
    <row r="944" spans="1:4" ht="28.5">
      <c r="A944" s="572">
        <v>13404</v>
      </c>
      <c r="B944" s="573" t="s">
        <v>1443</v>
      </c>
      <c r="C944" s="574" t="s">
        <v>492</v>
      </c>
      <c r="D944" s="575">
        <v>134.78</v>
      </c>
    </row>
    <row r="945" spans="1:4">
      <c r="A945" s="572">
        <v>11882</v>
      </c>
      <c r="B945" s="573" t="s">
        <v>1444</v>
      </c>
      <c r="C945" s="574" t="s">
        <v>492</v>
      </c>
      <c r="D945" s="575">
        <v>32.89</v>
      </c>
    </row>
    <row r="946" spans="1:4" ht="28.5">
      <c r="A946" s="572">
        <v>11996</v>
      </c>
      <c r="B946" s="573" t="s">
        <v>1445</v>
      </c>
      <c r="C946" s="574" t="s">
        <v>492</v>
      </c>
      <c r="D946" s="575">
        <v>2.38</v>
      </c>
    </row>
    <row r="947" spans="1:4">
      <c r="A947" s="572">
        <v>20254</v>
      </c>
      <c r="B947" s="573" t="s">
        <v>1446</v>
      </c>
      <c r="C947" s="574" t="s">
        <v>492</v>
      </c>
      <c r="D947" s="575">
        <v>10.5</v>
      </c>
    </row>
    <row r="948" spans="1:4">
      <c r="A948" s="572">
        <v>20255</v>
      </c>
      <c r="B948" s="573" t="s">
        <v>1447</v>
      </c>
      <c r="C948" s="574" t="s">
        <v>492</v>
      </c>
      <c r="D948" s="575">
        <v>18.899999999999999</v>
      </c>
    </row>
    <row r="949" spans="1:4">
      <c r="A949" s="572">
        <v>20253</v>
      </c>
      <c r="B949" s="573" t="s">
        <v>1448</v>
      </c>
      <c r="C949" s="574" t="s">
        <v>492</v>
      </c>
      <c r="D949" s="575">
        <v>37.32</v>
      </c>
    </row>
    <row r="950" spans="1:4">
      <c r="A950" s="572">
        <v>1872</v>
      </c>
      <c r="B950" s="573" t="s">
        <v>1449</v>
      </c>
      <c r="C950" s="574" t="s">
        <v>492</v>
      </c>
      <c r="D950" s="575">
        <v>2.4</v>
      </c>
    </row>
    <row r="951" spans="1:4">
      <c r="A951" s="572">
        <v>1873</v>
      </c>
      <c r="B951" s="573" t="s">
        <v>1450</v>
      </c>
      <c r="C951" s="574" t="s">
        <v>492</v>
      </c>
      <c r="D951" s="575">
        <v>3.82</v>
      </c>
    </row>
    <row r="952" spans="1:4">
      <c r="A952" s="572">
        <v>12001</v>
      </c>
      <c r="B952" s="573" t="s">
        <v>1451</v>
      </c>
      <c r="C952" s="574" t="s">
        <v>492</v>
      </c>
      <c r="D952" s="575">
        <v>5.54</v>
      </c>
    </row>
    <row r="953" spans="1:4">
      <c r="A953" s="572">
        <v>1871</v>
      </c>
      <c r="B953" s="573" t="s">
        <v>1452</v>
      </c>
      <c r="C953" s="574" t="s">
        <v>492</v>
      </c>
      <c r="D953" s="575">
        <v>6.53</v>
      </c>
    </row>
    <row r="954" spans="1:4">
      <c r="A954" s="572">
        <v>11713</v>
      </c>
      <c r="B954" s="573" t="s">
        <v>1453</v>
      </c>
      <c r="C954" s="574" t="s">
        <v>492</v>
      </c>
      <c r="D954" s="575">
        <v>23.3</v>
      </c>
    </row>
    <row r="955" spans="1:4">
      <c r="A955" s="572">
        <v>11716</v>
      </c>
      <c r="B955" s="573" t="s">
        <v>1454</v>
      </c>
      <c r="C955" s="574" t="s">
        <v>492</v>
      </c>
      <c r="D955" s="575">
        <v>9.9499999999999993</v>
      </c>
    </row>
    <row r="956" spans="1:4">
      <c r="A956" s="572">
        <v>5103</v>
      </c>
      <c r="B956" s="573" t="s">
        <v>1455</v>
      </c>
      <c r="C956" s="574" t="s">
        <v>492</v>
      </c>
      <c r="D956" s="575">
        <v>10.09</v>
      </c>
    </row>
    <row r="957" spans="1:4" ht="28.5">
      <c r="A957" s="572">
        <v>11712</v>
      </c>
      <c r="B957" s="573" t="s">
        <v>1456</v>
      </c>
      <c r="C957" s="574" t="s">
        <v>492</v>
      </c>
      <c r="D957" s="575">
        <v>23.5</v>
      </c>
    </row>
    <row r="958" spans="1:4">
      <c r="A958" s="572">
        <v>11717</v>
      </c>
      <c r="B958" s="573" t="s">
        <v>1457</v>
      </c>
      <c r="C958" s="574" t="s">
        <v>492</v>
      </c>
      <c r="D958" s="575">
        <v>25.53</v>
      </c>
    </row>
    <row r="959" spans="1:4">
      <c r="A959" s="572">
        <v>11714</v>
      </c>
      <c r="B959" s="573" t="s">
        <v>1458</v>
      </c>
      <c r="C959" s="574" t="s">
        <v>492</v>
      </c>
      <c r="D959" s="575">
        <v>31.77</v>
      </c>
    </row>
    <row r="960" spans="1:4">
      <c r="A960" s="572">
        <v>11715</v>
      </c>
      <c r="B960" s="573" t="s">
        <v>1459</v>
      </c>
      <c r="C960" s="574" t="s">
        <v>492</v>
      </c>
      <c r="D960" s="575">
        <v>36.549999999999997</v>
      </c>
    </row>
    <row r="961" spans="1:4" ht="28.5">
      <c r="A961" s="572">
        <v>11880</v>
      </c>
      <c r="B961" s="573" t="s">
        <v>1460</v>
      </c>
      <c r="C961" s="574" t="s">
        <v>492</v>
      </c>
      <c r="D961" s="575">
        <v>65.709999999999994</v>
      </c>
    </row>
    <row r="962" spans="1:4">
      <c r="A962" s="572">
        <v>1056</v>
      </c>
      <c r="B962" s="573" t="s">
        <v>1461</v>
      </c>
      <c r="C962" s="574" t="s">
        <v>492</v>
      </c>
      <c r="D962" s="575">
        <v>119.6</v>
      </c>
    </row>
    <row r="963" spans="1:4">
      <c r="A963" s="572">
        <v>1068</v>
      </c>
      <c r="B963" s="573" t="s">
        <v>1462</v>
      </c>
      <c r="C963" s="574" t="s">
        <v>492</v>
      </c>
      <c r="D963" s="575">
        <v>120.74</v>
      </c>
    </row>
    <row r="964" spans="1:4">
      <c r="A964" s="572">
        <v>34380</v>
      </c>
      <c r="B964" s="573" t="s">
        <v>1463</v>
      </c>
      <c r="C964" s="574" t="s">
        <v>492</v>
      </c>
      <c r="D964" s="575">
        <v>169.78</v>
      </c>
    </row>
    <row r="965" spans="1:4">
      <c r="A965" s="572">
        <v>599</v>
      </c>
      <c r="B965" s="573" t="s">
        <v>1464</v>
      </c>
      <c r="C965" s="574" t="s">
        <v>891</v>
      </c>
      <c r="D965" s="575">
        <v>314.99</v>
      </c>
    </row>
    <row r="966" spans="1:4">
      <c r="A966" s="572">
        <v>1106</v>
      </c>
      <c r="B966" s="573" t="s">
        <v>1465</v>
      </c>
      <c r="C966" s="574" t="s">
        <v>486</v>
      </c>
      <c r="D966" s="575">
        <v>0.7</v>
      </c>
    </row>
    <row r="967" spans="1:4">
      <c r="A967" s="572">
        <v>11161</v>
      </c>
      <c r="B967" s="573" t="s">
        <v>1466</v>
      </c>
      <c r="C967" s="574" t="s">
        <v>486</v>
      </c>
      <c r="D967" s="575">
        <v>1.1599999999999999</v>
      </c>
    </row>
    <row r="968" spans="1:4">
      <c r="A968" s="572">
        <v>1107</v>
      </c>
      <c r="B968" s="573" t="s">
        <v>1467</v>
      </c>
      <c r="C968" s="574" t="s">
        <v>486</v>
      </c>
      <c r="D968" s="575">
        <v>0.8</v>
      </c>
    </row>
    <row r="969" spans="1:4">
      <c r="A969" s="572">
        <v>4758</v>
      </c>
      <c r="B969" s="573" t="s">
        <v>1468</v>
      </c>
      <c r="C969" s="574" t="s">
        <v>686</v>
      </c>
      <c r="D969" s="575">
        <v>11.62</v>
      </c>
    </row>
    <row r="970" spans="1:4">
      <c r="A970" s="572">
        <v>41080</v>
      </c>
      <c r="B970" s="573" t="s">
        <v>1469</v>
      </c>
      <c r="C970" s="574" t="s">
        <v>688</v>
      </c>
      <c r="D970" s="575">
        <v>2040.31</v>
      </c>
    </row>
    <row r="971" spans="1:4">
      <c r="A971" s="572">
        <v>25963</v>
      </c>
      <c r="B971" s="573" t="s">
        <v>1470</v>
      </c>
      <c r="C971" s="574" t="s">
        <v>486</v>
      </c>
      <c r="D971" s="575">
        <v>0.11</v>
      </c>
    </row>
    <row r="972" spans="1:4">
      <c r="A972" s="572">
        <v>4759</v>
      </c>
      <c r="B972" s="573" t="s">
        <v>1471</v>
      </c>
      <c r="C972" s="574" t="s">
        <v>686</v>
      </c>
      <c r="D972" s="575">
        <v>10.08</v>
      </c>
    </row>
    <row r="973" spans="1:4">
      <c r="A973" s="572">
        <v>41068</v>
      </c>
      <c r="B973" s="573" t="s">
        <v>1472</v>
      </c>
      <c r="C973" s="574" t="s">
        <v>688</v>
      </c>
      <c r="D973" s="575">
        <v>1769.83</v>
      </c>
    </row>
    <row r="974" spans="1:4">
      <c r="A974" s="572">
        <v>11572</v>
      </c>
      <c r="B974" s="573" t="s">
        <v>1473</v>
      </c>
      <c r="C974" s="574" t="s">
        <v>492</v>
      </c>
      <c r="D974" s="575">
        <v>15.51</v>
      </c>
    </row>
    <row r="975" spans="1:4">
      <c r="A975" s="572">
        <v>1108</v>
      </c>
      <c r="B975" s="573" t="s">
        <v>1474</v>
      </c>
      <c r="C975" s="574" t="s">
        <v>810</v>
      </c>
      <c r="D975" s="575">
        <v>15.7</v>
      </c>
    </row>
    <row r="976" spans="1:4">
      <c r="A976" s="572">
        <v>1117</v>
      </c>
      <c r="B976" s="573" t="s">
        <v>1475</v>
      </c>
      <c r="C976" s="574" t="s">
        <v>810</v>
      </c>
      <c r="D976" s="575">
        <v>18.23</v>
      </c>
    </row>
    <row r="977" spans="1:4">
      <c r="A977" s="572">
        <v>1118</v>
      </c>
      <c r="B977" s="573" t="s">
        <v>1476</v>
      </c>
      <c r="C977" s="574" t="s">
        <v>810</v>
      </c>
      <c r="D977" s="575">
        <v>23.44</v>
      </c>
    </row>
    <row r="978" spans="1:4">
      <c r="A978" s="572">
        <v>1119</v>
      </c>
      <c r="B978" s="573" t="s">
        <v>1477</v>
      </c>
      <c r="C978" s="574" t="s">
        <v>810</v>
      </c>
      <c r="D978" s="575">
        <v>11.72</v>
      </c>
    </row>
    <row r="979" spans="1:4">
      <c r="A979" s="572">
        <v>1109</v>
      </c>
      <c r="B979" s="573" t="s">
        <v>1478</v>
      </c>
      <c r="C979" s="574" t="s">
        <v>810</v>
      </c>
      <c r="D979" s="575">
        <v>15.62</v>
      </c>
    </row>
    <row r="980" spans="1:4">
      <c r="A980" s="572">
        <v>1110</v>
      </c>
      <c r="B980" s="573" t="s">
        <v>1479</v>
      </c>
      <c r="C980" s="574" t="s">
        <v>810</v>
      </c>
      <c r="D980" s="575">
        <v>23.44</v>
      </c>
    </row>
    <row r="981" spans="1:4" ht="28.5">
      <c r="A981" s="572">
        <v>12618</v>
      </c>
      <c r="B981" s="573" t="s">
        <v>1480</v>
      </c>
      <c r="C981" s="574" t="s">
        <v>492</v>
      </c>
      <c r="D981" s="575">
        <v>35.71</v>
      </c>
    </row>
    <row r="982" spans="1:4">
      <c r="A982" s="572">
        <v>40871</v>
      </c>
      <c r="B982" s="573" t="s">
        <v>1481</v>
      </c>
      <c r="C982" s="574" t="s">
        <v>810</v>
      </c>
      <c r="D982" s="575">
        <v>45.85</v>
      </c>
    </row>
    <row r="983" spans="1:4">
      <c r="A983" s="572">
        <v>40869</v>
      </c>
      <c r="B983" s="573" t="s">
        <v>1482</v>
      </c>
      <c r="C983" s="574" t="s">
        <v>810</v>
      </c>
      <c r="D983" s="575">
        <v>16.350000000000001</v>
      </c>
    </row>
    <row r="984" spans="1:4">
      <c r="A984" s="572">
        <v>40870</v>
      </c>
      <c r="B984" s="573" t="s">
        <v>1483</v>
      </c>
      <c r="C984" s="574" t="s">
        <v>810</v>
      </c>
      <c r="D984" s="575">
        <v>23.98</v>
      </c>
    </row>
    <row r="985" spans="1:4">
      <c r="A985" s="572">
        <v>10542</v>
      </c>
      <c r="B985" s="573" t="s">
        <v>1484</v>
      </c>
      <c r="C985" s="574" t="s">
        <v>810</v>
      </c>
      <c r="D985" s="575">
        <v>30.26</v>
      </c>
    </row>
    <row r="986" spans="1:4">
      <c r="A986" s="572">
        <v>10543</v>
      </c>
      <c r="B986" s="573" t="s">
        <v>1485</v>
      </c>
      <c r="C986" s="574" t="s">
        <v>810</v>
      </c>
      <c r="D986" s="575">
        <v>42.62</v>
      </c>
    </row>
    <row r="987" spans="1:4">
      <c r="A987" s="572">
        <v>10544</v>
      </c>
      <c r="B987" s="573" t="s">
        <v>1486</v>
      </c>
      <c r="C987" s="574" t="s">
        <v>810</v>
      </c>
      <c r="D987" s="575">
        <v>51.25</v>
      </c>
    </row>
    <row r="988" spans="1:4">
      <c r="A988" s="572">
        <v>10545</v>
      </c>
      <c r="B988" s="573" t="s">
        <v>1487</v>
      </c>
      <c r="C988" s="574" t="s">
        <v>810</v>
      </c>
      <c r="D988" s="575">
        <v>78.61</v>
      </c>
    </row>
    <row r="989" spans="1:4" ht="28.5">
      <c r="A989" s="572">
        <v>13115</v>
      </c>
      <c r="B989" s="573" t="s">
        <v>1488</v>
      </c>
      <c r="C989" s="574" t="s">
        <v>810</v>
      </c>
      <c r="D989" s="575">
        <v>18.91</v>
      </c>
    </row>
    <row r="990" spans="1:4" ht="28.5">
      <c r="A990" s="572">
        <v>10541</v>
      </c>
      <c r="B990" s="573" t="s">
        <v>1489</v>
      </c>
      <c r="C990" s="574" t="s">
        <v>810</v>
      </c>
      <c r="D990" s="575">
        <v>21.96</v>
      </c>
    </row>
    <row r="991" spans="1:4">
      <c r="A991" s="572">
        <v>38958</v>
      </c>
      <c r="B991" s="573" t="s">
        <v>1490</v>
      </c>
      <c r="C991" s="574" t="s">
        <v>492</v>
      </c>
      <c r="D991" s="575">
        <v>40.78</v>
      </c>
    </row>
    <row r="992" spans="1:4" ht="28.5">
      <c r="A992" s="572">
        <v>1139</v>
      </c>
      <c r="B992" s="573" t="s">
        <v>1491</v>
      </c>
      <c r="C992" s="574" t="s">
        <v>686</v>
      </c>
      <c r="D992" s="575">
        <v>65.72</v>
      </c>
    </row>
    <row r="993" spans="1:4" ht="28.5">
      <c r="A993" s="572">
        <v>1133</v>
      </c>
      <c r="B993" s="573" t="s">
        <v>1492</v>
      </c>
      <c r="C993" s="574" t="s">
        <v>686</v>
      </c>
      <c r="D993" s="575">
        <v>55.35</v>
      </c>
    </row>
    <row r="994" spans="1:4" ht="28.5">
      <c r="A994" s="572">
        <v>25010</v>
      </c>
      <c r="B994" s="573" t="s">
        <v>1493</v>
      </c>
      <c r="C994" s="574" t="s">
        <v>492</v>
      </c>
      <c r="D994" s="575">
        <v>1102583.1299999999</v>
      </c>
    </row>
    <row r="995" spans="1:4" ht="28.5">
      <c r="A995" s="572">
        <v>25011</v>
      </c>
      <c r="B995" s="573" t="s">
        <v>1494</v>
      </c>
      <c r="C995" s="574" t="s">
        <v>492</v>
      </c>
      <c r="D995" s="575">
        <v>1803522.08</v>
      </c>
    </row>
    <row r="996" spans="1:4">
      <c r="A996" s="572">
        <v>1146</v>
      </c>
      <c r="B996" s="573" t="s">
        <v>1495</v>
      </c>
      <c r="C996" s="574" t="s">
        <v>686</v>
      </c>
      <c r="D996" s="575">
        <v>70.87</v>
      </c>
    </row>
    <row r="997" spans="1:4" ht="28.5">
      <c r="A997" s="572">
        <v>1147</v>
      </c>
      <c r="B997" s="573" t="s">
        <v>1496</v>
      </c>
      <c r="C997" s="574" t="s">
        <v>686</v>
      </c>
      <c r="D997" s="575">
        <v>63</v>
      </c>
    </row>
    <row r="998" spans="1:4" ht="42.75">
      <c r="A998" s="572">
        <v>37745</v>
      </c>
      <c r="B998" s="573" t="s">
        <v>1497</v>
      </c>
      <c r="C998" s="574" t="s">
        <v>492</v>
      </c>
      <c r="D998" s="575">
        <v>176000</v>
      </c>
    </row>
    <row r="999" spans="1:4" ht="42.75">
      <c r="A999" s="572">
        <v>37754</v>
      </c>
      <c r="B999" s="573" t="s">
        <v>1498</v>
      </c>
      <c r="C999" s="574" t="s">
        <v>492</v>
      </c>
      <c r="D999" s="575">
        <v>183797.46</v>
      </c>
    </row>
    <row r="1000" spans="1:4" ht="42.75">
      <c r="A1000" s="572">
        <v>37748</v>
      </c>
      <c r="B1000" s="573" t="s">
        <v>1499</v>
      </c>
      <c r="C1000" s="574" t="s">
        <v>492</v>
      </c>
      <c r="D1000" s="575">
        <v>187111.39</v>
      </c>
    </row>
    <row r="1001" spans="1:4" ht="42.75">
      <c r="A1001" s="572">
        <v>37757</v>
      </c>
      <c r="B1001" s="573" t="s">
        <v>1500</v>
      </c>
      <c r="C1001" s="574" t="s">
        <v>492</v>
      </c>
      <c r="D1001" s="575">
        <v>215544.29</v>
      </c>
    </row>
    <row r="1002" spans="1:4" ht="42.75">
      <c r="A1002" s="572">
        <v>37759</v>
      </c>
      <c r="B1002" s="573" t="s">
        <v>1501</v>
      </c>
      <c r="C1002" s="574" t="s">
        <v>492</v>
      </c>
      <c r="D1002" s="575">
        <v>216379.75</v>
      </c>
    </row>
    <row r="1003" spans="1:4" ht="42.75">
      <c r="A1003" s="572">
        <v>37766</v>
      </c>
      <c r="B1003" s="573" t="s">
        <v>1502</v>
      </c>
      <c r="C1003" s="574" t="s">
        <v>492</v>
      </c>
      <c r="D1003" s="575">
        <v>216379.73</v>
      </c>
    </row>
    <row r="1004" spans="1:4" ht="42.75">
      <c r="A1004" s="572">
        <v>37752</v>
      </c>
      <c r="B1004" s="573" t="s">
        <v>1503</v>
      </c>
      <c r="C1004" s="574" t="s">
        <v>492</v>
      </c>
      <c r="D1004" s="575">
        <v>196217.71</v>
      </c>
    </row>
    <row r="1005" spans="1:4" ht="42.75">
      <c r="A1005" s="572">
        <v>37760</v>
      </c>
      <c r="B1005" s="573" t="s">
        <v>1504</v>
      </c>
      <c r="C1005" s="574" t="s">
        <v>492</v>
      </c>
      <c r="D1005" s="575">
        <v>206632.9</v>
      </c>
    </row>
    <row r="1006" spans="1:4" ht="42.75">
      <c r="A1006" s="572">
        <v>37761</v>
      </c>
      <c r="B1006" s="573" t="s">
        <v>1505</v>
      </c>
      <c r="C1006" s="574" t="s">
        <v>492</v>
      </c>
      <c r="D1006" s="575">
        <v>154835.43</v>
      </c>
    </row>
    <row r="1007" spans="1:4" ht="42.75">
      <c r="A1007" s="572">
        <v>37765</v>
      </c>
      <c r="B1007" s="573" t="s">
        <v>1506</v>
      </c>
      <c r="C1007" s="574" t="s">
        <v>492</v>
      </c>
      <c r="D1007" s="575">
        <v>144253.17000000001</v>
      </c>
    </row>
    <row r="1008" spans="1:4" ht="42.75">
      <c r="A1008" s="572">
        <v>37746</v>
      </c>
      <c r="B1008" s="573" t="s">
        <v>1507</v>
      </c>
      <c r="C1008" s="574" t="s">
        <v>492</v>
      </c>
      <c r="D1008" s="575">
        <v>158149.35</v>
      </c>
    </row>
    <row r="1009" spans="1:4" ht="42.75">
      <c r="A1009" s="572">
        <v>37750</v>
      </c>
      <c r="B1009" s="573" t="s">
        <v>1508</v>
      </c>
      <c r="C1009" s="574" t="s">
        <v>492</v>
      </c>
      <c r="D1009" s="575">
        <v>157592.4</v>
      </c>
    </row>
    <row r="1010" spans="1:4" ht="42.75">
      <c r="A1010" s="572">
        <v>37753</v>
      </c>
      <c r="B1010" s="573" t="s">
        <v>1509</v>
      </c>
      <c r="C1010" s="574" t="s">
        <v>492</v>
      </c>
      <c r="D1010" s="575">
        <v>157035.43</v>
      </c>
    </row>
    <row r="1011" spans="1:4" ht="42.75">
      <c r="A1011" s="572">
        <v>37756</v>
      </c>
      <c r="B1011" s="573" t="s">
        <v>1510</v>
      </c>
      <c r="C1011" s="574" t="s">
        <v>492</v>
      </c>
      <c r="D1011" s="575">
        <v>154835.43</v>
      </c>
    </row>
    <row r="1012" spans="1:4" ht="42.75">
      <c r="A1012" s="572">
        <v>37755</v>
      </c>
      <c r="B1012" s="573" t="s">
        <v>1511</v>
      </c>
      <c r="C1012" s="574" t="s">
        <v>492</v>
      </c>
      <c r="D1012" s="575">
        <v>225012.65</v>
      </c>
    </row>
    <row r="1013" spans="1:4" ht="42.75">
      <c r="A1013" s="572">
        <v>37758</v>
      </c>
      <c r="B1013" s="573" t="s">
        <v>1512</v>
      </c>
      <c r="C1013" s="574" t="s">
        <v>492</v>
      </c>
      <c r="D1013" s="575">
        <v>253974.68</v>
      </c>
    </row>
    <row r="1014" spans="1:4" ht="42.75">
      <c r="A1014" s="572">
        <v>37747</v>
      </c>
      <c r="B1014" s="573" t="s">
        <v>1513</v>
      </c>
      <c r="C1014" s="574" t="s">
        <v>492</v>
      </c>
      <c r="D1014" s="575">
        <v>228521.51</v>
      </c>
    </row>
    <row r="1015" spans="1:4" ht="42.75">
      <c r="A1015" s="572">
        <v>37767</v>
      </c>
      <c r="B1015" s="573" t="s">
        <v>1514</v>
      </c>
      <c r="C1015" s="574" t="s">
        <v>492</v>
      </c>
      <c r="D1015" s="575">
        <v>241164.56</v>
      </c>
    </row>
    <row r="1016" spans="1:4" ht="42.75">
      <c r="A1016" s="572">
        <v>37751</v>
      </c>
      <c r="B1016" s="573" t="s">
        <v>1515</v>
      </c>
      <c r="C1016" s="574" t="s">
        <v>492</v>
      </c>
      <c r="D1016" s="575">
        <v>241164.56</v>
      </c>
    </row>
    <row r="1017" spans="1:4" ht="42.75">
      <c r="A1017" s="572">
        <v>37749</v>
      </c>
      <c r="B1017" s="573" t="s">
        <v>1516</v>
      </c>
      <c r="C1017" s="574" t="s">
        <v>492</v>
      </c>
      <c r="D1017" s="575">
        <v>238379.75</v>
      </c>
    </row>
    <row r="1018" spans="1:4" ht="28.5">
      <c r="A1018" s="572">
        <v>13617</v>
      </c>
      <c r="B1018" s="573" t="s">
        <v>1517</v>
      </c>
      <c r="C1018" s="574" t="s">
        <v>492</v>
      </c>
      <c r="D1018" s="575">
        <v>43029.75</v>
      </c>
    </row>
    <row r="1019" spans="1:4" ht="28.5">
      <c r="A1019" s="572">
        <v>13441</v>
      </c>
      <c r="B1019" s="573" t="s">
        <v>1518</v>
      </c>
      <c r="C1019" s="574" t="s">
        <v>492</v>
      </c>
      <c r="D1019" s="575">
        <v>72500</v>
      </c>
    </row>
    <row r="1020" spans="1:4">
      <c r="A1020" s="572">
        <v>1159</v>
      </c>
      <c r="B1020" s="573" t="s">
        <v>1519</v>
      </c>
      <c r="C1020" s="574" t="s">
        <v>492</v>
      </c>
      <c r="D1020" s="575">
        <v>112334.19</v>
      </c>
    </row>
    <row r="1021" spans="1:4" ht="28.5">
      <c r="A1021" s="572">
        <v>1158</v>
      </c>
      <c r="B1021" s="573" t="s">
        <v>1520</v>
      </c>
      <c r="C1021" s="574" t="s">
        <v>686</v>
      </c>
      <c r="D1021" s="575">
        <v>43.28</v>
      </c>
    </row>
    <row r="1022" spans="1:4">
      <c r="A1022" s="572">
        <v>12114</v>
      </c>
      <c r="B1022" s="573" t="s">
        <v>1521</v>
      </c>
      <c r="C1022" s="574" t="s">
        <v>492</v>
      </c>
      <c r="D1022" s="575">
        <v>104.54</v>
      </c>
    </row>
    <row r="1023" spans="1:4">
      <c r="A1023" s="572">
        <v>11552</v>
      </c>
      <c r="B1023" s="573" t="s">
        <v>1522</v>
      </c>
      <c r="C1023" s="574" t="s">
        <v>810</v>
      </c>
      <c r="D1023" s="575">
        <v>5.87</v>
      </c>
    </row>
    <row r="1024" spans="1:4">
      <c r="A1024" s="572">
        <v>659</v>
      </c>
      <c r="B1024" s="573" t="s">
        <v>1523</v>
      </c>
      <c r="C1024" s="574" t="s">
        <v>492</v>
      </c>
      <c r="D1024" s="575">
        <v>1.32</v>
      </c>
    </row>
    <row r="1025" spans="1:4">
      <c r="A1025" s="572">
        <v>660</v>
      </c>
      <c r="B1025" s="573" t="s">
        <v>1524</v>
      </c>
      <c r="C1025" s="574" t="s">
        <v>492</v>
      </c>
      <c r="D1025" s="575">
        <v>1.94</v>
      </c>
    </row>
    <row r="1026" spans="1:4">
      <c r="A1026" s="572">
        <v>658</v>
      </c>
      <c r="B1026" s="573" t="s">
        <v>1525</v>
      </c>
      <c r="C1026" s="574" t="s">
        <v>492</v>
      </c>
      <c r="D1026" s="575">
        <v>1.06</v>
      </c>
    </row>
    <row r="1027" spans="1:4">
      <c r="A1027" s="572">
        <v>38599</v>
      </c>
      <c r="B1027" s="573" t="s">
        <v>1526</v>
      </c>
      <c r="C1027" s="574" t="s">
        <v>492</v>
      </c>
      <c r="D1027" s="575">
        <v>3.26</v>
      </c>
    </row>
    <row r="1028" spans="1:4">
      <c r="A1028" s="572">
        <v>38596</v>
      </c>
      <c r="B1028" s="573" t="s">
        <v>1527</v>
      </c>
      <c r="C1028" s="574" t="s">
        <v>492</v>
      </c>
      <c r="D1028" s="575">
        <v>2.23</v>
      </c>
    </row>
    <row r="1029" spans="1:4">
      <c r="A1029" s="572">
        <v>38600</v>
      </c>
      <c r="B1029" s="573" t="s">
        <v>1528</v>
      </c>
      <c r="C1029" s="574" t="s">
        <v>492</v>
      </c>
      <c r="D1029" s="575">
        <v>3.84</v>
      </c>
    </row>
    <row r="1030" spans="1:4">
      <c r="A1030" s="572">
        <v>38597</v>
      </c>
      <c r="B1030" s="573" t="s">
        <v>1529</v>
      </c>
      <c r="C1030" s="574" t="s">
        <v>492</v>
      </c>
      <c r="D1030" s="575">
        <v>2.72</v>
      </c>
    </row>
    <row r="1031" spans="1:4">
      <c r="A1031" s="572">
        <v>38548</v>
      </c>
      <c r="B1031" s="573" t="s">
        <v>1530</v>
      </c>
      <c r="C1031" s="574" t="s">
        <v>492</v>
      </c>
      <c r="D1031" s="575">
        <v>1.02</v>
      </c>
    </row>
    <row r="1032" spans="1:4">
      <c r="A1032" s="572">
        <v>34647</v>
      </c>
      <c r="B1032" s="573" t="s">
        <v>1531</v>
      </c>
      <c r="C1032" s="574" t="s">
        <v>492</v>
      </c>
      <c r="D1032" s="575">
        <v>1.76</v>
      </c>
    </row>
    <row r="1033" spans="1:4">
      <c r="A1033" s="572">
        <v>34649</v>
      </c>
      <c r="B1033" s="573" t="s">
        <v>1532</v>
      </c>
      <c r="C1033" s="574" t="s">
        <v>492</v>
      </c>
      <c r="D1033" s="575">
        <v>1.81</v>
      </c>
    </row>
    <row r="1034" spans="1:4">
      <c r="A1034" s="572">
        <v>34652</v>
      </c>
      <c r="B1034" s="573" t="s">
        <v>1533</v>
      </c>
      <c r="C1034" s="574" t="s">
        <v>492</v>
      </c>
      <c r="D1034" s="575">
        <v>2.48</v>
      </c>
    </row>
    <row r="1035" spans="1:4">
      <c r="A1035" s="572">
        <v>34655</v>
      </c>
      <c r="B1035" s="573" t="s">
        <v>1534</v>
      </c>
      <c r="C1035" s="574" t="s">
        <v>492</v>
      </c>
      <c r="D1035" s="575">
        <v>2.4</v>
      </c>
    </row>
    <row r="1036" spans="1:4">
      <c r="A1036" s="572">
        <v>10951</v>
      </c>
      <c r="B1036" s="573" t="s">
        <v>1535</v>
      </c>
      <c r="C1036" s="574" t="s">
        <v>486</v>
      </c>
      <c r="D1036" s="575">
        <v>3.29</v>
      </c>
    </row>
    <row r="1037" spans="1:4">
      <c r="A1037" s="572">
        <v>10952</v>
      </c>
      <c r="B1037" s="573" t="s">
        <v>1536</v>
      </c>
      <c r="C1037" s="574" t="s">
        <v>486</v>
      </c>
      <c r="D1037" s="575">
        <v>2.83</v>
      </c>
    </row>
    <row r="1038" spans="1:4">
      <c r="A1038" s="572">
        <v>10953</v>
      </c>
      <c r="B1038" s="573" t="s">
        <v>1537</v>
      </c>
      <c r="C1038" s="574" t="s">
        <v>486</v>
      </c>
      <c r="D1038" s="575">
        <v>2.83</v>
      </c>
    </row>
    <row r="1039" spans="1:4">
      <c r="A1039" s="572">
        <v>587</v>
      </c>
      <c r="B1039" s="573" t="s">
        <v>1538</v>
      </c>
      <c r="C1039" s="574" t="s">
        <v>486</v>
      </c>
      <c r="D1039" s="575">
        <v>22.88</v>
      </c>
    </row>
    <row r="1040" spans="1:4">
      <c r="A1040" s="572">
        <v>590</v>
      </c>
      <c r="B1040" s="573" t="s">
        <v>1539</v>
      </c>
      <c r="C1040" s="574" t="s">
        <v>486</v>
      </c>
      <c r="D1040" s="575">
        <v>22.11</v>
      </c>
    </row>
    <row r="1041" spans="1:4">
      <c r="A1041" s="572">
        <v>591</v>
      </c>
      <c r="B1041" s="573" t="s">
        <v>1540</v>
      </c>
      <c r="C1041" s="574" t="s">
        <v>486</v>
      </c>
      <c r="D1041" s="575">
        <v>21.35</v>
      </c>
    </row>
    <row r="1042" spans="1:4">
      <c r="A1042" s="572">
        <v>588</v>
      </c>
      <c r="B1042" s="573" t="s">
        <v>1541</v>
      </c>
      <c r="C1042" s="574" t="s">
        <v>810</v>
      </c>
      <c r="D1042" s="575">
        <v>21.27</v>
      </c>
    </row>
    <row r="1043" spans="1:4">
      <c r="A1043" s="572">
        <v>592</v>
      </c>
      <c r="B1043" s="573" t="s">
        <v>1542</v>
      </c>
      <c r="C1043" s="574" t="s">
        <v>486</v>
      </c>
      <c r="D1043" s="575">
        <v>22.88</v>
      </c>
    </row>
    <row r="1044" spans="1:4">
      <c r="A1044" s="572">
        <v>586</v>
      </c>
      <c r="B1044" s="573" t="s">
        <v>1543</v>
      </c>
      <c r="C1044" s="574" t="s">
        <v>810</v>
      </c>
      <c r="D1044" s="575">
        <v>13.45</v>
      </c>
    </row>
    <row r="1045" spans="1:4">
      <c r="A1045" s="572">
        <v>589</v>
      </c>
      <c r="B1045" s="573" t="s">
        <v>1544</v>
      </c>
      <c r="C1045" s="574" t="s">
        <v>810</v>
      </c>
      <c r="D1045" s="575">
        <v>35.96</v>
      </c>
    </row>
    <row r="1046" spans="1:4">
      <c r="A1046" s="572">
        <v>584</v>
      </c>
      <c r="B1046" s="573" t="s">
        <v>1545</v>
      </c>
      <c r="C1046" s="574" t="s">
        <v>810</v>
      </c>
      <c r="D1046" s="575">
        <v>22.72</v>
      </c>
    </row>
    <row r="1047" spans="1:4">
      <c r="A1047" s="572">
        <v>4912</v>
      </c>
      <c r="B1047" s="573" t="s">
        <v>1546</v>
      </c>
      <c r="C1047" s="574" t="s">
        <v>486</v>
      </c>
      <c r="D1047" s="575">
        <v>3.28</v>
      </c>
    </row>
    <row r="1048" spans="1:4">
      <c r="A1048" s="572">
        <v>4777</v>
      </c>
      <c r="B1048" s="573" t="s">
        <v>1547</v>
      </c>
      <c r="C1048" s="574" t="s">
        <v>486</v>
      </c>
      <c r="D1048" s="575">
        <v>2.83</v>
      </c>
    </row>
    <row r="1049" spans="1:4">
      <c r="A1049" s="572">
        <v>574</v>
      </c>
      <c r="B1049" s="573" t="s">
        <v>1548</v>
      </c>
      <c r="C1049" s="574" t="s">
        <v>810</v>
      </c>
      <c r="D1049" s="575">
        <v>16.71</v>
      </c>
    </row>
    <row r="1050" spans="1:4">
      <c r="A1050" s="572">
        <v>567</v>
      </c>
      <c r="B1050" s="573" t="s">
        <v>1549</v>
      </c>
      <c r="C1050" s="574" t="s">
        <v>810</v>
      </c>
      <c r="D1050" s="575">
        <v>6.19</v>
      </c>
    </row>
    <row r="1051" spans="1:4">
      <c r="A1051" s="572">
        <v>568</v>
      </c>
      <c r="B1051" s="573" t="s">
        <v>1550</v>
      </c>
      <c r="C1051" s="574" t="s">
        <v>810</v>
      </c>
      <c r="D1051" s="575">
        <v>37.5</v>
      </c>
    </row>
    <row r="1052" spans="1:4">
      <c r="A1052" s="572">
        <v>569</v>
      </c>
      <c r="B1052" s="573" t="s">
        <v>1551</v>
      </c>
      <c r="C1052" s="574" t="s">
        <v>486</v>
      </c>
      <c r="D1052" s="575">
        <v>5.21</v>
      </c>
    </row>
    <row r="1053" spans="1:4">
      <c r="A1053" s="572">
        <v>585</v>
      </c>
      <c r="B1053" s="573" t="s">
        <v>1552</v>
      </c>
      <c r="C1053" s="574" t="s">
        <v>486</v>
      </c>
      <c r="D1053" s="575">
        <v>21.35</v>
      </c>
    </row>
    <row r="1054" spans="1:4">
      <c r="A1054" s="572">
        <v>1165</v>
      </c>
      <c r="B1054" s="573" t="s">
        <v>1553</v>
      </c>
      <c r="C1054" s="574" t="s">
        <v>492</v>
      </c>
      <c r="D1054" s="575">
        <v>10.18</v>
      </c>
    </row>
    <row r="1055" spans="1:4">
      <c r="A1055" s="572">
        <v>1164</v>
      </c>
      <c r="B1055" s="573" t="s">
        <v>1554</v>
      </c>
      <c r="C1055" s="574" t="s">
        <v>492</v>
      </c>
      <c r="D1055" s="575">
        <v>8.8000000000000007</v>
      </c>
    </row>
    <row r="1056" spans="1:4">
      <c r="A1056" s="572">
        <v>1170</v>
      </c>
      <c r="B1056" s="573" t="s">
        <v>1555</v>
      </c>
      <c r="C1056" s="574" t="s">
        <v>492</v>
      </c>
      <c r="D1056" s="575">
        <v>5.31</v>
      </c>
    </row>
    <row r="1057" spans="1:4">
      <c r="A1057" s="572">
        <v>1162</v>
      </c>
      <c r="B1057" s="573" t="s">
        <v>1556</v>
      </c>
      <c r="C1057" s="574" t="s">
        <v>492</v>
      </c>
      <c r="D1057" s="575">
        <v>2.56</v>
      </c>
    </row>
    <row r="1058" spans="1:4">
      <c r="A1058" s="572">
        <v>12395</v>
      </c>
      <c r="B1058" s="573" t="s">
        <v>1557</v>
      </c>
      <c r="C1058" s="574" t="s">
        <v>492</v>
      </c>
      <c r="D1058" s="575">
        <v>2.2999999999999998</v>
      </c>
    </row>
    <row r="1059" spans="1:4">
      <c r="A1059" s="572">
        <v>1169</v>
      </c>
      <c r="B1059" s="573" t="s">
        <v>1558</v>
      </c>
      <c r="C1059" s="574" t="s">
        <v>492</v>
      </c>
      <c r="D1059" s="575">
        <v>17.39</v>
      </c>
    </row>
    <row r="1060" spans="1:4">
      <c r="A1060" s="572">
        <v>1166</v>
      </c>
      <c r="B1060" s="573" t="s">
        <v>1559</v>
      </c>
      <c r="C1060" s="574" t="s">
        <v>492</v>
      </c>
      <c r="D1060" s="575">
        <v>13.27</v>
      </c>
    </row>
    <row r="1061" spans="1:4">
      <c r="A1061" s="572">
        <v>1168</v>
      </c>
      <c r="B1061" s="573" t="s">
        <v>1560</v>
      </c>
      <c r="C1061" s="574" t="s">
        <v>492</v>
      </c>
      <c r="D1061" s="575">
        <v>29.96</v>
      </c>
    </row>
    <row r="1062" spans="1:4">
      <c r="A1062" s="572">
        <v>1163</v>
      </c>
      <c r="B1062" s="573" t="s">
        <v>1561</v>
      </c>
      <c r="C1062" s="574" t="s">
        <v>492</v>
      </c>
      <c r="D1062" s="575">
        <v>3.58</v>
      </c>
    </row>
    <row r="1063" spans="1:4">
      <c r="A1063" s="572">
        <v>12396</v>
      </c>
      <c r="B1063" s="573" t="s">
        <v>1562</v>
      </c>
      <c r="C1063" s="574" t="s">
        <v>492</v>
      </c>
      <c r="D1063" s="575">
        <v>2.25</v>
      </c>
    </row>
    <row r="1064" spans="1:4">
      <c r="A1064" s="572">
        <v>1167</v>
      </c>
      <c r="B1064" s="573" t="s">
        <v>1563</v>
      </c>
      <c r="C1064" s="574" t="s">
        <v>492</v>
      </c>
      <c r="D1064" s="575">
        <v>53.29</v>
      </c>
    </row>
    <row r="1065" spans="1:4">
      <c r="A1065" s="572">
        <v>1202</v>
      </c>
      <c r="B1065" s="573" t="s">
        <v>1564</v>
      </c>
      <c r="C1065" s="574" t="s">
        <v>492</v>
      </c>
      <c r="D1065" s="575">
        <v>2.59</v>
      </c>
    </row>
    <row r="1066" spans="1:4">
      <c r="A1066" s="572">
        <v>1197</v>
      </c>
      <c r="B1066" s="573" t="s">
        <v>1565</v>
      </c>
      <c r="C1066" s="574" t="s">
        <v>492</v>
      </c>
      <c r="D1066" s="575">
        <v>0.96</v>
      </c>
    </row>
    <row r="1067" spans="1:4">
      <c r="A1067" s="572">
        <v>1198</v>
      </c>
      <c r="B1067" s="573" t="s">
        <v>1566</v>
      </c>
      <c r="C1067" s="574" t="s">
        <v>492</v>
      </c>
      <c r="D1067" s="575">
        <v>1.48</v>
      </c>
    </row>
    <row r="1068" spans="1:4">
      <c r="A1068" s="572">
        <v>1207</v>
      </c>
      <c r="B1068" s="573" t="s">
        <v>1567</v>
      </c>
      <c r="C1068" s="574" t="s">
        <v>492</v>
      </c>
      <c r="D1068" s="575">
        <v>16.72</v>
      </c>
    </row>
    <row r="1069" spans="1:4">
      <c r="A1069" s="572">
        <v>1206</v>
      </c>
      <c r="B1069" s="573" t="s">
        <v>1568</v>
      </c>
      <c r="C1069" s="574" t="s">
        <v>492</v>
      </c>
      <c r="D1069" s="575">
        <v>4.01</v>
      </c>
    </row>
    <row r="1070" spans="1:4">
      <c r="A1070" s="572">
        <v>1183</v>
      </c>
      <c r="B1070" s="573" t="s">
        <v>1569</v>
      </c>
      <c r="C1070" s="574" t="s">
        <v>492</v>
      </c>
      <c r="D1070" s="575">
        <v>8.9700000000000006</v>
      </c>
    </row>
    <row r="1071" spans="1:4">
      <c r="A1071" s="572">
        <v>20088</v>
      </c>
      <c r="B1071" s="573" t="s">
        <v>1570</v>
      </c>
      <c r="C1071" s="574" t="s">
        <v>492</v>
      </c>
      <c r="D1071" s="575">
        <v>8.81</v>
      </c>
    </row>
    <row r="1072" spans="1:4">
      <c r="A1072" s="572">
        <v>20089</v>
      </c>
      <c r="B1072" s="573" t="s">
        <v>1571</v>
      </c>
      <c r="C1072" s="574" t="s">
        <v>492</v>
      </c>
      <c r="D1072" s="575">
        <v>43.87</v>
      </c>
    </row>
    <row r="1073" spans="1:4">
      <c r="A1073" s="572">
        <v>20087</v>
      </c>
      <c r="B1073" s="573" t="s">
        <v>1572</v>
      </c>
      <c r="C1073" s="574" t="s">
        <v>492</v>
      </c>
      <c r="D1073" s="575">
        <v>5.95</v>
      </c>
    </row>
    <row r="1074" spans="1:4">
      <c r="A1074" s="572">
        <v>1184</v>
      </c>
      <c r="B1074" s="573" t="s">
        <v>1573</v>
      </c>
      <c r="C1074" s="574" t="s">
        <v>492</v>
      </c>
      <c r="D1074" s="575">
        <v>54.39</v>
      </c>
    </row>
    <row r="1075" spans="1:4">
      <c r="A1075" s="572">
        <v>1191</v>
      </c>
      <c r="B1075" s="573" t="s">
        <v>1574</v>
      </c>
      <c r="C1075" s="574" t="s">
        <v>492</v>
      </c>
      <c r="D1075" s="575">
        <v>0.88</v>
      </c>
    </row>
    <row r="1076" spans="1:4">
      <c r="A1076" s="572">
        <v>1185</v>
      </c>
      <c r="B1076" s="573" t="s">
        <v>1575</v>
      </c>
      <c r="C1076" s="574" t="s">
        <v>492</v>
      </c>
      <c r="D1076" s="575">
        <v>0.94</v>
      </c>
    </row>
    <row r="1077" spans="1:4">
      <c r="A1077" s="572">
        <v>1189</v>
      </c>
      <c r="B1077" s="573" t="s">
        <v>1576</v>
      </c>
      <c r="C1077" s="574" t="s">
        <v>492</v>
      </c>
      <c r="D1077" s="575">
        <v>1.35</v>
      </c>
    </row>
    <row r="1078" spans="1:4">
      <c r="A1078" s="572">
        <v>1193</v>
      </c>
      <c r="B1078" s="573" t="s">
        <v>1577</v>
      </c>
      <c r="C1078" s="574" t="s">
        <v>492</v>
      </c>
      <c r="D1078" s="575">
        <v>2.67</v>
      </c>
    </row>
    <row r="1079" spans="1:4">
      <c r="A1079" s="572">
        <v>1194</v>
      </c>
      <c r="B1079" s="573" t="s">
        <v>1578</v>
      </c>
      <c r="C1079" s="574" t="s">
        <v>492</v>
      </c>
      <c r="D1079" s="575">
        <v>4.93</v>
      </c>
    </row>
    <row r="1080" spans="1:4">
      <c r="A1080" s="572">
        <v>1195</v>
      </c>
      <c r="B1080" s="573" t="s">
        <v>1579</v>
      </c>
      <c r="C1080" s="574" t="s">
        <v>492</v>
      </c>
      <c r="D1080" s="575">
        <v>7.54</v>
      </c>
    </row>
    <row r="1081" spans="1:4">
      <c r="A1081" s="572">
        <v>1204</v>
      </c>
      <c r="B1081" s="573" t="s">
        <v>1580</v>
      </c>
      <c r="C1081" s="574" t="s">
        <v>492</v>
      </c>
      <c r="D1081" s="575">
        <v>13.93</v>
      </c>
    </row>
    <row r="1082" spans="1:4">
      <c r="A1082" s="572">
        <v>1205</v>
      </c>
      <c r="B1082" s="573" t="s">
        <v>1581</v>
      </c>
      <c r="C1082" s="574" t="s">
        <v>492</v>
      </c>
      <c r="D1082" s="575">
        <v>31.4</v>
      </c>
    </row>
    <row r="1083" spans="1:4">
      <c r="A1083" s="572">
        <v>1200</v>
      </c>
      <c r="B1083" s="573" t="s">
        <v>1582</v>
      </c>
      <c r="C1083" s="574" t="s">
        <v>492</v>
      </c>
      <c r="D1083" s="575">
        <v>6.01</v>
      </c>
    </row>
    <row r="1084" spans="1:4">
      <c r="A1084" s="572">
        <v>12909</v>
      </c>
      <c r="B1084" s="573" t="s">
        <v>1583</v>
      </c>
      <c r="C1084" s="574" t="s">
        <v>492</v>
      </c>
      <c r="D1084" s="575">
        <v>2.67</v>
      </c>
    </row>
    <row r="1085" spans="1:4">
      <c r="A1085" s="572">
        <v>12910</v>
      </c>
      <c r="B1085" s="573" t="s">
        <v>1584</v>
      </c>
      <c r="C1085" s="574" t="s">
        <v>492</v>
      </c>
      <c r="D1085" s="575">
        <v>4.55</v>
      </c>
    </row>
    <row r="1086" spans="1:4">
      <c r="A1086" s="572">
        <v>20092</v>
      </c>
      <c r="B1086" s="573" t="s">
        <v>1585</v>
      </c>
      <c r="C1086" s="574" t="s">
        <v>492</v>
      </c>
      <c r="D1086" s="575">
        <v>39.96</v>
      </c>
    </row>
    <row r="1087" spans="1:4">
      <c r="A1087" s="572">
        <v>26047</v>
      </c>
      <c r="B1087" s="573" t="s">
        <v>1586</v>
      </c>
      <c r="C1087" s="574" t="s">
        <v>492</v>
      </c>
      <c r="D1087" s="575">
        <v>72.06</v>
      </c>
    </row>
    <row r="1088" spans="1:4">
      <c r="A1088" s="572">
        <v>26048</v>
      </c>
      <c r="B1088" s="573" t="s">
        <v>1587</v>
      </c>
      <c r="C1088" s="574" t="s">
        <v>492</v>
      </c>
      <c r="D1088" s="575">
        <v>107.37</v>
      </c>
    </row>
    <row r="1089" spans="1:4">
      <c r="A1089" s="572">
        <v>1210</v>
      </c>
      <c r="B1089" s="573" t="s">
        <v>1588</v>
      </c>
      <c r="C1089" s="574" t="s">
        <v>492</v>
      </c>
      <c r="D1089" s="575">
        <v>4.97</v>
      </c>
    </row>
    <row r="1090" spans="1:4">
      <c r="A1090" s="572">
        <v>1203</v>
      </c>
      <c r="B1090" s="573" t="s">
        <v>1589</v>
      </c>
      <c r="C1090" s="574" t="s">
        <v>492</v>
      </c>
      <c r="D1090" s="575">
        <v>3.79</v>
      </c>
    </row>
    <row r="1091" spans="1:4">
      <c r="A1091" s="572">
        <v>1188</v>
      </c>
      <c r="B1091" s="573" t="s">
        <v>1590</v>
      </c>
      <c r="C1091" s="574" t="s">
        <v>492</v>
      </c>
      <c r="D1091" s="575">
        <v>12.58</v>
      </c>
    </row>
    <row r="1092" spans="1:4">
      <c r="A1092" s="572">
        <v>1211</v>
      </c>
      <c r="B1092" s="573" t="s">
        <v>1591</v>
      </c>
      <c r="C1092" s="574" t="s">
        <v>492</v>
      </c>
      <c r="D1092" s="575">
        <v>6.96</v>
      </c>
    </row>
    <row r="1093" spans="1:4">
      <c r="A1093" s="572">
        <v>1199</v>
      </c>
      <c r="B1093" s="573" t="s">
        <v>1592</v>
      </c>
      <c r="C1093" s="574" t="s">
        <v>492</v>
      </c>
      <c r="D1093" s="575">
        <v>19.489999999999998</v>
      </c>
    </row>
    <row r="1094" spans="1:4">
      <c r="A1094" s="572">
        <v>1187</v>
      </c>
      <c r="B1094" s="573" t="s">
        <v>1593</v>
      </c>
      <c r="C1094" s="574" t="s">
        <v>492</v>
      </c>
      <c r="D1094" s="575">
        <v>36.840000000000003</v>
      </c>
    </row>
    <row r="1095" spans="1:4" ht="28.5">
      <c r="A1095" s="572">
        <v>12894</v>
      </c>
      <c r="B1095" s="573" t="s">
        <v>1594</v>
      </c>
      <c r="C1095" s="574" t="s">
        <v>492</v>
      </c>
      <c r="D1095" s="575">
        <v>13.84</v>
      </c>
    </row>
    <row r="1096" spans="1:4" ht="28.5">
      <c r="A1096" s="572">
        <v>12895</v>
      </c>
      <c r="B1096" s="573" t="s">
        <v>1595</v>
      </c>
      <c r="C1096" s="574" t="s">
        <v>492</v>
      </c>
      <c r="D1096" s="575">
        <v>10.65</v>
      </c>
    </row>
    <row r="1097" spans="1:4" ht="28.5">
      <c r="A1097" s="572">
        <v>1631</v>
      </c>
      <c r="B1097" s="573" t="s">
        <v>1596</v>
      </c>
      <c r="C1097" s="574" t="s">
        <v>492</v>
      </c>
      <c r="D1097" s="575">
        <v>123.86</v>
      </c>
    </row>
    <row r="1098" spans="1:4" ht="28.5">
      <c r="A1098" s="572">
        <v>1633</v>
      </c>
      <c r="B1098" s="573" t="s">
        <v>1597</v>
      </c>
      <c r="C1098" s="574" t="s">
        <v>492</v>
      </c>
      <c r="D1098" s="575">
        <v>210.45</v>
      </c>
    </row>
    <row r="1099" spans="1:4" ht="28.5">
      <c r="A1099" s="572">
        <v>10818</v>
      </c>
      <c r="B1099" s="573" t="s">
        <v>1598</v>
      </c>
      <c r="C1099" s="574" t="s">
        <v>486</v>
      </c>
      <c r="D1099" s="575">
        <v>32.85</v>
      </c>
    </row>
    <row r="1100" spans="1:4" ht="28.5">
      <c r="A1100" s="572">
        <v>39636</v>
      </c>
      <c r="B1100" s="573" t="s">
        <v>1599</v>
      </c>
      <c r="C1100" s="574" t="s">
        <v>891</v>
      </c>
      <c r="D1100" s="575">
        <v>81.790000000000006</v>
      </c>
    </row>
    <row r="1101" spans="1:4">
      <c r="A1101" s="572">
        <v>10710</v>
      </c>
      <c r="B1101" s="573" t="s">
        <v>1600</v>
      </c>
      <c r="C1101" s="574" t="s">
        <v>891</v>
      </c>
      <c r="D1101" s="575">
        <v>65.2</v>
      </c>
    </row>
    <row r="1102" spans="1:4">
      <c r="A1102" s="572">
        <v>10709</v>
      </c>
      <c r="B1102" s="573" t="s">
        <v>1601</v>
      </c>
      <c r="C1102" s="574" t="s">
        <v>891</v>
      </c>
      <c r="D1102" s="575">
        <v>80.099999999999994</v>
      </c>
    </row>
    <row r="1103" spans="1:4">
      <c r="A1103" s="572">
        <v>10708</v>
      </c>
      <c r="B1103" s="573" t="s">
        <v>1602</v>
      </c>
      <c r="C1103" s="574" t="s">
        <v>891</v>
      </c>
      <c r="D1103" s="575">
        <v>25.24</v>
      </c>
    </row>
    <row r="1104" spans="1:4" ht="28.5">
      <c r="A1104" s="572">
        <v>39635</v>
      </c>
      <c r="B1104" s="573" t="s">
        <v>1603</v>
      </c>
      <c r="C1104" s="574" t="s">
        <v>891</v>
      </c>
      <c r="D1104" s="575">
        <v>42.97</v>
      </c>
    </row>
    <row r="1105" spans="1:4">
      <c r="A1105" s="572">
        <v>40913</v>
      </c>
      <c r="B1105" s="573" t="s">
        <v>1604</v>
      </c>
      <c r="C1105" s="574" t="s">
        <v>688</v>
      </c>
      <c r="D1105" s="575">
        <v>1181.79</v>
      </c>
    </row>
    <row r="1106" spans="1:4">
      <c r="A1106" s="572">
        <v>1214</v>
      </c>
      <c r="B1106" s="573" t="s">
        <v>1605</v>
      </c>
      <c r="C1106" s="574" t="s">
        <v>686</v>
      </c>
      <c r="D1106" s="575">
        <v>10.76</v>
      </c>
    </row>
    <row r="1107" spans="1:4">
      <c r="A1107" s="572">
        <v>40915</v>
      </c>
      <c r="B1107" s="573" t="s">
        <v>1606</v>
      </c>
      <c r="C1107" s="574" t="s">
        <v>688</v>
      </c>
      <c r="D1107" s="575">
        <v>1893.62</v>
      </c>
    </row>
    <row r="1108" spans="1:4">
      <c r="A1108" s="572">
        <v>1213</v>
      </c>
      <c r="B1108" s="573" t="s">
        <v>1607</v>
      </c>
      <c r="C1108" s="574" t="s">
        <v>686</v>
      </c>
      <c r="D1108" s="575">
        <v>10.93</v>
      </c>
    </row>
    <row r="1109" spans="1:4">
      <c r="A1109" s="572">
        <v>40914</v>
      </c>
      <c r="B1109" s="573" t="s">
        <v>1608</v>
      </c>
      <c r="C1109" s="574" t="s">
        <v>688</v>
      </c>
      <c r="D1109" s="575">
        <v>1921.76</v>
      </c>
    </row>
    <row r="1110" spans="1:4">
      <c r="A1110" s="572">
        <v>5091</v>
      </c>
      <c r="B1110" s="573" t="s">
        <v>1609</v>
      </c>
      <c r="C1110" s="574" t="s">
        <v>492</v>
      </c>
      <c r="D1110" s="575">
        <v>14.2</v>
      </c>
    </row>
    <row r="1111" spans="1:4" ht="28.5">
      <c r="A1111" s="572">
        <v>14615</v>
      </c>
      <c r="B1111" s="573" t="s">
        <v>1610</v>
      </c>
      <c r="C1111" s="574" t="s">
        <v>492</v>
      </c>
      <c r="D1111" s="575">
        <v>3120.04</v>
      </c>
    </row>
    <row r="1112" spans="1:4">
      <c r="A1112" s="572">
        <v>2711</v>
      </c>
      <c r="B1112" s="573" t="s">
        <v>1611</v>
      </c>
      <c r="C1112" s="574" t="s">
        <v>492</v>
      </c>
      <c r="D1112" s="575">
        <v>104.02</v>
      </c>
    </row>
    <row r="1113" spans="1:4" ht="42.75">
      <c r="A1113" s="572">
        <v>37727</v>
      </c>
      <c r="B1113" s="573" t="s">
        <v>1612</v>
      </c>
      <c r="C1113" s="574" t="s">
        <v>492</v>
      </c>
      <c r="D1113" s="575">
        <v>11000</v>
      </c>
    </row>
    <row r="1114" spans="1:4" ht="42.75">
      <c r="A1114" s="572">
        <v>37728</v>
      </c>
      <c r="B1114" s="573" t="s">
        <v>1613</v>
      </c>
      <c r="C1114" s="574" t="s">
        <v>492</v>
      </c>
      <c r="D1114" s="575">
        <v>14923.07</v>
      </c>
    </row>
    <row r="1115" spans="1:4" ht="42.75">
      <c r="A1115" s="572">
        <v>37729</v>
      </c>
      <c r="B1115" s="573" t="s">
        <v>1614</v>
      </c>
      <c r="C1115" s="574" t="s">
        <v>492</v>
      </c>
      <c r="D1115" s="575">
        <v>16153.84</v>
      </c>
    </row>
    <row r="1116" spans="1:4" ht="42.75">
      <c r="A1116" s="572">
        <v>37730</v>
      </c>
      <c r="B1116" s="573" t="s">
        <v>1615</v>
      </c>
      <c r="C1116" s="574" t="s">
        <v>492</v>
      </c>
      <c r="D1116" s="575">
        <v>17384.61</v>
      </c>
    </row>
    <row r="1117" spans="1:4" ht="42.75">
      <c r="A1117" s="572">
        <v>37731</v>
      </c>
      <c r="B1117" s="573" t="s">
        <v>1616</v>
      </c>
      <c r="C1117" s="574" t="s">
        <v>492</v>
      </c>
      <c r="D1117" s="575">
        <v>18615.38</v>
      </c>
    </row>
    <row r="1118" spans="1:4" ht="42.75">
      <c r="A1118" s="572">
        <v>37732</v>
      </c>
      <c r="B1118" s="573" t="s">
        <v>1617</v>
      </c>
      <c r="C1118" s="574" t="s">
        <v>492</v>
      </c>
      <c r="D1118" s="575">
        <v>21230.76</v>
      </c>
    </row>
    <row r="1119" spans="1:4">
      <c r="A1119" s="572">
        <v>4743</v>
      </c>
      <c r="B1119" s="573" t="s">
        <v>1618</v>
      </c>
      <c r="C1119" s="574" t="s">
        <v>780</v>
      </c>
      <c r="D1119" s="575">
        <v>36.630000000000003</v>
      </c>
    </row>
    <row r="1120" spans="1:4">
      <c r="A1120" s="572">
        <v>4744</v>
      </c>
      <c r="B1120" s="573" t="s">
        <v>1619</v>
      </c>
      <c r="C1120" s="574" t="s">
        <v>780</v>
      </c>
      <c r="D1120" s="575">
        <v>47.88</v>
      </c>
    </row>
    <row r="1121" spans="1:4">
      <c r="A1121" s="572">
        <v>4745</v>
      </c>
      <c r="B1121" s="573" t="s">
        <v>1620</v>
      </c>
      <c r="C1121" s="574" t="s">
        <v>780</v>
      </c>
      <c r="D1121" s="575">
        <v>64.14</v>
      </c>
    </row>
    <row r="1122" spans="1:4">
      <c r="A1122" s="572">
        <v>38398</v>
      </c>
      <c r="B1122" s="573" t="s">
        <v>1621</v>
      </c>
      <c r="C1122" s="574" t="s">
        <v>492</v>
      </c>
      <c r="D1122" s="575">
        <v>38.85</v>
      </c>
    </row>
    <row r="1123" spans="1:4" ht="57">
      <c r="A1123" s="572">
        <v>36496</v>
      </c>
      <c r="B1123" s="573" t="s">
        <v>1622</v>
      </c>
      <c r="C1123" s="574" t="s">
        <v>492</v>
      </c>
      <c r="D1123" s="575">
        <v>7921.73</v>
      </c>
    </row>
    <row r="1124" spans="1:4" ht="42.75">
      <c r="A1124" s="572">
        <v>37762</v>
      </c>
      <c r="B1124" s="573" t="s">
        <v>1623</v>
      </c>
      <c r="C1124" s="574" t="s">
        <v>492</v>
      </c>
      <c r="D1124" s="575">
        <v>256197.56</v>
      </c>
    </row>
    <row r="1125" spans="1:4" ht="42.75">
      <c r="A1125" s="572">
        <v>37763</v>
      </c>
      <c r="B1125" s="573" t="s">
        <v>1624</v>
      </c>
      <c r="C1125" s="574" t="s">
        <v>492</v>
      </c>
      <c r="D1125" s="575">
        <v>259309.29</v>
      </c>
    </row>
    <row r="1126" spans="1:4" ht="42.75">
      <c r="A1126" s="572">
        <v>13456</v>
      </c>
      <c r="B1126" s="573" t="s">
        <v>1625</v>
      </c>
      <c r="C1126" s="574" t="s">
        <v>492</v>
      </c>
      <c r="D1126" s="575">
        <v>259309.29</v>
      </c>
    </row>
    <row r="1127" spans="1:4" ht="42.75">
      <c r="A1127" s="572">
        <v>1283</v>
      </c>
      <c r="B1127" s="573" t="s">
        <v>1626</v>
      </c>
      <c r="C1127" s="574" t="s">
        <v>492</v>
      </c>
      <c r="D1127" s="575">
        <v>294782.81</v>
      </c>
    </row>
    <row r="1128" spans="1:4" ht="42.75">
      <c r="A1128" s="572">
        <v>10630</v>
      </c>
      <c r="B1128" s="573" t="s">
        <v>1627</v>
      </c>
      <c r="C1128" s="574" t="s">
        <v>492</v>
      </c>
      <c r="D1128" s="575">
        <v>298724.28999999998</v>
      </c>
    </row>
    <row r="1129" spans="1:4" ht="42.75">
      <c r="A1129" s="572">
        <v>10609</v>
      </c>
      <c r="B1129" s="573" t="s">
        <v>1628</v>
      </c>
      <c r="C1129" s="574" t="s">
        <v>492</v>
      </c>
      <c r="D1129" s="575">
        <v>340213.79</v>
      </c>
    </row>
    <row r="1130" spans="1:4" ht="42.75">
      <c r="A1130" s="572">
        <v>13215</v>
      </c>
      <c r="B1130" s="573" t="s">
        <v>1629</v>
      </c>
      <c r="C1130" s="574" t="s">
        <v>492</v>
      </c>
      <c r="D1130" s="575">
        <v>361477.15</v>
      </c>
    </row>
    <row r="1131" spans="1:4">
      <c r="A1131" s="572">
        <v>40976</v>
      </c>
      <c r="B1131" s="573" t="s">
        <v>1630</v>
      </c>
      <c r="C1131" s="574" t="s">
        <v>688</v>
      </c>
      <c r="D1131" s="575">
        <v>1235.54</v>
      </c>
    </row>
    <row r="1132" spans="1:4">
      <c r="A1132" s="572">
        <v>4235</v>
      </c>
      <c r="B1132" s="573" t="s">
        <v>1631</v>
      </c>
      <c r="C1132" s="574" t="s">
        <v>686</v>
      </c>
      <c r="D1132" s="575">
        <v>7.04</v>
      </c>
    </row>
    <row r="1133" spans="1:4">
      <c r="A1133" s="572">
        <v>39960</v>
      </c>
      <c r="B1133" s="573" t="s">
        <v>1632</v>
      </c>
      <c r="C1133" s="574" t="s">
        <v>492</v>
      </c>
      <c r="D1133" s="575">
        <v>0.67</v>
      </c>
    </row>
    <row r="1134" spans="1:4">
      <c r="A1134" s="572">
        <v>38647</v>
      </c>
      <c r="B1134" s="573" t="s">
        <v>1633</v>
      </c>
      <c r="C1134" s="574" t="s">
        <v>256</v>
      </c>
      <c r="D1134" s="575">
        <v>5.12</v>
      </c>
    </row>
    <row r="1135" spans="1:4">
      <c r="A1135" s="572">
        <v>1325</v>
      </c>
      <c r="B1135" s="573" t="s">
        <v>1634</v>
      </c>
      <c r="C1135" s="574" t="s">
        <v>486</v>
      </c>
      <c r="D1135" s="575">
        <v>4.59</v>
      </c>
    </row>
    <row r="1136" spans="1:4">
      <c r="A1136" s="572">
        <v>1327</v>
      </c>
      <c r="B1136" s="573" t="s">
        <v>1635</v>
      </c>
      <c r="C1136" s="574" t="s">
        <v>486</v>
      </c>
      <c r="D1136" s="575">
        <v>4.1100000000000003</v>
      </c>
    </row>
    <row r="1137" spans="1:4">
      <c r="A1137" s="572">
        <v>1328</v>
      </c>
      <c r="B1137" s="573" t="s">
        <v>1636</v>
      </c>
      <c r="C1137" s="574" t="s">
        <v>486</v>
      </c>
      <c r="D1137" s="575">
        <v>4.3</v>
      </c>
    </row>
    <row r="1138" spans="1:4">
      <c r="A1138" s="572">
        <v>1321</v>
      </c>
      <c r="B1138" s="573" t="s">
        <v>1637</v>
      </c>
      <c r="C1138" s="574" t="s">
        <v>486</v>
      </c>
      <c r="D1138" s="575">
        <v>4.6100000000000003</v>
      </c>
    </row>
    <row r="1139" spans="1:4">
      <c r="A1139" s="572">
        <v>1318</v>
      </c>
      <c r="B1139" s="573" t="s">
        <v>1638</v>
      </c>
      <c r="C1139" s="574" t="s">
        <v>486</v>
      </c>
      <c r="D1139" s="575">
        <v>4.43</v>
      </c>
    </row>
    <row r="1140" spans="1:4">
      <c r="A1140" s="572">
        <v>1322</v>
      </c>
      <c r="B1140" s="573" t="s">
        <v>1639</v>
      </c>
      <c r="C1140" s="574" t="s">
        <v>486</v>
      </c>
      <c r="D1140" s="575">
        <v>4.8899999999999997</v>
      </c>
    </row>
    <row r="1141" spans="1:4">
      <c r="A1141" s="572">
        <v>1323</v>
      </c>
      <c r="B1141" s="573" t="s">
        <v>1640</v>
      </c>
      <c r="C1141" s="574" t="s">
        <v>486</v>
      </c>
      <c r="D1141" s="575">
        <v>4.78</v>
      </c>
    </row>
    <row r="1142" spans="1:4">
      <c r="A1142" s="572">
        <v>1319</v>
      </c>
      <c r="B1142" s="573" t="s">
        <v>1641</v>
      </c>
      <c r="C1142" s="574" t="s">
        <v>486</v>
      </c>
      <c r="D1142" s="575">
        <v>4.2300000000000004</v>
      </c>
    </row>
    <row r="1143" spans="1:4">
      <c r="A1143" s="572">
        <v>1336</v>
      </c>
      <c r="B1143" s="573" t="s">
        <v>1642</v>
      </c>
      <c r="C1143" s="574" t="s">
        <v>891</v>
      </c>
      <c r="D1143" s="575">
        <v>660.42</v>
      </c>
    </row>
    <row r="1144" spans="1:4">
      <c r="A1144" s="572">
        <v>1333</v>
      </c>
      <c r="B1144" s="573" t="s">
        <v>1643</v>
      </c>
      <c r="C1144" s="574" t="s">
        <v>486</v>
      </c>
      <c r="D1144" s="575">
        <v>4.25</v>
      </c>
    </row>
    <row r="1145" spans="1:4">
      <c r="A1145" s="572">
        <v>1330</v>
      </c>
      <c r="B1145" s="573" t="s">
        <v>1644</v>
      </c>
      <c r="C1145" s="574" t="s">
        <v>486</v>
      </c>
      <c r="D1145" s="575">
        <v>4.3600000000000003</v>
      </c>
    </row>
    <row r="1146" spans="1:4">
      <c r="A1146" s="572">
        <v>10957</v>
      </c>
      <c r="B1146" s="573" t="s">
        <v>1645</v>
      </c>
      <c r="C1146" s="574" t="s">
        <v>486</v>
      </c>
      <c r="D1146" s="575">
        <v>5.44</v>
      </c>
    </row>
    <row r="1147" spans="1:4">
      <c r="A1147" s="572">
        <v>1332</v>
      </c>
      <c r="B1147" s="573" t="s">
        <v>1646</v>
      </c>
      <c r="C1147" s="574" t="s">
        <v>486</v>
      </c>
      <c r="D1147" s="575">
        <v>4.53</v>
      </c>
    </row>
    <row r="1148" spans="1:4">
      <c r="A1148" s="572">
        <v>1334</v>
      </c>
      <c r="B1148" s="573" t="s">
        <v>1647</v>
      </c>
      <c r="C1148" s="574" t="s">
        <v>486</v>
      </c>
      <c r="D1148" s="575">
        <v>5.0199999999999996</v>
      </c>
    </row>
    <row r="1149" spans="1:4">
      <c r="A1149" s="572">
        <v>1335</v>
      </c>
      <c r="B1149" s="573" t="s">
        <v>1648</v>
      </c>
      <c r="C1149" s="574" t="s">
        <v>486</v>
      </c>
      <c r="D1149" s="575">
        <v>5.09</v>
      </c>
    </row>
    <row r="1150" spans="1:4" ht="28.5">
      <c r="A1150" s="572">
        <v>12760</v>
      </c>
      <c r="B1150" s="573" t="s">
        <v>1649</v>
      </c>
      <c r="C1150" s="574" t="s">
        <v>891</v>
      </c>
      <c r="D1150" s="575">
        <v>933.01</v>
      </c>
    </row>
    <row r="1151" spans="1:4" ht="28.5">
      <c r="A1151" s="572">
        <v>12759</v>
      </c>
      <c r="B1151" s="573" t="s">
        <v>1650</v>
      </c>
      <c r="C1151" s="574" t="s">
        <v>891</v>
      </c>
      <c r="D1151" s="575">
        <v>622</v>
      </c>
    </row>
    <row r="1152" spans="1:4">
      <c r="A1152" s="572">
        <v>1337</v>
      </c>
      <c r="B1152" s="573" t="s">
        <v>1651</v>
      </c>
      <c r="C1152" s="574" t="s">
        <v>486</v>
      </c>
      <c r="D1152" s="575">
        <v>5.36</v>
      </c>
    </row>
    <row r="1153" spans="1:4" ht="28.5">
      <c r="A1153" s="572">
        <v>11063</v>
      </c>
      <c r="B1153" s="573" t="s">
        <v>1652</v>
      </c>
      <c r="C1153" s="574" t="s">
        <v>891</v>
      </c>
      <c r="D1153" s="575">
        <v>46.64</v>
      </c>
    </row>
    <row r="1154" spans="1:4" ht="28.5">
      <c r="A1154" s="572">
        <v>11062</v>
      </c>
      <c r="B1154" s="573" t="s">
        <v>1653</v>
      </c>
      <c r="C1154" s="574" t="s">
        <v>891</v>
      </c>
      <c r="D1154" s="575">
        <v>48.18</v>
      </c>
    </row>
    <row r="1155" spans="1:4" ht="28.5">
      <c r="A1155" s="572">
        <v>40576</v>
      </c>
      <c r="B1155" s="573" t="s">
        <v>1654</v>
      </c>
      <c r="C1155" s="574" t="s">
        <v>486</v>
      </c>
      <c r="D1155" s="575">
        <v>3.01</v>
      </c>
    </row>
    <row r="1156" spans="1:4">
      <c r="A1156" s="572">
        <v>11122</v>
      </c>
      <c r="B1156" s="573" t="s">
        <v>1655</v>
      </c>
      <c r="C1156" s="574" t="s">
        <v>486</v>
      </c>
      <c r="D1156" s="575">
        <v>22.69</v>
      </c>
    </row>
    <row r="1157" spans="1:4">
      <c r="A1157" s="572">
        <v>11123</v>
      </c>
      <c r="B1157" s="573" t="s">
        <v>1656</v>
      </c>
      <c r="C1157" s="574" t="s">
        <v>486</v>
      </c>
      <c r="D1157" s="575">
        <v>22.69</v>
      </c>
    </row>
    <row r="1158" spans="1:4">
      <c r="A1158" s="572">
        <v>11125</v>
      </c>
      <c r="B1158" s="573" t="s">
        <v>1657</v>
      </c>
      <c r="C1158" s="574" t="s">
        <v>486</v>
      </c>
      <c r="D1158" s="575">
        <v>22.69</v>
      </c>
    </row>
    <row r="1159" spans="1:4" ht="28.5">
      <c r="A1159" s="572">
        <v>39416</v>
      </c>
      <c r="B1159" s="573" t="s">
        <v>1658</v>
      </c>
      <c r="C1159" s="574" t="s">
        <v>891</v>
      </c>
      <c r="D1159" s="575">
        <v>15.76</v>
      </c>
    </row>
    <row r="1160" spans="1:4" ht="28.5">
      <c r="A1160" s="572">
        <v>39417</v>
      </c>
      <c r="B1160" s="573" t="s">
        <v>1659</v>
      </c>
      <c r="C1160" s="574" t="s">
        <v>891</v>
      </c>
      <c r="D1160" s="575">
        <v>16.53</v>
      </c>
    </row>
    <row r="1161" spans="1:4" ht="28.5">
      <c r="A1161" s="572">
        <v>39414</v>
      </c>
      <c r="B1161" s="573" t="s">
        <v>1660</v>
      </c>
      <c r="C1161" s="574" t="s">
        <v>891</v>
      </c>
      <c r="D1161" s="575">
        <v>14.8</v>
      </c>
    </row>
    <row r="1162" spans="1:4" ht="28.5">
      <c r="A1162" s="572">
        <v>39415</v>
      </c>
      <c r="B1162" s="573" t="s">
        <v>1661</v>
      </c>
      <c r="C1162" s="574" t="s">
        <v>891</v>
      </c>
      <c r="D1162" s="575">
        <v>15.69</v>
      </c>
    </row>
    <row r="1163" spans="1:4" ht="28.5">
      <c r="A1163" s="572">
        <v>39412</v>
      </c>
      <c r="B1163" s="573" t="s">
        <v>1662</v>
      </c>
      <c r="C1163" s="574" t="s">
        <v>891</v>
      </c>
      <c r="D1163" s="575">
        <v>11.14</v>
      </c>
    </row>
    <row r="1164" spans="1:4" ht="28.5">
      <c r="A1164" s="572">
        <v>39413</v>
      </c>
      <c r="B1164" s="573" t="s">
        <v>1663</v>
      </c>
      <c r="C1164" s="574" t="s">
        <v>891</v>
      </c>
      <c r="D1164" s="575">
        <v>11.04</v>
      </c>
    </row>
    <row r="1165" spans="1:4" ht="28.5">
      <c r="A1165" s="572">
        <v>1338</v>
      </c>
      <c r="B1165" s="573" t="s">
        <v>1664</v>
      </c>
      <c r="C1165" s="574" t="s">
        <v>891</v>
      </c>
      <c r="D1165" s="575">
        <v>16.309999999999999</v>
      </c>
    </row>
    <row r="1166" spans="1:4">
      <c r="A1166" s="572">
        <v>1340</v>
      </c>
      <c r="B1166" s="573" t="s">
        <v>1665</v>
      </c>
      <c r="C1166" s="574" t="s">
        <v>891</v>
      </c>
      <c r="D1166" s="575">
        <v>18.850000000000001</v>
      </c>
    </row>
    <row r="1167" spans="1:4">
      <c r="A1167" s="572">
        <v>1341</v>
      </c>
      <c r="B1167" s="573" t="s">
        <v>1666</v>
      </c>
      <c r="C1167" s="574" t="s">
        <v>891</v>
      </c>
      <c r="D1167" s="575">
        <v>18.16</v>
      </c>
    </row>
    <row r="1168" spans="1:4" ht="28.5">
      <c r="A1168" s="572">
        <v>1364</v>
      </c>
      <c r="B1168" s="573" t="s">
        <v>1667</v>
      </c>
      <c r="C1168" s="574" t="s">
        <v>891</v>
      </c>
      <c r="D1168" s="575">
        <v>20.55</v>
      </c>
    </row>
    <row r="1169" spans="1:4" ht="28.5">
      <c r="A1169" s="572">
        <v>1361</v>
      </c>
      <c r="B1169" s="573" t="s">
        <v>1668</v>
      </c>
      <c r="C1169" s="574" t="s">
        <v>492</v>
      </c>
      <c r="D1169" s="575">
        <v>85.73</v>
      </c>
    </row>
    <row r="1170" spans="1:4" ht="28.5">
      <c r="A1170" s="572">
        <v>1362</v>
      </c>
      <c r="B1170" s="573" t="s">
        <v>1669</v>
      </c>
      <c r="C1170" s="574" t="s">
        <v>891</v>
      </c>
      <c r="D1170" s="575">
        <v>28.61</v>
      </c>
    </row>
    <row r="1171" spans="1:4" ht="28.5">
      <c r="A1171" s="572">
        <v>11131</v>
      </c>
      <c r="B1171" s="573" t="s">
        <v>1670</v>
      </c>
      <c r="C1171" s="574" t="s">
        <v>891</v>
      </c>
      <c r="D1171" s="575">
        <v>36.619999999999997</v>
      </c>
    </row>
    <row r="1172" spans="1:4" ht="28.5">
      <c r="A1172" s="572">
        <v>11132</v>
      </c>
      <c r="B1172" s="573" t="s">
        <v>1671</v>
      </c>
      <c r="C1172" s="574" t="s">
        <v>891</v>
      </c>
      <c r="D1172" s="575">
        <v>43.3</v>
      </c>
    </row>
    <row r="1173" spans="1:4" ht="28.5">
      <c r="A1173" s="572">
        <v>1363</v>
      </c>
      <c r="B1173" s="573" t="s">
        <v>1672</v>
      </c>
      <c r="C1173" s="574" t="s">
        <v>891</v>
      </c>
      <c r="D1173" s="575">
        <v>14.56</v>
      </c>
    </row>
    <row r="1174" spans="1:4" ht="28.5">
      <c r="A1174" s="572">
        <v>11130</v>
      </c>
      <c r="B1174" s="573" t="s">
        <v>1673</v>
      </c>
      <c r="C1174" s="574" t="s">
        <v>891</v>
      </c>
      <c r="D1174" s="575">
        <v>18.440000000000001</v>
      </c>
    </row>
    <row r="1175" spans="1:4" ht="28.5">
      <c r="A1175" s="572">
        <v>11137</v>
      </c>
      <c r="B1175" s="573" t="s">
        <v>1674</v>
      </c>
      <c r="C1175" s="574" t="s">
        <v>891</v>
      </c>
      <c r="D1175" s="575">
        <v>35.79</v>
      </c>
    </row>
    <row r="1176" spans="1:4" ht="28.5">
      <c r="A1176" s="572">
        <v>11134</v>
      </c>
      <c r="B1176" s="573" t="s">
        <v>1675</v>
      </c>
      <c r="C1176" s="574" t="s">
        <v>891</v>
      </c>
      <c r="D1176" s="575">
        <v>19.12</v>
      </c>
    </row>
    <row r="1177" spans="1:4" ht="28.5">
      <c r="A1177" s="572">
        <v>11135</v>
      </c>
      <c r="B1177" s="573" t="s">
        <v>1676</v>
      </c>
      <c r="C1177" s="574" t="s">
        <v>891</v>
      </c>
      <c r="D1177" s="575">
        <v>23.3</v>
      </c>
    </row>
    <row r="1178" spans="1:4" ht="28.5">
      <c r="A1178" s="572">
        <v>11136</v>
      </c>
      <c r="B1178" s="573" t="s">
        <v>1677</v>
      </c>
      <c r="C1178" s="574" t="s">
        <v>891</v>
      </c>
      <c r="D1178" s="575">
        <v>25.21</v>
      </c>
    </row>
    <row r="1179" spans="1:4" ht="28.5">
      <c r="A1179" s="572">
        <v>34743</v>
      </c>
      <c r="B1179" s="573" t="s">
        <v>1678</v>
      </c>
      <c r="C1179" s="574" t="s">
        <v>891</v>
      </c>
      <c r="D1179" s="575">
        <v>32.090000000000003</v>
      </c>
    </row>
    <row r="1180" spans="1:4" ht="28.5">
      <c r="A1180" s="572">
        <v>34745</v>
      </c>
      <c r="B1180" s="573" t="s">
        <v>1679</v>
      </c>
      <c r="C1180" s="574" t="s">
        <v>891</v>
      </c>
      <c r="D1180" s="575">
        <v>40.78</v>
      </c>
    </row>
    <row r="1181" spans="1:4" ht="28.5">
      <c r="A1181" s="572">
        <v>34746</v>
      </c>
      <c r="B1181" s="573" t="s">
        <v>1680</v>
      </c>
      <c r="C1181" s="574" t="s">
        <v>891</v>
      </c>
      <c r="D1181" s="575">
        <v>10.5</v>
      </c>
    </row>
    <row r="1182" spans="1:4" ht="28.5">
      <c r="A1182" s="572">
        <v>1360</v>
      </c>
      <c r="B1182" s="573" t="s">
        <v>1681</v>
      </c>
      <c r="C1182" s="574" t="s">
        <v>891</v>
      </c>
      <c r="D1182" s="575">
        <v>12.97</v>
      </c>
    </row>
    <row r="1183" spans="1:4" ht="28.5">
      <c r="A1183" s="572">
        <v>1347</v>
      </c>
      <c r="B1183" s="573" t="s">
        <v>1682</v>
      </c>
      <c r="C1183" s="574" t="s">
        <v>891</v>
      </c>
      <c r="D1183" s="575">
        <v>29.34</v>
      </c>
    </row>
    <row r="1184" spans="1:4" ht="28.5">
      <c r="A1184" s="572">
        <v>1346</v>
      </c>
      <c r="B1184" s="573" t="s">
        <v>1683</v>
      </c>
      <c r="C1184" s="574" t="s">
        <v>891</v>
      </c>
      <c r="D1184" s="575">
        <v>24.55</v>
      </c>
    </row>
    <row r="1185" spans="1:4" ht="28.5">
      <c r="A1185" s="572">
        <v>1342</v>
      </c>
      <c r="B1185" s="573" t="s">
        <v>1684</v>
      </c>
      <c r="C1185" s="574" t="s">
        <v>492</v>
      </c>
      <c r="D1185" s="575">
        <v>75.63</v>
      </c>
    </row>
    <row r="1186" spans="1:4" ht="28.5">
      <c r="A1186" s="572">
        <v>1345</v>
      </c>
      <c r="B1186" s="573" t="s">
        <v>1685</v>
      </c>
      <c r="C1186" s="574" t="s">
        <v>891</v>
      </c>
      <c r="D1186" s="575">
        <v>39.78</v>
      </c>
    </row>
    <row r="1187" spans="1:4" ht="28.5">
      <c r="A1187" s="572">
        <v>1349</v>
      </c>
      <c r="B1187" s="573" t="s">
        <v>1686</v>
      </c>
      <c r="C1187" s="574" t="s">
        <v>492</v>
      </c>
      <c r="D1187" s="575">
        <v>107.86</v>
      </c>
    </row>
    <row r="1188" spans="1:4" ht="28.5">
      <c r="A1188" s="572">
        <v>1344</v>
      </c>
      <c r="B1188" s="573" t="s">
        <v>1687</v>
      </c>
      <c r="C1188" s="574" t="s">
        <v>492</v>
      </c>
      <c r="D1188" s="575">
        <v>42.78</v>
      </c>
    </row>
    <row r="1189" spans="1:4" ht="28.5">
      <c r="A1189" s="572">
        <v>1350</v>
      </c>
      <c r="B1189" s="573" t="s">
        <v>1688</v>
      </c>
      <c r="C1189" s="574" t="s">
        <v>492</v>
      </c>
      <c r="D1189" s="575">
        <v>39.67</v>
      </c>
    </row>
    <row r="1190" spans="1:4" ht="28.5">
      <c r="A1190" s="572">
        <v>1357</v>
      </c>
      <c r="B1190" s="573" t="s">
        <v>1689</v>
      </c>
      <c r="C1190" s="574" t="s">
        <v>492</v>
      </c>
      <c r="D1190" s="575">
        <v>50.53</v>
      </c>
    </row>
    <row r="1191" spans="1:4" ht="28.5">
      <c r="A1191" s="572">
        <v>1355</v>
      </c>
      <c r="B1191" s="573" t="s">
        <v>1690</v>
      </c>
      <c r="C1191" s="574" t="s">
        <v>891</v>
      </c>
      <c r="D1191" s="575">
        <v>23.25</v>
      </c>
    </row>
    <row r="1192" spans="1:4" ht="28.5">
      <c r="A1192" s="572">
        <v>1358</v>
      </c>
      <c r="B1192" s="573" t="s">
        <v>1691</v>
      </c>
      <c r="C1192" s="574" t="s">
        <v>891</v>
      </c>
      <c r="D1192" s="575">
        <v>26.94</v>
      </c>
    </row>
    <row r="1193" spans="1:4" ht="28.5">
      <c r="A1193" s="572">
        <v>1359</v>
      </c>
      <c r="B1193" s="573" t="s">
        <v>1692</v>
      </c>
      <c r="C1193" s="574" t="s">
        <v>492</v>
      </c>
      <c r="D1193" s="575">
        <v>78.069999999999993</v>
      </c>
    </row>
    <row r="1194" spans="1:4" ht="28.5">
      <c r="A1194" s="572">
        <v>1351</v>
      </c>
      <c r="B1194" s="573" t="s">
        <v>1693</v>
      </c>
      <c r="C1194" s="574" t="s">
        <v>492</v>
      </c>
      <c r="D1194" s="575">
        <v>25.16</v>
      </c>
    </row>
    <row r="1195" spans="1:4" ht="28.5">
      <c r="A1195" s="572">
        <v>34659</v>
      </c>
      <c r="B1195" s="573" t="s">
        <v>1694</v>
      </c>
      <c r="C1195" s="574" t="s">
        <v>891</v>
      </c>
      <c r="D1195" s="575">
        <v>26.06</v>
      </c>
    </row>
    <row r="1196" spans="1:4">
      <c r="A1196" s="572">
        <v>34514</v>
      </c>
      <c r="B1196" s="573" t="s">
        <v>1695</v>
      </c>
      <c r="C1196" s="574" t="s">
        <v>891</v>
      </c>
      <c r="D1196" s="575">
        <v>28.87</v>
      </c>
    </row>
    <row r="1197" spans="1:4">
      <c r="A1197" s="572">
        <v>34660</v>
      </c>
      <c r="B1197" s="573" t="s">
        <v>1696</v>
      </c>
      <c r="C1197" s="574" t="s">
        <v>891</v>
      </c>
      <c r="D1197" s="575">
        <v>36.64</v>
      </c>
    </row>
    <row r="1198" spans="1:4">
      <c r="A1198" s="572">
        <v>34661</v>
      </c>
      <c r="B1198" s="573" t="s">
        <v>1697</v>
      </c>
      <c r="C1198" s="574" t="s">
        <v>891</v>
      </c>
      <c r="D1198" s="575">
        <v>52.62</v>
      </c>
    </row>
    <row r="1199" spans="1:4">
      <c r="A1199" s="572">
        <v>34667</v>
      </c>
      <c r="B1199" s="573" t="s">
        <v>1698</v>
      </c>
      <c r="C1199" s="574" t="s">
        <v>891</v>
      </c>
      <c r="D1199" s="575">
        <v>19.05</v>
      </c>
    </row>
    <row r="1200" spans="1:4">
      <c r="A1200" s="572">
        <v>34668</v>
      </c>
      <c r="B1200" s="573" t="s">
        <v>1699</v>
      </c>
      <c r="C1200" s="574" t="s">
        <v>891</v>
      </c>
      <c r="D1200" s="575">
        <v>24.9</v>
      </c>
    </row>
    <row r="1201" spans="1:4" ht="28.5">
      <c r="A1201" s="572">
        <v>34741</v>
      </c>
      <c r="B1201" s="573" t="s">
        <v>1700</v>
      </c>
      <c r="C1201" s="574" t="s">
        <v>891</v>
      </c>
      <c r="D1201" s="575">
        <v>27.4</v>
      </c>
    </row>
    <row r="1202" spans="1:4">
      <c r="A1202" s="572">
        <v>34664</v>
      </c>
      <c r="B1202" s="573" t="s">
        <v>1701</v>
      </c>
      <c r="C1202" s="574" t="s">
        <v>891</v>
      </c>
      <c r="D1202" s="575">
        <v>29.9</v>
      </c>
    </row>
    <row r="1203" spans="1:4">
      <c r="A1203" s="572">
        <v>34665</v>
      </c>
      <c r="B1203" s="573" t="s">
        <v>1702</v>
      </c>
      <c r="C1203" s="574" t="s">
        <v>891</v>
      </c>
      <c r="D1203" s="575">
        <v>37.119999999999997</v>
      </c>
    </row>
    <row r="1204" spans="1:4">
      <c r="A1204" s="572">
        <v>34666</v>
      </c>
      <c r="B1204" s="573" t="s">
        <v>1703</v>
      </c>
      <c r="C1204" s="574" t="s">
        <v>891</v>
      </c>
      <c r="D1204" s="575">
        <v>56.06</v>
      </c>
    </row>
    <row r="1205" spans="1:4">
      <c r="A1205" s="572">
        <v>34669</v>
      </c>
      <c r="B1205" s="573" t="s">
        <v>1704</v>
      </c>
      <c r="C1205" s="574" t="s">
        <v>891</v>
      </c>
      <c r="D1205" s="575">
        <v>20.55</v>
      </c>
    </row>
    <row r="1206" spans="1:4">
      <c r="A1206" s="572">
        <v>34670</v>
      </c>
      <c r="B1206" s="573" t="s">
        <v>1705</v>
      </c>
      <c r="C1206" s="574" t="s">
        <v>891</v>
      </c>
      <c r="D1206" s="575">
        <v>25.14</v>
      </c>
    </row>
    <row r="1207" spans="1:4">
      <c r="A1207" s="572">
        <v>34671</v>
      </c>
      <c r="B1207" s="573" t="s">
        <v>1706</v>
      </c>
      <c r="C1207" s="574" t="s">
        <v>891</v>
      </c>
      <c r="D1207" s="575">
        <v>20.98</v>
      </c>
    </row>
    <row r="1208" spans="1:4">
      <c r="A1208" s="572">
        <v>34672</v>
      </c>
      <c r="B1208" s="573" t="s">
        <v>1707</v>
      </c>
      <c r="C1208" s="574" t="s">
        <v>891</v>
      </c>
      <c r="D1208" s="575">
        <v>22.13</v>
      </c>
    </row>
    <row r="1209" spans="1:4">
      <c r="A1209" s="572">
        <v>34673</v>
      </c>
      <c r="B1209" s="573" t="s">
        <v>1708</v>
      </c>
      <c r="C1209" s="574" t="s">
        <v>891</v>
      </c>
      <c r="D1209" s="575">
        <v>27</v>
      </c>
    </row>
    <row r="1210" spans="1:4">
      <c r="A1210" s="572">
        <v>34674</v>
      </c>
      <c r="B1210" s="573" t="s">
        <v>1709</v>
      </c>
      <c r="C1210" s="574" t="s">
        <v>891</v>
      </c>
      <c r="D1210" s="575">
        <v>35.9</v>
      </c>
    </row>
    <row r="1211" spans="1:4">
      <c r="A1211" s="572">
        <v>34675</v>
      </c>
      <c r="B1211" s="573" t="s">
        <v>1710</v>
      </c>
      <c r="C1211" s="574" t="s">
        <v>891</v>
      </c>
      <c r="D1211" s="575">
        <v>43.77</v>
      </c>
    </row>
    <row r="1212" spans="1:4">
      <c r="A1212" s="572">
        <v>34676</v>
      </c>
      <c r="B1212" s="573" t="s">
        <v>1711</v>
      </c>
      <c r="C1212" s="574" t="s">
        <v>891</v>
      </c>
      <c r="D1212" s="575">
        <v>12.6</v>
      </c>
    </row>
    <row r="1213" spans="1:4">
      <c r="A1213" s="572">
        <v>34677</v>
      </c>
      <c r="B1213" s="573" t="s">
        <v>1712</v>
      </c>
      <c r="C1213" s="574" t="s">
        <v>891</v>
      </c>
      <c r="D1213" s="575">
        <v>16.940000000000001</v>
      </c>
    </row>
    <row r="1214" spans="1:4">
      <c r="A1214" s="572">
        <v>11026</v>
      </c>
      <c r="B1214" s="573" t="s">
        <v>1713</v>
      </c>
      <c r="C1214" s="574" t="s">
        <v>486</v>
      </c>
      <c r="D1214" s="575">
        <v>5.66</v>
      </c>
    </row>
    <row r="1215" spans="1:4">
      <c r="A1215" s="572">
        <v>11027</v>
      </c>
      <c r="B1215" s="573" t="s">
        <v>1714</v>
      </c>
      <c r="C1215" s="574" t="s">
        <v>486</v>
      </c>
      <c r="D1215" s="575">
        <v>6.01</v>
      </c>
    </row>
    <row r="1216" spans="1:4">
      <c r="A1216" s="572">
        <v>11046</v>
      </c>
      <c r="B1216" s="573" t="s">
        <v>1715</v>
      </c>
      <c r="C1216" s="574" t="s">
        <v>486</v>
      </c>
      <c r="D1216" s="575">
        <v>5.84</v>
      </c>
    </row>
    <row r="1217" spans="1:4">
      <c r="A1217" s="572">
        <v>11047</v>
      </c>
      <c r="B1217" s="573" t="s">
        <v>1716</v>
      </c>
      <c r="C1217" s="574" t="s">
        <v>486</v>
      </c>
      <c r="D1217" s="575">
        <v>5.44</v>
      </c>
    </row>
    <row r="1218" spans="1:4">
      <c r="A1218" s="572">
        <v>11051</v>
      </c>
      <c r="B1218" s="573" t="s">
        <v>1717</v>
      </c>
      <c r="C1218" s="574" t="s">
        <v>486</v>
      </c>
      <c r="D1218" s="575">
        <v>5.84</v>
      </c>
    </row>
    <row r="1219" spans="1:4">
      <c r="A1219" s="572">
        <v>11061</v>
      </c>
      <c r="B1219" s="573" t="s">
        <v>1718</v>
      </c>
      <c r="C1219" s="574" t="s">
        <v>486</v>
      </c>
      <c r="D1219" s="575">
        <v>6.56</v>
      </c>
    </row>
    <row r="1220" spans="1:4">
      <c r="A1220" s="572">
        <v>11049</v>
      </c>
      <c r="B1220" s="573" t="s">
        <v>1719</v>
      </c>
      <c r="C1220" s="574" t="s">
        <v>486</v>
      </c>
      <c r="D1220" s="575">
        <v>5.44</v>
      </c>
    </row>
    <row r="1221" spans="1:4" ht="28.5">
      <c r="A1221" s="572">
        <v>40631</v>
      </c>
      <c r="B1221" s="573" t="s">
        <v>1720</v>
      </c>
      <c r="C1221" s="574" t="s">
        <v>729</v>
      </c>
      <c r="D1221" s="575">
        <v>41.54</v>
      </c>
    </row>
    <row r="1222" spans="1:4" ht="28.5">
      <c r="A1222" s="572">
        <v>11584</v>
      </c>
      <c r="B1222" s="573" t="s">
        <v>1721</v>
      </c>
      <c r="C1222" s="574" t="s">
        <v>492</v>
      </c>
      <c r="D1222" s="575">
        <v>96.43</v>
      </c>
    </row>
    <row r="1223" spans="1:4" ht="28.5">
      <c r="A1223" s="572">
        <v>11112</v>
      </c>
      <c r="B1223" s="573" t="s">
        <v>1722</v>
      </c>
      <c r="C1223" s="574" t="s">
        <v>486</v>
      </c>
      <c r="D1223" s="575">
        <v>22.69</v>
      </c>
    </row>
    <row r="1224" spans="1:4" ht="28.5">
      <c r="A1224" s="572">
        <v>11115</v>
      </c>
      <c r="B1224" s="573" t="s">
        <v>1723</v>
      </c>
      <c r="C1224" s="574" t="s">
        <v>810</v>
      </c>
      <c r="D1224" s="575">
        <v>10.5</v>
      </c>
    </row>
    <row r="1225" spans="1:4" ht="28.5">
      <c r="A1225" s="572">
        <v>11113</v>
      </c>
      <c r="B1225" s="573" t="s">
        <v>1724</v>
      </c>
      <c r="C1225" s="574" t="s">
        <v>486</v>
      </c>
      <c r="D1225" s="575">
        <v>22.69</v>
      </c>
    </row>
    <row r="1226" spans="1:4" ht="28.5">
      <c r="A1226" s="572">
        <v>11114</v>
      </c>
      <c r="B1226" s="573" t="s">
        <v>1725</v>
      </c>
      <c r="C1226" s="574" t="s">
        <v>810</v>
      </c>
      <c r="D1226" s="575">
        <v>17.45</v>
      </c>
    </row>
    <row r="1227" spans="1:4">
      <c r="A1227" s="572">
        <v>13711</v>
      </c>
      <c r="B1227" s="573" t="s">
        <v>1726</v>
      </c>
      <c r="C1227" s="574" t="s">
        <v>492</v>
      </c>
      <c r="D1227" s="575">
        <v>21863.65</v>
      </c>
    </row>
    <row r="1228" spans="1:4" ht="28.5">
      <c r="A1228" s="572">
        <v>13712</v>
      </c>
      <c r="B1228" s="573" t="s">
        <v>1727</v>
      </c>
      <c r="C1228" s="574" t="s">
        <v>492</v>
      </c>
      <c r="D1228" s="575">
        <v>7013.79</v>
      </c>
    </row>
    <row r="1229" spans="1:4">
      <c r="A1229" s="572">
        <v>13704</v>
      </c>
      <c r="B1229" s="573" t="s">
        <v>1728</v>
      </c>
      <c r="C1229" s="574" t="s">
        <v>492</v>
      </c>
      <c r="D1229" s="575">
        <v>3123.58</v>
      </c>
    </row>
    <row r="1230" spans="1:4">
      <c r="A1230" s="572">
        <v>13710</v>
      </c>
      <c r="B1230" s="573" t="s">
        <v>1729</v>
      </c>
      <c r="C1230" s="574" t="s">
        <v>492</v>
      </c>
      <c r="D1230" s="575">
        <v>3734.12</v>
      </c>
    </row>
    <row r="1231" spans="1:4" ht="28.5">
      <c r="A1231" s="572">
        <v>12096</v>
      </c>
      <c r="B1231" s="573" t="s">
        <v>1730</v>
      </c>
      <c r="C1231" s="574" t="s">
        <v>492</v>
      </c>
      <c r="D1231" s="575">
        <v>15.39</v>
      </c>
    </row>
    <row r="1232" spans="1:4" ht="28.5">
      <c r="A1232" s="572">
        <v>12097</v>
      </c>
      <c r="B1232" s="573" t="s">
        <v>1731</v>
      </c>
      <c r="C1232" s="574" t="s">
        <v>492</v>
      </c>
      <c r="D1232" s="575">
        <v>13.56</v>
      </c>
    </row>
    <row r="1233" spans="1:4" ht="28.5">
      <c r="A1233" s="572">
        <v>12098</v>
      </c>
      <c r="B1233" s="573" t="s">
        <v>1732</v>
      </c>
      <c r="C1233" s="574" t="s">
        <v>492</v>
      </c>
      <c r="D1233" s="575">
        <v>21.3</v>
      </c>
    </row>
    <row r="1234" spans="1:4" ht="28.5">
      <c r="A1234" s="572">
        <v>12099</v>
      </c>
      <c r="B1234" s="573" t="s">
        <v>1733</v>
      </c>
      <c r="C1234" s="574" t="s">
        <v>492</v>
      </c>
      <c r="D1234" s="575">
        <v>18.579999999999998</v>
      </c>
    </row>
    <row r="1235" spans="1:4" ht="28.5">
      <c r="A1235" s="572">
        <v>12100</v>
      </c>
      <c r="B1235" s="573" t="s">
        <v>1734</v>
      </c>
      <c r="C1235" s="574" t="s">
        <v>492</v>
      </c>
      <c r="D1235" s="575">
        <v>22.9</v>
      </c>
    </row>
    <row r="1236" spans="1:4" ht="28.5">
      <c r="A1236" s="572">
        <v>20971</v>
      </c>
      <c r="B1236" s="573" t="s">
        <v>1735</v>
      </c>
      <c r="C1236" s="574" t="s">
        <v>492</v>
      </c>
      <c r="D1236" s="575">
        <v>9.85</v>
      </c>
    </row>
    <row r="1237" spans="1:4">
      <c r="A1237" s="572">
        <v>12081</v>
      </c>
      <c r="B1237" s="573" t="s">
        <v>1736</v>
      </c>
      <c r="C1237" s="574" t="s">
        <v>492</v>
      </c>
      <c r="D1237" s="575">
        <v>122.18</v>
      </c>
    </row>
    <row r="1238" spans="1:4" ht="28.5">
      <c r="A1238" s="572">
        <v>13709</v>
      </c>
      <c r="B1238" s="573" t="s">
        <v>1737</v>
      </c>
      <c r="C1238" s="574" t="s">
        <v>492</v>
      </c>
      <c r="D1238" s="575">
        <v>428.64</v>
      </c>
    </row>
    <row r="1239" spans="1:4">
      <c r="A1239" s="572">
        <v>13366</v>
      </c>
      <c r="B1239" s="573" t="s">
        <v>1738</v>
      </c>
      <c r="C1239" s="574" t="s">
        <v>492</v>
      </c>
      <c r="D1239" s="575">
        <v>19.489999999999998</v>
      </c>
    </row>
    <row r="1240" spans="1:4" ht="28.5">
      <c r="A1240" s="572">
        <v>13403</v>
      </c>
      <c r="B1240" s="573" t="s">
        <v>1739</v>
      </c>
      <c r="C1240" s="574" t="s">
        <v>492</v>
      </c>
      <c r="D1240" s="575">
        <v>15.27</v>
      </c>
    </row>
    <row r="1241" spans="1:4">
      <c r="A1241" s="572">
        <v>12080</v>
      </c>
      <c r="B1241" s="573" t="s">
        <v>1740</v>
      </c>
      <c r="C1241" s="574" t="s">
        <v>492</v>
      </c>
      <c r="D1241" s="575">
        <v>29.52</v>
      </c>
    </row>
    <row r="1242" spans="1:4" ht="28.5">
      <c r="A1242" s="572">
        <v>12083</v>
      </c>
      <c r="B1242" s="573" t="s">
        <v>1741</v>
      </c>
      <c r="C1242" s="574" t="s">
        <v>492</v>
      </c>
      <c r="D1242" s="575">
        <v>458.17</v>
      </c>
    </row>
    <row r="1243" spans="1:4" ht="28.5">
      <c r="A1243" s="572">
        <v>12079</v>
      </c>
      <c r="B1243" s="573" t="s">
        <v>1742</v>
      </c>
      <c r="C1243" s="574" t="s">
        <v>492</v>
      </c>
      <c r="D1243" s="575">
        <v>373.71</v>
      </c>
    </row>
    <row r="1244" spans="1:4" ht="28.5">
      <c r="A1244" s="572">
        <v>12082</v>
      </c>
      <c r="B1244" s="573" t="s">
        <v>1743</v>
      </c>
      <c r="C1244" s="574" t="s">
        <v>492</v>
      </c>
      <c r="D1244" s="575">
        <v>199.3</v>
      </c>
    </row>
    <row r="1245" spans="1:4">
      <c r="A1245" s="572">
        <v>12092</v>
      </c>
      <c r="B1245" s="573" t="s">
        <v>1744</v>
      </c>
      <c r="C1245" s="574" t="s">
        <v>492</v>
      </c>
      <c r="D1245" s="575">
        <v>48.97</v>
      </c>
    </row>
    <row r="1246" spans="1:4">
      <c r="A1246" s="572">
        <v>13368</v>
      </c>
      <c r="B1246" s="573" t="s">
        <v>1745</v>
      </c>
      <c r="C1246" s="574" t="s">
        <v>492</v>
      </c>
      <c r="D1246" s="575">
        <v>53.45</v>
      </c>
    </row>
    <row r="1247" spans="1:4">
      <c r="A1247" s="572">
        <v>12090</v>
      </c>
      <c r="B1247" s="573" t="s">
        <v>1746</v>
      </c>
      <c r="C1247" s="574" t="s">
        <v>492</v>
      </c>
      <c r="D1247" s="575">
        <v>22.57</v>
      </c>
    </row>
    <row r="1248" spans="1:4">
      <c r="A1248" s="572">
        <v>12091</v>
      </c>
      <c r="B1248" s="573" t="s">
        <v>1747</v>
      </c>
      <c r="C1248" s="574" t="s">
        <v>492</v>
      </c>
      <c r="D1248" s="575">
        <v>27.23</v>
      </c>
    </row>
    <row r="1249" spans="1:4">
      <c r="A1249" s="572">
        <v>13367</v>
      </c>
      <c r="B1249" s="573" t="s">
        <v>1748</v>
      </c>
      <c r="C1249" s="574" t="s">
        <v>492</v>
      </c>
      <c r="D1249" s="575">
        <v>32.83</v>
      </c>
    </row>
    <row r="1250" spans="1:4">
      <c r="A1250" s="572">
        <v>5047</v>
      </c>
      <c r="B1250" s="573" t="s">
        <v>1749</v>
      </c>
      <c r="C1250" s="574" t="s">
        <v>492</v>
      </c>
      <c r="D1250" s="575">
        <v>187.29</v>
      </c>
    </row>
    <row r="1251" spans="1:4">
      <c r="A1251" s="572">
        <v>5048</v>
      </c>
      <c r="B1251" s="573" t="s">
        <v>1750</v>
      </c>
      <c r="C1251" s="574" t="s">
        <v>492</v>
      </c>
      <c r="D1251" s="575">
        <v>252.32</v>
      </c>
    </row>
    <row r="1252" spans="1:4">
      <c r="A1252" s="572">
        <v>38472</v>
      </c>
      <c r="B1252" s="573" t="s">
        <v>1751</v>
      </c>
      <c r="C1252" s="574" t="s">
        <v>492</v>
      </c>
      <c r="D1252" s="575">
        <v>100.36</v>
      </c>
    </row>
    <row r="1253" spans="1:4" ht="28.5">
      <c r="A1253" s="572">
        <v>13386</v>
      </c>
      <c r="B1253" s="573" t="s">
        <v>1752</v>
      </c>
      <c r="C1253" s="574" t="s">
        <v>492</v>
      </c>
      <c r="D1253" s="575">
        <v>267.26</v>
      </c>
    </row>
    <row r="1254" spans="1:4">
      <c r="A1254" s="572">
        <v>20056</v>
      </c>
      <c r="B1254" s="573" t="s">
        <v>1753</v>
      </c>
      <c r="C1254" s="574" t="s">
        <v>492</v>
      </c>
      <c r="D1254" s="575">
        <v>26.36</v>
      </c>
    </row>
    <row r="1255" spans="1:4" ht="28.5">
      <c r="A1255" s="572">
        <v>13354</v>
      </c>
      <c r="B1255" s="573" t="s">
        <v>1754</v>
      </c>
      <c r="C1255" s="574" t="s">
        <v>492</v>
      </c>
      <c r="D1255" s="575">
        <v>371.63</v>
      </c>
    </row>
    <row r="1256" spans="1:4">
      <c r="A1256" s="572">
        <v>14058</v>
      </c>
      <c r="B1256" s="573" t="s">
        <v>1755</v>
      </c>
      <c r="C1256" s="574" t="s">
        <v>492</v>
      </c>
      <c r="D1256" s="575">
        <v>471.13</v>
      </c>
    </row>
    <row r="1257" spans="1:4">
      <c r="A1257" s="572">
        <v>14056</v>
      </c>
      <c r="B1257" s="573" t="s">
        <v>1756</v>
      </c>
      <c r="C1257" s="574" t="s">
        <v>492</v>
      </c>
      <c r="D1257" s="575">
        <v>3120.5</v>
      </c>
    </row>
    <row r="1258" spans="1:4">
      <c r="A1258" s="572">
        <v>14057</v>
      </c>
      <c r="B1258" s="573" t="s">
        <v>1757</v>
      </c>
      <c r="C1258" s="574" t="s">
        <v>492</v>
      </c>
      <c r="D1258" s="575">
        <v>485.48</v>
      </c>
    </row>
    <row r="1259" spans="1:4">
      <c r="A1259" s="572">
        <v>13708</v>
      </c>
      <c r="B1259" s="573" t="s">
        <v>1758</v>
      </c>
      <c r="C1259" s="574" t="s">
        <v>492</v>
      </c>
      <c r="D1259" s="575">
        <v>512.97</v>
      </c>
    </row>
    <row r="1260" spans="1:4">
      <c r="A1260" s="572">
        <v>13353</v>
      </c>
      <c r="B1260" s="573" t="s">
        <v>1759</v>
      </c>
      <c r="C1260" s="574" t="s">
        <v>492</v>
      </c>
      <c r="D1260" s="575">
        <v>213.56</v>
      </c>
    </row>
    <row r="1261" spans="1:4">
      <c r="A1261" s="572">
        <v>13847</v>
      </c>
      <c r="B1261" s="573" t="s">
        <v>1760</v>
      </c>
      <c r="C1261" s="574" t="s">
        <v>492</v>
      </c>
      <c r="D1261" s="575">
        <v>91.58</v>
      </c>
    </row>
    <row r="1262" spans="1:4" ht="42.75">
      <c r="A1262" s="572">
        <v>13369</v>
      </c>
      <c r="B1262" s="573" t="s">
        <v>1761</v>
      </c>
      <c r="C1262" s="574" t="s">
        <v>492</v>
      </c>
      <c r="D1262" s="575">
        <v>172.8</v>
      </c>
    </row>
    <row r="1263" spans="1:4" ht="42.75">
      <c r="A1263" s="572">
        <v>13370</v>
      </c>
      <c r="B1263" s="573" t="s">
        <v>1762</v>
      </c>
      <c r="C1263" s="574" t="s">
        <v>492</v>
      </c>
      <c r="D1263" s="575">
        <v>212.26</v>
      </c>
    </row>
    <row r="1264" spans="1:4" ht="28.5">
      <c r="A1264" s="572">
        <v>14281</v>
      </c>
      <c r="B1264" s="573" t="s">
        <v>1763</v>
      </c>
      <c r="C1264" s="574" t="s">
        <v>492</v>
      </c>
      <c r="D1264" s="575">
        <v>715.26</v>
      </c>
    </row>
    <row r="1265" spans="1:4" ht="28.5">
      <c r="A1265" s="572">
        <v>14282</v>
      </c>
      <c r="B1265" s="573" t="s">
        <v>1764</v>
      </c>
      <c r="C1265" s="574" t="s">
        <v>492</v>
      </c>
      <c r="D1265" s="575">
        <v>916.35</v>
      </c>
    </row>
    <row r="1266" spans="1:4" ht="28.5">
      <c r="A1266" s="572">
        <v>14283</v>
      </c>
      <c r="B1266" s="573" t="s">
        <v>1765</v>
      </c>
      <c r="C1266" s="574" t="s">
        <v>492</v>
      </c>
      <c r="D1266" s="575">
        <v>1231.98</v>
      </c>
    </row>
    <row r="1267" spans="1:4" ht="28.5">
      <c r="A1267" s="572">
        <v>2395</v>
      </c>
      <c r="B1267" s="573" t="s">
        <v>1766</v>
      </c>
      <c r="C1267" s="574" t="s">
        <v>492</v>
      </c>
      <c r="D1267" s="575">
        <v>481.08</v>
      </c>
    </row>
    <row r="1268" spans="1:4" ht="28.5">
      <c r="A1268" s="572">
        <v>2398</v>
      </c>
      <c r="B1268" s="573" t="s">
        <v>1767</v>
      </c>
      <c r="C1268" s="574" t="s">
        <v>492</v>
      </c>
      <c r="D1268" s="575">
        <v>1054.08</v>
      </c>
    </row>
    <row r="1269" spans="1:4" ht="28.5">
      <c r="A1269" s="572">
        <v>2399</v>
      </c>
      <c r="B1269" s="573" t="s">
        <v>1768</v>
      </c>
      <c r="C1269" s="574" t="s">
        <v>492</v>
      </c>
      <c r="D1269" s="575">
        <v>1308.8499999999999</v>
      </c>
    </row>
    <row r="1270" spans="1:4" ht="28.5">
      <c r="A1270" s="572">
        <v>12340</v>
      </c>
      <c r="B1270" s="573" t="s">
        <v>1769</v>
      </c>
      <c r="C1270" s="574" t="s">
        <v>492</v>
      </c>
      <c r="D1270" s="575">
        <v>1547.61</v>
      </c>
    </row>
    <row r="1271" spans="1:4" ht="42.75">
      <c r="A1271" s="572">
        <v>12341</v>
      </c>
      <c r="B1271" s="573" t="s">
        <v>1770</v>
      </c>
      <c r="C1271" s="574" t="s">
        <v>492</v>
      </c>
      <c r="D1271" s="575">
        <v>1418.3</v>
      </c>
    </row>
    <row r="1272" spans="1:4">
      <c r="A1272" s="572">
        <v>14386</v>
      </c>
      <c r="B1272" s="573" t="s">
        <v>1771</v>
      </c>
      <c r="C1272" s="574" t="s">
        <v>492</v>
      </c>
      <c r="D1272" s="575">
        <v>1424.16</v>
      </c>
    </row>
    <row r="1273" spans="1:4" ht="28.5">
      <c r="A1273" s="572">
        <v>14385</v>
      </c>
      <c r="B1273" s="573" t="s">
        <v>1772</v>
      </c>
      <c r="C1273" s="574" t="s">
        <v>492</v>
      </c>
      <c r="D1273" s="575">
        <v>407.26</v>
      </c>
    </row>
    <row r="1274" spans="1:4">
      <c r="A1274" s="572">
        <v>13279</v>
      </c>
      <c r="B1274" s="573" t="s">
        <v>1773</v>
      </c>
      <c r="C1274" s="574" t="s">
        <v>486</v>
      </c>
      <c r="D1274" s="575">
        <v>4.78</v>
      </c>
    </row>
    <row r="1275" spans="1:4" ht="28.5">
      <c r="A1275" s="572">
        <v>39746</v>
      </c>
      <c r="B1275" s="573" t="s">
        <v>1774</v>
      </c>
      <c r="C1275" s="574" t="s">
        <v>492</v>
      </c>
      <c r="D1275" s="575">
        <v>100.3</v>
      </c>
    </row>
    <row r="1276" spans="1:4">
      <c r="A1276" s="572">
        <v>11977</v>
      </c>
      <c r="B1276" s="573" t="s">
        <v>1775</v>
      </c>
      <c r="C1276" s="574" t="s">
        <v>492</v>
      </c>
      <c r="D1276" s="575">
        <v>4.1100000000000003</v>
      </c>
    </row>
    <row r="1277" spans="1:4">
      <c r="A1277" s="572">
        <v>11975</v>
      </c>
      <c r="B1277" s="573" t="s">
        <v>1776</v>
      </c>
      <c r="C1277" s="574" t="s">
        <v>492</v>
      </c>
      <c r="D1277" s="575">
        <v>9.01</v>
      </c>
    </row>
    <row r="1278" spans="1:4">
      <c r="A1278" s="572">
        <v>11976</v>
      </c>
      <c r="B1278" s="573" t="s">
        <v>1777</v>
      </c>
      <c r="C1278" s="574" t="s">
        <v>492</v>
      </c>
      <c r="D1278" s="575">
        <v>3.03</v>
      </c>
    </row>
    <row r="1279" spans="1:4" ht="28.5">
      <c r="A1279" s="572">
        <v>1368</v>
      </c>
      <c r="B1279" s="573" t="s">
        <v>1778</v>
      </c>
      <c r="C1279" s="574" t="s">
        <v>492</v>
      </c>
      <c r="D1279" s="575">
        <v>43.5</v>
      </c>
    </row>
    <row r="1280" spans="1:4" ht="28.5">
      <c r="A1280" s="572">
        <v>1367</v>
      </c>
      <c r="B1280" s="573" t="s">
        <v>1779</v>
      </c>
      <c r="C1280" s="574" t="s">
        <v>492</v>
      </c>
      <c r="D1280" s="575">
        <v>140.71</v>
      </c>
    </row>
    <row r="1281" spans="1:4" ht="28.5">
      <c r="A1281" s="572">
        <v>7608</v>
      </c>
      <c r="B1281" s="573" t="s">
        <v>1780</v>
      </c>
      <c r="C1281" s="574" t="s">
        <v>492</v>
      </c>
      <c r="D1281" s="575">
        <v>4.04</v>
      </c>
    </row>
    <row r="1282" spans="1:4">
      <c r="A1282" s="572">
        <v>12115</v>
      </c>
      <c r="B1282" s="573" t="s">
        <v>1781</v>
      </c>
      <c r="C1282" s="574" t="s">
        <v>492</v>
      </c>
      <c r="D1282" s="575">
        <v>12.59</v>
      </c>
    </row>
    <row r="1283" spans="1:4">
      <c r="A1283" s="572">
        <v>11109</v>
      </c>
      <c r="B1283" s="573" t="s">
        <v>1782</v>
      </c>
      <c r="C1283" s="574" t="s">
        <v>486</v>
      </c>
      <c r="D1283" s="575">
        <v>2.0299999999999998</v>
      </c>
    </row>
    <row r="1284" spans="1:4">
      <c r="A1284" s="572">
        <v>497</v>
      </c>
      <c r="B1284" s="573" t="s">
        <v>1783</v>
      </c>
      <c r="C1284" s="574" t="s">
        <v>303</v>
      </c>
      <c r="D1284" s="575">
        <v>2048.0300000000002</v>
      </c>
    </row>
    <row r="1285" spans="1:4">
      <c r="A1285" s="572">
        <v>1380</v>
      </c>
      <c r="B1285" s="573" t="s">
        <v>1784</v>
      </c>
      <c r="C1285" s="574" t="s">
        <v>486</v>
      </c>
      <c r="D1285" s="575">
        <v>3.16</v>
      </c>
    </row>
    <row r="1286" spans="1:4">
      <c r="A1286" s="572">
        <v>1375</v>
      </c>
      <c r="B1286" s="573" t="s">
        <v>1785</v>
      </c>
      <c r="C1286" s="574" t="s">
        <v>486</v>
      </c>
      <c r="D1286" s="575">
        <v>3.84</v>
      </c>
    </row>
    <row r="1287" spans="1:4">
      <c r="A1287" s="572">
        <v>1379</v>
      </c>
      <c r="B1287" s="573" t="s">
        <v>1786</v>
      </c>
      <c r="C1287" s="574" t="s">
        <v>486</v>
      </c>
      <c r="D1287" s="575">
        <v>0.54</v>
      </c>
    </row>
    <row r="1288" spans="1:4">
      <c r="A1288" s="572">
        <v>10511</v>
      </c>
      <c r="B1288" s="573" t="s">
        <v>1787</v>
      </c>
      <c r="C1288" s="574" t="s">
        <v>1788</v>
      </c>
      <c r="D1288" s="575">
        <v>27</v>
      </c>
    </row>
    <row r="1289" spans="1:4">
      <c r="A1289" s="572">
        <v>13284</v>
      </c>
      <c r="B1289" s="573" t="s">
        <v>1789</v>
      </c>
      <c r="C1289" s="574" t="s">
        <v>486</v>
      </c>
      <c r="D1289" s="575">
        <v>0.45</v>
      </c>
    </row>
    <row r="1290" spans="1:4">
      <c r="A1290" s="572">
        <v>25974</v>
      </c>
      <c r="B1290" s="573" t="s">
        <v>1790</v>
      </c>
      <c r="C1290" s="574" t="s">
        <v>486</v>
      </c>
      <c r="D1290" s="575">
        <v>1.81</v>
      </c>
    </row>
    <row r="1291" spans="1:4">
      <c r="A1291" s="572">
        <v>34753</v>
      </c>
      <c r="B1291" s="573" t="s">
        <v>1791</v>
      </c>
      <c r="C1291" s="574" t="s">
        <v>486</v>
      </c>
      <c r="D1291" s="575">
        <v>0.52</v>
      </c>
    </row>
    <row r="1292" spans="1:4">
      <c r="A1292" s="572">
        <v>1382</v>
      </c>
      <c r="B1292" s="573" t="s">
        <v>1792</v>
      </c>
      <c r="C1292" s="574" t="s">
        <v>1788</v>
      </c>
      <c r="D1292" s="575">
        <v>26.01</v>
      </c>
    </row>
    <row r="1293" spans="1:4" ht="28.5">
      <c r="A1293" s="572">
        <v>420</v>
      </c>
      <c r="B1293" s="573" t="s">
        <v>1793</v>
      </c>
      <c r="C1293" s="574" t="s">
        <v>492</v>
      </c>
      <c r="D1293" s="575">
        <v>22.89</v>
      </c>
    </row>
    <row r="1294" spans="1:4" ht="28.5">
      <c r="A1294" s="572">
        <v>12327</v>
      </c>
      <c r="B1294" s="573" t="s">
        <v>1794</v>
      </c>
      <c r="C1294" s="574" t="s">
        <v>492</v>
      </c>
      <c r="D1294" s="575">
        <v>27.27</v>
      </c>
    </row>
    <row r="1295" spans="1:4" ht="28.5">
      <c r="A1295" s="572">
        <v>36148</v>
      </c>
      <c r="B1295" s="573" t="s">
        <v>1795</v>
      </c>
      <c r="C1295" s="574" t="s">
        <v>492</v>
      </c>
      <c r="D1295" s="575">
        <v>51.12</v>
      </c>
    </row>
    <row r="1296" spans="1:4">
      <c r="A1296" s="572">
        <v>13003</v>
      </c>
      <c r="B1296" s="573" t="s">
        <v>1796</v>
      </c>
      <c r="C1296" s="574" t="s">
        <v>256</v>
      </c>
      <c r="D1296" s="575">
        <v>1.74</v>
      </c>
    </row>
    <row r="1297" spans="1:4">
      <c r="A1297" s="572">
        <v>12329</v>
      </c>
      <c r="B1297" s="573" t="s">
        <v>1797</v>
      </c>
      <c r="C1297" s="574" t="s">
        <v>486</v>
      </c>
      <c r="D1297" s="575">
        <v>59.89</v>
      </c>
    </row>
    <row r="1298" spans="1:4">
      <c r="A1298" s="572">
        <v>1339</v>
      </c>
      <c r="B1298" s="573" t="s">
        <v>1798</v>
      </c>
      <c r="C1298" s="574" t="s">
        <v>486</v>
      </c>
      <c r="D1298" s="575">
        <v>16.350000000000001</v>
      </c>
    </row>
    <row r="1299" spans="1:4">
      <c r="A1299" s="572">
        <v>11849</v>
      </c>
      <c r="B1299" s="573" t="s">
        <v>1799</v>
      </c>
      <c r="C1299" s="574" t="s">
        <v>256</v>
      </c>
      <c r="D1299" s="575">
        <v>10.88</v>
      </c>
    </row>
    <row r="1300" spans="1:4">
      <c r="A1300" s="572">
        <v>4791</v>
      </c>
      <c r="B1300" s="573" t="s">
        <v>1800</v>
      </c>
      <c r="C1300" s="574" t="s">
        <v>486</v>
      </c>
      <c r="D1300" s="575">
        <v>15.84</v>
      </c>
    </row>
    <row r="1301" spans="1:4" ht="28.5">
      <c r="A1301" s="572">
        <v>37418</v>
      </c>
      <c r="B1301" s="573" t="s">
        <v>1801</v>
      </c>
      <c r="C1301" s="574" t="s">
        <v>492</v>
      </c>
      <c r="D1301" s="575">
        <v>7.44</v>
      </c>
    </row>
    <row r="1302" spans="1:4" ht="28.5">
      <c r="A1302" s="572">
        <v>37419</v>
      </c>
      <c r="B1302" s="573" t="s">
        <v>1802</v>
      </c>
      <c r="C1302" s="574" t="s">
        <v>492</v>
      </c>
      <c r="D1302" s="575">
        <v>7.64</v>
      </c>
    </row>
    <row r="1303" spans="1:4" ht="28.5">
      <c r="A1303" s="572">
        <v>1436</v>
      </c>
      <c r="B1303" s="573" t="s">
        <v>1803</v>
      </c>
      <c r="C1303" s="574" t="s">
        <v>492</v>
      </c>
      <c r="D1303" s="575">
        <v>16.66</v>
      </c>
    </row>
    <row r="1304" spans="1:4">
      <c r="A1304" s="572">
        <v>1427</v>
      </c>
      <c r="B1304" s="573" t="s">
        <v>1804</v>
      </c>
      <c r="C1304" s="574" t="s">
        <v>492</v>
      </c>
      <c r="D1304" s="575">
        <v>16.66</v>
      </c>
    </row>
    <row r="1305" spans="1:4" ht="28.5">
      <c r="A1305" s="572">
        <v>1423</v>
      </c>
      <c r="B1305" s="573" t="s">
        <v>1805</v>
      </c>
      <c r="C1305" s="574" t="s">
        <v>492</v>
      </c>
      <c r="D1305" s="575">
        <v>8.7899999999999991</v>
      </c>
    </row>
    <row r="1306" spans="1:4" ht="28.5">
      <c r="A1306" s="572">
        <v>1421</v>
      </c>
      <c r="B1306" s="573" t="s">
        <v>1806</v>
      </c>
      <c r="C1306" s="574" t="s">
        <v>492</v>
      </c>
      <c r="D1306" s="575">
        <v>9.1300000000000008</v>
      </c>
    </row>
    <row r="1307" spans="1:4" ht="28.5">
      <c r="A1307" s="572">
        <v>1420</v>
      </c>
      <c r="B1307" s="573" t="s">
        <v>1807</v>
      </c>
      <c r="C1307" s="574" t="s">
        <v>492</v>
      </c>
      <c r="D1307" s="575">
        <v>9.1300000000000008</v>
      </c>
    </row>
    <row r="1308" spans="1:4" ht="28.5">
      <c r="A1308" s="572">
        <v>1419</v>
      </c>
      <c r="B1308" s="573" t="s">
        <v>1808</v>
      </c>
      <c r="C1308" s="574" t="s">
        <v>492</v>
      </c>
      <c r="D1308" s="575">
        <v>9.89</v>
      </c>
    </row>
    <row r="1309" spans="1:4" ht="28.5">
      <c r="A1309" s="572">
        <v>1439</v>
      </c>
      <c r="B1309" s="573" t="s">
        <v>1809</v>
      </c>
      <c r="C1309" s="574" t="s">
        <v>492</v>
      </c>
      <c r="D1309" s="575">
        <v>9.89</v>
      </c>
    </row>
    <row r="1310" spans="1:4" ht="28.5">
      <c r="A1310" s="572">
        <v>1415</v>
      </c>
      <c r="B1310" s="573" t="s">
        <v>1810</v>
      </c>
      <c r="C1310" s="574" t="s">
        <v>492</v>
      </c>
      <c r="D1310" s="575">
        <v>11.1</v>
      </c>
    </row>
    <row r="1311" spans="1:4" ht="28.5">
      <c r="A1311" s="572">
        <v>1414</v>
      </c>
      <c r="B1311" s="573" t="s">
        <v>1811</v>
      </c>
      <c r="C1311" s="574" t="s">
        <v>492</v>
      </c>
      <c r="D1311" s="575">
        <v>11.1</v>
      </c>
    </row>
    <row r="1312" spans="1:4" ht="28.5">
      <c r="A1312" s="572">
        <v>1413</v>
      </c>
      <c r="B1312" s="573" t="s">
        <v>1812</v>
      </c>
      <c r="C1312" s="574" t="s">
        <v>492</v>
      </c>
      <c r="D1312" s="575">
        <v>13.43</v>
      </c>
    </row>
    <row r="1313" spans="1:4" ht="28.5">
      <c r="A1313" s="572">
        <v>1417</v>
      </c>
      <c r="B1313" s="573" t="s">
        <v>1813</v>
      </c>
      <c r="C1313" s="574" t="s">
        <v>492</v>
      </c>
      <c r="D1313" s="575">
        <v>13.43</v>
      </c>
    </row>
    <row r="1314" spans="1:4" ht="28.5">
      <c r="A1314" s="572">
        <v>1412</v>
      </c>
      <c r="B1314" s="573" t="s">
        <v>1814</v>
      </c>
      <c r="C1314" s="574" t="s">
        <v>492</v>
      </c>
      <c r="D1314" s="575">
        <v>13.93</v>
      </c>
    </row>
    <row r="1315" spans="1:4" ht="28.5">
      <c r="A1315" s="572">
        <v>1416</v>
      </c>
      <c r="B1315" s="573" t="s">
        <v>1815</v>
      </c>
      <c r="C1315" s="574" t="s">
        <v>492</v>
      </c>
      <c r="D1315" s="575">
        <v>13.93</v>
      </c>
    </row>
    <row r="1316" spans="1:4" ht="28.5">
      <c r="A1316" s="572">
        <v>1411</v>
      </c>
      <c r="B1316" s="573" t="s">
        <v>1816</v>
      </c>
      <c r="C1316" s="574" t="s">
        <v>492</v>
      </c>
      <c r="D1316" s="575">
        <v>25.32</v>
      </c>
    </row>
    <row r="1317" spans="1:4" ht="28.5">
      <c r="A1317" s="572">
        <v>1435</v>
      </c>
      <c r="B1317" s="573" t="s">
        <v>1817</v>
      </c>
      <c r="C1317" s="574" t="s">
        <v>492</v>
      </c>
      <c r="D1317" s="575">
        <v>16.829999999999998</v>
      </c>
    </row>
    <row r="1318" spans="1:4" ht="28.5">
      <c r="A1318" s="572">
        <v>1406</v>
      </c>
      <c r="B1318" s="573" t="s">
        <v>1818</v>
      </c>
      <c r="C1318" s="574" t="s">
        <v>492</v>
      </c>
      <c r="D1318" s="575">
        <v>16.829999999999998</v>
      </c>
    </row>
    <row r="1319" spans="1:4" ht="28.5">
      <c r="A1319" s="572">
        <v>1407</v>
      </c>
      <c r="B1319" s="573" t="s">
        <v>1819</v>
      </c>
      <c r="C1319" s="574" t="s">
        <v>492</v>
      </c>
      <c r="D1319" s="575">
        <v>20.97</v>
      </c>
    </row>
    <row r="1320" spans="1:4" ht="28.5">
      <c r="A1320" s="572">
        <v>1418</v>
      </c>
      <c r="B1320" s="573" t="s">
        <v>1820</v>
      </c>
      <c r="C1320" s="574" t="s">
        <v>492</v>
      </c>
      <c r="D1320" s="575">
        <v>20.97</v>
      </c>
    </row>
    <row r="1321" spans="1:4" ht="28.5">
      <c r="A1321" s="572">
        <v>1404</v>
      </c>
      <c r="B1321" s="573" t="s">
        <v>1821</v>
      </c>
      <c r="C1321" s="574" t="s">
        <v>492</v>
      </c>
      <c r="D1321" s="575">
        <v>22.23</v>
      </c>
    </row>
    <row r="1322" spans="1:4" ht="28.5">
      <c r="A1322" s="572">
        <v>1410</v>
      </c>
      <c r="B1322" s="573" t="s">
        <v>1822</v>
      </c>
      <c r="C1322" s="574" t="s">
        <v>492</v>
      </c>
      <c r="D1322" s="575">
        <v>22.23</v>
      </c>
    </row>
    <row r="1323" spans="1:4" ht="28.5">
      <c r="A1323" s="572">
        <v>20093</v>
      </c>
      <c r="B1323" s="573" t="s">
        <v>1823</v>
      </c>
      <c r="C1323" s="574" t="s">
        <v>492</v>
      </c>
      <c r="D1323" s="575">
        <v>25.32</v>
      </c>
    </row>
    <row r="1324" spans="1:4" ht="28.5">
      <c r="A1324" s="572">
        <v>1402</v>
      </c>
      <c r="B1324" s="573" t="s">
        <v>1824</v>
      </c>
      <c r="C1324" s="574" t="s">
        <v>492</v>
      </c>
      <c r="D1324" s="575">
        <v>8.7899999999999991</v>
      </c>
    </row>
    <row r="1325" spans="1:4">
      <c r="A1325" s="572">
        <v>38375</v>
      </c>
      <c r="B1325" s="573" t="s">
        <v>1825</v>
      </c>
      <c r="C1325" s="574" t="s">
        <v>492</v>
      </c>
      <c r="D1325" s="575">
        <v>14.78</v>
      </c>
    </row>
    <row r="1326" spans="1:4" ht="28.5">
      <c r="A1326" s="572">
        <v>1443</v>
      </c>
      <c r="B1326" s="573" t="s">
        <v>1826</v>
      </c>
      <c r="C1326" s="574" t="s">
        <v>686</v>
      </c>
      <c r="D1326" s="575">
        <v>4.07</v>
      </c>
    </row>
    <row r="1327" spans="1:4" ht="28.5">
      <c r="A1327" s="572">
        <v>11281</v>
      </c>
      <c r="B1327" s="573" t="s">
        <v>1827</v>
      </c>
      <c r="C1327" s="574" t="s">
        <v>492</v>
      </c>
      <c r="D1327" s="575">
        <v>7800</v>
      </c>
    </row>
    <row r="1328" spans="1:4" ht="28.5">
      <c r="A1328" s="572">
        <v>13458</v>
      </c>
      <c r="B1328" s="573" t="s">
        <v>1828</v>
      </c>
      <c r="C1328" s="574" t="s">
        <v>492</v>
      </c>
      <c r="D1328" s="575">
        <v>9665.2099999999991</v>
      </c>
    </row>
    <row r="1329" spans="1:4" ht="28.5">
      <c r="A1329" s="572">
        <v>1449</v>
      </c>
      <c r="B1329" s="573" t="s">
        <v>1829</v>
      </c>
      <c r="C1329" s="574" t="s">
        <v>686</v>
      </c>
      <c r="D1329" s="575">
        <v>3.66</v>
      </c>
    </row>
    <row r="1330" spans="1:4" ht="28.5">
      <c r="A1330" s="572">
        <v>1453</v>
      </c>
      <c r="B1330" s="573" t="s">
        <v>1830</v>
      </c>
      <c r="C1330" s="574" t="s">
        <v>686</v>
      </c>
      <c r="D1330" s="575">
        <v>4.88</v>
      </c>
    </row>
    <row r="1331" spans="1:4" ht="28.5">
      <c r="A1331" s="572">
        <v>1444</v>
      </c>
      <c r="B1331" s="573" t="s">
        <v>1831</v>
      </c>
      <c r="C1331" s="574" t="s">
        <v>686</v>
      </c>
      <c r="D1331" s="575">
        <v>4.3499999999999996</v>
      </c>
    </row>
    <row r="1332" spans="1:4" ht="28.5">
      <c r="A1332" s="572">
        <v>1448</v>
      </c>
      <c r="B1332" s="573" t="s">
        <v>1832</v>
      </c>
      <c r="C1332" s="574" t="s">
        <v>686</v>
      </c>
      <c r="D1332" s="575">
        <v>4.88</v>
      </c>
    </row>
    <row r="1333" spans="1:4" ht="28.5">
      <c r="A1333" s="572">
        <v>1445</v>
      </c>
      <c r="B1333" s="573" t="s">
        <v>1833</v>
      </c>
      <c r="C1333" s="574" t="s">
        <v>686</v>
      </c>
      <c r="D1333" s="575">
        <v>4.88</v>
      </c>
    </row>
    <row r="1334" spans="1:4">
      <c r="A1334" s="572">
        <v>1511</v>
      </c>
      <c r="B1334" s="573" t="s">
        <v>1834</v>
      </c>
      <c r="C1334" s="574" t="s">
        <v>686</v>
      </c>
      <c r="D1334" s="575">
        <v>8.74</v>
      </c>
    </row>
    <row r="1335" spans="1:4" ht="28.5">
      <c r="A1335" s="572">
        <v>1513</v>
      </c>
      <c r="B1335" s="573" t="s">
        <v>1835</v>
      </c>
      <c r="C1335" s="574" t="s">
        <v>686</v>
      </c>
      <c r="D1335" s="575">
        <v>11.81</v>
      </c>
    </row>
    <row r="1336" spans="1:4">
      <c r="A1336" s="572">
        <v>1508</v>
      </c>
      <c r="B1336" s="573" t="s">
        <v>1836</v>
      </c>
      <c r="C1336" s="574" t="s">
        <v>686</v>
      </c>
      <c r="D1336" s="575">
        <v>9.44</v>
      </c>
    </row>
    <row r="1337" spans="1:4">
      <c r="A1337" s="572">
        <v>1512</v>
      </c>
      <c r="B1337" s="573" t="s">
        <v>1837</v>
      </c>
      <c r="C1337" s="574" t="s">
        <v>686</v>
      </c>
      <c r="D1337" s="575">
        <v>11.34</v>
      </c>
    </row>
    <row r="1338" spans="1:4">
      <c r="A1338" s="572">
        <v>1514</v>
      </c>
      <c r="B1338" s="573" t="s">
        <v>1838</v>
      </c>
      <c r="C1338" s="574" t="s">
        <v>686</v>
      </c>
      <c r="D1338" s="575">
        <v>15.35</v>
      </c>
    </row>
    <row r="1339" spans="1:4">
      <c r="A1339" s="572">
        <v>1515</v>
      </c>
      <c r="B1339" s="573" t="s">
        <v>1839</v>
      </c>
      <c r="C1339" s="574" t="s">
        <v>686</v>
      </c>
      <c r="D1339" s="575">
        <v>24.09</v>
      </c>
    </row>
    <row r="1340" spans="1:4" ht="28.5">
      <c r="A1340" s="572">
        <v>36524</v>
      </c>
      <c r="B1340" s="573" t="s">
        <v>1840</v>
      </c>
      <c r="C1340" s="574" t="s">
        <v>492</v>
      </c>
      <c r="D1340" s="575">
        <v>68555.94</v>
      </c>
    </row>
    <row r="1341" spans="1:4">
      <c r="A1341" s="572">
        <v>1509</v>
      </c>
      <c r="B1341" s="573" t="s">
        <v>1841</v>
      </c>
      <c r="C1341" s="574" t="s">
        <v>686</v>
      </c>
      <c r="D1341" s="575">
        <v>11.34</v>
      </c>
    </row>
    <row r="1342" spans="1:4" ht="28.5">
      <c r="A1342" s="572">
        <v>36526</v>
      </c>
      <c r="B1342" s="573" t="s">
        <v>1842</v>
      </c>
      <c r="C1342" s="574" t="s">
        <v>492</v>
      </c>
      <c r="D1342" s="575">
        <v>55245.17</v>
      </c>
    </row>
    <row r="1343" spans="1:4" ht="28.5">
      <c r="A1343" s="572">
        <v>36523</v>
      </c>
      <c r="B1343" s="573" t="s">
        <v>1843</v>
      </c>
      <c r="C1343" s="574" t="s">
        <v>492</v>
      </c>
      <c r="D1343" s="575">
        <v>118272.45</v>
      </c>
    </row>
    <row r="1344" spans="1:4" ht="28.5">
      <c r="A1344" s="572">
        <v>36527</v>
      </c>
      <c r="B1344" s="573" t="s">
        <v>1844</v>
      </c>
      <c r="C1344" s="574" t="s">
        <v>492</v>
      </c>
      <c r="D1344" s="575">
        <v>128468.25</v>
      </c>
    </row>
    <row r="1345" spans="1:4" ht="28.5">
      <c r="A1345" s="572">
        <v>13803</v>
      </c>
      <c r="B1345" s="573" t="s">
        <v>1845</v>
      </c>
      <c r="C1345" s="574" t="s">
        <v>492</v>
      </c>
      <c r="D1345" s="575">
        <v>46453</v>
      </c>
    </row>
    <row r="1346" spans="1:4" ht="28.5">
      <c r="A1346" s="572">
        <v>38642</v>
      </c>
      <c r="B1346" s="573" t="s">
        <v>1846</v>
      </c>
      <c r="C1346" s="574" t="s">
        <v>492</v>
      </c>
      <c r="D1346" s="575">
        <v>29910.7</v>
      </c>
    </row>
    <row r="1347" spans="1:4" ht="28.5">
      <c r="A1347" s="572">
        <v>36522</v>
      </c>
      <c r="B1347" s="573" t="s">
        <v>1847</v>
      </c>
      <c r="C1347" s="574" t="s">
        <v>492</v>
      </c>
      <c r="D1347" s="575">
        <v>34785.79</v>
      </c>
    </row>
    <row r="1348" spans="1:4" ht="28.5">
      <c r="A1348" s="572">
        <v>36525</v>
      </c>
      <c r="B1348" s="573" t="s">
        <v>1848</v>
      </c>
      <c r="C1348" s="574" t="s">
        <v>492</v>
      </c>
      <c r="D1348" s="575">
        <v>46586.3</v>
      </c>
    </row>
    <row r="1349" spans="1:4" ht="28.5">
      <c r="A1349" s="572">
        <v>34348</v>
      </c>
      <c r="B1349" s="573" t="s">
        <v>1849</v>
      </c>
      <c r="C1349" s="574" t="s">
        <v>810</v>
      </c>
      <c r="D1349" s="575">
        <v>27.65</v>
      </c>
    </row>
    <row r="1350" spans="1:4" ht="28.5">
      <c r="A1350" s="572">
        <v>34347</v>
      </c>
      <c r="B1350" s="573" t="s">
        <v>1850</v>
      </c>
      <c r="C1350" s="574" t="s">
        <v>810</v>
      </c>
      <c r="D1350" s="575">
        <v>14.28</v>
      </c>
    </row>
    <row r="1351" spans="1:4" ht="28.5">
      <c r="A1351" s="572">
        <v>11146</v>
      </c>
      <c r="B1351" s="573" t="s">
        <v>1851</v>
      </c>
      <c r="C1351" s="574" t="s">
        <v>780</v>
      </c>
      <c r="D1351" s="575">
        <v>298.42</v>
      </c>
    </row>
    <row r="1352" spans="1:4" ht="28.5">
      <c r="A1352" s="572">
        <v>39850</v>
      </c>
      <c r="B1352" s="573" t="s">
        <v>1852</v>
      </c>
      <c r="C1352" s="574" t="s">
        <v>780</v>
      </c>
      <c r="D1352" s="575">
        <v>361.48</v>
      </c>
    </row>
    <row r="1353" spans="1:4" ht="28.5">
      <c r="A1353" s="572">
        <v>11147</v>
      </c>
      <c r="B1353" s="573" t="s">
        <v>1853</v>
      </c>
      <c r="C1353" s="574" t="s">
        <v>780</v>
      </c>
      <c r="D1353" s="575">
        <v>309.47000000000003</v>
      </c>
    </row>
    <row r="1354" spans="1:4" ht="28.5">
      <c r="A1354" s="572">
        <v>34872</v>
      </c>
      <c r="B1354" s="573" t="s">
        <v>1854</v>
      </c>
      <c r="C1354" s="574" t="s">
        <v>780</v>
      </c>
      <c r="D1354" s="575">
        <v>320.52</v>
      </c>
    </row>
    <row r="1355" spans="1:4" ht="28.5">
      <c r="A1355" s="572">
        <v>34491</v>
      </c>
      <c r="B1355" s="573" t="s">
        <v>1855</v>
      </c>
      <c r="C1355" s="574" t="s">
        <v>780</v>
      </c>
      <c r="D1355" s="575">
        <v>327.01</v>
      </c>
    </row>
    <row r="1356" spans="1:4" ht="28.5">
      <c r="A1356" s="572">
        <v>34770</v>
      </c>
      <c r="B1356" s="573" t="s">
        <v>1856</v>
      </c>
      <c r="C1356" s="574" t="s">
        <v>303</v>
      </c>
      <c r="D1356" s="575">
        <v>206.98</v>
      </c>
    </row>
    <row r="1357" spans="1:4" ht="28.5">
      <c r="A1357" s="572">
        <v>34759</v>
      </c>
      <c r="B1357" s="573" t="s">
        <v>1857</v>
      </c>
      <c r="C1357" s="574" t="s">
        <v>780</v>
      </c>
      <c r="D1357" s="575">
        <v>516.89</v>
      </c>
    </row>
    <row r="1358" spans="1:4" ht="28.5">
      <c r="A1358" s="572">
        <v>1518</v>
      </c>
      <c r="B1358" s="573" t="s">
        <v>1858</v>
      </c>
      <c r="C1358" s="574" t="s">
        <v>303</v>
      </c>
      <c r="D1358" s="575">
        <v>232.5</v>
      </c>
    </row>
    <row r="1359" spans="1:4" ht="28.5">
      <c r="A1359" s="572">
        <v>1520</v>
      </c>
      <c r="B1359" s="573" t="s">
        <v>1859</v>
      </c>
      <c r="C1359" s="574" t="s">
        <v>780</v>
      </c>
      <c r="D1359" s="575">
        <v>579.39</v>
      </c>
    </row>
    <row r="1360" spans="1:4" ht="28.5">
      <c r="A1360" s="572">
        <v>39849</v>
      </c>
      <c r="B1360" s="573" t="s">
        <v>1860</v>
      </c>
      <c r="C1360" s="574" t="s">
        <v>780</v>
      </c>
      <c r="D1360" s="575">
        <v>331.75</v>
      </c>
    </row>
    <row r="1361" spans="1:4" ht="28.5">
      <c r="A1361" s="572">
        <v>34492</v>
      </c>
      <c r="B1361" s="573" t="s">
        <v>1861</v>
      </c>
      <c r="C1361" s="574" t="s">
        <v>780</v>
      </c>
      <c r="D1361" s="575">
        <v>270.77999999999997</v>
      </c>
    </row>
    <row r="1362" spans="1:4" ht="28.5">
      <c r="A1362" s="572">
        <v>1524</v>
      </c>
      <c r="B1362" s="573" t="s">
        <v>1862</v>
      </c>
      <c r="C1362" s="574" t="s">
        <v>780</v>
      </c>
      <c r="D1362" s="575">
        <v>315</v>
      </c>
    </row>
    <row r="1363" spans="1:4" ht="28.5">
      <c r="A1363" s="572">
        <v>38404</v>
      </c>
      <c r="B1363" s="573" t="s">
        <v>1863</v>
      </c>
      <c r="C1363" s="574" t="s">
        <v>780</v>
      </c>
      <c r="D1363" s="575">
        <v>332.47</v>
      </c>
    </row>
    <row r="1364" spans="1:4" ht="28.5">
      <c r="A1364" s="572">
        <v>38407</v>
      </c>
      <c r="B1364" s="573" t="s">
        <v>1864</v>
      </c>
      <c r="C1364" s="574" t="s">
        <v>780</v>
      </c>
      <c r="D1364" s="575">
        <v>365.72</v>
      </c>
    </row>
    <row r="1365" spans="1:4" ht="28.5">
      <c r="A1365" s="572">
        <v>38464</v>
      </c>
      <c r="B1365" s="573" t="s">
        <v>1865</v>
      </c>
      <c r="C1365" s="574" t="s">
        <v>780</v>
      </c>
      <c r="D1365" s="575">
        <v>401.62</v>
      </c>
    </row>
    <row r="1366" spans="1:4" ht="28.5">
      <c r="A1366" s="572">
        <v>34493</v>
      </c>
      <c r="B1366" s="573" t="s">
        <v>1866</v>
      </c>
      <c r="C1366" s="574" t="s">
        <v>780</v>
      </c>
      <c r="D1366" s="575">
        <v>281.27999999999997</v>
      </c>
    </row>
    <row r="1367" spans="1:4" ht="28.5">
      <c r="A1367" s="572">
        <v>1527</v>
      </c>
      <c r="B1367" s="573" t="s">
        <v>1867</v>
      </c>
      <c r="C1367" s="574" t="s">
        <v>780</v>
      </c>
      <c r="D1367" s="575">
        <v>328.26</v>
      </c>
    </row>
    <row r="1368" spans="1:4" ht="28.5">
      <c r="A1368" s="572">
        <v>38405</v>
      </c>
      <c r="B1368" s="573" t="s">
        <v>1868</v>
      </c>
      <c r="C1368" s="574" t="s">
        <v>780</v>
      </c>
      <c r="D1368" s="575">
        <v>352.42</v>
      </c>
    </row>
    <row r="1369" spans="1:4" ht="28.5">
      <c r="A1369" s="572">
        <v>38408</v>
      </c>
      <c r="B1369" s="573" t="s">
        <v>1869</v>
      </c>
      <c r="C1369" s="574" t="s">
        <v>780</v>
      </c>
      <c r="D1369" s="575">
        <v>366.46</v>
      </c>
    </row>
    <row r="1370" spans="1:4" ht="28.5">
      <c r="A1370" s="572">
        <v>34494</v>
      </c>
      <c r="B1370" s="573" t="s">
        <v>1870</v>
      </c>
      <c r="C1370" s="574" t="s">
        <v>780</v>
      </c>
      <c r="D1370" s="575">
        <v>293.77</v>
      </c>
    </row>
    <row r="1371" spans="1:4" ht="28.5">
      <c r="A1371" s="572">
        <v>1525</v>
      </c>
      <c r="B1371" s="573" t="s">
        <v>1871</v>
      </c>
      <c r="C1371" s="574" t="s">
        <v>780</v>
      </c>
      <c r="D1371" s="575">
        <v>339.31</v>
      </c>
    </row>
    <row r="1372" spans="1:4" ht="28.5">
      <c r="A1372" s="572">
        <v>38406</v>
      </c>
      <c r="B1372" s="573" t="s">
        <v>1872</v>
      </c>
      <c r="C1372" s="574" t="s">
        <v>780</v>
      </c>
      <c r="D1372" s="575">
        <v>370.28</v>
      </c>
    </row>
    <row r="1373" spans="1:4" ht="28.5">
      <c r="A1373" s="572">
        <v>38409</v>
      </c>
      <c r="B1373" s="573" t="s">
        <v>1873</v>
      </c>
      <c r="C1373" s="574" t="s">
        <v>780</v>
      </c>
      <c r="D1373" s="575">
        <v>395.02</v>
      </c>
    </row>
    <row r="1374" spans="1:4" ht="28.5">
      <c r="A1374" s="572">
        <v>34495</v>
      </c>
      <c r="B1374" s="573" t="s">
        <v>1874</v>
      </c>
      <c r="C1374" s="574" t="s">
        <v>780</v>
      </c>
      <c r="D1374" s="575">
        <v>306.32</v>
      </c>
    </row>
    <row r="1375" spans="1:4" ht="28.5">
      <c r="A1375" s="572">
        <v>11145</v>
      </c>
      <c r="B1375" s="573" t="s">
        <v>1875</v>
      </c>
      <c r="C1375" s="574" t="s">
        <v>780</v>
      </c>
      <c r="D1375" s="575">
        <v>351.47</v>
      </c>
    </row>
    <row r="1376" spans="1:4" ht="28.5">
      <c r="A1376" s="572">
        <v>34496</v>
      </c>
      <c r="B1376" s="573" t="s">
        <v>1876</v>
      </c>
      <c r="C1376" s="574" t="s">
        <v>780</v>
      </c>
      <c r="D1376" s="575">
        <v>319.97000000000003</v>
      </c>
    </row>
    <row r="1377" spans="1:4" ht="28.5">
      <c r="A1377" s="572">
        <v>34479</v>
      </c>
      <c r="B1377" s="573" t="s">
        <v>1877</v>
      </c>
      <c r="C1377" s="574" t="s">
        <v>780</v>
      </c>
      <c r="D1377" s="575">
        <v>364.73</v>
      </c>
    </row>
    <row r="1378" spans="1:4" ht="28.5">
      <c r="A1378" s="572">
        <v>34481</v>
      </c>
      <c r="B1378" s="573" t="s">
        <v>1878</v>
      </c>
      <c r="C1378" s="574" t="s">
        <v>780</v>
      </c>
      <c r="D1378" s="575">
        <v>410.05</v>
      </c>
    </row>
    <row r="1379" spans="1:4" ht="28.5">
      <c r="A1379" s="572">
        <v>34483</v>
      </c>
      <c r="B1379" s="573" t="s">
        <v>1879</v>
      </c>
      <c r="C1379" s="574" t="s">
        <v>780</v>
      </c>
      <c r="D1379" s="575">
        <v>486.31</v>
      </c>
    </row>
    <row r="1380" spans="1:4" ht="28.5">
      <c r="A1380" s="572">
        <v>34871</v>
      </c>
      <c r="B1380" s="573" t="s">
        <v>1880</v>
      </c>
      <c r="C1380" s="574" t="s">
        <v>780</v>
      </c>
      <c r="D1380" s="575">
        <v>630</v>
      </c>
    </row>
    <row r="1381" spans="1:4" ht="28.5">
      <c r="A1381" s="572">
        <v>34485</v>
      </c>
      <c r="B1381" s="573" t="s">
        <v>1881</v>
      </c>
      <c r="C1381" s="574" t="s">
        <v>780</v>
      </c>
      <c r="D1381" s="575">
        <v>624.47</v>
      </c>
    </row>
    <row r="1382" spans="1:4" ht="28.5">
      <c r="A1382" s="572">
        <v>34497</v>
      </c>
      <c r="B1382" s="573" t="s">
        <v>1882</v>
      </c>
      <c r="C1382" s="574" t="s">
        <v>780</v>
      </c>
      <c r="D1382" s="575">
        <v>862.1</v>
      </c>
    </row>
    <row r="1383" spans="1:4" ht="28.5">
      <c r="A1383" s="572">
        <v>34487</v>
      </c>
      <c r="B1383" s="573" t="s">
        <v>1883</v>
      </c>
      <c r="C1383" s="574" t="s">
        <v>780</v>
      </c>
      <c r="D1383" s="575">
        <v>828.94</v>
      </c>
    </row>
    <row r="1384" spans="1:4" ht="28.5">
      <c r="A1384" s="572">
        <v>14041</v>
      </c>
      <c r="B1384" s="573" t="s">
        <v>1884</v>
      </c>
      <c r="C1384" s="574" t="s">
        <v>780</v>
      </c>
      <c r="D1384" s="575">
        <v>270.19</v>
      </c>
    </row>
    <row r="1385" spans="1:4" ht="28.5">
      <c r="A1385" s="572">
        <v>1523</v>
      </c>
      <c r="B1385" s="573" t="s">
        <v>1885</v>
      </c>
      <c r="C1385" s="574" t="s">
        <v>780</v>
      </c>
      <c r="D1385" s="575">
        <v>272.77</v>
      </c>
    </row>
    <row r="1386" spans="1:4" ht="28.5">
      <c r="A1386" s="572">
        <v>14054</v>
      </c>
      <c r="B1386" s="573" t="s">
        <v>1886</v>
      </c>
      <c r="C1386" s="574" t="s">
        <v>492</v>
      </c>
      <c r="D1386" s="575">
        <v>8.4499999999999993</v>
      </c>
    </row>
    <row r="1387" spans="1:4" ht="28.5">
      <c r="A1387" s="572">
        <v>14052</v>
      </c>
      <c r="B1387" s="573" t="s">
        <v>1887</v>
      </c>
      <c r="C1387" s="574" t="s">
        <v>492</v>
      </c>
      <c r="D1387" s="575">
        <v>6.5</v>
      </c>
    </row>
    <row r="1388" spans="1:4" ht="28.5">
      <c r="A1388" s="572">
        <v>14053</v>
      </c>
      <c r="B1388" s="573" t="s">
        <v>1888</v>
      </c>
      <c r="C1388" s="574" t="s">
        <v>492</v>
      </c>
      <c r="D1388" s="575">
        <v>6.6</v>
      </c>
    </row>
    <row r="1389" spans="1:4" ht="28.5">
      <c r="A1389" s="572">
        <v>2560</v>
      </c>
      <c r="B1389" s="573" t="s">
        <v>1889</v>
      </c>
      <c r="C1389" s="574" t="s">
        <v>492</v>
      </c>
      <c r="D1389" s="575">
        <v>8.75</v>
      </c>
    </row>
    <row r="1390" spans="1:4" ht="28.5">
      <c r="A1390" s="572">
        <v>2558</v>
      </c>
      <c r="B1390" s="573" t="s">
        <v>1890</v>
      </c>
      <c r="C1390" s="574" t="s">
        <v>492</v>
      </c>
      <c r="D1390" s="575">
        <v>4.97</v>
      </c>
    </row>
    <row r="1391" spans="1:4" ht="28.5">
      <c r="A1391" s="572">
        <v>2559</v>
      </c>
      <c r="B1391" s="573" t="s">
        <v>1891</v>
      </c>
      <c r="C1391" s="574" t="s">
        <v>492</v>
      </c>
      <c r="D1391" s="575">
        <v>7</v>
      </c>
    </row>
    <row r="1392" spans="1:4" ht="28.5">
      <c r="A1392" s="572">
        <v>2592</v>
      </c>
      <c r="B1392" s="573" t="s">
        <v>1892</v>
      </c>
      <c r="C1392" s="574" t="s">
        <v>492</v>
      </c>
      <c r="D1392" s="575">
        <v>116.04</v>
      </c>
    </row>
    <row r="1393" spans="1:4" ht="28.5">
      <c r="A1393" s="572">
        <v>2589</v>
      </c>
      <c r="B1393" s="573" t="s">
        <v>1893</v>
      </c>
      <c r="C1393" s="574" t="s">
        <v>492</v>
      </c>
      <c r="D1393" s="575">
        <v>15.52</v>
      </c>
    </row>
    <row r="1394" spans="1:4" ht="28.5">
      <c r="A1394" s="572">
        <v>2566</v>
      </c>
      <c r="B1394" s="573" t="s">
        <v>1894</v>
      </c>
      <c r="C1394" s="574" t="s">
        <v>492</v>
      </c>
      <c r="D1394" s="575">
        <v>11.67</v>
      </c>
    </row>
    <row r="1395" spans="1:4" ht="28.5">
      <c r="A1395" s="572">
        <v>2590</v>
      </c>
      <c r="B1395" s="573" t="s">
        <v>1895</v>
      </c>
      <c r="C1395" s="574" t="s">
        <v>492</v>
      </c>
      <c r="D1395" s="575">
        <v>9.52</v>
      </c>
    </row>
    <row r="1396" spans="1:4" ht="28.5">
      <c r="A1396" s="572">
        <v>2591</v>
      </c>
      <c r="B1396" s="573" t="s">
        <v>1896</v>
      </c>
      <c r="C1396" s="574" t="s">
        <v>492</v>
      </c>
      <c r="D1396" s="575">
        <v>5.66</v>
      </c>
    </row>
    <row r="1397" spans="1:4" ht="28.5">
      <c r="A1397" s="572">
        <v>2567</v>
      </c>
      <c r="B1397" s="573" t="s">
        <v>1897</v>
      </c>
      <c r="C1397" s="574" t="s">
        <v>492</v>
      </c>
      <c r="D1397" s="575">
        <v>22.76</v>
      </c>
    </row>
    <row r="1398" spans="1:4" ht="28.5">
      <c r="A1398" s="572">
        <v>2568</v>
      </c>
      <c r="B1398" s="573" t="s">
        <v>1898</v>
      </c>
      <c r="C1398" s="574" t="s">
        <v>492</v>
      </c>
      <c r="D1398" s="575">
        <v>63.22</v>
      </c>
    </row>
    <row r="1399" spans="1:4" ht="28.5">
      <c r="A1399" s="572">
        <v>2565</v>
      </c>
      <c r="B1399" s="573" t="s">
        <v>1899</v>
      </c>
      <c r="C1399" s="574" t="s">
        <v>492</v>
      </c>
      <c r="D1399" s="575">
        <v>5.67</v>
      </c>
    </row>
    <row r="1400" spans="1:4" ht="28.5">
      <c r="A1400" s="572">
        <v>2594</v>
      </c>
      <c r="B1400" s="573" t="s">
        <v>1900</v>
      </c>
      <c r="C1400" s="574" t="s">
        <v>492</v>
      </c>
      <c r="D1400" s="575">
        <v>105.32</v>
      </c>
    </row>
    <row r="1401" spans="1:4" ht="28.5">
      <c r="A1401" s="572">
        <v>2587</v>
      </c>
      <c r="B1401" s="573" t="s">
        <v>1901</v>
      </c>
      <c r="C1401" s="574" t="s">
        <v>492</v>
      </c>
      <c r="D1401" s="575">
        <v>17.95</v>
      </c>
    </row>
    <row r="1402" spans="1:4" ht="28.5">
      <c r="A1402" s="572">
        <v>2588</v>
      </c>
      <c r="B1402" s="573" t="s">
        <v>1902</v>
      </c>
      <c r="C1402" s="574" t="s">
        <v>492</v>
      </c>
      <c r="D1402" s="575">
        <v>14.26</v>
      </c>
    </row>
    <row r="1403" spans="1:4" ht="28.5">
      <c r="A1403" s="572">
        <v>2570</v>
      </c>
      <c r="B1403" s="573" t="s">
        <v>1903</v>
      </c>
      <c r="C1403" s="574" t="s">
        <v>492</v>
      </c>
      <c r="D1403" s="575">
        <v>9.2100000000000009</v>
      </c>
    </row>
    <row r="1404" spans="1:4" ht="28.5">
      <c r="A1404" s="572">
        <v>2569</v>
      </c>
      <c r="B1404" s="573" t="s">
        <v>1904</v>
      </c>
      <c r="C1404" s="574" t="s">
        <v>492</v>
      </c>
      <c r="D1404" s="575">
        <v>5.49</v>
      </c>
    </row>
    <row r="1405" spans="1:4" ht="28.5">
      <c r="A1405" s="572">
        <v>2571</v>
      </c>
      <c r="B1405" s="573" t="s">
        <v>1905</v>
      </c>
      <c r="C1405" s="574" t="s">
        <v>492</v>
      </c>
      <c r="D1405" s="575">
        <v>27.34</v>
      </c>
    </row>
    <row r="1406" spans="1:4" ht="28.5">
      <c r="A1406" s="572">
        <v>2572</v>
      </c>
      <c r="B1406" s="573" t="s">
        <v>1906</v>
      </c>
      <c r="C1406" s="574" t="s">
        <v>492</v>
      </c>
      <c r="D1406" s="575">
        <v>80.849999999999994</v>
      </c>
    </row>
    <row r="1407" spans="1:4" ht="28.5">
      <c r="A1407" s="572">
        <v>2593</v>
      </c>
      <c r="B1407" s="573" t="s">
        <v>1907</v>
      </c>
      <c r="C1407" s="574" t="s">
        <v>492</v>
      </c>
      <c r="D1407" s="575">
        <v>5.85</v>
      </c>
    </row>
    <row r="1408" spans="1:4" ht="28.5">
      <c r="A1408" s="572">
        <v>2595</v>
      </c>
      <c r="B1408" s="573" t="s">
        <v>1908</v>
      </c>
      <c r="C1408" s="574" t="s">
        <v>492</v>
      </c>
      <c r="D1408" s="575">
        <v>126.14</v>
      </c>
    </row>
    <row r="1409" spans="1:4" ht="28.5">
      <c r="A1409" s="572">
        <v>2576</v>
      </c>
      <c r="B1409" s="573" t="s">
        <v>1909</v>
      </c>
      <c r="C1409" s="574" t="s">
        <v>492</v>
      </c>
      <c r="D1409" s="575">
        <v>21.5</v>
      </c>
    </row>
    <row r="1410" spans="1:4" ht="28.5">
      <c r="A1410" s="572">
        <v>2575</v>
      </c>
      <c r="B1410" s="573" t="s">
        <v>1910</v>
      </c>
      <c r="C1410" s="574" t="s">
        <v>492</v>
      </c>
      <c r="D1410" s="575">
        <v>16.16</v>
      </c>
    </row>
    <row r="1411" spans="1:4" ht="28.5">
      <c r="A1411" s="572">
        <v>2586</v>
      </c>
      <c r="B1411" s="573" t="s">
        <v>1911</v>
      </c>
      <c r="C1411" s="574" t="s">
        <v>492</v>
      </c>
      <c r="D1411" s="575">
        <v>10.88</v>
      </c>
    </row>
    <row r="1412" spans="1:4" ht="28.5">
      <c r="A1412" s="572">
        <v>2573</v>
      </c>
      <c r="B1412" s="573" t="s">
        <v>1912</v>
      </c>
      <c r="C1412" s="574" t="s">
        <v>492</v>
      </c>
      <c r="D1412" s="575">
        <v>6.71</v>
      </c>
    </row>
    <row r="1413" spans="1:4" ht="28.5">
      <c r="A1413" s="572">
        <v>2577</v>
      </c>
      <c r="B1413" s="573" t="s">
        <v>1913</v>
      </c>
      <c r="C1413" s="574" t="s">
        <v>492</v>
      </c>
      <c r="D1413" s="575">
        <v>29.14</v>
      </c>
    </row>
    <row r="1414" spans="1:4" ht="28.5">
      <c r="A1414" s="572">
        <v>2578</v>
      </c>
      <c r="B1414" s="573" t="s">
        <v>1914</v>
      </c>
      <c r="C1414" s="574" t="s">
        <v>492</v>
      </c>
      <c r="D1414" s="575">
        <v>90.97</v>
      </c>
    </row>
    <row r="1415" spans="1:4" ht="28.5">
      <c r="A1415" s="572">
        <v>2574</v>
      </c>
      <c r="B1415" s="573" t="s">
        <v>1915</v>
      </c>
      <c r="C1415" s="574" t="s">
        <v>492</v>
      </c>
      <c r="D1415" s="575">
        <v>6.75</v>
      </c>
    </row>
    <row r="1416" spans="1:4" ht="28.5">
      <c r="A1416" s="572">
        <v>2585</v>
      </c>
      <c r="B1416" s="573" t="s">
        <v>1916</v>
      </c>
      <c r="C1416" s="574" t="s">
        <v>492</v>
      </c>
      <c r="D1416" s="575">
        <v>124.83</v>
      </c>
    </row>
    <row r="1417" spans="1:4" ht="28.5">
      <c r="A1417" s="572">
        <v>12008</v>
      </c>
      <c r="B1417" s="573" t="s">
        <v>1917</v>
      </c>
      <c r="C1417" s="574" t="s">
        <v>492</v>
      </c>
      <c r="D1417" s="575">
        <v>66.98</v>
      </c>
    </row>
    <row r="1418" spans="1:4" ht="28.5">
      <c r="A1418" s="572">
        <v>2582</v>
      </c>
      <c r="B1418" s="573" t="s">
        <v>1918</v>
      </c>
      <c r="C1418" s="574" t="s">
        <v>492</v>
      </c>
      <c r="D1418" s="575">
        <v>19.940000000000001</v>
      </c>
    </row>
    <row r="1419" spans="1:4" ht="28.5">
      <c r="A1419" s="572">
        <v>2597</v>
      </c>
      <c r="B1419" s="573" t="s">
        <v>1919</v>
      </c>
      <c r="C1419" s="574" t="s">
        <v>492</v>
      </c>
      <c r="D1419" s="575">
        <v>17.09</v>
      </c>
    </row>
    <row r="1420" spans="1:4" ht="28.5">
      <c r="A1420" s="572">
        <v>2581</v>
      </c>
      <c r="B1420" s="573" t="s">
        <v>1920</v>
      </c>
      <c r="C1420" s="574" t="s">
        <v>492</v>
      </c>
      <c r="D1420" s="575">
        <v>10.41</v>
      </c>
    </row>
    <row r="1421" spans="1:4" ht="28.5">
      <c r="A1421" s="572">
        <v>2579</v>
      </c>
      <c r="B1421" s="573" t="s">
        <v>1921</v>
      </c>
      <c r="C1421" s="574" t="s">
        <v>492</v>
      </c>
      <c r="D1421" s="575">
        <v>8.14</v>
      </c>
    </row>
    <row r="1422" spans="1:4" ht="28.5">
      <c r="A1422" s="572">
        <v>2596</v>
      </c>
      <c r="B1422" s="573" t="s">
        <v>1922</v>
      </c>
      <c r="C1422" s="574" t="s">
        <v>492</v>
      </c>
      <c r="D1422" s="575">
        <v>30.8</v>
      </c>
    </row>
    <row r="1423" spans="1:4" ht="28.5">
      <c r="A1423" s="572">
        <v>2583</v>
      </c>
      <c r="B1423" s="573" t="s">
        <v>1923</v>
      </c>
      <c r="C1423" s="574" t="s">
        <v>492</v>
      </c>
      <c r="D1423" s="575">
        <v>74.91</v>
      </c>
    </row>
    <row r="1424" spans="1:4" ht="28.5">
      <c r="A1424" s="572">
        <v>2580</v>
      </c>
      <c r="B1424" s="573" t="s">
        <v>1924</v>
      </c>
      <c r="C1424" s="574" t="s">
        <v>492</v>
      </c>
      <c r="D1424" s="575">
        <v>8.92</v>
      </c>
    </row>
    <row r="1425" spans="1:4" ht="28.5">
      <c r="A1425" s="572">
        <v>2584</v>
      </c>
      <c r="B1425" s="573" t="s">
        <v>1925</v>
      </c>
      <c r="C1425" s="574" t="s">
        <v>492</v>
      </c>
      <c r="D1425" s="575">
        <v>124.71</v>
      </c>
    </row>
    <row r="1426" spans="1:4">
      <c r="A1426" s="572">
        <v>12010</v>
      </c>
      <c r="B1426" s="573" t="s">
        <v>1926</v>
      </c>
      <c r="C1426" s="574" t="s">
        <v>492</v>
      </c>
      <c r="D1426" s="575">
        <v>11.27</v>
      </c>
    </row>
    <row r="1427" spans="1:4">
      <c r="A1427" s="572">
        <v>12011</v>
      </c>
      <c r="B1427" s="573" t="s">
        <v>1927</v>
      </c>
      <c r="C1427" s="574" t="s">
        <v>492</v>
      </c>
      <c r="D1427" s="575">
        <v>11.17</v>
      </c>
    </row>
    <row r="1428" spans="1:4">
      <c r="A1428" s="572">
        <v>12015</v>
      </c>
      <c r="B1428" s="573" t="s">
        <v>1928</v>
      </c>
      <c r="C1428" s="574" t="s">
        <v>492</v>
      </c>
      <c r="D1428" s="575">
        <v>24.71</v>
      </c>
    </row>
    <row r="1429" spans="1:4">
      <c r="A1429" s="572">
        <v>12016</v>
      </c>
      <c r="B1429" s="573" t="s">
        <v>1929</v>
      </c>
      <c r="C1429" s="574" t="s">
        <v>492</v>
      </c>
      <c r="D1429" s="575">
        <v>7.46</v>
      </c>
    </row>
    <row r="1430" spans="1:4">
      <c r="A1430" s="572">
        <v>12017</v>
      </c>
      <c r="B1430" s="573" t="s">
        <v>1930</v>
      </c>
      <c r="C1430" s="574" t="s">
        <v>492</v>
      </c>
      <c r="D1430" s="575">
        <v>7.56</v>
      </c>
    </row>
    <row r="1431" spans="1:4">
      <c r="A1431" s="572">
        <v>12019</v>
      </c>
      <c r="B1431" s="573" t="s">
        <v>1931</v>
      </c>
      <c r="C1431" s="574" t="s">
        <v>492</v>
      </c>
      <c r="D1431" s="575">
        <v>27.46</v>
      </c>
    </row>
    <row r="1432" spans="1:4">
      <c r="A1432" s="572">
        <v>12020</v>
      </c>
      <c r="B1432" s="573" t="s">
        <v>1932</v>
      </c>
      <c r="C1432" s="574" t="s">
        <v>492</v>
      </c>
      <c r="D1432" s="575">
        <v>7.85</v>
      </c>
    </row>
    <row r="1433" spans="1:4">
      <c r="A1433" s="572">
        <v>12021</v>
      </c>
      <c r="B1433" s="573" t="s">
        <v>1933</v>
      </c>
      <c r="C1433" s="574" t="s">
        <v>492</v>
      </c>
      <c r="D1433" s="575">
        <v>7.61</v>
      </c>
    </row>
    <row r="1434" spans="1:4">
      <c r="A1434" s="572">
        <v>12024</v>
      </c>
      <c r="B1434" s="573" t="s">
        <v>1934</v>
      </c>
      <c r="C1434" s="574" t="s">
        <v>492</v>
      </c>
      <c r="D1434" s="575">
        <v>21.77</v>
      </c>
    </row>
    <row r="1435" spans="1:4">
      <c r="A1435" s="572">
        <v>12025</v>
      </c>
      <c r="B1435" s="573" t="s">
        <v>1935</v>
      </c>
      <c r="C1435" s="574" t="s">
        <v>492</v>
      </c>
      <c r="D1435" s="575">
        <v>18.21</v>
      </c>
    </row>
    <row r="1436" spans="1:4">
      <c r="A1436" s="572">
        <v>12026</v>
      </c>
      <c r="B1436" s="573" t="s">
        <v>1936</v>
      </c>
      <c r="C1436" s="574" t="s">
        <v>492</v>
      </c>
      <c r="D1436" s="575">
        <v>18.45</v>
      </c>
    </row>
    <row r="1437" spans="1:4">
      <c r="A1437" s="572">
        <v>12029</v>
      </c>
      <c r="B1437" s="573" t="s">
        <v>1937</v>
      </c>
      <c r="C1437" s="574" t="s">
        <v>492</v>
      </c>
      <c r="D1437" s="575">
        <v>18.88</v>
      </c>
    </row>
    <row r="1438" spans="1:4" ht="28.5">
      <c r="A1438" s="572">
        <v>12623</v>
      </c>
      <c r="B1438" s="573" t="s">
        <v>1938</v>
      </c>
      <c r="C1438" s="574" t="s">
        <v>810</v>
      </c>
      <c r="D1438" s="575">
        <v>9.3000000000000007</v>
      </c>
    </row>
    <row r="1439" spans="1:4">
      <c r="A1439" s="572">
        <v>34498</v>
      </c>
      <c r="B1439" s="573" t="s">
        <v>1939</v>
      </c>
      <c r="C1439" s="574" t="s">
        <v>492</v>
      </c>
      <c r="D1439" s="575">
        <v>105.71</v>
      </c>
    </row>
    <row r="1440" spans="1:4">
      <c r="A1440" s="572">
        <v>13244</v>
      </c>
      <c r="B1440" s="573" t="s">
        <v>1940</v>
      </c>
      <c r="C1440" s="574" t="s">
        <v>492</v>
      </c>
      <c r="D1440" s="575">
        <v>44.5</v>
      </c>
    </row>
    <row r="1441" spans="1:4" ht="28.5">
      <c r="A1441" s="572">
        <v>39862</v>
      </c>
      <c r="B1441" s="573" t="s">
        <v>1941</v>
      </c>
      <c r="C1441" s="574" t="s">
        <v>492</v>
      </c>
      <c r="D1441" s="575">
        <v>5.66</v>
      </c>
    </row>
    <row r="1442" spans="1:4" ht="28.5">
      <c r="A1442" s="572">
        <v>39863</v>
      </c>
      <c r="B1442" s="573" t="s">
        <v>1942</v>
      </c>
      <c r="C1442" s="574" t="s">
        <v>492</v>
      </c>
      <c r="D1442" s="575">
        <v>5.74</v>
      </c>
    </row>
    <row r="1443" spans="1:4" ht="28.5">
      <c r="A1443" s="572">
        <v>39864</v>
      </c>
      <c r="B1443" s="573" t="s">
        <v>1943</v>
      </c>
      <c r="C1443" s="574" t="s">
        <v>492</v>
      </c>
      <c r="D1443" s="575">
        <v>7.13</v>
      </c>
    </row>
    <row r="1444" spans="1:4" ht="28.5">
      <c r="A1444" s="572">
        <v>39865</v>
      </c>
      <c r="B1444" s="573" t="s">
        <v>1944</v>
      </c>
      <c r="C1444" s="574" t="s">
        <v>492</v>
      </c>
      <c r="D1444" s="575">
        <v>10.050000000000001</v>
      </c>
    </row>
    <row r="1445" spans="1:4" ht="28.5">
      <c r="A1445" s="572">
        <v>2517</v>
      </c>
      <c r="B1445" s="573" t="s">
        <v>1945</v>
      </c>
      <c r="C1445" s="574" t="s">
        <v>492</v>
      </c>
      <c r="D1445" s="575">
        <v>12.42</v>
      </c>
    </row>
    <row r="1446" spans="1:4" ht="28.5">
      <c r="A1446" s="572">
        <v>2522</v>
      </c>
      <c r="B1446" s="573" t="s">
        <v>1946</v>
      </c>
      <c r="C1446" s="574" t="s">
        <v>492</v>
      </c>
      <c r="D1446" s="575">
        <v>8.0299999999999994</v>
      </c>
    </row>
    <row r="1447" spans="1:4" ht="28.5">
      <c r="A1447" s="572">
        <v>2516</v>
      </c>
      <c r="B1447" s="573" t="s">
        <v>1947</v>
      </c>
      <c r="C1447" s="574" t="s">
        <v>492</v>
      </c>
      <c r="D1447" s="575">
        <v>6.44</v>
      </c>
    </row>
    <row r="1448" spans="1:4" ht="28.5">
      <c r="A1448" s="572">
        <v>2548</v>
      </c>
      <c r="B1448" s="573" t="s">
        <v>1948</v>
      </c>
      <c r="C1448" s="574" t="s">
        <v>492</v>
      </c>
      <c r="D1448" s="575">
        <v>4.9400000000000004</v>
      </c>
    </row>
    <row r="1449" spans="1:4" ht="28.5">
      <c r="A1449" s="572">
        <v>2518</v>
      </c>
      <c r="B1449" s="573" t="s">
        <v>1949</v>
      </c>
      <c r="C1449" s="574" t="s">
        <v>492</v>
      </c>
      <c r="D1449" s="575">
        <v>59.14</v>
      </c>
    </row>
    <row r="1450" spans="1:4" ht="28.5">
      <c r="A1450" s="572">
        <v>2521</v>
      </c>
      <c r="B1450" s="573" t="s">
        <v>1950</v>
      </c>
      <c r="C1450" s="574" t="s">
        <v>492</v>
      </c>
      <c r="D1450" s="575">
        <v>25.17</v>
      </c>
    </row>
    <row r="1451" spans="1:4" ht="28.5">
      <c r="A1451" s="572">
        <v>2519</v>
      </c>
      <c r="B1451" s="573" t="s">
        <v>1951</v>
      </c>
      <c r="C1451" s="574" t="s">
        <v>492</v>
      </c>
      <c r="D1451" s="575">
        <v>71.31</v>
      </c>
    </row>
    <row r="1452" spans="1:4" ht="28.5">
      <c r="A1452" s="572">
        <v>2515</v>
      </c>
      <c r="B1452" s="573" t="s">
        <v>1952</v>
      </c>
      <c r="C1452" s="574" t="s">
        <v>492</v>
      </c>
      <c r="D1452" s="575">
        <v>5.36</v>
      </c>
    </row>
    <row r="1453" spans="1:4" ht="28.5">
      <c r="A1453" s="572">
        <v>2520</v>
      </c>
      <c r="B1453" s="573" t="s">
        <v>1953</v>
      </c>
      <c r="C1453" s="574" t="s">
        <v>492</v>
      </c>
      <c r="D1453" s="575">
        <v>131.25</v>
      </c>
    </row>
    <row r="1454" spans="1:4" ht="28.5">
      <c r="A1454" s="572">
        <v>1602</v>
      </c>
      <c r="B1454" s="573" t="s">
        <v>1954</v>
      </c>
      <c r="C1454" s="574" t="s">
        <v>492</v>
      </c>
      <c r="D1454" s="575">
        <v>20.38</v>
      </c>
    </row>
    <row r="1455" spans="1:4" ht="28.5">
      <c r="A1455" s="572">
        <v>1601</v>
      </c>
      <c r="B1455" s="573" t="s">
        <v>1955</v>
      </c>
      <c r="C1455" s="574" t="s">
        <v>492</v>
      </c>
      <c r="D1455" s="575">
        <v>18.16</v>
      </c>
    </row>
    <row r="1456" spans="1:4" ht="28.5">
      <c r="A1456" s="572">
        <v>1600</v>
      </c>
      <c r="B1456" s="573" t="s">
        <v>1956</v>
      </c>
      <c r="C1456" s="574" t="s">
        <v>492</v>
      </c>
      <c r="D1456" s="575">
        <v>7.93</v>
      </c>
    </row>
    <row r="1457" spans="1:4" ht="28.5">
      <c r="A1457" s="572">
        <v>1598</v>
      </c>
      <c r="B1457" s="573" t="s">
        <v>1957</v>
      </c>
      <c r="C1457" s="574" t="s">
        <v>492</v>
      </c>
      <c r="D1457" s="575">
        <v>5.37</v>
      </c>
    </row>
    <row r="1458" spans="1:4" ht="28.5">
      <c r="A1458" s="572">
        <v>1603</v>
      </c>
      <c r="B1458" s="573" t="s">
        <v>1958</v>
      </c>
      <c r="C1458" s="574" t="s">
        <v>492</v>
      </c>
      <c r="D1458" s="575">
        <v>30.77</v>
      </c>
    </row>
    <row r="1459" spans="1:4" ht="28.5">
      <c r="A1459" s="572">
        <v>1599</v>
      </c>
      <c r="B1459" s="573" t="s">
        <v>1959</v>
      </c>
      <c r="C1459" s="574" t="s">
        <v>492</v>
      </c>
      <c r="D1459" s="575">
        <v>6.23</v>
      </c>
    </row>
    <row r="1460" spans="1:4" ht="28.5">
      <c r="A1460" s="572">
        <v>1597</v>
      </c>
      <c r="B1460" s="573" t="s">
        <v>1960</v>
      </c>
      <c r="C1460" s="574" t="s">
        <v>492</v>
      </c>
      <c r="D1460" s="575">
        <v>5.05</v>
      </c>
    </row>
    <row r="1461" spans="1:4" ht="28.5">
      <c r="A1461" s="572">
        <v>11821</v>
      </c>
      <c r="B1461" s="573" t="s">
        <v>1961</v>
      </c>
      <c r="C1461" s="574" t="s">
        <v>492</v>
      </c>
      <c r="D1461" s="575">
        <v>4.1500000000000004</v>
      </c>
    </row>
    <row r="1462" spans="1:4" ht="28.5">
      <c r="A1462" s="572">
        <v>1562</v>
      </c>
      <c r="B1462" s="573" t="s">
        <v>1962</v>
      </c>
      <c r="C1462" s="574" t="s">
        <v>492</v>
      </c>
      <c r="D1462" s="575">
        <v>6.8</v>
      </c>
    </row>
    <row r="1463" spans="1:4" ht="28.5">
      <c r="A1463" s="572">
        <v>1563</v>
      </c>
      <c r="B1463" s="573" t="s">
        <v>1963</v>
      </c>
      <c r="C1463" s="574" t="s">
        <v>492</v>
      </c>
      <c r="D1463" s="575">
        <v>9.1199999999999992</v>
      </c>
    </row>
    <row r="1464" spans="1:4" ht="28.5">
      <c r="A1464" s="572">
        <v>11856</v>
      </c>
      <c r="B1464" s="573" t="s">
        <v>1964</v>
      </c>
      <c r="C1464" s="574" t="s">
        <v>492</v>
      </c>
      <c r="D1464" s="575">
        <v>2.72</v>
      </c>
    </row>
    <row r="1465" spans="1:4" ht="28.5">
      <c r="A1465" s="572">
        <v>11857</v>
      </c>
      <c r="B1465" s="573" t="s">
        <v>1965</v>
      </c>
      <c r="C1465" s="574" t="s">
        <v>492</v>
      </c>
      <c r="D1465" s="575">
        <v>14.31</v>
      </c>
    </row>
    <row r="1466" spans="1:4" ht="28.5">
      <c r="A1466" s="572">
        <v>11858</v>
      </c>
      <c r="B1466" s="573" t="s">
        <v>1966</v>
      </c>
      <c r="C1466" s="574" t="s">
        <v>492</v>
      </c>
      <c r="D1466" s="575">
        <v>17.760000000000002</v>
      </c>
    </row>
    <row r="1467" spans="1:4" ht="28.5">
      <c r="A1467" s="572">
        <v>1539</v>
      </c>
      <c r="B1467" s="573" t="s">
        <v>1967</v>
      </c>
      <c r="C1467" s="574" t="s">
        <v>492</v>
      </c>
      <c r="D1467" s="575">
        <v>3.19</v>
      </c>
    </row>
    <row r="1468" spans="1:4" ht="28.5">
      <c r="A1468" s="572">
        <v>11859</v>
      </c>
      <c r="B1468" s="573" t="s">
        <v>1968</v>
      </c>
      <c r="C1468" s="574" t="s">
        <v>492</v>
      </c>
      <c r="D1468" s="575">
        <v>24.17</v>
      </c>
    </row>
    <row r="1469" spans="1:4" ht="28.5">
      <c r="A1469" s="572">
        <v>1550</v>
      </c>
      <c r="B1469" s="573" t="s">
        <v>1969</v>
      </c>
      <c r="C1469" s="574" t="s">
        <v>492</v>
      </c>
      <c r="D1469" s="575">
        <v>3.37</v>
      </c>
    </row>
    <row r="1470" spans="1:4" ht="28.5">
      <c r="A1470" s="572">
        <v>11854</v>
      </c>
      <c r="B1470" s="573" t="s">
        <v>1970</v>
      </c>
      <c r="C1470" s="574" t="s">
        <v>492</v>
      </c>
      <c r="D1470" s="575">
        <v>4.21</v>
      </c>
    </row>
    <row r="1471" spans="1:4" ht="28.5">
      <c r="A1471" s="572">
        <v>11862</v>
      </c>
      <c r="B1471" s="573" t="s">
        <v>1971</v>
      </c>
      <c r="C1471" s="574" t="s">
        <v>492</v>
      </c>
      <c r="D1471" s="575">
        <v>5.91</v>
      </c>
    </row>
    <row r="1472" spans="1:4">
      <c r="A1472" s="572">
        <v>11863</v>
      </c>
      <c r="B1472" s="573" t="s">
        <v>1972</v>
      </c>
      <c r="C1472" s="574" t="s">
        <v>492</v>
      </c>
      <c r="D1472" s="575">
        <v>2.38</v>
      </c>
    </row>
    <row r="1473" spans="1:4" ht="28.5">
      <c r="A1473" s="572">
        <v>11855</v>
      </c>
      <c r="B1473" s="573" t="s">
        <v>1973</v>
      </c>
      <c r="C1473" s="574" t="s">
        <v>492</v>
      </c>
      <c r="D1473" s="575">
        <v>8.82</v>
      </c>
    </row>
    <row r="1474" spans="1:4" ht="28.5">
      <c r="A1474" s="572">
        <v>11864</v>
      </c>
      <c r="B1474" s="573" t="s">
        <v>1974</v>
      </c>
      <c r="C1474" s="574" t="s">
        <v>492</v>
      </c>
      <c r="D1474" s="575">
        <v>13.34</v>
      </c>
    </row>
    <row r="1475" spans="1:4" ht="28.5">
      <c r="A1475" s="572">
        <v>2527</v>
      </c>
      <c r="B1475" s="573" t="s">
        <v>1975</v>
      </c>
      <c r="C1475" s="574" t="s">
        <v>492</v>
      </c>
      <c r="D1475" s="575">
        <v>4.4400000000000004</v>
      </c>
    </row>
    <row r="1476" spans="1:4" ht="28.5">
      <c r="A1476" s="572">
        <v>2526</v>
      </c>
      <c r="B1476" s="573" t="s">
        <v>1976</v>
      </c>
      <c r="C1476" s="574" t="s">
        <v>492</v>
      </c>
      <c r="D1476" s="575">
        <v>2.85</v>
      </c>
    </row>
    <row r="1477" spans="1:4" ht="28.5">
      <c r="A1477" s="572">
        <v>2483</v>
      </c>
      <c r="B1477" s="573" t="s">
        <v>1977</v>
      </c>
      <c r="C1477" s="574" t="s">
        <v>492</v>
      </c>
      <c r="D1477" s="575">
        <v>2.0299999999999998</v>
      </c>
    </row>
    <row r="1478" spans="1:4" ht="28.5">
      <c r="A1478" s="572">
        <v>2487</v>
      </c>
      <c r="B1478" s="573" t="s">
        <v>1978</v>
      </c>
      <c r="C1478" s="574" t="s">
        <v>492</v>
      </c>
      <c r="D1478" s="575">
        <v>0.97</v>
      </c>
    </row>
    <row r="1479" spans="1:4" ht="28.5">
      <c r="A1479" s="572">
        <v>2528</v>
      </c>
      <c r="B1479" s="573" t="s">
        <v>1979</v>
      </c>
      <c r="C1479" s="574" t="s">
        <v>492</v>
      </c>
      <c r="D1479" s="575">
        <v>11.19</v>
      </c>
    </row>
    <row r="1480" spans="1:4" ht="28.5">
      <c r="A1480" s="572">
        <v>2489</v>
      </c>
      <c r="B1480" s="573" t="s">
        <v>1980</v>
      </c>
      <c r="C1480" s="574" t="s">
        <v>492</v>
      </c>
      <c r="D1480" s="575">
        <v>4.93</v>
      </c>
    </row>
    <row r="1481" spans="1:4" ht="28.5">
      <c r="A1481" s="572">
        <v>2484</v>
      </c>
      <c r="B1481" s="573" t="s">
        <v>1981</v>
      </c>
      <c r="C1481" s="574" t="s">
        <v>492</v>
      </c>
      <c r="D1481" s="575">
        <v>16.25</v>
      </c>
    </row>
    <row r="1482" spans="1:4" ht="28.5">
      <c r="A1482" s="572">
        <v>2488</v>
      </c>
      <c r="B1482" s="573" t="s">
        <v>1982</v>
      </c>
      <c r="C1482" s="574" t="s">
        <v>492</v>
      </c>
      <c r="D1482" s="575">
        <v>1.1399999999999999</v>
      </c>
    </row>
    <row r="1483" spans="1:4" ht="28.5">
      <c r="A1483" s="572">
        <v>2485</v>
      </c>
      <c r="B1483" s="573" t="s">
        <v>1983</v>
      </c>
      <c r="C1483" s="574" t="s">
        <v>492</v>
      </c>
      <c r="D1483" s="575">
        <v>25.47</v>
      </c>
    </row>
    <row r="1484" spans="1:4">
      <c r="A1484" s="572">
        <v>38005</v>
      </c>
      <c r="B1484" s="573" t="s">
        <v>1984</v>
      </c>
      <c r="C1484" s="574" t="s">
        <v>492</v>
      </c>
      <c r="D1484" s="575">
        <v>13.41</v>
      </c>
    </row>
    <row r="1485" spans="1:4">
      <c r="A1485" s="572">
        <v>38006</v>
      </c>
      <c r="B1485" s="573" t="s">
        <v>1985</v>
      </c>
      <c r="C1485" s="574" t="s">
        <v>492</v>
      </c>
      <c r="D1485" s="575">
        <v>16.45</v>
      </c>
    </row>
    <row r="1486" spans="1:4">
      <c r="A1486" s="572">
        <v>38428</v>
      </c>
      <c r="B1486" s="573" t="s">
        <v>1986</v>
      </c>
      <c r="C1486" s="574" t="s">
        <v>492</v>
      </c>
      <c r="D1486" s="575">
        <v>15.41</v>
      </c>
    </row>
    <row r="1487" spans="1:4">
      <c r="A1487" s="572">
        <v>38007</v>
      </c>
      <c r="B1487" s="573" t="s">
        <v>1987</v>
      </c>
      <c r="C1487" s="574" t="s">
        <v>492</v>
      </c>
      <c r="D1487" s="575">
        <v>25.18</v>
      </c>
    </row>
    <row r="1488" spans="1:4">
      <c r="A1488" s="572">
        <v>38008</v>
      </c>
      <c r="B1488" s="573" t="s">
        <v>1988</v>
      </c>
      <c r="C1488" s="574" t="s">
        <v>492</v>
      </c>
      <c r="D1488" s="575">
        <v>101.43</v>
      </c>
    </row>
    <row r="1489" spans="1:4">
      <c r="A1489" s="572">
        <v>38009</v>
      </c>
      <c r="B1489" s="573" t="s">
        <v>1989</v>
      </c>
      <c r="C1489" s="574" t="s">
        <v>492</v>
      </c>
      <c r="D1489" s="575">
        <v>123.97</v>
      </c>
    </row>
    <row r="1490" spans="1:4" ht="28.5">
      <c r="A1490" s="572">
        <v>1607</v>
      </c>
      <c r="B1490" s="573" t="s">
        <v>1990</v>
      </c>
      <c r="C1490" s="574" t="s">
        <v>787</v>
      </c>
      <c r="D1490" s="575">
        <v>0.17</v>
      </c>
    </row>
    <row r="1491" spans="1:4">
      <c r="A1491" s="572">
        <v>12118</v>
      </c>
      <c r="B1491" s="573" t="s">
        <v>1991</v>
      </c>
      <c r="C1491" s="574" t="s">
        <v>492</v>
      </c>
      <c r="D1491" s="575">
        <v>35.94</v>
      </c>
    </row>
    <row r="1492" spans="1:4">
      <c r="A1492" s="572">
        <v>13347</v>
      </c>
      <c r="B1492" s="573" t="s">
        <v>1992</v>
      </c>
      <c r="C1492" s="574" t="s">
        <v>492</v>
      </c>
      <c r="D1492" s="575">
        <v>34.33</v>
      </c>
    </row>
    <row r="1493" spans="1:4">
      <c r="A1493" s="572">
        <v>12006</v>
      </c>
      <c r="B1493" s="573" t="s">
        <v>1993</v>
      </c>
      <c r="C1493" s="574" t="s">
        <v>492</v>
      </c>
      <c r="D1493" s="575">
        <v>44.08</v>
      </c>
    </row>
    <row r="1494" spans="1:4" ht="28.5">
      <c r="A1494" s="572">
        <v>12002</v>
      </c>
      <c r="B1494" s="573" t="s">
        <v>1994</v>
      </c>
      <c r="C1494" s="574" t="s">
        <v>492</v>
      </c>
      <c r="D1494" s="575">
        <v>31.22</v>
      </c>
    </row>
    <row r="1495" spans="1:4">
      <c r="A1495" s="572">
        <v>12004</v>
      </c>
      <c r="B1495" s="573" t="s">
        <v>1995</v>
      </c>
      <c r="C1495" s="574" t="s">
        <v>492</v>
      </c>
      <c r="D1495" s="575">
        <v>30.59</v>
      </c>
    </row>
    <row r="1496" spans="1:4">
      <c r="A1496" s="572">
        <v>12005</v>
      </c>
      <c r="B1496" s="573" t="s">
        <v>1996</v>
      </c>
      <c r="C1496" s="574" t="s">
        <v>492</v>
      </c>
      <c r="D1496" s="575">
        <v>29.1</v>
      </c>
    </row>
    <row r="1497" spans="1:4">
      <c r="A1497" s="572">
        <v>12007</v>
      </c>
      <c r="B1497" s="573" t="s">
        <v>1997</v>
      </c>
      <c r="C1497" s="574" t="s">
        <v>492</v>
      </c>
      <c r="D1497" s="575">
        <v>22.83</v>
      </c>
    </row>
    <row r="1498" spans="1:4" ht="28.5">
      <c r="A1498" s="572">
        <v>12612</v>
      </c>
      <c r="B1498" s="573" t="s">
        <v>1998</v>
      </c>
      <c r="C1498" s="574" t="s">
        <v>492</v>
      </c>
      <c r="D1498" s="575">
        <v>4.4800000000000004</v>
      </c>
    </row>
    <row r="1499" spans="1:4" ht="28.5">
      <c r="A1499" s="572">
        <v>6142</v>
      </c>
      <c r="B1499" s="573" t="s">
        <v>1999</v>
      </c>
      <c r="C1499" s="574" t="s">
        <v>492</v>
      </c>
      <c r="D1499" s="575">
        <v>5.05</v>
      </c>
    </row>
    <row r="1500" spans="1:4" ht="28.5">
      <c r="A1500" s="572">
        <v>11686</v>
      </c>
      <c r="B1500" s="573" t="s">
        <v>2000</v>
      </c>
      <c r="C1500" s="574" t="s">
        <v>492</v>
      </c>
      <c r="D1500" s="575">
        <v>7.01</v>
      </c>
    </row>
    <row r="1501" spans="1:4" ht="28.5">
      <c r="A1501" s="572">
        <v>12116</v>
      </c>
      <c r="B1501" s="573" t="s">
        <v>2001</v>
      </c>
      <c r="C1501" s="574" t="s">
        <v>492</v>
      </c>
      <c r="D1501" s="575">
        <v>8.94</v>
      </c>
    </row>
    <row r="1502" spans="1:4" ht="28.5">
      <c r="A1502" s="572">
        <v>12130</v>
      </c>
      <c r="B1502" s="573" t="s">
        <v>2002</v>
      </c>
      <c r="C1502" s="574" t="s">
        <v>492</v>
      </c>
      <c r="D1502" s="575">
        <v>10.77</v>
      </c>
    </row>
    <row r="1503" spans="1:4" ht="28.5">
      <c r="A1503" s="572">
        <v>12125</v>
      </c>
      <c r="B1503" s="573" t="s">
        <v>2003</v>
      </c>
      <c r="C1503" s="574" t="s">
        <v>492</v>
      </c>
      <c r="D1503" s="575">
        <v>15.3</v>
      </c>
    </row>
    <row r="1504" spans="1:4" ht="28.5">
      <c r="A1504" s="572">
        <v>12126</v>
      </c>
      <c r="B1504" s="573" t="s">
        <v>2004</v>
      </c>
      <c r="C1504" s="574" t="s">
        <v>492</v>
      </c>
      <c r="D1504" s="575">
        <v>14.87</v>
      </c>
    </row>
    <row r="1505" spans="1:4" ht="28.5">
      <c r="A1505" s="572">
        <v>37598</v>
      </c>
      <c r="B1505" s="573" t="s">
        <v>2005</v>
      </c>
      <c r="C1505" s="574" t="s">
        <v>492</v>
      </c>
      <c r="D1505" s="575">
        <v>3.38</v>
      </c>
    </row>
    <row r="1506" spans="1:4" ht="42.75">
      <c r="A1506" s="572">
        <v>25398</v>
      </c>
      <c r="B1506" s="573" t="s">
        <v>2006</v>
      </c>
      <c r="C1506" s="574" t="s">
        <v>492</v>
      </c>
      <c r="D1506" s="575">
        <v>2790.65</v>
      </c>
    </row>
    <row r="1507" spans="1:4" ht="57">
      <c r="A1507" s="572">
        <v>25399</v>
      </c>
      <c r="B1507" s="573" t="s">
        <v>2007</v>
      </c>
      <c r="C1507" s="574" t="s">
        <v>492</v>
      </c>
      <c r="D1507" s="575">
        <v>1694.17</v>
      </c>
    </row>
    <row r="1508" spans="1:4" ht="28.5">
      <c r="A1508" s="572">
        <v>1383</v>
      </c>
      <c r="B1508" s="573" t="s">
        <v>2008</v>
      </c>
      <c r="C1508" s="574" t="s">
        <v>686</v>
      </c>
      <c r="D1508" s="575">
        <v>2.7</v>
      </c>
    </row>
    <row r="1509" spans="1:4" ht="28.5">
      <c r="A1509" s="572">
        <v>10779</v>
      </c>
      <c r="B1509" s="573" t="s">
        <v>2009</v>
      </c>
      <c r="C1509" s="574" t="s">
        <v>688</v>
      </c>
      <c r="D1509" s="575">
        <v>500</v>
      </c>
    </row>
    <row r="1510" spans="1:4" ht="28.5">
      <c r="A1510" s="572">
        <v>10777</v>
      </c>
      <c r="B1510" s="573" t="s">
        <v>2010</v>
      </c>
      <c r="C1510" s="574" t="s">
        <v>688</v>
      </c>
      <c r="D1510" s="575">
        <v>454.16</v>
      </c>
    </row>
    <row r="1511" spans="1:4" ht="28.5">
      <c r="A1511" s="572">
        <v>10775</v>
      </c>
      <c r="B1511" s="573" t="s">
        <v>2011</v>
      </c>
      <c r="C1511" s="574" t="s">
        <v>688</v>
      </c>
      <c r="D1511" s="575">
        <v>400</v>
      </c>
    </row>
    <row r="1512" spans="1:4" ht="28.5">
      <c r="A1512" s="572">
        <v>10776</v>
      </c>
      <c r="B1512" s="573" t="s">
        <v>2012</v>
      </c>
      <c r="C1512" s="574" t="s">
        <v>688</v>
      </c>
      <c r="D1512" s="575">
        <v>312.5</v>
      </c>
    </row>
    <row r="1513" spans="1:4" ht="28.5">
      <c r="A1513" s="572">
        <v>10778</v>
      </c>
      <c r="B1513" s="573" t="s">
        <v>2013</v>
      </c>
      <c r="C1513" s="574" t="s">
        <v>688</v>
      </c>
      <c r="D1513" s="575">
        <v>500</v>
      </c>
    </row>
    <row r="1514" spans="1:4" ht="28.5">
      <c r="A1514" s="572">
        <v>10667</v>
      </c>
      <c r="B1514" s="573" t="s">
        <v>2014</v>
      </c>
      <c r="C1514" s="574" t="s">
        <v>492</v>
      </c>
      <c r="D1514" s="575">
        <v>8499.9500000000007</v>
      </c>
    </row>
    <row r="1515" spans="1:4" ht="28.5">
      <c r="A1515" s="572">
        <v>1613</v>
      </c>
      <c r="B1515" s="573" t="s">
        <v>2015</v>
      </c>
      <c r="C1515" s="574" t="s">
        <v>492</v>
      </c>
      <c r="D1515" s="575">
        <v>1243.18</v>
      </c>
    </row>
    <row r="1516" spans="1:4" ht="28.5">
      <c r="A1516" s="572">
        <v>1626</v>
      </c>
      <c r="B1516" s="573" t="s">
        <v>2016</v>
      </c>
      <c r="C1516" s="574" t="s">
        <v>492</v>
      </c>
      <c r="D1516" s="575">
        <v>1859.33</v>
      </c>
    </row>
    <row r="1517" spans="1:4" ht="28.5">
      <c r="A1517" s="572">
        <v>1625</v>
      </c>
      <c r="B1517" s="573" t="s">
        <v>2017</v>
      </c>
      <c r="C1517" s="574" t="s">
        <v>492</v>
      </c>
      <c r="D1517" s="575">
        <v>129.86000000000001</v>
      </c>
    </row>
    <row r="1518" spans="1:4" ht="28.5">
      <c r="A1518" s="572">
        <v>1622</v>
      </c>
      <c r="B1518" s="573" t="s">
        <v>2018</v>
      </c>
      <c r="C1518" s="574" t="s">
        <v>492</v>
      </c>
      <c r="D1518" s="575">
        <v>4195.75</v>
      </c>
    </row>
    <row r="1519" spans="1:4" ht="28.5">
      <c r="A1519" s="572">
        <v>1620</v>
      </c>
      <c r="B1519" s="573" t="s">
        <v>2019</v>
      </c>
      <c r="C1519" s="574" t="s">
        <v>492</v>
      </c>
      <c r="D1519" s="575">
        <v>273.57</v>
      </c>
    </row>
    <row r="1520" spans="1:4" ht="28.5">
      <c r="A1520" s="572">
        <v>1629</v>
      </c>
      <c r="B1520" s="573" t="s">
        <v>2020</v>
      </c>
      <c r="C1520" s="574" t="s">
        <v>492</v>
      </c>
      <c r="D1520" s="575">
        <v>10211.469999999999</v>
      </c>
    </row>
    <row r="1521" spans="1:4" ht="28.5">
      <c r="A1521" s="572">
        <v>1627</v>
      </c>
      <c r="B1521" s="573" t="s">
        <v>2021</v>
      </c>
      <c r="C1521" s="574" t="s">
        <v>492</v>
      </c>
      <c r="D1521" s="575">
        <v>522.91999999999996</v>
      </c>
    </row>
    <row r="1522" spans="1:4" ht="28.5">
      <c r="A1522" s="572">
        <v>1623</v>
      </c>
      <c r="B1522" s="573" t="s">
        <v>2022</v>
      </c>
      <c r="C1522" s="574" t="s">
        <v>492</v>
      </c>
      <c r="D1522" s="575">
        <v>105.91</v>
      </c>
    </row>
    <row r="1523" spans="1:4" ht="28.5">
      <c r="A1523" s="572">
        <v>1630</v>
      </c>
      <c r="B1523" s="573" t="s">
        <v>2023</v>
      </c>
      <c r="C1523" s="574" t="s">
        <v>492</v>
      </c>
      <c r="D1523" s="575">
        <v>3207.74</v>
      </c>
    </row>
    <row r="1524" spans="1:4" ht="28.5">
      <c r="A1524" s="572">
        <v>1619</v>
      </c>
      <c r="B1524" s="573" t="s">
        <v>2024</v>
      </c>
      <c r="C1524" s="574" t="s">
        <v>492</v>
      </c>
      <c r="D1524" s="575">
        <v>145.69</v>
      </c>
    </row>
    <row r="1525" spans="1:4" ht="28.5">
      <c r="A1525" s="572">
        <v>1616</v>
      </c>
      <c r="B1525" s="573" t="s">
        <v>2025</v>
      </c>
      <c r="C1525" s="574" t="s">
        <v>492</v>
      </c>
      <c r="D1525" s="575">
        <v>4933.5600000000004</v>
      </c>
    </row>
    <row r="1526" spans="1:4" ht="28.5">
      <c r="A1526" s="572">
        <v>1614</v>
      </c>
      <c r="B1526" s="573" t="s">
        <v>2026</v>
      </c>
      <c r="C1526" s="574" t="s">
        <v>492</v>
      </c>
      <c r="D1526" s="575">
        <v>225.48</v>
      </c>
    </row>
    <row r="1527" spans="1:4" ht="28.5">
      <c r="A1527" s="572">
        <v>1617</v>
      </c>
      <c r="B1527" s="573" t="s">
        <v>2027</v>
      </c>
      <c r="C1527" s="574" t="s">
        <v>492</v>
      </c>
      <c r="D1527" s="575">
        <v>5889.61</v>
      </c>
    </row>
    <row r="1528" spans="1:4" ht="28.5">
      <c r="A1528" s="572">
        <v>1621</v>
      </c>
      <c r="B1528" s="573" t="s">
        <v>2028</v>
      </c>
      <c r="C1528" s="574" t="s">
        <v>492</v>
      </c>
      <c r="D1528" s="575">
        <v>403.27</v>
      </c>
    </row>
    <row r="1529" spans="1:4" ht="28.5">
      <c r="A1529" s="572">
        <v>1624</v>
      </c>
      <c r="B1529" s="573" t="s">
        <v>2029</v>
      </c>
      <c r="C1529" s="574" t="s">
        <v>492</v>
      </c>
      <c r="D1529" s="575">
        <v>14476.94</v>
      </c>
    </row>
    <row r="1530" spans="1:4" ht="28.5">
      <c r="A1530" s="572">
        <v>1615</v>
      </c>
      <c r="B1530" s="573" t="s">
        <v>2030</v>
      </c>
      <c r="C1530" s="574" t="s">
        <v>492</v>
      </c>
      <c r="D1530" s="575">
        <v>757.27</v>
      </c>
    </row>
    <row r="1531" spans="1:4" ht="28.5">
      <c r="A1531" s="572">
        <v>1618</v>
      </c>
      <c r="B1531" s="573" t="s">
        <v>2031</v>
      </c>
      <c r="C1531" s="574" t="s">
        <v>492</v>
      </c>
      <c r="D1531" s="575">
        <v>1040.5999999999999</v>
      </c>
    </row>
    <row r="1532" spans="1:4" ht="28.5">
      <c r="A1532" s="572">
        <v>1612</v>
      </c>
      <c r="B1532" s="573" t="s">
        <v>2032</v>
      </c>
      <c r="C1532" s="574" t="s">
        <v>492</v>
      </c>
      <c r="D1532" s="575">
        <v>99.74</v>
      </c>
    </row>
    <row r="1533" spans="1:4">
      <c r="A1533" s="572">
        <v>14211</v>
      </c>
      <c r="B1533" s="573" t="s">
        <v>2033</v>
      </c>
      <c r="C1533" s="574" t="s">
        <v>492</v>
      </c>
      <c r="D1533" s="575">
        <v>31.6</v>
      </c>
    </row>
    <row r="1534" spans="1:4">
      <c r="A1534" s="572">
        <v>40934</v>
      </c>
      <c r="B1534" s="573" t="s">
        <v>2034</v>
      </c>
      <c r="C1534" s="574" t="s">
        <v>688</v>
      </c>
      <c r="D1534" s="575">
        <v>24353.19</v>
      </c>
    </row>
    <row r="1535" spans="1:4">
      <c r="A1535" s="572">
        <v>34500</v>
      </c>
      <c r="B1535" s="573" t="s">
        <v>2035</v>
      </c>
      <c r="C1535" s="574" t="s">
        <v>686</v>
      </c>
      <c r="D1535" s="575">
        <v>138.63</v>
      </c>
    </row>
    <row r="1536" spans="1:4">
      <c r="A1536" s="572">
        <v>4266</v>
      </c>
      <c r="B1536" s="573" t="s">
        <v>2036</v>
      </c>
      <c r="C1536" s="574" t="s">
        <v>891</v>
      </c>
      <c r="D1536" s="575">
        <v>12.04</v>
      </c>
    </row>
    <row r="1537" spans="1:4">
      <c r="A1537" s="572">
        <v>5328</v>
      </c>
      <c r="B1537" s="573" t="s">
        <v>2037</v>
      </c>
      <c r="C1537" s="574" t="s">
        <v>492</v>
      </c>
      <c r="D1537" s="575">
        <v>4.26</v>
      </c>
    </row>
    <row r="1538" spans="1:4">
      <c r="A1538" s="572">
        <v>38200</v>
      </c>
      <c r="B1538" s="573" t="s">
        <v>2038</v>
      </c>
      <c r="C1538" s="574" t="s">
        <v>2039</v>
      </c>
      <c r="D1538" s="575">
        <v>454.57</v>
      </c>
    </row>
    <row r="1539" spans="1:4">
      <c r="A1539" s="572">
        <v>37601</v>
      </c>
      <c r="B1539" s="573" t="s">
        <v>2040</v>
      </c>
      <c r="C1539" s="574" t="s">
        <v>810</v>
      </c>
      <c r="D1539" s="575">
        <v>0.75</v>
      </c>
    </row>
    <row r="1540" spans="1:4">
      <c r="A1540" s="572">
        <v>1634</v>
      </c>
      <c r="B1540" s="573" t="s">
        <v>2041</v>
      </c>
      <c r="C1540" s="574" t="s">
        <v>810</v>
      </c>
      <c r="D1540" s="575">
        <v>0.77</v>
      </c>
    </row>
    <row r="1541" spans="1:4">
      <c r="A1541" s="572">
        <v>5086</v>
      </c>
      <c r="B1541" s="573" t="s">
        <v>2042</v>
      </c>
      <c r="C1541" s="574" t="s">
        <v>486</v>
      </c>
      <c r="D1541" s="575">
        <v>14.64</v>
      </c>
    </row>
    <row r="1542" spans="1:4" ht="28.5">
      <c r="A1542" s="572">
        <v>12109</v>
      </c>
      <c r="B1542" s="573" t="s">
        <v>2043</v>
      </c>
      <c r="C1542" s="574" t="s">
        <v>492</v>
      </c>
      <c r="D1542" s="575">
        <v>259.63</v>
      </c>
    </row>
    <row r="1543" spans="1:4" ht="28.5">
      <c r="A1543" s="572">
        <v>11280</v>
      </c>
      <c r="B1543" s="573" t="s">
        <v>2044</v>
      </c>
      <c r="C1543" s="574" t="s">
        <v>492</v>
      </c>
      <c r="D1543" s="575">
        <v>7045.93</v>
      </c>
    </row>
    <row r="1544" spans="1:4">
      <c r="A1544" s="572">
        <v>37438</v>
      </c>
      <c r="B1544" s="573" t="s">
        <v>2045</v>
      </c>
      <c r="C1544" s="574" t="s">
        <v>492</v>
      </c>
      <c r="D1544" s="575">
        <v>121.92</v>
      </c>
    </row>
    <row r="1545" spans="1:4">
      <c r="A1545" s="572">
        <v>37439</v>
      </c>
      <c r="B1545" s="573" t="s">
        <v>2046</v>
      </c>
      <c r="C1545" s="574" t="s">
        <v>492</v>
      </c>
      <c r="D1545" s="575">
        <v>797.12</v>
      </c>
    </row>
    <row r="1546" spans="1:4">
      <c r="A1546" s="572">
        <v>37435</v>
      </c>
      <c r="B1546" s="573" t="s">
        <v>2047</v>
      </c>
      <c r="C1546" s="574" t="s">
        <v>492</v>
      </c>
      <c r="D1546" s="575">
        <v>14.32</v>
      </c>
    </row>
    <row r="1547" spans="1:4">
      <c r="A1547" s="572">
        <v>37436</v>
      </c>
      <c r="B1547" s="573" t="s">
        <v>2048</v>
      </c>
      <c r="C1547" s="574" t="s">
        <v>492</v>
      </c>
      <c r="D1547" s="575">
        <v>16.91</v>
      </c>
    </row>
    <row r="1548" spans="1:4">
      <c r="A1548" s="572">
        <v>37437</v>
      </c>
      <c r="B1548" s="573" t="s">
        <v>2049</v>
      </c>
      <c r="C1548" s="574" t="s">
        <v>492</v>
      </c>
      <c r="D1548" s="575">
        <v>24.45</v>
      </c>
    </row>
    <row r="1549" spans="1:4">
      <c r="A1549" s="572">
        <v>37433</v>
      </c>
      <c r="B1549" s="573" t="s">
        <v>2050</v>
      </c>
      <c r="C1549" s="574" t="s">
        <v>492</v>
      </c>
      <c r="D1549" s="575">
        <v>121.92</v>
      </c>
    </row>
    <row r="1550" spans="1:4">
      <c r="A1550" s="572">
        <v>37434</v>
      </c>
      <c r="B1550" s="573" t="s">
        <v>2051</v>
      </c>
      <c r="C1550" s="574" t="s">
        <v>492</v>
      </c>
      <c r="D1550" s="575">
        <v>1136.8</v>
      </c>
    </row>
    <row r="1551" spans="1:4">
      <c r="A1551" s="572">
        <v>37430</v>
      </c>
      <c r="B1551" s="573" t="s">
        <v>2052</v>
      </c>
      <c r="C1551" s="574" t="s">
        <v>492</v>
      </c>
      <c r="D1551" s="575">
        <v>15.28</v>
      </c>
    </row>
    <row r="1552" spans="1:4">
      <c r="A1552" s="572">
        <v>37431</v>
      </c>
      <c r="B1552" s="573" t="s">
        <v>2053</v>
      </c>
      <c r="C1552" s="574" t="s">
        <v>492</v>
      </c>
      <c r="D1552" s="575">
        <v>20.72</v>
      </c>
    </row>
    <row r="1553" spans="1:4">
      <c r="A1553" s="572">
        <v>37432</v>
      </c>
      <c r="B1553" s="573" t="s">
        <v>2054</v>
      </c>
      <c r="C1553" s="574" t="s">
        <v>492</v>
      </c>
      <c r="D1553" s="575">
        <v>38.229999999999997</v>
      </c>
    </row>
    <row r="1554" spans="1:4" ht="28.5">
      <c r="A1554" s="572">
        <v>39869</v>
      </c>
      <c r="B1554" s="573" t="s">
        <v>2055</v>
      </c>
      <c r="C1554" s="574" t="s">
        <v>492</v>
      </c>
      <c r="D1554" s="575">
        <v>5.62</v>
      </c>
    </row>
    <row r="1555" spans="1:4" ht="28.5">
      <c r="A1555" s="572">
        <v>39870</v>
      </c>
      <c r="B1555" s="573" t="s">
        <v>2056</v>
      </c>
      <c r="C1555" s="574" t="s">
        <v>492</v>
      </c>
      <c r="D1555" s="575">
        <v>8.6</v>
      </c>
    </row>
    <row r="1556" spans="1:4" ht="28.5">
      <c r="A1556" s="572">
        <v>39871</v>
      </c>
      <c r="B1556" s="573" t="s">
        <v>2057</v>
      </c>
      <c r="C1556" s="574" t="s">
        <v>492</v>
      </c>
      <c r="D1556" s="575">
        <v>9.65</v>
      </c>
    </row>
    <row r="1557" spans="1:4">
      <c r="A1557" s="572">
        <v>12722</v>
      </c>
      <c r="B1557" s="573" t="s">
        <v>2058</v>
      </c>
      <c r="C1557" s="574" t="s">
        <v>492</v>
      </c>
      <c r="D1557" s="575">
        <v>322.89</v>
      </c>
    </row>
    <row r="1558" spans="1:4">
      <c r="A1558" s="572">
        <v>12714</v>
      </c>
      <c r="B1558" s="573" t="s">
        <v>2059</v>
      </c>
      <c r="C1558" s="574" t="s">
        <v>492</v>
      </c>
      <c r="D1558" s="575">
        <v>2.1</v>
      </c>
    </row>
    <row r="1559" spans="1:4">
      <c r="A1559" s="572">
        <v>12715</v>
      </c>
      <c r="B1559" s="573" t="s">
        <v>2060</v>
      </c>
      <c r="C1559" s="574" t="s">
        <v>492</v>
      </c>
      <c r="D1559" s="575">
        <v>4.75</v>
      </c>
    </row>
    <row r="1560" spans="1:4">
      <c r="A1560" s="572">
        <v>12716</v>
      </c>
      <c r="B1560" s="573" t="s">
        <v>2061</v>
      </c>
      <c r="C1560" s="574" t="s">
        <v>492</v>
      </c>
      <c r="D1560" s="575">
        <v>8.17</v>
      </c>
    </row>
    <row r="1561" spans="1:4">
      <c r="A1561" s="572">
        <v>12717</v>
      </c>
      <c r="B1561" s="573" t="s">
        <v>2062</v>
      </c>
      <c r="C1561" s="574" t="s">
        <v>492</v>
      </c>
      <c r="D1561" s="575">
        <v>16.059999999999999</v>
      </c>
    </row>
    <row r="1562" spans="1:4">
      <c r="A1562" s="572">
        <v>12718</v>
      </c>
      <c r="B1562" s="573" t="s">
        <v>2063</v>
      </c>
      <c r="C1562" s="574" t="s">
        <v>492</v>
      </c>
      <c r="D1562" s="575">
        <v>24.65</v>
      </c>
    </row>
    <row r="1563" spans="1:4">
      <c r="A1563" s="572">
        <v>12719</v>
      </c>
      <c r="B1563" s="573" t="s">
        <v>2064</v>
      </c>
      <c r="C1563" s="574" t="s">
        <v>492</v>
      </c>
      <c r="D1563" s="575">
        <v>39.130000000000003</v>
      </c>
    </row>
    <row r="1564" spans="1:4">
      <c r="A1564" s="572">
        <v>12720</v>
      </c>
      <c r="B1564" s="573" t="s">
        <v>2065</v>
      </c>
      <c r="C1564" s="574" t="s">
        <v>492</v>
      </c>
      <c r="D1564" s="575">
        <v>136.27000000000001</v>
      </c>
    </row>
    <row r="1565" spans="1:4">
      <c r="A1565" s="572">
        <v>12721</v>
      </c>
      <c r="B1565" s="573" t="s">
        <v>2066</v>
      </c>
      <c r="C1565" s="574" t="s">
        <v>492</v>
      </c>
      <c r="D1565" s="575">
        <v>130.66999999999999</v>
      </c>
    </row>
    <row r="1566" spans="1:4" ht="28.5">
      <c r="A1566" s="572">
        <v>37416</v>
      </c>
      <c r="B1566" s="573" t="s">
        <v>2067</v>
      </c>
      <c r="C1566" s="574" t="s">
        <v>492</v>
      </c>
      <c r="D1566" s="575">
        <v>1.59</v>
      </c>
    </row>
    <row r="1567" spans="1:4" ht="28.5">
      <c r="A1567" s="572">
        <v>37417</v>
      </c>
      <c r="B1567" s="573" t="s">
        <v>2068</v>
      </c>
      <c r="C1567" s="574" t="s">
        <v>492</v>
      </c>
      <c r="D1567" s="575">
        <v>2.29</v>
      </c>
    </row>
    <row r="1568" spans="1:4" ht="28.5">
      <c r="A1568" s="572">
        <v>37413</v>
      </c>
      <c r="B1568" s="573" t="s">
        <v>2069</v>
      </c>
      <c r="C1568" s="574" t="s">
        <v>492</v>
      </c>
      <c r="D1568" s="575">
        <v>1.7</v>
      </c>
    </row>
    <row r="1569" spans="1:4" ht="28.5">
      <c r="A1569" s="572">
        <v>37414</v>
      </c>
      <c r="B1569" s="573" t="s">
        <v>2070</v>
      </c>
      <c r="C1569" s="574" t="s">
        <v>492</v>
      </c>
      <c r="D1569" s="575">
        <v>1.93</v>
      </c>
    </row>
    <row r="1570" spans="1:4" ht="28.5">
      <c r="A1570" s="572">
        <v>37415</v>
      </c>
      <c r="B1570" s="573" t="s">
        <v>2071</v>
      </c>
      <c r="C1570" s="574" t="s">
        <v>492</v>
      </c>
      <c r="D1570" s="575">
        <v>3.51</v>
      </c>
    </row>
    <row r="1571" spans="1:4">
      <c r="A1571" s="572">
        <v>3114</v>
      </c>
      <c r="B1571" s="573" t="s">
        <v>2072</v>
      </c>
      <c r="C1571" s="574" t="s">
        <v>492</v>
      </c>
      <c r="D1571" s="575">
        <v>28.11</v>
      </c>
    </row>
    <row r="1572" spans="1:4">
      <c r="A1572" s="572">
        <v>3112</v>
      </c>
      <c r="B1572" s="573" t="s">
        <v>2073</v>
      </c>
      <c r="C1572" s="574" t="s">
        <v>787</v>
      </c>
      <c r="D1572" s="575">
        <v>36.409999999999997</v>
      </c>
    </row>
    <row r="1573" spans="1:4">
      <c r="A1573" s="572">
        <v>3113</v>
      </c>
      <c r="B1573" s="573" t="s">
        <v>2074</v>
      </c>
      <c r="C1573" s="574" t="s">
        <v>787</v>
      </c>
      <c r="D1573" s="575">
        <v>40.92</v>
      </c>
    </row>
    <row r="1574" spans="1:4">
      <c r="A1574" s="572">
        <v>1637</v>
      </c>
      <c r="B1574" s="573" t="s">
        <v>2075</v>
      </c>
      <c r="C1574" s="574" t="s">
        <v>492</v>
      </c>
      <c r="D1574" s="575">
        <v>259.5</v>
      </c>
    </row>
    <row r="1575" spans="1:4">
      <c r="A1575" s="572">
        <v>1638</v>
      </c>
      <c r="B1575" s="573" t="s">
        <v>2076</v>
      </c>
      <c r="C1575" s="574" t="s">
        <v>492</v>
      </c>
      <c r="D1575" s="575">
        <v>364.31</v>
      </c>
    </row>
    <row r="1576" spans="1:4">
      <c r="A1576" s="572">
        <v>1645</v>
      </c>
      <c r="B1576" s="573" t="s">
        <v>2077</v>
      </c>
      <c r="C1576" s="574" t="s">
        <v>492</v>
      </c>
      <c r="D1576" s="575">
        <v>508.82</v>
      </c>
    </row>
    <row r="1577" spans="1:4">
      <c r="A1577" s="572">
        <v>1639</v>
      </c>
      <c r="B1577" s="573" t="s">
        <v>2078</v>
      </c>
      <c r="C1577" s="574" t="s">
        <v>492</v>
      </c>
      <c r="D1577" s="575">
        <v>653.32000000000005</v>
      </c>
    </row>
    <row r="1578" spans="1:4">
      <c r="A1578" s="572">
        <v>1640</v>
      </c>
      <c r="B1578" s="573" t="s">
        <v>2079</v>
      </c>
      <c r="C1578" s="574" t="s">
        <v>492</v>
      </c>
      <c r="D1578" s="575">
        <v>833.45</v>
      </c>
    </row>
    <row r="1579" spans="1:4">
      <c r="A1579" s="572">
        <v>1644</v>
      </c>
      <c r="B1579" s="573" t="s">
        <v>2080</v>
      </c>
      <c r="C1579" s="574" t="s">
        <v>492</v>
      </c>
      <c r="D1579" s="575">
        <v>901.63</v>
      </c>
    </row>
    <row r="1580" spans="1:4">
      <c r="A1580" s="572">
        <v>1641</v>
      </c>
      <c r="B1580" s="573" t="s">
        <v>2081</v>
      </c>
      <c r="C1580" s="574" t="s">
        <v>492</v>
      </c>
      <c r="D1580" s="575">
        <v>1622.43</v>
      </c>
    </row>
    <row r="1581" spans="1:4">
      <c r="A1581" s="572">
        <v>1642</v>
      </c>
      <c r="B1581" s="573" t="s">
        <v>2082</v>
      </c>
      <c r="C1581" s="574" t="s">
        <v>492</v>
      </c>
      <c r="D1581" s="575">
        <v>1919.28</v>
      </c>
    </row>
    <row r="1582" spans="1:4">
      <c r="A1582" s="572">
        <v>1643</v>
      </c>
      <c r="B1582" s="573" t="s">
        <v>2083</v>
      </c>
      <c r="C1582" s="574" t="s">
        <v>492</v>
      </c>
      <c r="D1582" s="575">
        <v>2096.35</v>
      </c>
    </row>
    <row r="1583" spans="1:4">
      <c r="A1583" s="572">
        <v>1636</v>
      </c>
      <c r="B1583" s="573" t="s">
        <v>2084</v>
      </c>
      <c r="C1583" s="574" t="s">
        <v>492</v>
      </c>
      <c r="D1583" s="575">
        <v>126.39</v>
      </c>
    </row>
    <row r="1584" spans="1:4">
      <c r="A1584" s="572">
        <v>1646</v>
      </c>
      <c r="B1584" s="573" t="s">
        <v>2085</v>
      </c>
      <c r="C1584" s="574" t="s">
        <v>492</v>
      </c>
      <c r="D1584" s="575">
        <v>173</v>
      </c>
    </row>
    <row r="1585" spans="1:4">
      <c r="A1585" s="572">
        <v>34519</v>
      </c>
      <c r="B1585" s="573" t="s">
        <v>2086</v>
      </c>
      <c r="C1585" s="574" t="s">
        <v>492</v>
      </c>
      <c r="D1585" s="575">
        <v>56.68</v>
      </c>
    </row>
    <row r="1586" spans="1:4" ht="28.5">
      <c r="A1586" s="572">
        <v>10510</v>
      </c>
      <c r="B1586" s="573" t="s">
        <v>2087</v>
      </c>
      <c r="C1586" s="574" t="s">
        <v>492</v>
      </c>
      <c r="D1586" s="575">
        <v>106.18</v>
      </c>
    </row>
    <row r="1587" spans="1:4" ht="28.5">
      <c r="A1587" s="572">
        <v>1727</v>
      </c>
      <c r="B1587" s="573" t="s">
        <v>2088</v>
      </c>
      <c r="C1587" s="574" t="s">
        <v>492</v>
      </c>
      <c r="D1587" s="575">
        <v>47.49</v>
      </c>
    </row>
    <row r="1588" spans="1:4">
      <c r="A1588" s="572">
        <v>1649</v>
      </c>
      <c r="B1588" s="573" t="s">
        <v>2089</v>
      </c>
      <c r="C1588" s="574" t="s">
        <v>492</v>
      </c>
      <c r="D1588" s="575">
        <v>37</v>
      </c>
    </row>
    <row r="1589" spans="1:4">
      <c r="A1589" s="572">
        <v>1653</v>
      </c>
      <c r="B1589" s="573" t="s">
        <v>2090</v>
      </c>
      <c r="C1589" s="574" t="s">
        <v>492</v>
      </c>
      <c r="D1589" s="575">
        <v>30.71</v>
      </c>
    </row>
    <row r="1590" spans="1:4">
      <c r="A1590" s="572">
        <v>1648</v>
      </c>
      <c r="B1590" s="573" t="s">
        <v>2091</v>
      </c>
      <c r="C1590" s="574" t="s">
        <v>492</v>
      </c>
      <c r="D1590" s="575">
        <v>21.86</v>
      </c>
    </row>
    <row r="1591" spans="1:4">
      <c r="A1591" s="572">
        <v>1647</v>
      </c>
      <c r="B1591" s="573" t="s">
        <v>2092</v>
      </c>
      <c r="C1591" s="574" t="s">
        <v>492</v>
      </c>
      <c r="D1591" s="575">
        <v>11.37</v>
      </c>
    </row>
    <row r="1592" spans="1:4">
      <c r="A1592" s="572">
        <v>1651</v>
      </c>
      <c r="B1592" s="573" t="s">
        <v>2093</v>
      </c>
      <c r="C1592" s="574" t="s">
        <v>492</v>
      </c>
      <c r="D1592" s="575">
        <v>80.59</v>
      </c>
    </row>
    <row r="1593" spans="1:4">
      <c r="A1593" s="572">
        <v>1650</v>
      </c>
      <c r="B1593" s="573" t="s">
        <v>2094</v>
      </c>
      <c r="C1593" s="574" t="s">
        <v>492</v>
      </c>
      <c r="D1593" s="575">
        <v>51.12</v>
      </c>
    </row>
    <row r="1594" spans="1:4">
      <c r="A1594" s="572">
        <v>1652</v>
      </c>
      <c r="B1594" s="573" t="s">
        <v>2095</v>
      </c>
      <c r="C1594" s="574" t="s">
        <v>492</v>
      </c>
      <c r="D1594" s="575">
        <v>113.08</v>
      </c>
    </row>
    <row r="1595" spans="1:4">
      <c r="A1595" s="572">
        <v>1654</v>
      </c>
      <c r="B1595" s="573" t="s">
        <v>2096</v>
      </c>
      <c r="C1595" s="574" t="s">
        <v>492</v>
      </c>
      <c r="D1595" s="575">
        <v>14.51</v>
      </c>
    </row>
    <row r="1596" spans="1:4">
      <c r="A1596" s="572">
        <v>40606</v>
      </c>
      <c r="B1596" s="573" t="s">
        <v>2097</v>
      </c>
      <c r="C1596" s="574" t="s">
        <v>688</v>
      </c>
      <c r="D1596" s="575">
        <v>1.52</v>
      </c>
    </row>
    <row r="1597" spans="1:4">
      <c r="A1597" s="572">
        <v>12920</v>
      </c>
      <c r="B1597" s="573" t="s">
        <v>2098</v>
      </c>
      <c r="C1597" s="574" t="s">
        <v>492</v>
      </c>
      <c r="D1597" s="575">
        <v>62.76</v>
      </c>
    </row>
    <row r="1598" spans="1:4">
      <c r="A1598" s="572">
        <v>1725</v>
      </c>
      <c r="B1598" s="573" t="s">
        <v>2099</v>
      </c>
      <c r="C1598" s="574" t="s">
        <v>492</v>
      </c>
      <c r="D1598" s="575">
        <v>13.7</v>
      </c>
    </row>
    <row r="1599" spans="1:4">
      <c r="A1599" s="572">
        <v>12943</v>
      </c>
      <c r="B1599" s="573" t="s">
        <v>2100</v>
      </c>
      <c r="C1599" s="574" t="s">
        <v>492</v>
      </c>
      <c r="D1599" s="575">
        <v>33.81</v>
      </c>
    </row>
    <row r="1600" spans="1:4">
      <c r="A1600" s="572">
        <v>1744</v>
      </c>
      <c r="B1600" s="573" t="s">
        <v>2101</v>
      </c>
      <c r="C1600" s="574" t="s">
        <v>492</v>
      </c>
      <c r="D1600" s="575">
        <v>88.65</v>
      </c>
    </row>
    <row r="1601" spans="1:4">
      <c r="A1601" s="572">
        <v>1743</v>
      </c>
      <c r="B1601" s="573" t="s">
        <v>2102</v>
      </c>
      <c r="C1601" s="574" t="s">
        <v>492</v>
      </c>
      <c r="D1601" s="575">
        <v>116.41</v>
      </c>
    </row>
    <row r="1602" spans="1:4" ht="28.5">
      <c r="A1602" s="572">
        <v>1747</v>
      </c>
      <c r="B1602" s="573" t="s">
        <v>2103</v>
      </c>
      <c r="C1602" s="574" t="s">
        <v>492</v>
      </c>
      <c r="D1602" s="575">
        <v>127.98</v>
      </c>
    </row>
    <row r="1603" spans="1:4">
      <c r="A1603" s="572">
        <v>7241</v>
      </c>
      <c r="B1603" s="573" t="s">
        <v>2104</v>
      </c>
      <c r="C1603" s="574" t="s">
        <v>891</v>
      </c>
      <c r="D1603" s="575">
        <v>52.8</v>
      </c>
    </row>
    <row r="1604" spans="1:4" ht="28.5">
      <c r="A1604" s="572">
        <v>39640</v>
      </c>
      <c r="B1604" s="573" t="s">
        <v>2105</v>
      </c>
      <c r="C1604" s="574" t="s">
        <v>492</v>
      </c>
      <c r="D1604" s="575">
        <v>6.03</v>
      </c>
    </row>
    <row r="1605" spans="1:4" ht="28.5">
      <c r="A1605" s="572">
        <v>20236</v>
      </c>
      <c r="B1605" s="573" t="s">
        <v>2106</v>
      </c>
      <c r="C1605" s="574" t="s">
        <v>492</v>
      </c>
      <c r="D1605" s="575">
        <v>23.31</v>
      </c>
    </row>
    <row r="1606" spans="1:4" ht="28.5">
      <c r="A1606" s="572">
        <v>11013</v>
      </c>
      <c r="B1606" s="573" t="s">
        <v>2107</v>
      </c>
      <c r="C1606" s="574" t="s">
        <v>492</v>
      </c>
      <c r="D1606" s="575">
        <v>12.4</v>
      </c>
    </row>
    <row r="1607" spans="1:4" ht="28.5">
      <c r="A1607" s="572">
        <v>11014</v>
      </c>
      <c r="B1607" s="573" t="s">
        <v>2108</v>
      </c>
      <c r="C1607" s="574" t="s">
        <v>492</v>
      </c>
      <c r="D1607" s="575">
        <v>12.4</v>
      </c>
    </row>
    <row r="1608" spans="1:4" ht="28.5">
      <c r="A1608" s="572">
        <v>11017</v>
      </c>
      <c r="B1608" s="573" t="s">
        <v>2109</v>
      </c>
      <c r="C1608" s="574" t="s">
        <v>492</v>
      </c>
      <c r="D1608" s="575">
        <v>5.29</v>
      </c>
    </row>
    <row r="1609" spans="1:4" ht="28.5">
      <c r="A1609" s="572">
        <v>20235</v>
      </c>
      <c r="B1609" s="573" t="s">
        <v>2110</v>
      </c>
      <c r="C1609" s="574" t="s">
        <v>492</v>
      </c>
      <c r="D1609" s="575">
        <v>42.18</v>
      </c>
    </row>
    <row r="1610" spans="1:4" ht="28.5">
      <c r="A1610" s="572">
        <v>7216</v>
      </c>
      <c r="B1610" s="573" t="s">
        <v>2111</v>
      </c>
      <c r="C1610" s="574" t="s">
        <v>492</v>
      </c>
      <c r="D1610" s="575">
        <v>83.43</v>
      </c>
    </row>
    <row r="1611" spans="1:4" ht="28.5">
      <c r="A1611" s="572">
        <v>7215</v>
      </c>
      <c r="B1611" s="573" t="s">
        <v>2112</v>
      </c>
      <c r="C1611" s="574" t="s">
        <v>492</v>
      </c>
      <c r="D1611" s="575">
        <v>19.96</v>
      </c>
    </row>
    <row r="1612" spans="1:4" ht="28.5">
      <c r="A1612" s="572">
        <v>7181</v>
      </c>
      <c r="B1612" s="573" t="s">
        <v>2113</v>
      </c>
      <c r="C1612" s="574" t="s">
        <v>492</v>
      </c>
      <c r="D1612" s="575">
        <v>2.0699999999999998</v>
      </c>
    </row>
    <row r="1613" spans="1:4" ht="28.5">
      <c r="A1613" s="572">
        <v>40866</v>
      </c>
      <c r="B1613" s="573" t="s">
        <v>2114</v>
      </c>
      <c r="C1613" s="574" t="s">
        <v>492</v>
      </c>
      <c r="D1613" s="575">
        <v>6.67</v>
      </c>
    </row>
    <row r="1614" spans="1:4">
      <c r="A1614" s="572">
        <v>7214</v>
      </c>
      <c r="B1614" s="573" t="s">
        <v>2115</v>
      </c>
      <c r="C1614" s="574" t="s">
        <v>492</v>
      </c>
      <c r="D1614" s="575">
        <v>28.58</v>
      </c>
    </row>
    <row r="1615" spans="1:4" ht="28.5">
      <c r="A1615" s="572">
        <v>7219</v>
      </c>
      <c r="B1615" s="573" t="s">
        <v>2116</v>
      </c>
      <c r="C1615" s="574" t="s">
        <v>492</v>
      </c>
      <c r="D1615" s="575">
        <v>29.59</v>
      </c>
    </row>
    <row r="1616" spans="1:4">
      <c r="A1616" s="572">
        <v>2626</v>
      </c>
      <c r="B1616" s="573" t="s">
        <v>2117</v>
      </c>
      <c r="C1616" s="574" t="s">
        <v>492</v>
      </c>
      <c r="D1616" s="575">
        <v>8.3000000000000007</v>
      </c>
    </row>
    <row r="1617" spans="1:4">
      <c r="A1617" s="572">
        <v>2625</v>
      </c>
      <c r="B1617" s="573" t="s">
        <v>2118</v>
      </c>
      <c r="C1617" s="574" t="s">
        <v>492</v>
      </c>
      <c r="D1617" s="575">
        <v>5.05</v>
      </c>
    </row>
    <row r="1618" spans="1:4">
      <c r="A1618" s="572">
        <v>2624</v>
      </c>
      <c r="B1618" s="573" t="s">
        <v>2119</v>
      </c>
      <c r="C1618" s="574" t="s">
        <v>492</v>
      </c>
      <c r="D1618" s="575">
        <v>2.39</v>
      </c>
    </row>
    <row r="1619" spans="1:4">
      <c r="A1619" s="572">
        <v>2622</v>
      </c>
      <c r="B1619" s="573" t="s">
        <v>2120</v>
      </c>
      <c r="C1619" s="574" t="s">
        <v>492</v>
      </c>
      <c r="D1619" s="575">
        <v>1.23</v>
      </c>
    </row>
    <row r="1620" spans="1:4">
      <c r="A1620" s="572">
        <v>2627</v>
      </c>
      <c r="B1620" s="573" t="s">
        <v>2121</v>
      </c>
      <c r="C1620" s="574" t="s">
        <v>492</v>
      </c>
      <c r="D1620" s="575">
        <v>21.73</v>
      </c>
    </row>
    <row r="1621" spans="1:4">
      <c r="A1621" s="572">
        <v>2630</v>
      </c>
      <c r="B1621" s="573" t="s">
        <v>2122</v>
      </c>
      <c r="C1621" s="574" t="s">
        <v>492</v>
      </c>
      <c r="D1621" s="575">
        <v>30.64</v>
      </c>
    </row>
    <row r="1622" spans="1:4">
      <c r="A1622" s="572">
        <v>2629</v>
      </c>
      <c r="B1622" s="573" t="s">
        <v>2123</v>
      </c>
      <c r="C1622" s="574" t="s">
        <v>492</v>
      </c>
      <c r="D1622" s="575">
        <v>12.83</v>
      </c>
    </row>
    <row r="1623" spans="1:4">
      <c r="A1623" s="572">
        <v>2623</v>
      </c>
      <c r="B1623" s="573" t="s">
        <v>2124</v>
      </c>
      <c r="C1623" s="574" t="s">
        <v>492</v>
      </c>
      <c r="D1623" s="575">
        <v>1.36</v>
      </c>
    </row>
    <row r="1624" spans="1:4">
      <c r="A1624" s="572">
        <v>2628</v>
      </c>
      <c r="B1624" s="573" t="s">
        <v>2125</v>
      </c>
      <c r="C1624" s="574" t="s">
        <v>492</v>
      </c>
      <c r="D1624" s="575">
        <v>63.1</v>
      </c>
    </row>
    <row r="1625" spans="1:4" ht="28.5">
      <c r="A1625" s="572">
        <v>39879</v>
      </c>
      <c r="B1625" s="573" t="s">
        <v>2126</v>
      </c>
      <c r="C1625" s="574" t="s">
        <v>492</v>
      </c>
      <c r="D1625" s="575">
        <v>2.09</v>
      </c>
    </row>
    <row r="1626" spans="1:4" ht="28.5">
      <c r="A1626" s="572">
        <v>39880</v>
      </c>
      <c r="B1626" s="573" t="s">
        <v>2127</v>
      </c>
      <c r="C1626" s="574" t="s">
        <v>492</v>
      </c>
      <c r="D1626" s="575">
        <v>4.6399999999999997</v>
      </c>
    </row>
    <row r="1627" spans="1:4" ht="28.5">
      <c r="A1627" s="572">
        <v>39881</v>
      </c>
      <c r="B1627" s="573" t="s">
        <v>2128</v>
      </c>
      <c r="C1627" s="574" t="s">
        <v>492</v>
      </c>
      <c r="D1627" s="575">
        <v>7.44</v>
      </c>
    </row>
    <row r="1628" spans="1:4" ht="28.5">
      <c r="A1628" s="572">
        <v>39882</v>
      </c>
      <c r="B1628" s="573" t="s">
        <v>2129</v>
      </c>
      <c r="C1628" s="574" t="s">
        <v>492</v>
      </c>
      <c r="D1628" s="575">
        <v>19.61</v>
      </c>
    </row>
    <row r="1629" spans="1:4" ht="28.5">
      <c r="A1629" s="572">
        <v>39883</v>
      </c>
      <c r="B1629" s="573" t="s">
        <v>2130</v>
      </c>
      <c r="C1629" s="574" t="s">
        <v>492</v>
      </c>
      <c r="D1629" s="575">
        <v>31.32</v>
      </c>
    </row>
    <row r="1630" spans="1:4" ht="28.5">
      <c r="A1630" s="572">
        <v>39884</v>
      </c>
      <c r="B1630" s="573" t="s">
        <v>2131</v>
      </c>
      <c r="C1630" s="574" t="s">
        <v>492</v>
      </c>
      <c r="D1630" s="575">
        <v>46.52</v>
      </c>
    </row>
    <row r="1631" spans="1:4" ht="28.5">
      <c r="A1631" s="572">
        <v>39885</v>
      </c>
      <c r="B1631" s="573" t="s">
        <v>2132</v>
      </c>
      <c r="C1631" s="574" t="s">
        <v>492</v>
      </c>
      <c r="D1631" s="575">
        <v>110.57</v>
      </c>
    </row>
    <row r="1632" spans="1:4">
      <c r="A1632" s="572">
        <v>2611</v>
      </c>
      <c r="B1632" s="573" t="s">
        <v>2133</v>
      </c>
      <c r="C1632" s="574" t="s">
        <v>492</v>
      </c>
      <c r="D1632" s="575">
        <v>4.7</v>
      </c>
    </row>
    <row r="1633" spans="1:4">
      <c r="A1633" s="572">
        <v>2634</v>
      </c>
      <c r="B1633" s="573" t="s">
        <v>2134</v>
      </c>
      <c r="C1633" s="574" t="s">
        <v>492</v>
      </c>
      <c r="D1633" s="575">
        <v>1.53</v>
      </c>
    </row>
    <row r="1634" spans="1:4">
      <c r="A1634" s="572">
        <v>2635</v>
      </c>
      <c r="B1634" s="573" t="s">
        <v>2135</v>
      </c>
      <c r="C1634" s="574" t="s">
        <v>492</v>
      </c>
      <c r="D1634" s="575">
        <v>0.96</v>
      </c>
    </row>
    <row r="1635" spans="1:4">
      <c r="A1635" s="572">
        <v>2613</v>
      </c>
      <c r="B1635" s="573" t="s">
        <v>2136</v>
      </c>
      <c r="C1635" s="574" t="s">
        <v>492</v>
      </c>
      <c r="D1635" s="575">
        <v>15.44</v>
      </c>
    </row>
    <row r="1636" spans="1:4">
      <c r="A1636" s="572">
        <v>2612</v>
      </c>
      <c r="B1636" s="573" t="s">
        <v>2137</v>
      </c>
      <c r="C1636" s="574" t="s">
        <v>492</v>
      </c>
      <c r="D1636" s="575">
        <v>7.44</v>
      </c>
    </row>
    <row r="1637" spans="1:4">
      <c r="A1637" s="572">
        <v>2614</v>
      </c>
      <c r="B1637" s="573" t="s">
        <v>2138</v>
      </c>
      <c r="C1637" s="574" t="s">
        <v>492</v>
      </c>
      <c r="D1637" s="575">
        <v>23.69</v>
      </c>
    </row>
    <row r="1638" spans="1:4">
      <c r="A1638" s="572">
        <v>2609</v>
      </c>
      <c r="B1638" s="573" t="s">
        <v>2139</v>
      </c>
      <c r="C1638" s="574" t="s">
        <v>492</v>
      </c>
      <c r="D1638" s="575">
        <v>1.1200000000000001</v>
      </c>
    </row>
    <row r="1639" spans="1:4">
      <c r="A1639" s="572">
        <v>2615</v>
      </c>
      <c r="B1639" s="573" t="s">
        <v>2140</v>
      </c>
      <c r="C1639" s="574" t="s">
        <v>492</v>
      </c>
      <c r="D1639" s="575">
        <v>38.840000000000003</v>
      </c>
    </row>
    <row r="1640" spans="1:4">
      <c r="A1640" s="572">
        <v>34359</v>
      </c>
      <c r="B1640" s="573" t="s">
        <v>2141</v>
      </c>
      <c r="C1640" s="574" t="s">
        <v>492</v>
      </c>
      <c r="D1640" s="575">
        <v>6.78</v>
      </c>
    </row>
    <row r="1641" spans="1:4">
      <c r="A1641" s="572">
        <v>2632</v>
      </c>
      <c r="B1641" s="573" t="s">
        <v>2142</v>
      </c>
      <c r="C1641" s="574" t="s">
        <v>492</v>
      </c>
      <c r="D1641" s="575">
        <v>4.7</v>
      </c>
    </row>
    <row r="1642" spans="1:4">
      <c r="A1642" s="572">
        <v>2618</v>
      </c>
      <c r="B1642" s="573" t="s">
        <v>2143</v>
      </c>
      <c r="C1642" s="574" t="s">
        <v>492</v>
      </c>
      <c r="D1642" s="575">
        <v>3.22</v>
      </c>
    </row>
    <row r="1643" spans="1:4">
      <c r="A1643" s="572">
        <v>2617</v>
      </c>
      <c r="B1643" s="573" t="s">
        <v>2144</v>
      </c>
      <c r="C1643" s="574" t="s">
        <v>492</v>
      </c>
      <c r="D1643" s="575">
        <v>1.53</v>
      </c>
    </row>
    <row r="1644" spans="1:4">
      <c r="A1644" s="572">
        <v>2616</v>
      </c>
      <c r="B1644" s="573" t="s">
        <v>2145</v>
      </c>
      <c r="C1644" s="574" t="s">
        <v>492</v>
      </c>
      <c r="D1644" s="575">
        <v>0.96</v>
      </c>
    </row>
    <row r="1645" spans="1:4">
      <c r="A1645" s="572">
        <v>2619</v>
      </c>
      <c r="B1645" s="573" t="s">
        <v>2146</v>
      </c>
      <c r="C1645" s="574" t="s">
        <v>492</v>
      </c>
      <c r="D1645" s="575">
        <v>15.44</v>
      </c>
    </row>
    <row r="1646" spans="1:4">
      <c r="A1646" s="572">
        <v>2631</v>
      </c>
      <c r="B1646" s="573" t="s">
        <v>2147</v>
      </c>
      <c r="C1646" s="574" t="s">
        <v>492</v>
      </c>
      <c r="D1646" s="575">
        <v>7.44</v>
      </c>
    </row>
    <row r="1647" spans="1:4">
      <c r="A1647" s="572">
        <v>2620</v>
      </c>
      <c r="B1647" s="573" t="s">
        <v>2148</v>
      </c>
      <c r="C1647" s="574" t="s">
        <v>492</v>
      </c>
      <c r="D1647" s="575">
        <v>23.69</v>
      </c>
    </row>
    <row r="1648" spans="1:4">
      <c r="A1648" s="572">
        <v>2633</v>
      </c>
      <c r="B1648" s="573" t="s">
        <v>2149</v>
      </c>
      <c r="C1648" s="574" t="s">
        <v>492</v>
      </c>
      <c r="D1648" s="575">
        <v>1.1200000000000001</v>
      </c>
    </row>
    <row r="1649" spans="1:4">
      <c r="A1649" s="572">
        <v>2621</v>
      </c>
      <c r="B1649" s="573" t="s">
        <v>2150</v>
      </c>
      <c r="C1649" s="574" t="s">
        <v>492</v>
      </c>
      <c r="D1649" s="575">
        <v>38.81</v>
      </c>
    </row>
    <row r="1650" spans="1:4">
      <c r="A1650" s="572">
        <v>37972</v>
      </c>
      <c r="B1650" s="573" t="s">
        <v>2151</v>
      </c>
      <c r="C1650" s="574" t="s">
        <v>492</v>
      </c>
      <c r="D1650" s="575">
        <v>4.8</v>
      </c>
    </row>
    <row r="1651" spans="1:4">
      <c r="A1651" s="572">
        <v>37973</v>
      </c>
      <c r="B1651" s="573" t="s">
        <v>2152</v>
      </c>
      <c r="C1651" s="574" t="s">
        <v>492</v>
      </c>
      <c r="D1651" s="575">
        <v>7.69</v>
      </c>
    </row>
    <row r="1652" spans="1:4">
      <c r="A1652" s="572">
        <v>37971</v>
      </c>
      <c r="B1652" s="573" t="s">
        <v>2153</v>
      </c>
      <c r="C1652" s="574" t="s">
        <v>492</v>
      </c>
      <c r="D1652" s="575">
        <v>2.88</v>
      </c>
    </row>
    <row r="1653" spans="1:4" ht="28.5">
      <c r="A1653" s="572">
        <v>20094</v>
      </c>
      <c r="B1653" s="573" t="s">
        <v>2154</v>
      </c>
      <c r="C1653" s="574" t="s">
        <v>492</v>
      </c>
      <c r="D1653" s="575">
        <v>10.49</v>
      </c>
    </row>
    <row r="1654" spans="1:4" ht="28.5">
      <c r="A1654" s="572">
        <v>20095</v>
      </c>
      <c r="B1654" s="573" t="s">
        <v>2155</v>
      </c>
      <c r="C1654" s="574" t="s">
        <v>492</v>
      </c>
      <c r="D1654" s="575">
        <v>17.77</v>
      </c>
    </row>
    <row r="1655" spans="1:4">
      <c r="A1655" s="572">
        <v>1954</v>
      </c>
      <c r="B1655" s="573" t="s">
        <v>2156</v>
      </c>
      <c r="C1655" s="574" t="s">
        <v>492</v>
      </c>
      <c r="D1655" s="575">
        <v>55.63</v>
      </c>
    </row>
    <row r="1656" spans="1:4">
      <c r="A1656" s="572">
        <v>1926</v>
      </c>
      <c r="B1656" s="573" t="s">
        <v>2157</v>
      </c>
      <c r="C1656" s="574" t="s">
        <v>492</v>
      </c>
      <c r="D1656" s="575">
        <v>0.98</v>
      </c>
    </row>
    <row r="1657" spans="1:4">
      <c r="A1657" s="572">
        <v>1927</v>
      </c>
      <c r="B1657" s="573" t="s">
        <v>2158</v>
      </c>
      <c r="C1657" s="574" t="s">
        <v>492</v>
      </c>
      <c r="D1657" s="575">
        <v>1.19</v>
      </c>
    </row>
    <row r="1658" spans="1:4">
      <c r="A1658" s="572">
        <v>1923</v>
      </c>
      <c r="B1658" s="573" t="s">
        <v>2159</v>
      </c>
      <c r="C1658" s="574" t="s">
        <v>492</v>
      </c>
      <c r="D1658" s="575">
        <v>1.93</v>
      </c>
    </row>
    <row r="1659" spans="1:4">
      <c r="A1659" s="572">
        <v>1929</v>
      </c>
      <c r="B1659" s="573" t="s">
        <v>2160</v>
      </c>
      <c r="C1659" s="574" t="s">
        <v>492</v>
      </c>
      <c r="D1659" s="575">
        <v>2.44</v>
      </c>
    </row>
    <row r="1660" spans="1:4">
      <c r="A1660" s="572">
        <v>1930</v>
      </c>
      <c r="B1660" s="573" t="s">
        <v>2161</v>
      </c>
      <c r="C1660" s="574" t="s">
        <v>492</v>
      </c>
      <c r="D1660" s="575">
        <v>5.08</v>
      </c>
    </row>
    <row r="1661" spans="1:4">
      <c r="A1661" s="572">
        <v>1924</v>
      </c>
      <c r="B1661" s="573" t="s">
        <v>2162</v>
      </c>
      <c r="C1661" s="574" t="s">
        <v>492</v>
      </c>
      <c r="D1661" s="575">
        <v>8.6</v>
      </c>
    </row>
    <row r="1662" spans="1:4">
      <c r="A1662" s="572">
        <v>1922</v>
      </c>
      <c r="B1662" s="573" t="s">
        <v>2163</v>
      </c>
      <c r="C1662" s="574" t="s">
        <v>492</v>
      </c>
      <c r="D1662" s="575">
        <v>17.45</v>
      </c>
    </row>
    <row r="1663" spans="1:4">
      <c r="A1663" s="572">
        <v>1953</v>
      </c>
      <c r="B1663" s="573" t="s">
        <v>2164</v>
      </c>
      <c r="C1663" s="574" t="s">
        <v>492</v>
      </c>
      <c r="D1663" s="575">
        <v>20.85</v>
      </c>
    </row>
    <row r="1664" spans="1:4">
      <c r="A1664" s="572">
        <v>1870</v>
      </c>
      <c r="B1664" s="573" t="s">
        <v>2165</v>
      </c>
      <c r="C1664" s="574" t="s">
        <v>492</v>
      </c>
      <c r="D1664" s="575">
        <v>1.85</v>
      </c>
    </row>
    <row r="1665" spans="1:4">
      <c r="A1665" s="572">
        <v>1962</v>
      </c>
      <c r="B1665" s="573" t="s">
        <v>2166</v>
      </c>
      <c r="C1665" s="574" t="s">
        <v>492</v>
      </c>
      <c r="D1665" s="575">
        <v>60.72</v>
      </c>
    </row>
    <row r="1666" spans="1:4">
      <c r="A1666" s="572">
        <v>1955</v>
      </c>
      <c r="B1666" s="573" t="s">
        <v>2167</v>
      </c>
      <c r="C1666" s="574" t="s">
        <v>492</v>
      </c>
      <c r="D1666" s="575">
        <v>1.03</v>
      </c>
    </row>
    <row r="1667" spans="1:4">
      <c r="A1667" s="572">
        <v>1956</v>
      </c>
      <c r="B1667" s="573" t="s">
        <v>2168</v>
      </c>
      <c r="C1667" s="574" t="s">
        <v>492</v>
      </c>
      <c r="D1667" s="575">
        <v>1.48</v>
      </c>
    </row>
    <row r="1668" spans="1:4">
      <c r="A1668" s="572">
        <v>1957</v>
      </c>
      <c r="B1668" s="573" t="s">
        <v>2169</v>
      </c>
      <c r="C1668" s="574" t="s">
        <v>492</v>
      </c>
      <c r="D1668" s="575">
        <v>3</v>
      </c>
    </row>
    <row r="1669" spans="1:4">
      <c r="A1669" s="572">
        <v>1958</v>
      </c>
      <c r="B1669" s="573" t="s">
        <v>2170</v>
      </c>
      <c r="C1669" s="574" t="s">
        <v>492</v>
      </c>
      <c r="D1669" s="575">
        <v>5.45</v>
      </c>
    </row>
    <row r="1670" spans="1:4">
      <c r="A1670" s="572">
        <v>1959</v>
      </c>
      <c r="B1670" s="573" t="s">
        <v>2171</v>
      </c>
      <c r="C1670" s="574" t="s">
        <v>492</v>
      </c>
      <c r="D1670" s="575">
        <v>6.01</v>
      </c>
    </row>
    <row r="1671" spans="1:4">
      <c r="A1671" s="572">
        <v>1925</v>
      </c>
      <c r="B1671" s="573" t="s">
        <v>2172</v>
      </c>
      <c r="C1671" s="574" t="s">
        <v>492</v>
      </c>
      <c r="D1671" s="575">
        <v>13.9</v>
      </c>
    </row>
    <row r="1672" spans="1:4">
      <c r="A1672" s="572">
        <v>1960</v>
      </c>
      <c r="B1672" s="573" t="s">
        <v>2173</v>
      </c>
      <c r="C1672" s="574" t="s">
        <v>492</v>
      </c>
      <c r="D1672" s="575">
        <v>23.99</v>
      </c>
    </row>
    <row r="1673" spans="1:4">
      <c r="A1673" s="572">
        <v>1961</v>
      </c>
      <c r="B1673" s="573" t="s">
        <v>2174</v>
      </c>
      <c r="C1673" s="574" t="s">
        <v>492</v>
      </c>
      <c r="D1673" s="575">
        <v>28.8</v>
      </c>
    </row>
    <row r="1674" spans="1:4">
      <c r="A1674" s="572">
        <v>38426</v>
      </c>
      <c r="B1674" s="573" t="s">
        <v>2175</v>
      </c>
      <c r="C1674" s="574" t="s">
        <v>492</v>
      </c>
      <c r="D1674" s="575">
        <v>18.559999999999999</v>
      </c>
    </row>
    <row r="1675" spans="1:4">
      <c r="A1675" s="572">
        <v>38427</v>
      </c>
      <c r="B1675" s="573" t="s">
        <v>2176</v>
      </c>
      <c r="C1675" s="574" t="s">
        <v>492</v>
      </c>
      <c r="D1675" s="575">
        <v>38.1</v>
      </c>
    </row>
    <row r="1676" spans="1:4">
      <c r="A1676" s="572">
        <v>38425</v>
      </c>
      <c r="B1676" s="573" t="s">
        <v>2177</v>
      </c>
      <c r="C1676" s="574" t="s">
        <v>492</v>
      </c>
      <c r="D1676" s="575">
        <v>9.67</v>
      </c>
    </row>
    <row r="1677" spans="1:4">
      <c r="A1677" s="572">
        <v>38423</v>
      </c>
      <c r="B1677" s="573" t="s">
        <v>2178</v>
      </c>
      <c r="C1677" s="574" t="s">
        <v>492</v>
      </c>
      <c r="D1677" s="575">
        <v>31.78</v>
      </c>
    </row>
    <row r="1678" spans="1:4">
      <c r="A1678" s="572">
        <v>38424</v>
      </c>
      <c r="B1678" s="573" t="s">
        <v>2179</v>
      </c>
      <c r="C1678" s="574" t="s">
        <v>492</v>
      </c>
      <c r="D1678" s="575">
        <v>47.62</v>
      </c>
    </row>
    <row r="1679" spans="1:4">
      <c r="A1679" s="572">
        <v>38421</v>
      </c>
      <c r="B1679" s="573" t="s">
        <v>2180</v>
      </c>
      <c r="C1679" s="574" t="s">
        <v>492</v>
      </c>
      <c r="D1679" s="575">
        <v>18.05</v>
      </c>
    </row>
    <row r="1680" spans="1:4">
      <c r="A1680" s="572">
        <v>38422</v>
      </c>
      <c r="B1680" s="573" t="s">
        <v>2181</v>
      </c>
      <c r="C1680" s="574" t="s">
        <v>492</v>
      </c>
      <c r="D1680" s="575">
        <v>20.329999999999998</v>
      </c>
    </row>
    <row r="1681" spans="1:4" ht="28.5">
      <c r="A1681" s="572">
        <v>39866</v>
      </c>
      <c r="B1681" s="573" t="s">
        <v>2182</v>
      </c>
      <c r="C1681" s="574" t="s">
        <v>492</v>
      </c>
      <c r="D1681" s="575">
        <v>7.45</v>
      </c>
    </row>
    <row r="1682" spans="1:4" ht="28.5">
      <c r="A1682" s="572">
        <v>39867</v>
      </c>
      <c r="B1682" s="573" t="s">
        <v>2183</v>
      </c>
      <c r="C1682" s="574" t="s">
        <v>492</v>
      </c>
      <c r="D1682" s="575">
        <v>16.57</v>
      </c>
    </row>
    <row r="1683" spans="1:4" ht="28.5">
      <c r="A1683" s="572">
        <v>39868</v>
      </c>
      <c r="B1683" s="573" t="s">
        <v>2184</v>
      </c>
      <c r="C1683" s="574" t="s">
        <v>492</v>
      </c>
      <c r="D1683" s="575">
        <v>29.85</v>
      </c>
    </row>
    <row r="1684" spans="1:4">
      <c r="A1684" s="572">
        <v>37999</v>
      </c>
      <c r="B1684" s="573" t="s">
        <v>2185</v>
      </c>
      <c r="C1684" s="574" t="s">
        <v>492</v>
      </c>
      <c r="D1684" s="575">
        <v>4.5999999999999996</v>
      </c>
    </row>
    <row r="1685" spans="1:4">
      <c r="A1685" s="572">
        <v>38000</v>
      </c>
      <c r="B1685" s="573" t="s">
        <v>2186</v>
      </c>
      <c r="C1685" s="574" t="s">
        <v>492</v>
      </c>
      <c r="D1685" s="575">
        <v>6.09</v>
      </c>
    </row>
    <row r="1686" spans="1:4">
      <c r="A1686" s="572">
        <v>38129</v>
      </c>
      <c r="B1686" s="573" t="s">
        <v>2187</v>
      </c>
      <c r="C1686" s="574" t="s">
        <v>492</v>
      </c>
      <c r="D1686" s="575">
        <v>2.67</v>
      </c>
    </row>
    <row r="1687" spans="1:4">
      <c r="A1687" s="572">
        <v>38025</v>
      </c>
      <c r="B1687" s="573" t="s">
        <v>2188</v>
      </c>
      <c r="C1687" s="574" t="s">
        <v>492</v>
      </c>
      <c r="D1687" s="575">
        <v>4.3600000000000003</v>
      </c>
    </row>
    <row r="1688" spans="1:4">
      <c r="A1688" s="572">
        <v>38026</v>
      </c>
      <c r="B1688" s="573" t="s">
        <v>2189</v>
      </c>
      <c r="C1688" s="574" t="s">
        <v>492</v>
      </c>
      <c r="D1688" s="575">
        <v>11.27</v>
      </c>
    </row>
    <row r="1689" spans="1:4">
      <c r="A1689" s="572">
        <v>1777</v>
      </c>
      <c r="B1689" s="573" t="s">
        <v>2190</v>
      </c>
      <c r="C1689" s="574" t="s">
        <v>492</v>
      </c>
      <c r="D1689" s="575">
        <v>39.869999999999997</v>
      </c>
    </row>
    <row r="1690" spans="1:4">
      <c r="A1690" s="572">
        <v>1819</v>
      </c>
      <c r="B1690" s="573" t="s">
        <v>2191</v>
      </c>
      <c r="C1690" s="574" t="s">
        <v>492</v>
      </c>
      <c r="D1690" s="575">
        <v>34.25</v>
      </c>
    </row>
    <row r="1691" spans="1:4">
      <c r="A1691" s="572">
        <v>1776</v>
      </c>
      <c r="B1691" s="573" t="s">
        <v>2192</v>
      </c>
      <c r="C1691" s="574" t="s">
        <v>492</v>
      </c>
      <c r="D1691" s="575">
        <v>21.86</v>
      </c>
    </row>
    <row r="1692" spans="1:4">
      <c r="A1692" s="572">
        <v>1775</v>
      </c>
      <c r="B1692" s="573" t="s">
        <v>2193</v>
      </c>
      <c r="C1692" s="574" t="s">
        <v>492</v>
      </c>
      <c r="D1692" s="575">
        <v>11.77</v>
      </c>
    </row>
    <row r="1693" spans="1:4">
      <c r="A1693" s="572">
        <v>1778</v>
      </c>
      <c r="B1693" s="573" t="s">
        <v>2194</v>
      </c>
      <c r="C1693" s="574" t="s">
        <v>492</v>
      </c>
      <c r="D1693" s="575">
        <v>82.45</v>
      </c>
    </row>
    <row r="1694" spans="1:4">
      <c r="A1694" s="572">
        <v>1818</v>
      </c>
      <c r="B1694" s="573" t="s">
        <v>2195</v>
      </c>
      <c r="C1694" s="574" t="s">
        <v>492</v>
      </c>
      <c r="D1694" s="575">
        <v>66.209999999999994</v>
      </c>
    </row>
    <row r="1695" spans="1:4">
      <c r="A1695" s="572">
        <v>1779</v>
      </c>
      <c r="B1695" s="573" t="s">
        <v>2196</v>
      </c>
      <c r="C1695" s="574" t="s">
        <v>492</v>
      </c>
      <c r="D1695" s="575">
        <v>128.31</v>
      </c>
    </row>
    <row r="1696" spans="1:4">
      <c r="A1696" s="572">
        <v>1820</v>
      </c>
      <c r="B1696" s="573" t="s">
        <v>2197</v>
      </c>
      <c r="C1696" s="574" t="s">
        <v>492</v>
      </c>
      <c r="D1696" s="575">
        <v>15.04</v>
      </c>
    </row>
    <row r="1697" spans="1:4">
      <c r="A1697" s="572">
        <v>1780</v>
      </c>
      <c r="B1697" s="573" t="s">
        <v>2198</v>
      </c>
      <c r="C1697" s="574" t="s">
        <v>492</v>
      </c>
      <c r="D1697" s="575">
        <v>221.79</v>
      </c>
    </row>
    <row r="1698" spans="1:4">
      <c r="A1698" s="572">
        <v>1783</v>
      </c>
      <c r="B1698" s="573" t="s">
        <v>2199</v>
      </c>
      <c r="C1698" s="574" t="s">
        <v>492</v>
      </c>
      <c r="D1698" s="575">
        <v>34.21</v>
      </c>
    </row>
    <row r="1699" spans="1:4">
      <c r="A1699" s="572">
        <v>1782</v>
      </c>
      <c r="B1699" s="573" t="s">
        <v>2200</v>
      </c>
      <c r="C1699" s="574" t="s">
        <v>492</v>
      </c>
      <c r="D1699" s="575">
        <v>30.45</v>
      </c>
    </row>
    <row r="1700" spans="1:4">
      <c r="A1700" s="572">
        <v>1781</v>
      </c>
      <c r="B1700" s="573" t="s">
        <v>2201</v>
      </c>
      <c r="C1700" s="574" t="s">
        <v>492</v>
      </c>
      <c r="D1700" s="575">
        <v>20.75</v>
      </c>
    </row>
    <row r="1701" spans="1:4">
      <c r="A1701" s="572">
        <v>1817</v>
      </c>
      <c r="B1701" s="573" t="s">
        <v>2202</v>
      </c>
      <c r="C1701" s="574" t="s">
        <v>492</v>
      </c>
      <c r="D1701" s="575">
        <v>9.11</v>
      </c>
    </row>
    <row r="1702" spans="1:4">
      <c r="A1702" s="572">
        <v>1784</v>
      </c>
      <c r="B1702" s="573" t="s">
        <v>2203</v>
      </c>
      <c r="C1702" s="574" t="s">
        <v>492</v>
      </c>
      <c r="D1702" s="575">
        <v>78.069999999999993</v>
      </c>
    </row>
    <row r="1703" spans="1:4">
      <c r="A1703" s="572">
        <v>1810</v>
      </c>
      <c r="B1703" s="573" t="s">
        <v>2204</v>
      </c>
      <c r="C1703" s="574" t="s">
        <v>492</v>
      </c>
      <c r="D1703" s="575">
        <v>54.75</v>
      </c>
    </row>
    <row r="1704" spans="1:4">
      <c r="A1704" s="572">
        <v>1812</v>
      </c>
      <c r="B1704" s="573" t="s">
        <v>2205</v>
      </c>
      <c r="C1704" s="574" t="s">
        <v>492</v>
      </c>
      <c r="D1704" s="575">
        <v>106.18</v>
      </c>
    </row>
    <row r="1705" spans="1:4">
      <c r="A1705" s="572">
        <v>1811</v>
      </c>
      <c r="B1705" s="573" t="s">
        <v>2206</v>
      </c>
      <c r="C1705" s="574" t="s">
        <v>492</v>
      </c>
      <c r="D1705" s="575">
        <v>14.78</v>
      </c>
    </row>
    <row r="1706" spans="1:4">
      <c r="A1706" s="572">
        <v>1813</v>
      </c>
      <c r="B1706" s="573" t="s">
        <v>2207</v>
      </c>
      <c r="C1706" s="574" t="s">
        <v>492</v>
      </c>
      <c r="D1706" s="575">
        <v>15.88</v>
      </c>
    </row>
    <row r="1707" spans="1:4">
      <c r="A1707" s="572">
        <v>1789</v>
      </c>
      <c r="B1707" s="573" t="s">
        <v>2208</v>
      </c>
      <c r="C1707" s="574" t="s">
        <v>492</v>
      </c>
      <c r="D1707" s="575">
        <v>47.27</v>
      </c>
    </row>
    <row r="1708" spans="1:4">
      <c r="A1708" s="572">
        <v>1788</v>
      </c>
      <c r="B1708" s="573" t="s">
        <v>2209</v>
      </c>
      <c r="C1708" s="574" t="s">
        <v>492</v>
      </c>
      <c r="D1708" s="575">
        <v>38.9</v>
      </c>
    </row>
    <row r="1709" spans="1:4">
      <c r="A1709" s="572">
        <v>1787</v>
      </c>
      <c r="B1709" s="573" t="s">
        <v>2210</v>
      </c>
      <c r="C1709" s="574" t="s">
        <v>492</v>
      </c>
      <c r="D1709" s="575">
        <v>25.05</v>
      </c>
    </row>
    <row r="1710" spans="1:4">
      <c r="A1710" s="572">
        <v>1786</v>
      </c>
      <c r="B1710" s="573" t="s">
        <v>2211</v>
      </c>
      <c r="C1710" s="574" t="s">
        <v>492</v>
      </c>
      <c r="D1710" s="575">
        <v>9.4700000000000006</v>
      </c>
    </row>
    <row r="1711" spans="1:4">
      <c r="A1711" s="572">
        <v>1791</v>
      </c>
      <c r="B1711" s="573" t="s">
        <v>2212</v>
      </c>
      <c r="C1711" s="574" t="s">
        <v>492</v>
      </c>
      <c r="D1711" s="575">
        <v>105.73</v>
      </c>
    </row>
    <row r="1712" spans="1:4">
      <c r="A1712" s="572">
        <v>1790</v>
      </c>
      <c r="B1712" s="573" t="s">
        <v>2213</v>
      </c>
      <c r="C1712" s="574" t="s">
        <v>492</v>
      </c>
      <c r="D1712" s="575">
        <v>91.17</v>
      </c>
    </row>
    <row r="1713" spans="1:4">
      <c r="A1713" s="572">
        <v>1792</v>
      </c>
      <c r="B1713" s="573" t="s">
        <v>2214</v>
      </c>
      <c r="C1713" s="574" t="s">
        <v>492</v>
      </c>
      <c r="D1713" s="575">
        <v>164.11</v>
      </c>
    </row>
    <row r="1714" spans="1:4">
      <c r="A1714" s="572">
        <v>1793</v>
      </c>
      <c r="B1714" s="573" t="s">
        <v>2215</v>
      </c>
      <c r="C1714" s="574" t="s">
        <v>492</v>
      </c>
      <c r="D1714" s="575">
        <v>276.54000000000002</v>
      </c>
    </row>
    <row r="1715" spans="1:4">
      <c r="A1715" s="572">
        <v>1816</v>
      </c>
      <c r="B1715" s="573" t="s">
        <v>2216</v>
      </c>
      <c r="C1715" s="574" t="s">
        <v>492</v>
      </c>
      <c r="D1715" s="575">
        <v>24.43</v>
      </c>
    </row>
    <row r="1716" spans="1:4">
      <c r="A1716" s="572">
        <v>1815</v>
      </c>
      <c r="B1716" s="573" t="s">
        <v>2217</v>
      </c>
      <c r="C1716" s="574" t="s">
        <v>492</v>
      </c>
      <c r="D1716" s="575">
        <v>132.38</v>
      </c>
    </row>
    <row r="1717" spans="1:4">
      <c r="A1717" s="572">
        <v>1797</v>
      </c>
      <c r="B1717" s="573" t="s">
        <v>2218</v>
      </c>
      <c r="C1717" s="574" t="s">
        <v>492</v>
      </c>
      <c r="D1717" s="575">
        <v>46.78</v>
      </c>
    </row>
    <row r="1718" spans="1:4">
      <c r="A1718" s="572">
        <v>1796</v>
      </c>
      <c r="B1718" s="573" t="s">
        <v>2219</v>
      </c>
      <c r="C1718" s="574" t="s">
        <v>492</v>
      </c>
      <c r="D1718" s="575">
        <v>36.47</v>
      </c>
    </row>
    <row r="1719" spans="1:4">
      <c r="A1719" s="572">
        <v>1794</v>
      </c>
      <c r="B1719" s="573" t="s">
        <v>2220</v>
      </c>
      <c r="C1719" s="574" t="s">
        <v>492</v>
      </c>
      <c r="D1719" s="575">
        <v>8.18</v>
      </c>
    </row>
    <row r="1720" spans="1:4">
      <c r="A1720" s="572">
        <v>1798</v>
      </c>
      <c r="B1720" s="573" t="s">
        <v>2221</v>
      </c>
      <c r="C1720" s="574" t="s">
        <v>492</v>
      </c>
      <c r="D1720" s="575">
        <v>73.25</v>
      </c>
    </row>
    <row r="1721" spans="1:4">
      <c r="A1721" s="572">
        <v>1799</v>
      </c>
      <c r="B1721" s="573" t="s">
        <v>2222</v>
      </c>
      <c r="C1721" s="574" t="s">
        <v>492</v>
      </c>
      <c r="D1721" s="575">
        <v>163.49</v>
      </c>
    </row>
    <row r="1722" spans="1:4">
      <c r="A1722" s="572">
        <v>1795</v>
      </c>
      <c r="B1722" s="573" t="s">
        <v>2223</v>
      </c>
      <c r="C1722" s="574" t="s">
        <v>492</v>
      </c>
      <c r="D1722" s="575">
        <v>12.21</v>
      </c>
    </row>
    <row r="1723" spans="1:4">
      <c r="A1723" s="572">
        <v>1800</v>
      </c>
      <c r="B1723" s="573" t="s">
        <v>2224</v>
      </c>
      <c r="C1723" s="574" t="s">
        <v>492</v>
      </c>
      <c r="D1723" s="575">
        <v>274.55</v>
      </c>
    </row>
    <row r="1724" spans="1:4">
      <c r="A1724" s="572">
        <v>1801</v>
      </c>
      <c r="B1724" s="573" t="s">
        <v>2225</v>
      </c>
      <c r="C1724" s="574" t="s">
        <v>492</v>
      </c>
      <c r="D1724" s="575">
        <v>556.09</v>
      </c>
    </row>
    <row r="1725" spans="1:4">
      <c r="A1725" s="572">
        <v>1802</v>
      </c>
      <c r="B1725" s="573" t="s">
        <v>2226</v>
      </c>
      <c r="C1725" s="574" t="s">
        <v>492</v>
      </c>
      <c r="D1725" s="575">
        <v>588.75</v>
      </c>
    </row>
    <row r="1726" spans="1:4">
      <c r="A1726" s="572">
        <v>1809</v>
      </c>
      <c r="B1726" s="573" t="s">
        <v>2227</v>
      </c>
      <c r="C1726" s="574" t="s">
        <v>492</v>
      </c>
      <c r="D1726" s="575">
        <v>45.36</v>
      </c>
    </row>
    <row r="1727" spans="1:4">
      <c r="A1727" s="572">
        <v>1814</v>
      </c>
      <c r="B1727" s="573" t="s">
        <v>2228</v>
      </c>
      <c r="C1727" s="574" t="s">
        <v>492</v>
      </c>
      <c r="D1727" s="575">
        <v>39.340000000000003</v>
      </c>
    </row>
    <row r="1728" spans="1:4">
      <c r="A1728" s="572">
        <v>1805</v>
      </c>
      <c r="B1728" s="573" t="s">
        <v>2229</v>
      </c>
      <c r="C1728" s="574" t="s">
        <v>492</v>
      </c>
      <c r="D1728" s="575">
        <v>22.7</v>
      </c>
    </row>
    <row r="1729" spans="1:4">
      <c r="A1729" s="572">
        <v>1803</v>
      </c>
      <c r="B1729" s="573" t="s">
        <v>2230</v>
      </c>
      <c r="C1729" s="574" t="s">
        <v>492</v>
      </c>
      <c r="D1729" s="575">
        <v>9.1999999999999993</v>
      </c>
    </row>
    <row r="1730" spans="1:4">
      <c r="A1730" s="572">
        <v>1821</v>
      </c>
      <c r="B1730" s="573" t="s">
        <v>2231</v>
      </c>
      <c r="C1730" s="574" t="s">
        <v>492</v>
      </c>
      <c r="D1730" s="575">
        <v>115.74</v>
      </c>
    </row>
    <row r="1731" spans="1:4">
      <c r="A1731" s="572">
        <v>1806</v>
      </c>
      <c r="B1731" s="573" t="s">
        <v>2232</v>
      </c>
      <c r="C1731" s="574" t="s">
        <v>492</v>
      </c>
      <c r="D1731" s="575">
        <v>70.989999999999995</v>
      </c>
    </row>
    <row r="1732" spans="1:4">
      <c r="A1732" s="572">
        <v>1807</v>
      </c>
      <c r="B1732" s="573" t="s">
        <v>2233</v>
      </c>
      <c r="C1732" s="574" t="s">
        <v>492</v>
      </c>
      <c r="D1732" s="575">
        <v>158.66999999999999</v>
      </c>
    </row>
    <row r="1733" spans="1:4">
      <c r="A1733" s="572">
        <v>1804</v>
      </c>
      <c r="B1733" s="573" t="s">
        <v>2234</v>
      </c>
      <c r="C1733" s="574" t="s">
        <v>492</v>
      </c>
      <c r="D1733" s="575">
        <v>13.14</v>
      </c>
    </row>
    <row r="1734" spans="1:4">
      <c r="A1734" s="572">
        <v>1808</v>
      </c>
      <c r="B1734" s="573" t="s">
        <v>2235</v>
      </c>
      <c r="C1734" s="574" t="s">
        <v>492</v>
      </c>
      <c r="D1734" s="575">
        <v>250.33</v>
      </c>
    </row>
    <row r="1735" spans="1:4">
      <c r="A1735" s="572">
        <v>1881</v>
      </c>
      <c r="B1735" s="573" t="s">
        <v>2236</v>
      </c>
      <c r="C1735" s="574" t="s">
        <v>492</v>
      </c>
      <c r="D1735" s="575">
        <v>13.07</v>
      </c>
    </row>
    <row r="1736" spans="1:4">
      <c r="A1736" s="572">
        <v>1890</v>
      </c>
      <c r="B1736" s="573" t="s">
        <v>2237</v>
      </c>
      <c r="C1736" s="574" t="s">
        <v>492</v>
      </c>
      <c r="D1736" s="575">
        <v>11.4</v>
      </c>
    </row>
    <row r="1737" spans="1:4">
      <c r="A1737" s="572">
        <v>1880</v>
      </c>
      <c r="B1737" s="573" t="s">
        <v>2238</v>
      </c>
      <c r="C1737" s="574" t="s">
        <v>492</v>
      </c>
      <c r="D1737" s="575">
        <v>5.79</v>
      </c>
    </row>
    <row r="1738" spans="1:4">
      <c r="A1738" s="572">
        <v>1886</v>
      </c>
      <c r="B1738" s="573" t="s">
        <v>2239</v>
      </c>
      <c r="C1738" s="574" t="s">
        <v>492</v>
      </c>
      <c r="D1738" s="575">
        <v>4.74</v>
      </c>
    </row>
    <row r="1739" spans="1:4">
      <c r="A1739" s="572">
        <v>1882</v>
      </c>
      <c r="B1739" s="573" t="s">
        <v>2240</v>
      </c>
      <c r="C1739" s="574" t="s">
        <v>492</v>
      </c>
      <c r="D1739" s="575">
        <v>19.73</v>
      </c>
    </row>
    <row r="1740" spans="1:4">
      <c r="A1740" s="572">
        <v>1889</v>
      </c>
      <c r="B1740" s="573" t="s">
        <v>2241</v>
      </c>
      <c r="C1740" s="574" t="s">
        <v>492</v>
      </c>
      <c r="D1740" s="575">
        <v>17.260000000000002</v>
      </c>
    </row>
    <row r="1741" spans="1:4">
      <c r="A1741" s="572">
        <v>1888</v>
      </c>
      <c r="B1741" s="573" t="s">
        <v>2242</v>
      </c>
      <c r="C1741" s="574" t="s">
        <v>492</v>
      </c>
      <c r="D1741" s="575">
        <v>46.68</v>
      </c>
    </row>
    <row r="1742" spans="1:4">
      <c r="A1742" s="572">
        <v>1883</v>
      </c>
      <c r="B1742" s="573" t="s">
        <v>2243</v>
      </c>
      <c r="C1742" s="574" t="s">
        <v>492</v>
      </c>
      <c r="D1742" s="575">
        <v>49.88</v>
      </c>
    </row>
    <row r="1743" spans="1:4">
      <c r="A1743" s="572">
        <v>12033</v>
      </c>
      <c r="B1743" s="573" t="s">
        <v>2244</v>
      </c>
      <c r="C1743" s="574" t="s">
        <v>492</v>
      </c>
      <c r="D1743" s="575">
        <v>13.07</v>
      </c>
    </row>
    <row r="1744" spans="1:4">
      <c r="A1744" s="572">
        <v>12034</v>
      </c>
      <c r="B1744" s="573" t="s">
        <v>2245</v>
      </c>
      <c r="C1744" s="574" t="s">
        <v>492</v>
      </c>
      <c r="D1744" s="575">
        <v>4.5</v>
      </c>
    </row>
    <row r="1745" spans="1:4">
      <c r="A1745" s="572">
        <v>1875</v>
      </c>
      <c r="B1745" s="573" t="s">
        <v>2246</v>
      </c>
      <c r="C1745" s="574" t="s">
        <v>492</v>
      </c>
      <c r="D1745" s="575">
        <v>7.64</v>
      </c>
    </row>
    <row r="1746" spans="1:4">
      <c r="A1746" s="572">
        <v>1874</v>
      </c>
      <c r="B1746" s="573" t="s">
        <v>2247</v>
      </c>
      <c r="C1746" s="574" t="s">
        <v>492</v>
      </c>
      <c r="D1746" s="575">
        <v>6.78</v>
      </c>
    </row>
    <row r="1747" spans="1:4">
      <c r="A1747" s="572">
        <v>1884</v>
      </c>
      <c r="B1747" s="573" t="s">
        <v>2248</v>
      </c>
      <c r="C1747" s="574" t="s">
        <v>492</v>
      </c>
      <c r="D1747" s="575">
        <v>4.93</v>
      </c>
    </row>
    <row r="1748" spans="1:4">
      <c r="A1748" s="572">
        <v>1887</v>
      </c>
      <c r="B1748" s="573" t="s">
        <v>2249</v>
      </c>
      <c r="C1748" s="574" t="s">
        <v>492</v>
      </c>
      <c r="D1748" s="575">
        <v>28.05</v>
      </c>
    </row>
    <row r="1749" spans="1:4">
      <c r="A1749" s="572">
        <v>1876</v>
      </c>
      <c r="B1749" s="573" t="s">
        <v>2250</v>
      </c>
      <c r="C1749" s="574" t="s">
        <v>492</v>
      </c>
      <c r="D1749" s="575">
        <v>11.47</v>
      </c>
    </row>
    <row r="1750" spans="1:4">
      <c r="A1750" s="572">
        <v>1877</v>
      </c>
      <c r="B1750" s="573" t="s">
        <v>2251</v>
      </c>
      <c r="C1750" s="574" t="s">
        <v>492</v>
      </c>
      <c r="D1750" s="575">
        <v>32.799999999999997</v>
      </c>
    </row>
    <row r="1751" spans="1:4">
      <c r="A1751" s="572">
        <v>1879</v>
      </c>
      <c r="B1751" s="573" t="s">
        <v>2252</v>
      </c>
      <c r="C1751" s="574" t="s">
        <v>492</v>
      </c>
      <c r="D1751" s="575">
        <v>3.2</v>
      </c>
    </row>
    <row r="1752" spans="1:4">
      <c r="A1752" s="572">
        <v>1878</v>
      </c>
      <c r="B1752" s="573" t="s">
        <v>2253</v>
      </c>
      <c r="C1752" s="574" t="s">
        <v>492</v>
      </c>
      <c r="D1752" s="575">
        <v>62.59</v>
      </c>
    </row>
    <row r="1753" spans="1:4">
      <c r="A1753" s="572">
        <v>1941</v>
      </c>
      <c r="B1753" s="573" t="s">
        <v>2254</v>
      </c>
      <c r="C1753" s="574" t="s">
        <v>492</v>
      </c>
      <c r="D1753" s="575">
        <v>10.43</v>
      </c>
    </row>
    <row r="1754" spans="1:4">
      <c r="A1754" s="572">
        <v>1940</v>
      </c>
      <c r="B1754" s="573" t="s">
        <v>2255</v>
      </c>
      <c r="C1754" s="574" t="s">
        <v>492</v>
      </c>
      <c r="D1754" s="575">
        <v>10.39</v>
      </c>
    </row>
    <row r="1755" spans="1:4">
      <c r="A1755" s="572">
        <v>1939</v>
      </c>
      <c r="B1755" s="573" t="s">
        <v>2256</v>
      </c>
      <c r="C1755" s="574" t="s">
        <v>492</v>
      </c>
      <c r="D1755" s="575">
        <v>3.27</v>
      </c>
    </row>
    <row r="1756" spans="1:4">
      <c r="A1756" s="572">
        <v>1937</v>
      </c>
      <c r="B1756" s="573" t="s">
        <v>2257</v>
      </c>
      <c r="C1756" s="574" t="s">
        <v>492</v>
      </c>
      <c r="D1756" s="575">
        <v>1.43</v>
      </c>
    </row>
    <row r="1757" spans="1:4">
      <c r="A1757" s="572">
        <v>1942</v>
      </c>
      <c r="B1757" s="573" t="s">
        <v>2258</v>
      </c>
      <c r="C1757" s="574" t="s">
        <v>492</v>
      </c>
      <c r="D1757" s="575">
        <v>19.75</v>
      </c>
    </row>
    <row r="1758" spans="1:4">
      <c r="A1758" s="572">
        <v>1938</v>
      </c>
      <c r="B1758" s="573" t="s">
        <v>2259</v>
      </c>
      <c r="C1758" s="574" t="s">
        <v>492</v>
      </c>
      <c r="D1758" s="575">
        <v>1.8</v>
      </c>
    </row>
    <row r="1759" spans="1:4">
      <c r="A1759" s="572">
        <v>1966</v>
      </c>
      <c r="B1759" s="573" t="s">
        <v>2260</v>
      </c>
      <c r="C1759" s="574" t="s">
        <v>492</v>
      </c>
      <c r="D1759" s="575">
        <v>10.17</v>
      </c>
    </row>
    <row r="1760" spans="1:4">
      <c r="A1760" s="572">
        <v>1933</v>
      </c>
      <c r="B1760" s="573" t="s">
        <v>2261</v>
      </c>
      <c r="C1760" s="574" t="s">
        <v>492</v>
      </c>
      <c r="D1760" s="575">
        <v>2.09</v>
      </c>
    </row>
    <row r="1761" spans="1:4">
      <c r="A1761" s="572">
        <v>1932</v>
      </c>
      <c r="B1761" s="573" t="s">
        <v>2262</v>
      </c>
      <c r="C1761" s="574" t="s">
        <v>492</v>
      </c>
      <c r="D1761" s="575">
        <v>4.75</v>
      </c>
    </row>
    <row r="1762" spans="1:4">
      <c r="A1762" s="572">
        <v>1951</v>
      </c>
      <c r="B1762" s="573" t="s">
        <v>2263</v>
      </c>
      <c r="C1762" s="574" t="s">
        <v>492</v>
      </c>
      <c r="D1762" s="575">
        <v>9.58</v>
      </c>
    </row>
    <row r="1763" spans="1:4">
      <c r="A1763" s="572">
        <v>1952</v>
      </c>
      <c r="B1763" s="573" t="s">
        <v>2264</v>
      </c>
      <c r="C1763" s="574" t="s">
        <v>492</v>
      </c>
      <c r="D1763" s="575">
        <v>62.51</v>
      </c>
    </row>
    <row r="1764" spans="1:4">
      <c r="A1764" s="572">
        <v>20103</v>
      </c>
      <c r="B1764" s="573" t="s">
        <v>2265</v>
      </c>
      <c r="C1764" s="574" t="s">
        <v>492</v>
      </c>
      <c r="D1764" s="575">
        <v>93.66</v>
      </c>
    </row>
    <row r="1765" spans="1:4">
      <c r="A1765" s="572">
        <v>20104</v>
      </c>
      <c r="B1765" s="573" t="s">
        <v>2266</v>
      </c>
      <c r="C1765" s="574" t="s">
        <v>492</v>
      </c>
      <c r="D1765" s="575">
        <v>237.6</v>
      </c>
    </row>
    <row r="1766" spans="1:4">
      <c r="A1766" s="572">
        <v>20105</v>
      </c>
      <c r="B1766" s="573" t="s">
        <v>2267</v>
      </c>
      <c r="C1766" s="574" t="s">
        <v>492</v>
      </c>
      <c r="D1766" s="575">
        <v>370.1</v>
      </c>
    </row>
    <row r="1767" spans="1:4">
      <c r="A1767" s="572">
        <v>1965</v>
      </c>
      <c r="B1767" s="573" t="s">
        <v>2268</v>
      </c>
      <c r="C1767" s="574" t="s">
        <v>492</v>
      </c>
      <c r="D1767" s="575">
        <v>18.66</v>
      </c>
    </row>
    <row r="1768" spans="1:4">
      <c r="A1768" s="572">
        <v>10765</v>
      </c>
      <c r="B1768" s="573" t="s">
        <v>2269</v>
      </c>
      <c r="C1768" s="574" t="s">
        <v>492</v>
      </c>
      <c r="D1768" s="575">
        <v>4.72</v>
      </c>
    </row>
    <row r="1769" spans="1:4">
      <c r="A1769" s="572">
        <v>10767</v>
      </c>
      <c r="B1769" s="573" t="s">
        <v>2270</v>
      </c>
      <c r="C1769" s="574" t="s">
        <v>492</v>
      </c>
      <c r="D1769" s="575">
        <v>12.99</v>
      </c>
    </row>
    <row r="1770" spans="1:4">
      <c r="A1770" s="572">
        <v>1970</v>
      </c>
      <c r="B1770" s="573" t="s">
        <v>2271</v>
      </c>
      <c r="C1770" s="574" t="s">
        <v>492</v>
      </c>
      <c r="D1770" s="575">
        <v>23.37</v>
      </c>
    </row>
    <row r="1771" spans="1:4">
      <c r="A1771" s="572">
        <v>1967</v>
      </c>
      <c r="B1771" s="573" t="s">
        <v>2272</v>
      </c>
      <c r="C1771" s="574" t="s">
        <v>492</v>
      </c>
      <c r="D1771" s="575">
        <v>2.16</v>
      </c>
    </row>
    <row r="1772" spans="1:4">
      <c r="A1772" s="572">
        <v>1968</v>
      </c>
      <c r="B1772" s="573" t="s">
        <v>2273</v>
      </c>
      <c r="C1772" s="574" t="s">
        <v>492</v>
      </c>
      <c r="D1772" s="575">
        <v>4.68</v>
      </c>
    </row>
    <row r="1773" spans="1:4">
      <c r="A1773" s="572">
        <v>1969</v>
      </c>
      <c r="B1773" s="573" t="s">
        <v>2274</v>
      </c>
      <c r="C1773" s="574" t="s">
        <v>492</v>
      </c>
      <c r="D1773" s="575">
        <v>14.62</v>
      </c>
    </row>
    <row r="1774" spans="1:4" ht="28.5">
      <c r="A1774" s="572">
        <v>1839</v>
      </c>
      <c r="B1774" s="573" t="s">
        <v>2275</v>
      </c>
      <c r="C1774" s="574" t="s">
        <v>492</v>
      </c>
      <c r="D1774" s="575">
        <v>49.31</v>
      </c>
    </row>
    <row r="1775" spans="1:4" ht="28.5">
      <c r="A1775" s="572">
        <v>1835</v>
      </c>
      <c r="B1775" s="573" t="s">
        <v>2276</v>
      </c>
      <c r="C1775" s="574" t="s">
        <v>492</v>
      </c>
      <c r="D1775" s="575">
        <v>12.08</v>
      </c>
    </row>
    <row r="1776" spans="1:4" ht="28.5">
      <c r="A1776" s="572">
        <v>1823</v>
      </c>
      <c r="B1776" s="573" t="s">
        <v>2277</v>
      </c>
      <c r="C1776" s="574" t="s">
        <v>492</v>
      </c>
      <c r="D1776" s="575">
        <v>28.2</v>
      </c>
    </row>
    <row r="1777" spans="1:4" ht="28.5">
      <c r="A1777" s="572">
        <v>1827</v>
      </c>
      <c r="B1777" s="573" t="s">
        <v>2278</v>
      </c>
      <c r="C1777" s="574" t="s">
        <v>492</v>
      </c>
      <c r="D1777" s="575">
        <v>50.74</v>
      </c>
    </row>
    <row r="1778" spans="1:4" ht="28.5">
      <c r="A1778" s="572">
        <v>1831</v>
      </c>
      <c r="B1778" s="573" t="s">
        <v>2279</v>
      </c>
      <c r="C1778" s="574" t="s">
        <v>492</v>
      </c>
      <c r="D1778" s="575">
        <v>12.55</v>
      </c>
    </row>
    <row r="1779" spans="1:4" ht="28.5">
      <c r="A1779" s="572">
        <v>1825</v>
      </c>
      <c r="B1779" s="573" t="s">
        <v>2280</v>
      </c>
      <c r="C1779" s="574" t="s">
        <v>492</v>
      </c>
      <c r="D1779" s="575">
        <v>28.15</v>
      </c>
    </row>
    <row r="1780" spans="1:4" ht="28.5">
      <c r="A1780" s="572">
        <v>1828</v>
      </c>
      <c r="B1780" s="573" t="s">
        <v>2281</v>
      </c>
      <c r="C1780" s="574" t="s">
        <v>492</v>
      </c>
      <c r="D1780" s="575">
        <v>57.48</v>
      </c>
    </row>
    <row r="1781" spans="1:4" ht="28.5">
      <c r="A1781" s="572">
        <v>1845</v>
      </c>
      <c r="B1781" s="573" t="s">
        <v>2282</v>
      </c>
      <c r="C1781" s="574" t="s">
        <v>492</v>
      </c>
      <c r="D1781" s="575">
        <v>13.74</v>
      </c>
    </row>
    <row r="1782" spans="1:4" ht="28.5">
      <c r="A1782" s="572">
        <v>1824</v>
      </c>
      <c r="B1782" s="573" t="s">
        <v>2283</v>
      </c>
      <c r="C1782" s="574" t="s">
        <v>492</v>
      </c>
      <c r="D1782" s="575">
        <v>32.08</v>
      </c>
    </row>
    <row r="1783" spans="1:4">
      <c r="A1783" s="572">
        <v>1964</v>
      </c>
      <c r="B1783" s="573" t="s">
        <v>2284</v>
      </c>
      <c r="C1783" s="574" t="s">
        <v>492</v>
      </c>
      <c r="D1783" s="575">
        <v>14.22</v>
      </c>
    </row>
    <row r="1784" spans="1:4" ht="28.5">
      <c r="A1784" s="572">
        <v>1858</v>
      </c>
      <c r="B1784" s="573" t="s">
        <v>2285</v>
      </c>
      <c r="C1784" s="574" t="s">
        <v>492</v>
      </c>
      <c r="D1784" s="575">
        <v>20.07</v>
      </c>
    </row>
    <row r="1785" spans="1:4" ht="28.5">
      <c r="A1785" s="572">
        <v>1857</v>
      </c>
      <c r="B1785" s="573" t="s">
        <v>2286</v>
      </c>
      <c r="C1785" s="574" t="s">
        <v>492</v>
      </c>
      <c r="D1785" s="575">
        <v>49.09</v>
      </c>
    </row>
    <row r="1786" spans="1:4" ht="28.5">
      <c r="A1786" s="572">
        <v>1844</v>
      </c>
      <c r="B1786" s="573" t="s">
        <v>2287</v>
      </c>
      <c r="C1786" s="574" t="s">
        <v>492</v>
      </c>
      <c r="D1786" s="575">
        <v>86.06</v>
      </c>
    </row>
    <row r="1787" spans="1:4" ht="28.5">
      <c r="A1787" s="572">
        <v>1836</v>
      </c>
      <c r="B1787" s="573" t="s">
        <v>2288</v>
      </c>
      <c r="C1787" s="574" t="s">
        <v>492</v>
      </c>
      <c r="D1787" s="575">
        <v>189.59</v>
      </c>
    </row>
    <row r="1788" spans="1:4" ht="28.5">
      <c r="A1788" s="572">
        <v>1837</v>
      </c>
      <c r="B1788" s="573" t="s">
        <v>2289</v>
      </c>
      <c r="C1788" s="574" t="s">
        <v>492</v>
      </c>
      <c r="D1788" s="575">
        <v>311.86</v>
      </c>
    </row>
    <row r="1789" spans="1:4" ht="28.5">
      <c r="A1789" s="572">
        <v>1860</v>
      </c>
      <c r="B1789" s="573" t="s">
        <v>2290</v>
      </c>
      <c r="C1789" s="574" t="s">
        <v>492</v>
      </c>
      <c r="D1789" s="575">
        <v>614.16</v>
      </c>
    </row>
    <row r="1790" spans="1:4" ht="28.5">
      <c r="A1790" s="572">
        <v>1862</v>
      </c>
      <c r="B1790" s="573" t="s">
        <v>2291</v>
      </c>
      <c r="C1790" s="574" t="s">
        <v>492</v>
      </c>
      <c r="D1790" s="575">
        <v>986.73</v>
      </c>
    </row>
    <row r="1791" spans="1:4" ht="28.5">
      <c r="A1791" s="572">
        <v>1863</v>
      </c>
      <c r="B1791" s="573" t="s">
        <v>2292</v>
      </c>
      <c r="C1791" s="574" t="s">
        <v>492</v>
      </c>
      <c r="D1791" s="575">
        <v>19.29</v>
      </c>
    </row>
    <row r="1792" spans="1:4" ht="28.5">
      <c r="A1792" s="572">
        <v>1864</v>
      </c>
      <c r="B1792" s="573" t="s">
        <v>2293</v>
      </c>
      <c r="C1792" s="574" t="s">
        <v>492</v>
      </c>
      <c r="D1792" s="575">
        <v>50.53</v>
      </c>
    </row>
    <row r="1793" spans="1:4" ht="28.5">
      <c r="A1793" s="572">
        <v>1865</v>
      </c>
      <c r="B1793" s="573" t="s">
        <v>2294</v>
      </c>
      <c r="C1793" s="574" t="s">
        <v>492</v>
      </c>
      <c r="D1793" s="575">
        <v>86.67</v>
      </c>
    </row>
    <row r="1794" spans="1:4" ht="28.5">
      <c r="A1794" s="572">
        <v>1866</v>
      </c>
      <c r="B1794" s="573" t="s">
        <v>2295</v>
      </c>
      <c r="C1794" s="574" t="s">
        <v>492</v>
      </c>
      <c r="D1794" s="575">
        <v>237.11</v>
      </c>
    </row>
    <row r="1795" spans="1:4" ht="28.5">
      <c r="A1795" s="572">
        <v>1853</v>
      </c>
      <c r="B1795" s="573" t="s">
        <v>2296</v>
      </c>
      <c r="C1795" s="574" t="s">
        <v>492</v>
      </c>
      <c r="D1795" s="575">
        <v>350.53</v>
      </c>
    </row>
    <row r="1796" spans="1:4" ht="28.5">
      <c r="A1796" s="572">
        <v>1867</v>
      </c>
      <c r="B1796" s="573" t="s">
        <v>2297</v>
      </c>
      <c r="C1796" s="574" t="s">
        <v>492</v>
      </c>
      <c r="D1796" s="575">
        <v>776.01</v>
      </c>
    </row>
    <row r="1797" spans="1:4" ht="28.5">
      <c r="A1797" s="572">
        <v>1868</v>
      </c>
      <c r="B1797" s="573" t="s">
        <v>2298</v>
      </c>
      <c r="C1797" s="574" t="s">
        <v>492</v>
      </c>
      <c r="D1797" s="575">
        <v>1119.79</v>
      </c>
    </row>
    <row r="1798" spans="1:4" ht="28.5">
      <c r="A1798" s="572">
        <v>1859</v>
      </c>
      <c r="B1798" s="573" t="s">
        <v>2299</v>
      </c>
      <c r="C1798" s="574" t="s">
        <v>492</v>
      </c>
      <c r="D1798" s="575">
        <v>1465.57</v>
      </c>
    </row>
    <row r="1799" spans="1:4" ht="28.5">
      <c r="A1799" s="572">
        <v>20097</v>
      </c>
      <c r="B1799" s="573" t="s">
        <v>2300</v>
      </c>
      <c r="C1799" s="574" t="s">
        <v>492</v>
      </c>
      <c r="D1799" s="575">
        <v>19.34</v>
      </c>
    </row>
    <row r="1800" spans="1:4" ht="28.5">
      <c r="A1800" s="572">
        <v>20098</v>
      </c>
      <c r="B1800" s="573" t="s">
        <v>2301</v>
      </c>
      <c r="C1800" s="574" t="s">
        <v>492</v>
      </c>
      <c r="D1800" s="575">
        <v>139.44</v>
      </c>
    </row>
    <row r="1801" spans="1:4" ht="28.5">
      <c r="A1801" s="572">
        <v>20096</v>
      </c>
      <c r="B1801" s="573" t="s">
        <v>2302</v>
      </c>
      <c r="C1801" s="574" t="s">
        <v>492</v>
      </c>
      <c r="D1801" s="575">
        <v>11.15</v>
      </c>
    </row>
    <row r="1802" spans="1:4">
      <c r="A1802" s="572">
        <v>25968</v>
      </c>
      <c r="B1802" s="573" t="s">
        <v>2303</v>
      </c>
      <c r="C1802" s="574" t="s">
        <v>492</v>
      </c>
      <c r="D1802" s="575">
        <v>22.46</v>
      </c>
    </row>
    <row r="1803" spans="1:4" ht="28.5">
      <c r="A1803" s="572">
        <v>38369</v>
      </c>
      <c r="B1803" s="573" t="s">
        <v>2304</v>
      </c>
      <c r="C1803" s="574" t="s">
        <v>492</v>
      </c>
      <c r="D1803" s="575">
        <v>10.41</v>
      </c>
    </row>
    <row r="1804" spans="1:4">
      <c r="A1804" s="572">
        <v>38370</v>
      </c>
      <c r="B1804" s="573" t="s">
        <v>2305</v>
      </c>
      <c r="C1804" s="574" t="s">
        <v>492</v>
      </c>
      <c r="D1804" s="575">
        <v>10.41</v>
      </c>
    </row>
    <row r="1805" spans="1:4">
      <c r="A1805" s="572">
        <v>2357</v>
      </c>
      <c r="B1805" s="573" t="s">
        <v>2306</v>
      </c>
      <c r="C1805" s="574" t="s">
        <v>686</v>
      </c>
      <c r="D1805" s="575">
        <v>8.98</v>
      </c>
    </row>
    <row r="1806" spans="1:4">
      <c r="A1806" s="572">
        <v>40806</v>
      </c>
      <c r="B1806" s="573" t="s">
        <v>2307</v>
      </c>
      <c r="C1806" s="574" t="s">
        <v>688</v>
      </c>
      <c r="D1806" s="575">
        <v>1580.09</v>
      </c>
    </row>
    <row r="1807" spans="1:4">
      <c r="A1807" s="572">
        <v>2355</v>
      </c>
      <c r="B1807" s="573" t="s">
        <v>2308</v>
      </c>
      <c r="C1807" s="574" t="s">
        <v>686</v>
      </c>
      <c r="D1807" s="575">
        <v>10.93</v>
      </c>
    </row>
    <row r="1808" spans="1:4">
      <c r="A1808" s="572">
        <v>40805</v>
      </c>
      <c r="B1808" s="573" t="s">
        <v>2309</v>
      </c>
      <c r="C1808" s="574" t="s">
        <v>688</v>
      </c>
      <c r="D1808" s="575">
        <v>1921.76</v>
      </c>
    </row>
    <row r="1809" spans="1:4">
      <c r="A1809" s="572">
        <v>2358</v>
      </c>
      <c r="B1809" s="573" t="s">
        <v>2310</v>
      </c>
      <c r="C1809" s="574" t="s">
        <v>686</v>
      </c>
      <c r="D1809" s="575">
        <v>16.350000000000001</v>
      </c>
    </row>
    <row r="1810" spans="1:4">
      <c r="A1810" s="572">
        <v>40807</v>
      </c>
      <c r="B1810" s="573" t="s">
        <v>2311</v>
      </c>
      <c r="C1810" s="574" t="s">
        <v>688</v>
      </c>
      <c r="D1810" s="575">
        <v>2872.66</v>
      </c>
    </row>
    <row r="1811" spans="1:4">
      <c r="A1811" s="572">
        <v>39397</v>
      </c>
      <c r="B1811" s="573" t="s">
        <v>2312</v>
      </c>
      <c r="C1811" s="574" t="s">
        <v>256</v>
      </c>
      <c r="D1811" s="575">
        <v>11.31</v>
      </c>
    </row>
    <row r="1812" spans="1:4" ht="28.5">
      <c r="A1812" s="572">
        <v>2692</v>
      </c>
      <c r="B1812" s="573" t="s">
        <v>2313</v>
      </c>
      <c r="C1812" s="574" t="s">
        <v>256</v>
      </c>
      <c r="D1812" s="575">
        <v>5.36</v>
      </c>
    </row>
    <row r="1813" spans="1:4">
      <c r="A1813" s="572">
        <v>5330</v>
      </c>
      <c r="B1813" s="573" t="s">
        <v>2314</v>
      </c>
      <c r="C1813" s="574" t="s">
        <v>256</v>
      </c>
      <c r="D1813" s="575">
        <v>36.11</v>
      </c>
    </row>
    <row r="1814" spans="1:4">
      <c r="A1814" s="572">
        <v>26017</v>
      </c>
      <c r="B1814" s="573" t="s">
        <v>2315</v>
      </c>
      <c r="C1814" s="574" t="s">
        <v>492</v>
      </c>
      <c r="D1814" s="575">
        <v>19.46</v>
      </c>
    </row>
    <row r="1815" spans="1:4" ht="28.5">
      <c r="A1815" s="572">
        <v>25931</v>
      </c>
      <c r="B1815" s="573" t="s">
        <v>2316</v>
      </c>
      <c r="C1815" s="574" t="s">
        <v>492</v>
      </c>
      <c r="D1815" s="575">
        <v>61.85</v>
      </c>
    </row>
    <row r="1816" spans="1:4" ht="28.5">
      <c r="A1816" s="572">
        <v>38140</v>
      </c>
      <c r="B1816" s="573" t="s">
        <v>2317</v>
      </c>
      <c r="C1816" s="574" t="s">
        <v>492</v>
      </c>
      <c r="D1816" s="575">
        <v>15</v>
      </c>
    </row>
    <row r="1817" spans="1:4" ht="28.5">
      <c r="A1817" s="572">
        <v>13887</v>
      </c>
      <c r="B1817" s="573" t="s">
        <v>2318</v>
      </c>
      <c r="C1817" s="574" t="s">
        <v>492</v>
      </c>
      <c r="D1817" s="575">
        <v>355.13</v>
      </c>
    </row>
    <row r="1818" spans="1:4" ht="28.5">
      <c r="A1818" s="572">
        <v>26018</v>
      </c>
      <c r="B1818" s="573" t="s">
        <v>2319</v>
      </c>
      <c r="C1818" s="574" t="s">
        <v>492</v>
      </c>
      <c r="D1818" s="575">
        <v>15.81</v>
      </c>
    </row>
    <row r="1819" spans="1:4" ht="28.5">
      <c r="A1819" s="572">
        <v>26019</v>
      </c>
      <c r="B1819" s="573" t="s">
        <v>2320</v>
      </c>
      <c r="C1819" s="574" t="s">
        <v>492</v>
      </c>
      <c r="D1819" s="575">
        <v>14.93</v>
      </c>
    </row>
    <row r="1820" spans="1:4">
      <c r="A1820" s="572">
        <v>26020</v>
      </c>
      <c r="B1820" s="573" t="s">
        <v>2321</v>
      </c>
      <c r="C1820" s="574" t="s">
        <v>492</v>
      </c>
      <c r="D1820" s="575">
        <v>3.89</v>
      </c>
    </row>
    <row r="1821" spans="1:4">
      <c r="A1821" s="572">
        <v>20008</v>
      </c>
      <c r="B1821" s="573" t="s">
        <v>2322</v>
      </c>
      <c r="C1821" s="574" t="s">
        <v>492</v>
      </c>
      <c r="D1821" s="575">
        <v>9.5399999999999991</v>
      </c>
    </row>
    <row r="1822" spans="1:4">
      <c r="A1822" s="572">
        <v>20009</v>
      </c>
      <c r="B1822" s="573" t="s">
        <v>2323</v>
      </c>
      <c r="C1822" s="574" t="s">
        <v>492</v>
      </c>
      <c r="D1822" s="575">
        <v>9.5399999999999991</v>
      </c>
    </row>
    <row r="1823" spans="1:4">
      <c r="A1823" s="572">
        <v>20010</v>
      </c>
      <c r="B1823" s="573" t="s">
        <v>2324</v>
      </c>
      <c r="C1823" s="574" t="s">
        <v>492</v>
      </c>
      <c r="D1823" s="575">
        <v>9.59</v>
      </c>
    </row>
    <row r="1824" spans="1:4">
      <c r="A1824" s="572">
        <v>14544</v>
      </c>
      <c r="B1824" s="573" t="s">
        <v>2325</v>
      </c>
      <c r="C1824" s="574" t="s">
        <v>492</v>
      </c>
      <c r="D1824" s="575">
        <v>9.59</v>
      </c>
    </row>
    <row r="1825" spans="1:4">
      <c r="A1825" s="572">
        <v>20011</v>
      </c>
      <c r="B1825" s="573" t="s">
        <v>2326</v>
      </c>
      <c r="C1825" s="574" t="s">
        <v>492</v>
      </c>
      <c r="D1825" s="575">
        <v>9.85</v>
      </c>
    </row>
    <row r="1826" spans="1:4">
      <c r="A1826" s="572">
        <v>20013</v>
      </c>
      <c r="B1826" s="573" t="s">
        <v>2327</v>
      </c>
      <c r="C1826" s="574" t="s">
        <v>492</v>
      </c>
      <c r="D1826" s="575">
        <v>14.45</v>
      </c>
    </row>
    <row r="1827" spans="1:4">
      <c r="A1827" s="572">
        <v>20014</v>
      </c>
      <c r="B1827" s="573" t="s">
        <v>2328</v>
      </c>
      <c r="C1827" s="574" t="s">
        <v>492</v>
      </c>
      <c r="D1827" s="575">
        <v>15.01</v>
      </c>
    </row>
    <row r="1828" spans="1:4">
      <c r="A1828" s="572">
        <v>20015</v>
      </c>
      <c r="B1828" s="573" t="s">
        <v>2329</v>
      </c>
      <c r="C1828" s="574" t="s">
        <v>492</v>
      </c>
      <c r="D1828" s="575">
        <v>22.78</v>
      </c>
    </row>
    <row r="1829" spans="1:4">
      <c r="A1829" s="572">
        <v>20016</v>
      </c>
      <c r="B1829" s="573" t="s">
        <v>2330</v>
      </c>
      <c r="C1829" s="574" t="s">
        <v>492</v>
      </c>
      <c r="D1829" s="575">
        <v>22.9</v>
      </c>
    </row>
    <row r="1830" spans="1:4" ht="28.5">
      <c r="A1830" s="572">
        <v>34729</v>
      </c>
      <c r="B1830" s="573" t="s">
        <v>2331</v>
      </c>
      <c r="C1830" s="574" t="s">
        <v>492</v>
      </c>
      <c r="D1830" s="575">
        <v>1078.71</v>
      </c>
    </row>
    <row r="1831" spans="1:4" ht="28.5">
      <c r="A1831" s="572">
        <v>34734</v>
      </c>
      <c r="B1831" s="573" t="s">
        <v>2332</v>
      </c>
      <c r="C1831" s="574" t="s">
        <v>492</v>
      </c>
      <c r="D1831" s="575">
        <v>1670.19</v>
      </c>
    </row>
    <row r="1832" spans="1:4" ht="28.5">
      <c r="A1832" s="572">
        <v>34738</v>
      </c>
      <c r="B1832" s="573" t="s">
        <v>2333</v>
      </c>
      <c r="C1832" s="574" t="s">
        <v>492</v>
      </c>
      <c r="D1832" s="575">
        <v>3902.09</v>
      </c>
    </row>
    <row r="1833" spans="1:4">
      <c r="A1833" s="572">
        <v>2391</v>
      </c>
      <c r="B1833" s="573" t="s">
        <v>2334</v>
      </c>
      <c r="C1833" s="574" t="s">
        <v>492</v>
      </c>
      <c r="D1833" s="575">
        <v>317.37</v>
      </c>
    </row>
    <row r="1834" spans="1:4">
      <c r="A1834" s="572">
        <v>2374</v>
      </c>
      <c r="B1834" s="573" t="s">
        <v>2335</v>
      </c>
      <c r="C1834" s="574" t="s">
        <v>492</v>
      </c>
      <c r="D1834" s="575">
        <v>360.04</v>
      </c>
    </row>
    <row r="1835" spans="1:4">
      <c r="A1835" s="572">
        <v>2377</v>
      </c>
      <c r="B1835" s="573" t="s">
        <v>2336</v>
      </c>
      <c r="C1835" s="574" t="s">
        <v>492</v>
      </c>
      <c r="D1835" s="575">
        <v>505.28</v>
      </c>
    </row>
    <row r="1836" spans="1:4">
      <c r="A1836" s="572">
        <v>2393</v>
      </c>
      <c r="B1836" s="573" t="s">
        <v>2337</v>
      </c>
      <c r="C1836" s="574" t="s">
        <v>492</v>
      </c>
      <c r="D1836" s="575">
        <v>846.16</v>
      </c>
    </row>
    <row r="1837" spans="1:4">
      <c r="A1837" s="572">
        <v>2378</v>
      </c>
      <c r="B1837" s="573" t="s">
        <v>2338</v>
      </c>
      <c r="C1837" s="574" t="s">
        <v>492</v>
      </c>
      <c r="D1837" s="575">
        <v>1162.32</v>
      </c>
    </row>
    <row r="1838" spans="1:4">
      <c r="A1838" s="572">
        <v>34705</v>
      </c>
      <c r="B1838" s="573" t="s">
        <v>2339</v>
      </c>
      <c r="C1838" s="574" t="s">
        <v>492</v>
      </c>
      <c r="D1838" s="575">
        <v>740.09</v>
      </c>
    </row>
    <row r="1839" spans="1:4">
      <c r="A1839" s="572">
        <v>34707</v>
      </c>
      <c r="B1839" s="573" t="s">
        <v>2340</v>
      </c>
      <c r="C1839" s="574" t="s">
        <v>492</v>
      </c>
      <c r="D1839" s="575">
        <v>1371.41</v>
      </c>
    </row>
    <row r="1840" spans="1:4">
      <c r="A1840" s="572">
        <v>34544</v>
      </c>
      <c r="B1840" s="573" t="s">
        <v>2341</v>
      </c>
      <c r="C1840" s="574" t="s">
        <v>492</v>
      </c>
      <c r="D1840" s="575">
        <v>1371.26</v>
      </c>
    </row>
    <row r="1841" spans="1:4">
      <c r="A1841" s="572">
        <v>2379</v>
      </c>
      <c r="B1841" s="573" t="s">
        <v>2342</v>
      </c>
      <c r="C1841" s="574" t="s">
        <v>492</v>
      </c>
      <c r="D1841" s="575">
        <v>1162.32</v>
      </c>
    </row>
    <row r="1842" spans="1:4">
      <c r="A1842" s="572">
        <v>2376</v>
      </c>
      <c r="B1842" s="573" t="s">
        <v>2343</v>
      </c>
      <c r="C1842" s="574" t="s">
        <v>492</v>
      </c>
      <c r="D1842" s="575">
        <v>1914.34</v>
      </c>
    </row>
    <row r="1843" spans="1:4">
      <c r="A1843" s="572">
        <v>2394</v>
      </c>
      <c r="B1843" s="573" t="s">
        <v>2344</v>
      </c>
      <c r="C1843" s="574" t="s">
        <v>492</v>
      </c>
      <c r="D1843" s="575">
        <v>4092.5</v>
      </c>
    </row>
    <row r="1844" spans="1:4">
      <c r="A1844" s="572">
        <v>34623</v>
      </c>
      <c r="B1844" s="573" t="s">
        <v>2345</v>
      </c>
      <c r="C1844" s="574" t="s">
        <v>492</v>
      </c>
      <c r="D1844" s="575">
        <v>46.76</v>
      </c>
    </row>
    <row r="1845" spans="1:4">
      <c r="A1845" s="572">
        <v>34628</v>
      </c>
      <c r="B1845" s="573" t="s">
        <v>2346</v>
      </c>
      <c r="C1845" s="574" t="s">
        <v>492</v>
      </c>
      <c r="D1845" s="575">
        <v>66.98</v>
      </c>
    </row>
    <row r="1846" spans="1:4">
      <c r="A1846" s="572">
        <v>34616</v>
      </c>
      <c r="B1846" s="573" t="s">
        <v>2347</v>
      </c>
      <c r="C1846" s="574" t="s">
        <v>492</v>
      </c>
      <c r="D1846" s="575">
        <v>47.49</v>
      </c>
    </row>
    <row r="1847" spans="1:4">
      <c r="A1847" s="572">
        <v>34686</v>
      </c>
      <c r="B1847" s="573" t="s">
        <v>2348</v>
      </c>
      <c r="C1847" s="574" t="s">
        <v>492</v>
      </c>
      <c r="D1847" s="575">
        <v>12.28</v>
      </c>
    </row>
    <row r="1848" spans="1:4">
      <c r="A1848" s="572">
        <v>34653</v>
      </c>
      <c r="B1848" s="573" t="s">
        <v>2349</v>
      </c>
      <c r="C1848" s="574" t="s">
        <v>492</v>
      </c>
      <c r="D1848" s="575">
        <v>8.2799999999999994</v>
      </c>
    </row>
    <row r="1849" spans="1:4">
      <c r="A1849" s="572">
        <v>34688</v>
      </c>
      <c r="B1849" s="573" t="s">
        <v>2350</v>
      </c>
      <c r="C1849" s="574" t="s">
        <v>492</v>
      </c>
      <c r="D1849" s="575">
        <v>15.01</v>
      </c>
    </row>
    <row r="1850" spans="1:4">
      <c r="A1850" s="572">
        <v>34714</v>
      </c>
      <c r="B1850" s="573" t="s">
        <v>2351</v>
      </c>
      <c r="C1850" s="574" t="s">
        <v>492</v>
      </c>
      <c r="D1850" s="575">
        <v>69.489999999999995</v>
      </c>
    </row>
    <row r="1851" spans="1:4">
      <c r="A1851" s="572">
        <v>34709</v>
      </c>
      <c r="B1851" s="573" t="s">
        <v>2352</v>
      </c>
      <c r="C1851" s="574" t="s">
        <v>492</v>
      </c>
      <c r="D1851" s="575">
        <v>58.18</v>
      </c>
    </row>
    <row r="1852" spans="1:4">
      <c r="A1852" s="572">
        <v>2388</v>
      </c>
      <c r="B1852" s="573" t="s">
        <v>2353</v>
      </c>
      <c r="C1852" s="574" t="s">
        <v>492</v>
      </c>
      <c r="D1852" s="575">
        <v>57.75</v>
      </c>
    </row>
    <row r="1853" spans="1:4">
      <c r="A1853" s="572">
        <v>34606</v>
      </c>
      <c r="B1853" s="573" t="s">
        <v>2354</v>
      </c>
      <c r="C1853" s="574" t="s">
        <v>492</v>
      </c>
      <c r="D1853" s="575">
        <v>88.58</v>
      </c>
    </row>
    <row r="1854" spans="1:4">
      <c r="A1854" s="572">
        <v>2370</v>
      </c>
      <c r="B1854" s="573" t="s">
        <v>2355</v>
      </c>
      <c r="C1854" s="574" t="s">
        <v>492</v>
      </c>
      <c r="D1854" s="575">
        <v>10.73</v>
      </c>
    </row>
    <row r="1855" spans="1:4">
      <c r="A1855" s="572">
        <v>2386</v>
      </c>
      <c r="B1855" s="573" t="s">
        <v>2356</v>
      </c>
      <c r="C1855" s="574" t="s">
        <v>492</v>
      </c>
      <c r="D1855" s="575">
        <v>18</v>
      </c>
    </row>
    <row r="1856" spans="1:4">
      <c r="A1856" s="572">
        <v>34689</v>
      </c>
      <c r="B1856" s="573" t="s">
        <v>2357</v>
      </c>
      <c r="C1856" s="574" t="s">
        <v>492</v>
      </c>
      <c r="D1856" s="575">
        <v>28.2</v>
      </c>
    </row>
    <row r="1857" spans="1:4">
      <c r="A1857" s="572">
        <v>2392</v>
      </c>
      <c r="B1857" s="573" t="s">
        <v>2358</v>
      </c>
      <c r="C1857" s="574" t="s">
        <v>492</v>
      </c>
      <c r="D1857" s="575">
        <v>72.03</v>
      </c>
    </row>
    <row r="1858" spans="1:4">
      <c r="A1858" s="572">
        <v>2373</v>
      </c>
      <c r="B1858" s="573" t="s">
        <v>2359</v>
      </c>
      <c r="C1858" s="574" t="s">
        <v>492</v>
      </c>
      <c r="D1858" s="575">
        <v>101.48</v>
      </c>
    </row>
    <row r="1859" spans="1:4">
      <c r="A1859" s="572">
        <v>14557</v>
      </c>
      <c r="B1859" s="573" t="s">
        <v>2360</v>
      </c>
      <c r="C1859" s="574" t="s">
        <v>492</v>
      </c>
      <c r="D1859" s="575">
        <v>87.33</v>
      </c>
    </row>
    <row r="1860" spans="1:4">
      <c r="A1860" s="572">
        <v>26039</v>
      </c>
      <c r="B1860" s="573" t="s">
        <v>2361</v>
      </c>
      <c r="C1860" s="574" t="s">
        <v>492</v>
      </c>
      <c r="D1860" s="575">
        <v>205741.89</v>
      </c>
    </row>
    <row r="1861" spans="1:4" ht="28.5">
      <c r="A1861" s="572">
        <v>2401</v>
      </c>
      <c r="B1861" s="573" t="s">
        <v>2362</v>
      </c>
      <c r="C1861" s="574" t="s">
        <v>492</v>
      </c>
      <c r="D1861" s="575">
        <v>47322.91</v>
      </c>
    </row>
    <row r="1862" spans="1:4" ht="28.5">
      <c r="A1862" s="572">
        <v>2414</v>
      </c>
      <c r="B1862" s="573" t="s">
        <v>2363</v>
      </c>
      <c r="C1862" s="574" t="s">
        <v>891</v>
      </c>
      <c r="D1862" s="575">
        <v>129.78</v>
      </c>
    </row>
    <row r="1863" spans="1:4" ht="28.5">
      <c r="A1863" s="572">
        <v>2413</v>
      </c>
      <c r="B1863" s="573" t="s">
        <v>2364</v>
      </c>
      <c r="C1863" s="574" t="s">
        <v>891</v>
      </c>
      <c r="D1863" s="575">
        <v>124.85</v>
      </c>
    </row>
    <row r="1864" spans="1:4" ht="28.5">
      <c r="A1864" s="572">
        <v>2405</v>
      </c>
      <c r="B1864" s="573" t="s">
        <v>2365</v>
      </c>
      <c r="C1864" s="574" t="s">
        <v>891</v>
      </c>
      <c r="D1864" s="575">
        <v>145.32</v>
      </c>
    </row>
    <row r="1865" spans="1:4" ht="28.5">
      <c r="A1865" s="572">
        <v>13361</v>
      </c>
      <c r="B1865" s="573" t="s">
        <v>2366</v>
      </c>
      <c r="C1865" s="574" t="s">
        <v>891</v>
      </c>
      <c r="D1865" s="575">
        <v>121.57</v>
      </c>
    </row>
    <row r="1866" spans="1:4" ht="28.5">
      <c r="A1866" s="572">
        <v>11987</v>
      </c>
      <c r="B1866" s="573" t="s">
        <v>2367</v>
      </c>
      <c r="C1866" s="574" t="s">
        <v>891</v>
      </c>
      <c r="D1866" s="575">
        <v>325.27999999999997</v>
      </c>
    </row>
    <row r="1867" spans="1:4" ht="28.5">
      <c r="A1867" s="572">
        <v>2416</v>
      </c>
      <c r="B1867" s="573" t="s">
        <v>2368</v>
      </c>
      <c r="C1867" s="574" t="s">
        <v>891</v>
      </c>
      <c r="D1867" s="575">
        <v>143.91</v>
      </c>
    </row>
    <row r="1868" spans="1:4" ht="28.5">
      <c r="A1868" s="572">
        <v>2412</v>
      </c>
      <c r="B1868" s="573" t="s">
        <v>2369</v>
      </c>
      <c r="C1868" s="574" t="s">
        <v>891</v>
      </c>
      <c r="D1868" s="575">
        <v>138.97999999999999</v>
      </c>
    </row>
    <row r="1869" spans="1:4" ht="28.5">
      <c r="A1869" s="572">
        <v>2411</v>
      </c>
      <c r="B1869" s="573" t="s">
        <v>2370</v>
      </c>
      <c r="C1869" s="574" t="s">
        <v>891</v>
      </c>
      <c r="D1869" s="575">
        <v>121.57</v>
      </c>
    </row>
    <row r="1870" spans="1:4" ht="28.5">
      <c r="A1870" s="572">
        <v>2406</v>
      </c>
      <c r="B1870" s="573" t="s">
        <v>2371</v>
      </c>
      <c r="C1870" s="574" t="s">
        <v>891</v>
      </c>
      <c r="D1870" s="575">
        <v>118.28</v>
      </c>
    </row>
    <row r="1871" spans="1:4" ht="28.5">
      <c r="A1871" s="572">
        <v>10571</v>
      </c>
      <c r="B1871" s="573" t="s">
        <v>2372</v>
      </c>
      <c r="C1871" s="574" t="s">
        <v>891</v>
      </c>
      <c r="D1871" s="575">
        <v>289.14</v>
      </c>
    </row>
    <row r="1872" spans="1:4" ht="28.5">
      <c r="A1872" s="572">
        <v>11985</v>
      </c>
      <c r="B1872" s="573" t="s">
        <v>2373</v>
      </c>
      <c r="C1872" s="574" t="s">
        <v>891</v>
      </c>
      <c r="D1872" s="575">
        <v>279.27999999999997</v>
      </c>
    </row>
    <row r="1873" spans="1:4" ht="28.5">
      <c r="A1873" s="572">
        <v>2410</v>
      </c>
      <c r="B1873" s="573" t="s">
        <v>2374</v>
      </c>
      <c r="C1873" s="574" t="s">
        <v>891</v>
      </c>
      <c r="D1873" s="575">
        <v>123.21</v>
      </c>
    </row>
    <row r="1874" spans="1:4" ht="28.5">
      <c r="A1874" s="572">
        <v>2417</v>
      </c>
      <c r="B1874" s="573" t="s">
        <v>2375</v>
      </c>
      <c r="C1874" s="574" t="s">
        <v>891</v>
      </c>
      <c r="D1874" s="575">
        <v>131.41999999999999</v>
      </c>
    </row>
    <row r="1875" spans="1:4" ht="28.5">
      <c r="A1875" s="572">
        <v>2415</v>
      </c>
      <c r="B1875" s="573" t="s">
        <v>2376</v>
      </c>
      <c r="C1875" s="574" t="s">
        <v>891</v>
      </c>
      <c r="D1875" s="575">
        <v>105.14</v>
      </c>
    </row>
    <row r="1876" spans="1:4" ht="28.5">
      <c r="A1876" s="572">
        <v>13360</v>
      </c>
      <c r="B1876" s="573" t="s">
        <v>2377</v>
      </c>
      <c r="C1876" s="574" t="s">
        <v>891</v>
      </c>
      <c r="D1876" s="575">
        <v>105.14</v>
      </c>
    </row>
    <row r="1877" spans="1:4" ht="28.5">
      <c r="A1877" s="572">
        <v>11983</v>
      </c>
      <c r="B1877" s="573" t="s">
        <v>2378</v>
      </c>
      <c r="C1877" s="574" t="s">
        <v>891</v>
      </c>
      <c r="D1877" s="575">
        <v>256.27999999999997</v>
      </c>
    </row>
    <row r="1878" spans="1:4" ht="28.5">
      <c r="A1878" s="572">
        <v>11986</v>
      </c>
      <c r="B1878" s="573" t="s">
        <v>2379</v>
      </c>
      <c r="C1878" s="574" t="s">
        <v>891</v>
      </c>
      <c r="D1878" s="575">
        <v>312.14</v>
      </c>
    </row>
    <row r="1879" spans="1:4">
      <c r="A1879" s="572">
        <v>25976</v>
      </c>
      <c r="B1879" s="573" t="s">
        <v>2380</v>
      </c>
      <c r="C1879" s="574" t="s">
        <v>891</v>
      </c>
      <c r="D1879" s="575">
        <v>252.35</v>
      </c>
    </row>
    <row r="1880" spans="1:4" ht="28.5">
      <c r="A1880" s="572">
        <v>10629</v>
      </c>
      <c r="B1880" s="573" t="s">
        <v>2381</v>
      </c>
      <c r="C1880" s="574" t="s">
        <v>891</v>
      </c>
      <c r="D1880" s="575">
        <v>259.13</v>
      </c>
    </row>
    <row r="1881" spans="1:4" ht="28.5">
      <c r="A1881" s="572">
        <v>10698</v>
      </c>
      <c r="B1881" s="573" t="s">
        <v>2382</v>
      </c>
      <c r="C1881" s="574" t="s">
        <v>891</v>
      </c>
      <c r="D1881" s="575">
        <v>98.52</v>
      </c>
    </row>
    <row r="1882" spans="1:4" ht="28.5">
      <c r="A1882" s="572">
        <v>2432</v>
      </c>
      <c r="B1882" s="573" t="s">
        <v>2383</v>
      </c>
      <c r="C1882" s="574" t="s">
        <v>492</v>
      </c>
      <c r="D1882" s="575">
        <v>12.05</v>
      </c>
    </row>
    <row r="1883" spans="1:4" ht="28.5">
      <c r="A1883" s="572">
        <v>2418</v>
      </c>
      <c r="B1883" s="573" t="s">
        <v>2384</v>
      </c>
      <c r="C1883" s="574" t="s">
        <v>492</v>
      </c>
      <c r="D1883" s="575">
        <v>5.59</v>
      </c>
    </row>
    <row r="1884" spans="1:4" ht="28.5">
      <c r="A1884" s="572">
        <v>2433</v>
      </c>
      <c r="B1884" s="573" t="s">
        <v>2385</v>
      </c>
      <c r="C1884" s="574" t="s">
        <v>492</v>
      </c>
      <c r="D1884" s="575">
        <v>4.08</v>
      </c>
    </row>
    <row r="1885" spans="1:4" ht="28.5">
      <c r="A1885" s="572">
        <v>2420</v>
      </c>
      <c r="B1885" s="573" t="s">
        <v>2386</v>
      </c>
      <c r="C1885" s="574" t="s">
        <v>492</v>
      </c>
      <c r="D1885" s="575">
        <v>7.01</v>
      </c>
    </row>
    <row r="1886" spans="1:4" ht="28.5">
      <c r="A1886" s="572">
        <v>2421</v>
      </c>
      <c r="B1886" s="573" t="s">
        <v>2387</v>
      </c>
      <c r="C1886" s="574" t="s">
        <v>492</v>
      </c>
      <c r="D1886" s="575">
        <v>15.29</v>
      </c>
    </row>
    <row r="1887" spans="1:4" ht="28.5">
      <c r="A1887" s="572">
        <v>11447</v>
      </c>
      <c r="B1887" s="573" t="s">
        <v>2388</v>
      </c>
      <c r="C1887" s="574" t="s">
        <v>492</v>
      </c>
      <c r="D1887" s="575">
        <v>13.85</v>
      </c>
    </row>
    <row r="1888" spans="1:4" ht="28.5">
      <c r="A1888" s="572">
        <v>2429</v>
      </c>
      <c r="B1888" s="573" t="s">
        <v>2389</v>
      </c>
      <c r="C1888" s="574" t="s">
        <v>492</v>
      </c>
      <c r="D1888" s="575">
        <v>35.06</v>
      </c>
    </row>
    <row r="1889" spans="1:4">
      <c r="A1889" s="572">
        <v>11449</v>
      </c>
      <c r="B1889" s="573" t="s">
        <v>2390</v>
      </c>
      <c r="C1889" s="574" t="s">
        <v>492</v>
      </c>
      <c r="D1889" s="575">
        <v>37.770000000000003</v>
      </c>
    </row>
    <row r="1890" spans="1:4" ht="28.5">
      <c r="A1890" s="572">
        <v>11451</v>
      </c>
      <c r="B1890" s="573" t="s">
        <v>2391</v>
      </c>
      <c r="C1890" s="574" t="s">
        <v>492</v>
      </c>
      <c r="D1890" s="575">
        <v>37.14</v>
      </c>
    </row>
    <row r="1891" spans="1:4" ht="28.5">
      <c r="A1891" s="572">
        <v>11116</v>
      </c>
      <c r="B1891" s="573" t="s">
        <v>2392</v>
      </c>
      <c r="C1891" s="574" t="s">
        <v>492</v>
      </c>
      <c r="D1891" s="575">
        <v>405.03</v>
      </c>
    </row>
    <row r="1892" spans="1:4">
      <c r="A1892" s="572">
        <v>38411</v>
      </c>
      <c r="B1892" s="573" t="s">
        <v>2393</v>
      </c>
      <c r="C1892" s="574" t="s">
        <v>492</v>
      </c>
      <c r="D1892" s="575">
        <v>1131.72</v>
      </c>
    </row>
    <row r="1893" spans="1:4">
      <c r="A1893" s="572">
        <v>1370</v>
      </c>
      <c r="B1893" s="573" t="s">
        <v>2394</v>
      </c>
      <c r="C1893" s="574" t="s">
        <v>492</v>
      </c>
      <c r="D1893" s="575">
        <v>59.23</v>
      </c>
    </row>
    <row r="1894" spans="1:4">
      <c r="A1894" s="572">
        <v>38189</v>
      </c>
      <c r="B1894" s="573" t="s">
        <v>2395</v>
      </c>
      <c r="C1894" s="574" t="s">
        <v>492</v>
      </c>
      <c r="D1894" s="575">
        <v>144.1</v>
      </c>
    </row>
    <row r="1895" spans="1:4">
      <c r="A1895" s="572">
        <v>38190</v>
      </c>
      <c r="B1895" s="573" t="s">
        <v>2396</v>
      </c>
      <c r="C1895" s="574" t="s">
        <v>492</v>
      </c>
      <c r="D1895" s="575">
        <v>324.04000000000002</v>
      </c>
    </row>
    <row r="1896" spans="1:4" ht="28.5">
      <c r="A1896" s="572">
        <v>36516</v>
      </c>
      <c r="B1896" s="573" t="s">
        <v>2397</v>
      </c>
      <c r="C1896" s="574" t="s">
        <v>492</v>
      </c>
      <c r="D1896" s="575">
        <v>62163.19</v>
      </c>
    </row>
    <row r="1897" spans="1:4">
      <c r="A1897" s="572">
        <v>34777</v>
      </c>
      <c r="B1897" s="573" t="s">
        <v>2398</v>
      </c>
      <c r="C1897" s="574" t="s">
        <v>492</v>
      </c>
      <c r="D1897" s="575">
        <v>1.43</v>
      </c>
    </row>
    <row r="1898" spans="1:4">
      <c r="A1898" s="572">
        <v>7273</v>
      </c>
      <c r="B1898" s="573" t="s">
        <v>2399</v>
      </c>
      <c r="C1898" s="574" t="s">
        <v>492</v>
      </c>
      <c r="D1898" s="575">
        <v>2.35</v>
      </c>
    </row>
    <row r="1899" spans="1:4">
      <c r="A1899" s="572">
        <v>7272</v>
      </c>
      <c r="B1899" s="573" t="s">
        <v>2400</v>
      </c>
      <c r="C1899" s="574" t="s">
        <v>492</v>
      </c>
      <c r="D1899" s="575">
        <v>3.28</v>
      </c>
    </row>
    <row r="1900" spans="1:4" ht="28.5">
      <c r="A1900" s="572">
        <v>663</v>
      </c>
      <c r="B1900" s="573" t="s">
        <v>2401</v>
      </c>
      <c r="C1900" s="574" t="s">
        <v>492</v>
      </c>
      <c r="D1900" s="575">
        <v>8.8699999999999992</v>
      </c>
    </row>
    <row r="1901" spans="1:4">
      <c r="A1901" s="572">
        <v>10605</v>
      </c>
      <c r="B1901" s="573" t="s">
        <v>2402</v>
      </c>
      <c r="C1901" s="574" t="s">
        <v>492</v>
      </c>
      <c r="D1901" s="575">
        <v>1.88</v>
      </c>
    </row>
    <row r="1902" spans="1:4">
      <c r="A1902" s="572">
        <v>10604</v>
      </c>
      <c r="B1902" s="573" t="s">
        <v>2403</v>
      </c>
      <c r="C1902" s="574" t="s">
        <v>492</v>
      </c>
      <c r="D1902" s="575">
        <v>3.76</v>
      </c>
    </row>
    <row r="1903" spans="1:4">
      <c r="A1903" s="572">
        <v>672</v>
      </c>
      <c r="B1903" s="573" t="s">
        <v>2404</v>
      </c>
      <c r="C1903" s="574" t="s">
        <v>492</v>
      </c>
      <c r="D1903" s="575">
        <v>3.79</v>
      </c>
    </row>
    <row r="1904" spans="1:4">
      <c r="A1904" s="572">
        <v>668</v>
      </c>
      <c r="B1904" s="573" t="s">
        <v>2405</v>
      </c>
      <c r="C1904" s="574" t="s">
        <v>492</v>
      </c>
      <c r="D1904" s="575">
        <v>5.98</v>
      </c>
    </row>
    <row r="1905" spans="1:4">
      <c r="A1905" s="572">
        <v>10578</v>
      </c>
      <c r="B1905" s="573" t="s">
        <v>2406</v>
      </c>
      <c r="C1905" s="574" t="s">
        <v>492</v>
      </c>
      <c r="D1905" s="575">
        <v>10.42</v>
      </c>
    </row>
    <row r="1906" spans="1:4">
      <c r="A1906" s="572">
        <v>666</v>
      </c>
      <c r="B1906" s="573" t="s">
        <v>2407</v>
      </c>
      <c r="C1906" s="574" t="s">
        <v>492</v>
      </c>
      <c r="D1906" s="575">
        <v>10.35</v>
      </c>
    </row>
    <row r="1907" spans="1:4">
      <c r="A1907" s="572">
        <v>665</v>
      </c>
      <c r="B1907" s="573" t="s">
        <v>2408</v>
      </c>
      <c r="C1907" s="574" t="s">
        <v>492</v>
      </c>
      <c r="D1907" s="575">
        <v>19.39</v>
      </c>
    </row>
    <row r="1908" spans="1:4">
      <c r="A1908" s="572">
        <v>10577</v>
      </c>
      <c r="B1908" s="573" t="s">
        <v>2409</v>
      </c>
      <c r="C1908" s="574" t="s">
        <v>492</v>
      </c>
      <c r="D1908" s="575">
        <v>15.18</v>
      </c>
    </row>
    <row r="1909" spans="1:4">
      <c r="A1909" s="572">
        <v>10583</v>
      </c>
      <c r="B1909" s="573" t="s">
        <v>2410</v>
      </c>
      <c r="C1909" s="574" t="s">
        <v>492</v>
      </c>
      <c r="D1909" s="575">
        <v>8.51</v>
      </c>
    </row>
    <row r="1910" spans="1:4">
      <c r="A1910" s="572">
        <v>10579</v>
      </c>
      <c r="B1910" s="573" t="s">
        <v>2411</v>
      </c>
      <c r="C1910" s="574" t="s">
        <v>492</v>
      </c>
      <c r="D1910" s="575">
        <v>13.88</v>
      </c>
    </row>
    <row r="1911" spans="1:4">
      <c r="A1911" s="572">
        <v>10582</v>
      </c>
      <c r="B1911" s="573" t="s">
        <v>2412</v>
      </c>
      <c r="C1911" s="574" t="s">
        <v>492</v>
      </c>
      <c r="D1911" s="575">
        <v>4.8600000000000003</v>
      </c>
    </row>
    <row r="1912" spans="1:4">
      <c r="A1912" s="572">
        <v>2436</v>
      </c>
      <c r="B1912" s="573" t="s">
        <v>2413</v>
      </c>
      <c r="C1912" s="574" t="s">
        <v>686</v>
      </c>
      <c r="D1912" s="575">
        <v>12.39</v>
      </c>
    </row>
    <row r="1913" spans="1:4">
      <c r="A1913" s="572">
        <v>40918</v>
      </c>
      <c r="B1913" s="573" t="s">
        <v>2414</v>
      </c>
      <c r="C1913" s="574" t="s">
        <v>688</v>
      </c>
      <c r="D1913" s="575">
        <v>2177.7800000000002</v>
      </c>
    </row>
    <row r="1914" spans="1:4">
      <c r="A1914" s="572">
        <v>40923</v>
      </c>
      <c r="B1914" s="573" t="s">
        <v>2415</v>
      </c>
      <c r="C1914" s="574" t="s">
        <v>688</v>
      </c>
      <c r="D1914" s="575">
        <v>2805.75</v>
      </c>
    </row>
    <row r="1915" spans="1:4">
      <c r="A1915" s="572">
        <v>2439</v>
      </c>
      <c r="B1915" s="573" t="s">
        <v>2416</v>
      </c>
      <c r="C1915" s="574" t="s">
        <v>686</v>
      </c>
      <c r="D1915" s="575">
        <v>15.97</v>
      </c>
    </row>
    <row r="1916" spans="1:4">
      <c r="A1916" s="572">
        <v>10998</v>
      </c>
      <c r="B1916" s="573" t="s">
        <v>2417</v>
      </c>
      <c r="C1916" s="574" t="s">
        <v>486</v>
      </c>
      <c r="D1916" s="575">
        <v>21.51</v>
      </c>
    </row>
    <row r="1917" spans="1:4">
      <c r="A1917" s="572">
        <v>11002</v>
      </c>
      <c r="B1917" s="573" t="s">
        <v>2418</v>
      </c>
      <c r="C1917" s="574" t="s">
        <v>486</v>
      </c>
      <c r="D1917" s="575">
        <v>21.89</v>
      </c>
    </row>
    <row r="1918" spans="1:4">
      <c r="A1918" s="572">
        <v>10999</v>
      </c>
      <c r="B1918" s="573" t="s">
        <v>2419</v>
      </c>
      <c r="C1918" s="574" t="s">
        <v>486</v>
      </c>
      <c r="D1918" s="575">
        <v>18.88</v>
      </c>
    </row>
    <row r="1919" spans="1:4">
      <c r="A1919" s="572">
        <v>10997</v>
      </c>
      <c r="B1919" s="573" t="s">
        <v>2420</v>
      </c>
      <c r="C1919" s="574" t="s">
        <v>486</v>
      </c>
      <c r="D1919" s="575">
        <v>20.8</v>
      </c>
    </row>
    <row r="1920" spans="1:4">
      <c r="A1920" s="572">
        <v>2446</v>
      </c>
      <c r="B1920" s="573" t="s">
        <v>2421</v>
      </c>
      <c r="C1920" s="574" t="s">
        <v>810</v>
      </c>
      <c r="D1920" s="575">
        <v>10.93</v>
      </c>
    </row>
    <row r="1921" spans="1:4">
      <c r="A1921" s="572">
        <v>2442</v>
      </c>
      <c r="B1921" s="573" t="s">
        <v>2422</v>
      </c>
      <c r="C1921" s="574" t="s">
        <v>810</v>
      </c>
      <c r="D1921" s="575">
        <v>17.68</v>
      </c>
    </row>
    <row r="1922" spans="1:4">
      <c r="A1922" s="572">
        <v>2680</v>
      </c>
      <c r="B1922" s="573" t="s">
        <v>2423</v>
      </c>
      <c r="C1922" s="574" t="s">
        <v>810</v>
      </c>
      <c r="D1922" s="575">
        <v>8.41</v>
      </c>
    </row>
    <row r="1923" spans="1:4">
      <c r="A1923" s="572">
        <v>2684</v>
      </c>
      <c r="B1923" s="573" t="s">
        <v>2424</v>
      </c>
      <c r="C1923" s="574" t="s">
        <v>810</v>
      </c>
      <c r="D1923" s="575">
        <v>6.72</v>
      </c>
    </row>
    <row r="1924" spans="1:4">
      <c r="A1924" s="572">
        <v>2685</v>
      </c>
      <c r="B1924" s="573" t="s">
        <v>2425</v>
      </c>
      <c r="C1924" s="574" t="s">
        <v>810</v>
      </c>
      <c r="D1924" s="575">
        <v>4.54</v>
      </c>
    </row>
    <row r="1925" spans="1:4">
      <c r="A1925" s="572">
        <v>2673</v>
      </c>
      <c r="B1925" s="573" t="s">
        <v>2426</v>
      </c>
      <c r="C1925" s="574" t="s">
        <v>810</v>
      </c>
      <c r="D1925" s="575">
        <v>2.2000000000000002</v>
      </c>
    </row>
    <row r="1926" spans="1:4">
      <c r="A1926" s="572">
        <v>2682</v>
      </c>
      <c r="B1926" s="573" t="s">
        <v>2427</v>
      </c>
      <c r="C1926" s="574" t="s">
        <v>810</v>
      </c>
      <c r="D1926" s="575">
        <v>21.64</v>
      </c>
    </row>
    <row r="1927" spans="1:4">
      <c r="A1927" s="572">
        <v>2681</v>
      </c>
      <c r="B1927" s="573" t="s">
        <v>2428</v>
      </c>
      <c r="C1927" s="574" t="s">
        <v>810</v>
      </c>
      <c r="D1927" s="575">
        <v>10.82</v>
      </c>
    </row>
    <row r="1928" spans="1:4">
      <c r="A1928" s="572">
        <v>2686</v>
      </c>
      <c r="B1928" s="573" t="s">
        <v>2429</v>
      </c>
      <c r="C1928" s="574" t="s">
        <v>810</v>
      </c>
      <c r="D1928" s="575">
        <v>27.37</v>
      </c>
    </row>
    <row r="1929" spans="1:4">
      <c r="A1929" s="572">
        <v>2674</v>
      </c>
      <c r="B1929" s="573" t="s">
        <v>2430</v>
      </c>
      <c r="C1929" s="574" t="s">
        <v>810</v>
      </c>
      <c r="D1929" s="575">
        <v>3</v>
      </c>
    </row>
    <row r="1930" spans="1:4">
      <c r="A1930" s="572">
        <v>2683</v>
      </c>
      <c r="B1930" s="573" t="s">
        <v>2431</v>
      </c>
      <c r="C1930" s="574" t="s">
        <v>810</v>
      </c>
      <c r="D1930" s="575">
        <v>41.7</v>
      </c>
    </row>
    <row r="1931" spans="1:4" ht="28.5">
      <c r="A1931" s="572">
        <v>21136</v>
      </c>
      <c r="B1931" s="573" t="s">
        <v>2432</v>
      </c>
      <c r="C1931" s="574" t="s">
        <v>810</v>
      </c>
      <c r="D1931" s="575">
        <v>4.59</v>
      </c>
    </row>
    <row r="1932" spans="1:4" ht="28.5">
      <c r="A1932" s="572">
        <v>21129</v>
      </c>
      <c r="B1932" s="573" t="s">
        <v>2433</v>
      </c>
      <c r="C1932" s="574" t="s">
        <v>810</v>
      </c>
      <c r="D1932" s="575">
        <v>3.01</v>
      </c>
    </row>
    <row r="1933" spans="1:4" ht="28.5">
      <c r="A1933" s="572">
        <v>21128</v>
      </c>
      <c r="B1933" s="573" t="s">
        <v>2434</v>
      </c>
      <c r="C1933" s="574" t="s">
        <v>810</v>
      </c>
      <c r="D1933" s="575">
        <v>3.91</v>
      </c>
    </row>
    <row r="1934" spans="1:4" ht="28.5">
      <c r="A1934" s="572">
        <v>21132</v>
      </c>
      <c r="B1934" s="573" t="s">
        <v>2435</v>
      </c>
      <c r="C1934" s="574" t="s">
        <v>810</v>
      </c>
      <c r="D1934" s="575">
        <v>28.9</v>
      </c>
    </row>
    <row r="1935" spans="1:4" ht="28.5">
      <c r="A1935" s="572">
        <v>21130</v>
      </c>
      <c r="B1935" s="573" t="s">
        <v>2436</v>
      </c>
      <c r="C1935" s="574" t="s">
        <v>810</v>
      </c>
      <c r="D1935" s="575">
        <v>9.44</v>
      </c>
    </row>
    <row r="1936" spans="1:4" ht="28.5">
      <c r="A1936" s="572">
        <v>21135</v>
      </c>
      <c r="B1936" s="573" t="s">
        <v>2437</v>
      </c>
      <c r="C1936" s="574" t="s">
        <v>810</v>
      </c>
      <c r="D1936" s="575">
        <v>6.87</v>
      </c>
    </row>
    <row r="1937" spans="1:4" ht="28.5">
      <c r="A1937" s="572">
        <v>21134</v>
      </c>
      <c r="B1937" s="573" t="s">
        <v>2438</v>
      </c>
      <c r="C1937" s="574" t="s">
        <v>810</v>
      </c>
      <c r="D1937" s="575">
        <v>12.19</v>
      </c>
    </row>
    <row r="1938" spans="1:4" ht="28.5">
      <c r="A1938" s="572">
        <v>21131</v>
      </c>
      <c r="B1938" s="573" t="s">
        <v>2439</v>
      </c>
      <c r="C1938" s="574" t="s">
        <v>810</v>
      </c>
      <c r="D1938" s="575">
        <v>17.59</v>
      </c>
    </row>
    <row r="1939" spans="1:4" ht="28.5">
      <c r="A1939" s="572">
        <v>21133</v>
      </c>
      <c r="B1939" s="573" t="s">
        <v>2440</v>
      </c>
      <c r="C1939" s="574" t="s">
        <v>810</v>
      </c>
      <c r="D1939" s="575">
        <v>24.18</v>
      </c>
    </row>
    <row r="1940" spans="1:4" ht="28.5">
      <c r="A1940" s="572">
        <v>2498</v>
      </c>
      <c r="B1940" s="573" t="s">
        <v>2441</v>
      </c>
      <c r="C1940" s="574" t="s">
        <v>810</v>
      </c>
      <c r="D1940" s="575">
        <v>4.07</v>
      </c>
    </row>
    <row r="1941" spans="1:4">
      <c r="A1941" s="572">
        <v>21137</v>
      </c>
      <c r="B1941" s="573" t="s">
        <v>2442</v>
      </c>
      <c r="C1941" s="574" t="s">
        <v>810</v>
      </c>
      <c r="D1941" s="575">
        <v>2.99</v>
      </c>
    </row>
    <row r="1942" spans="1:4">
      <c r="A1942" s="572">
        <v>2504</v>
      </c>
      <c r="B1942" s="573" t="s">
        <v>2443</v>
      </c>
      <c r="C1942" s="574" t="s">
        <v>810</v>
      </c>
      <c r="D1942" s="575">
        <v>5.0599999999999996</v>
      </c>
    </row>
    <row r="1943" spans="1:4">
      <c r="A1943" s="572">
        <v>2501</v>
      </c>
      <c r="B1943" s="573" t="s">
        <v>2444</v>
      </c>
      <c r="C1943" s="574" t="s">
        <v>810</v>
      </c>
      <c r="D1943" s="575">
        <v>7.51</v>
      </c>
    </row>
    <row r="1944" spans="1:4">
      <c r="A1944" s="572">
        <v>2502</v>
      </c>
      <c r="B1944" s="573" t="s">
        <v>2445</v>
      </c>
      <c r="C1944" s="574" t="s">
        <v>810</v>
      </c>
      <c r="D1944" s="575">
        <v>10.44</v>
      </c>
    </row>
    <row r="1945" spans="1:4">
      <c r="A1945" s="572">
        <v>2503</v>
      </c>
      <c r="B1945" s="573" t="s">
        <v>2446</v>
      </c>
      <c r="C1945" s="574" t="s">
        <v>810</v>
      </c>
      <c r="D1945" s="575">
        <v>14.24</v>
      </c>
    </row>
    <row r="1946" spans="1:4">
      <c r="A1946" s="572">
        <v>2500</v>
      </c>
      <c r="B1946" s="573" t="s">
        <v>2447</v>
      </c>
      <c r="C1946" s="574" t="s">
        <v>810</v>
      </c>
      <c r="D1946" s="575">
        <v>20.51</v>
      </c>
    </row>
    <row r="1947" spans="1:4">
      <c r="A1947" s="572">
        <v>2505</v>
      </c>
      <c r="B1947" s="573" t="s">
        <v>2448</v>
      </c>
      <c r="C1947" s="574" t="s">
        <v>810</v>
      </c>
      <c r="D1947" s="575">
        <v>26.57</v>
      </c>
    </row>
    <row r="1948" spans="1:4">
      <c r="A1948" s="572">
        <v>12056</v>
      </c>
      <c r="B1948" s="573" t="s">
        <v>2449</v>
      </c>
      <c r="C1948" s="574" t="s">
        <v>810</v>
      </c>
      <c r="D1948" s="575">
        <v>6.81</v>
      </c>
    </row>
    <row r="1949" spans="1:4">
      <c r="A1949" s="572">
        <v>12057</v>
      </c>
      <c r="B1949" s="573" t="s">
        <v>2450</v>
      </c>
      <c r="C1949" s="574" t="s">
        <v>810</v>
      </c>
      <c r="D1949" s="575">
        <v>6.02</v>
      </c>
    </row>
    <row r="1950" spans="1:4">
      <c r="A1950" s="572">
        <v>12058</v>
      </c>
      <c r="B1950" s="573" t="s">
        <v>2451</v>
      </c>
      <c r="C1950" s="574" t="s">
        <v>810</v>
      </c>
      <c r="D1950" s="575">
        <v>4.5599999999999996</v>
      </c>
    </row>
    <row r="1951" spans="1:4">
      <c r="A1951" s="572">
        <v>12059</v>
      </c>
      <c r="B1951" s="573" t="s">
        <v>2452</v>
      </c>
      <c r="C1951" s="574" t="s">
        <v>810</v>
      </c>
      <c r="D1951" s="575">
        <v>3.29</v>
      </c>
    </row>
    <row r="1952" spans="1:4">
      <c r="A1952" s="572">
        <v>12060</v>
      </c>
      <c r="B1952" s="573" t="s">
        <v>2453</v>
      </c>
      <c r="C1952" s="574" t="s">
        <v>810</v>
      </c>
      <c r="D1952" s="575">
        <v>11.6</v>
      </c>
    </row>
    <row r="1953" spans="1:4">
      <c r="A1953" s="572">
        <v>12061</v>
      </c>
      <c r="B1953" s="573" t="s">
        <v>2454</v>
      </c>
      <c r="C1953" s="574" t="s">
        <v>810</v>
      </c>
      <c r="D1953" s="575">
        <v>9.4499999999999993</v>
      </c>
    </row>
    <row r="1954" spans="1:4">
      <c r="A1954" s="572">
        <v>12062</v>
      </c>
      <c r="B1954" s="573" t="s">
        <v>2455</v>
      </c>
      <c r="C1954" s="574" t="s">
        <v>810</v>
      </c>
      <c r="D1954" s="575">
        <v>17.43</v>
      </c>
    </row>
    <row r="1955" spans="1:4">
      <c r="A1955" s="572">
        <v>2687</v>
      </c>
      <c r="B1955" s="573" t="s">
        <v>2456</v>
      </c>
      <c r="C1955" s="574" t="s">
        <v>810</v>
      </c>
      <c r="D1955" s="575">
        <v>1.44</v>
      </c>
    </row>
    <row r="1956" spans="1:4">
      <c r="A1956" s="572">
        <v>2689</v>
      </c>
      <c r="B1956" s="573" t="s">
        <v>2457</v>
      </c>
      <c r="C1956" s="574" t="s">
        <v>810</v>
      </c>
      <c r="D1956" s="575">
        <v>1.83</v>
      </c>
    </row>
    <row r="1957" spans="1:4">
      <c r="A1957" s="572">
        <v>2688</v>
      </c>
      <c r="B1957" s="573" t="s">
        <v>2458</v>
      </c>
      <c r="C1957" s="574" t="s">
        <v>810</v>
      </c>
      <c r="D1957" s="575">
        <v>2.4</v>
      </c>
    </row>
    <row r="1958" spans="1:4">
      <c r="A1958" s="572">
        <v>2690</v>
      </c>
      <c r="B1958" s="573" t="s">
        <v>2459</v>
      </c>
      <c r="C1958" s="574" t="s">
        <v>810</v>
      </c>
      <c r="D1958" s="575">
        <v>3.56</v>
      </c>
    </row>
    <row r="1959" spans="1:4">
      <c r="A1959" s="572">
        <v>2676</v>
      </c>
      <c r="B1959" s="573" t="s">
        <v>2460</v>
      </c>
      <c r="C1959" s="574" t="s">
        <v>810</v>
      </c>
      <c r="D1959" s="575">
        <v>1.57</v>
      </c>
    </row>
    <row r="1960" spans="1:4">
      <c r="A1960" s="572">
        <v>2678</v>
      </c>
      <c r="B1960" s="573" t="s">
        <v>2461</v>
      </c>
      <c r="C1960" s="574" t="s">
        <v>810</v>
      </c>
      <c r="D1960" s="575">
        <v>2.2000000000000002</v>
      </c>
    </row>
    <row r="1961" spans="1:4">
      <c r="A1961" s="572">
        <v>2679</v>
      </c>
      <c r="B1961" s="573" t="s">
        <v>2462</v>
      </c>
      <c r="C1961" s="574" t="s">
        <v>810</v>
      </c>
      <c r="D1961" s="575">
        <v>3.21</v>
      </c>
    </row>
    <row r="1962" spans="1:4">
      <c r="A1962" s="572">
        <v>12070</v>
      </c>
      <c r="B1962" s="573" t="s">
        <v>2463</v>
      </c>
      <c r="C1962" s="574" t="s">
        <v>810</v>
      </c>
      <c r="D1962" s="575">
        <v>2.92</v>
      </c>
    </row>
    <row r="1963" spans="1:4">
      <c r="A1963" s="572">
        <v>2675</v>
      </c>
      <c r="B1963" s="573" t="s">
        <v>2464</v>
      </c>
      <c r="C1963" s="574" t="s">
        <v>810</v>
      </c>
      <c r="D1963" s="575">
        <v>4.09</v>
      </c>
    </row>
    <row r="1964" spans="1:4">
      <c r="A1964" s="572">
        <v>12067</v>
      </c>
      <c r="B1964" s="573" t="s">
        <v>2465</v>
      </c>
      <c r="C1964" s="574" t="s">
        <v>810</v>
      </c>
      <c r="D1964" s="575">
        <v>5.18</v>
      </c>
    </row>
    <row r="1965" spans="1:4">
      <c r="A1965" s="572">
        <v>2438</v>
      </c>
      <c r="B1965" s="573" t="s">
        <v>2466</v>
      </c>
      <c r="C1965" s="574" t="s">
        <v>686</v>
      </c>
      <c r="D1965" s="575">
        <v>19.02</v>
      </c>
    </row>
    <row r="1966" spans="1:4">
      <c r="A1966" s="572">
        <v>40922</v>
      </c>
      <c r="B1966" s="573" t="s">
        <v>2467</v>
      </c>
      <c r="C1966" s="574" t="s">
        <v>688</v>
      </c>
      <c r="D1966" s="575">
        <v>3340.94</v>
      </c>
    </row>
    <row r="1967" spans="1:4" ht="42.75">
      <c r="A1967" s="572">
        <v>36486</v>
      </c>
      <c r="B1967" s="573" t="s">
        <v>2468</v>
      </c>
      <c r="C1967" s="574" t="s">
        <v>492</v>
      </c>
      <c r="D1967" s="575">
        <v>28628.47</v>
      </c>
    </row>
    <row r="1968" spans="1:4" ht="42.75">
      <c r="A1968" s="572">
        <v>37777</v>
      </c>
      <c r="B1968" s="573" t="s">
        <v>2469</v>
      </c>
      <c r="C1968" s="574" t="s">
        <v>492</v>
      </c>
      <c r="D1968" s="575">
        <v>134782.29</v>
      </c>
    </row>
    <row r="1969" spans="1:4" ht="57">
      <c r="A1969" s="572">
        <v>39814</v>
      </c>
      <c r="B1969" s="573" t="s">
        <v>2470</v>
      </c>
      <c r="C1969" s="574" t="s">
        <v>686</v>
      </c>
      <c r="D1969" s="575">
        <v>48.09</v>
      </c>
    </row>
    <row r="1970" spans="1:4" ht="42.75">
      <c r="A1970" s="572">
        <v>3355</v>
      </c>
      <c r="B1970" s="573" t="s">
        <v>2471</v>
      </c>
      <c r="C1970" s="574" t="s">
        <v>686</v>
      </c>
      <c r="D1970" s="575">
        <v>25.65</v>
      </c>
    </row>
    <row r="1971" spans="1:4" ht="28.5">
      <c r="A1971" s="572">
        <v>12624</v>
      </c>
      <c r="B1971" s="573" t="s">
        <v>2472</v>
      </c>
      <c r="C1971" s="574" t="s">
        <v>492</v>
      </c>
      <c r="D1971" s="575">
        <v>8.93</v>
      </c>
    </row>
    <row r="1972" spans="1:4" ht="42.75">
      <c r="A1972" s="572">
        <v>10638</v>
      </c>
      <c r="B1972" s="573" t="s">
        <v>2473</v>
      </c>
      <c r="C1972" s="574" t="s">
        <v>492</v>
      </c>
      <c r="D1972" s="575">
        <v>337857.14</v>
      </c>
    </row>
    <row r="1973" spans="1:4" ht="42.75">
      <c r="A1973" s="572">
        <v>10635</v>
      </c>
      <c r="B1973" s="573" t="s">
        <v>2474</v>
      </c>
      <c r="C1973" s="574" t="s">
        <v>492</v>
      </c>
      <c r="D1973" s="575">
        <v>116780.61</v>
      </c>
    </row>
    <row r="1974" spans="1:4" ht="42.75">
      <c r="A1974" s="572">
        <v>10634</v>
      </c>
      <c r="B1974" s="573" t="s">
        <v>2475</v>
      </c>
      <c r="C1974" s="574" t="s">
        <v>492</v>
      </c>
      <c r="D1974" s="575">
        <v>100000</v>
      </c>
    </row>
    <row r="1975" spans="1:4" ht="42.75">
      <c r="A1975" s="572">
        <v>10636</v>
      </c>
      <c r="B1975" s="573" t="s">
        <v>2476</v>
      </c>
      <c r="C1975" s="574" t="s">
        <v>492</v>
      </c>
      <c r="D1975" s="575">
        <v>220224.49</v>
      </c>
    </row>
    <row r="1976" spans="1:4" ht="42.75">
      <c r="A1976" s="572">
        <v>10637</v>
      </c>
      <c r="B1976" s="573" t="s">
        <v>2477</v>
      </c>
      <c r="C1976" s="574" t="s">
        <v>492</v>
      </c>
      <c r="D1976" s="575">
        <v>230357.14</v>
      </c>
    </row>
    <row r="1977" spans="1:4">
      <c r="A1977" s="572">
        <v>517</v>
      </c>
      <c r="B1977" s="573" t="s">
        <v>2478</v>
      </c>
      <c r="C1977" s="574" t="s">
        <v>256</v>
      </c>
      <c r="D1977" s="575">
        <v>6.58</v>
      </c>
    </row>
    <row r="1978" spans="1:4" ht="28.5">
      <c r="A1978" s="572">
        <v>506</v>
      </c>
      <c r="B1978" s="573" t="s">
        <v>2479</v>
      </c>
      <c r="C1978" s="574" t="s">
        <v>303</v>
      </c>
      <c r="D1978" s="575">
        <v>1614.74</v>
      </c>
    </row>
    <row r="1979" spans="1:4" ht="28.5">
      <c r="A1979" s="572">
        <v>504</v>
      </c>
      <c r="B1979" s="573" t="s">
        <v>2480</v>
      </c>
      <c r="C1979" s="574" t="s">
        <v>303</v>
      </c>
      <c r="D1979" s="575">
        <v>1744.98</v>
      </c>
    </row>
    <row r="1980" spans="1:4" ht="28.5">
      <c r="A1980" s="572">
        <v>503</v>
      </c>
      <c r="B1980" s="573" t="s">
        <v>2480</v>
      </c>
      <c r="C1980" s="574" t="s">
        <v>486</v>
      </c>
      <c r="D1980" s="575">
        <v>1.74</v>
      </c>
    </row>
    <row r="1981" spans="1:4" ht="28.5">
      <c r="A1981" s="572">
        <v>508</v>
      </c>
      <c r="B1981" s="573" t="s">
        <v>2481</v>
      </c>
      <c r="C1981" s="574" t="s">
        <v>486</v>
      </c>
      <c r="D1981" s="575">
        <v>1.54</v>
      </c>
    </row>
    <row r="1982" spans="1:4" ht="28.5">
      <c r="A1982" s="572">
        <v>505</v>
      </c>
      <c r="B1982" s="573" t="s">
        <v>2482</v>
      </c>
      <c r="C1982" s="574" t="s">
        <v>486</v>
      </c>
      <c r="D1982" s="575">
        <v>1.68</v>
      </c>
    </row>
    <row r="1983" spans="1:4">
      <c r="A1983" s="572">
        <v>626</v>
      </c>
      <c r="B1983" s="573" t="s">
        <v>2483</v>
      </c>
      <c r="C1983" s="574" t="s">
        <v>486</v>
      </c>
      <c r="D1983" s="575">
        <v>10.57</v>
      </c>
    </row>
    <row r="1984" spans="1:4">
      <c r="A1984" s="572">
        <v>2696</v>
      </c>
      <c r="B1984" s="573" t="s">
        <v>2484</v>
      </c>
      <c r="C1984" s="574" t="s">
        <v>686</v>
      </c>
      <c r="D1984" s="575">
        <v>12.39</v>
      </c>
    </row>
    <row r="1985" spans="1:4">
      <c r="A1985" s="572">
        <v>40928</v>
      </c>
      <c r="B1985" s="573" t="s">
        <v>2485</v>
      </c>
      <c r="C1985" s="574" t="s">
        <v>688</v>
      </c>
      <c r="D1985" s="575">
        <v>2177.7800000000002</v>
      </c>
    </row>
    <row r="1986" spans="1:4">
      <c r="A1986" s="572">
        <v>4083</v>
      </c>
      <c r="B1986" s="573" t="s">
        <v>2486</v>
      </c>
      <c r="C1986" s="574" t="s">
        <v>686</v>
      </c>
      <c r="D1986" s="575">
        <v>14.59</v>
      </c>
    </row>
    <row r="1987" spans="1:4">
      <c r="A1987" s="572">
        <v>40818</v>
      </c>
      <c r="B1987" s="573" t="s">
        <v>2487</v>
      </c>
      <c r="C1987" s="574" t="s">
        <v>688</v>
      </c>
      <c r="D1987" s="575">
        <v>2563.46</v>
      </c>
    </row>
    <row r="1988" spans="1:4">
      <c r="A1988" s="572">
        <v>2705</v>
      </c>
      <c r="B1988" s="573" t="s">
        <v>2488</v>
      </c>
      <c r="C1988" s="574" t="s">
        <v>2489</v>
      </c>
      <c r="D1988" s="575">
        <v>0.57999999999999996</v>
      </c>
    </row>
    <row r="1989" spans="1:4">
      <c r="A1989" s="572">
        <v>11683</v>
      </c>
      <c r="B1989" s="573" t="s">
        <v>2490</v>
      </c>
      <c r="C1989" s="574" t="s">
        <v>492</v>
      </c>
      <c r="D1989" s="575">
        <v>20.8</v>
      </c>
    </row>
    <row r="1990" spans="1:4">
      <c r="A1990" s="572">
        <v>11684</v>
      </c>
      <c r="B1990" s="573" t="s">
        <v>2491</v>
      </c>
      <c r="C1990" s="574" t="s">
        <v>492</v>
      </c>
      <c r="D1990" s="575">
        <v>22.76</v>
      </c>
    </row>
    <row r="1991" spans="1:4">
      <c r="A1991" s="572">
        <v>6141</v>
      </c>
      <c r="B1991" s="573" t="s">
        <v>2492</v>
      </c>
      <c r="C1991" s="574" t="s">
        <v>492</v>
      </c>
      <c r="D1991" s="575">
        <v>2.72</v>
      </c>
    </row>
    <row r="1992" spans="1:4">
      <c r="A1992" s="572">
        <v>11681</v>
      </c>
      <c r="B1992" s="573" t="s">
        <v>2493</v>
      </c>
      <c r="C1992" s="574" t="s">
        <v>492</v>
      </c>
      <c r="D1992" s="575">
        <v>3.97</v>
      </c>
    </row>
    <row r="1993" spans="1:4">
      <c r="A1993" s="572">
        <v>2706</v>
      </c>
      <c r="B1993" s="573" t="s">
        <v>2494</v>
      </c>
      <c r="C1993" s="574" t="s">
        <v>686</v>
      </c>
      <c r="D1993" s="575">
        <v>64.34</v>
      </c>
    </row>
    <row r="1994" spans="1:4">
      <c r="A1994" s="572">
        <v>40811</v>
      </c>
      <c r="B1994" s="573" t="s">
        <v>2495</v>
      </c>
      <c r="C1994" s="574" t="s">
        <v>688</v>
      </c>
      <c r="D1994" s="575">
        <v>11304.52</v>
      </c>
    </row>
    <row r="1995" spans="1:4">
      <c r="A1995" s="572">
        <v>2707</v>
      </c>
      <c r="B1995" s="573" t="s">
        <v>2496</v>
      </c>
      <c r="C1995" s="574" t="s">
        <v>686</v>
      </c>
      <c r="D1995" s="575">
        <v>81.06</v>
      </c>
    </row>
    <row r="1996" spans="1:4">
      <c r="A1996" s="572">
        <v>40813</v>
      </c>
      <c r="B1996" s="573" t="s">
        <v>2497</v>
      </c>
      <c r="C1996" s="574" t="s">
        <v>688</v>
      </c>
      <c r="D1996" s="575">
        <v>14237.51</v>
      </c>
    </row>
    <row r="1997" spans="1:4">
      <c r="A1997" s="572">
        <v>2708</v>
      </c>
      <c r="B1997" s="573" t="s">
        <v>2498</v>
      </c>
      <c r="C1997" s="574" t="s">
        <v>686</v>
      </c>
      <c r="D1997" s="575">
        <v>106.47</v>
      </c>
    </row>
    <row r="1998" spans="1:4">
      <c r="A1998" s="572">
        <v>40814</v>
      </c>
      <c r="B1998" s="573" t="s">
        <v>2499</v>
      </c>
      <c r="C1998" s="574" t="s">
        <v>688</v>
      </c>
      <c r="D1998" s="575">
        <v>18702.830000000002</v>
      </c>
    </row>
    <row r="1999" spans="1:4">
      <c r="A1999" s="572">
        <v>34779</v>
      </c>
      <c r="B1999" s="573" t="s">
        <v>2500</v>
      </c>
      <c r="C1999" s="574" t="s">
        <v>686</v>
      </c>
      <c r="D1999" s="575">
        <v>64.34</v>
      </c>
    </row>
    <row r="2000" spans="1:4">
      <c r="A2000" s="572">
        <v>40936</v>
      </c>
      <c r="B2000" s="573" t="s">
        <v>2501</v>
      </c>
      <c r="C2000" s="574" t="s">
        <v>688</v>
      </c>
      <c r="D2000" s="575">
        <v>11304.52</v>
      </c>
    </row>
    <row r="2001" spans="1:4">
      <c r="A2001" s="572">
        <v>34780</v>
      </c>
      <c r="B2001" s="573" t="s">
        <v>2502</v>
      </c>
      <c r="C2001" s="574" t="s">
        <v>686</v>
      </c>
      <c r="D2001" s="575">
        <v>81.319999999999993</v>
      </c>
    </row>
    <row r="2002" spans="1:4">
      <c r="A2002" s="572">
        <v>40937</v>
      </c>
      <c r="B2002" s="573" t="s">
        <v>2503</v>
      </c>
      <c r="C2002" s="574" t="s">
        <v>688</v>
      </c>
      <c r="D2002" s="575">
        <v>14285.23</v>
      </c>
    </row>
    <row r="2003" spans="1:4">
      <c r="A2003" s="572">
        <v>34782</v>
      </c>
      <c r="B2003" s="573" t="s">
        <v>2504</v>
      </c>
      <c r="C2003" s="574" t="s">
        <v>686</v>
      </c>
      <c r="D2003" s="575">
        <v>106.47</v>
      </c>
    </row>
    <row r="2004" spans="1:4">
      <c r="A2004" s="572">
        <v>40938</v>
      </c>
      <c r="B2004" s="573" t="s">
        <v>2505</v>
      </c>
      <c r="C2004" s="574" t="s">
        <v>688</v>
      </c>
      <c r="D2004" s="575">
        <v>18702.830000000002</v>
      </c>
    </row>
    <row r="2005" spans="1:4">
      <c r="A2005" s="572">
        <v>34783</v>
      </c>
      <c r="B2005" s="573" t="s">
        <v>2506</v>
      </c>
      <c r="C2005" s="574" t="s">
        <v>686</v>
      </c>
      <c r="D2005" s="575">
        <v>74.319999999999993</v>
      </c>
    </row>
    <row r="2006" spans="1:4">
      <c r="A2006" s="572">
        <v>40939</v>
      </c>
      <c r="B2006" s="573" t="s">
        <v>2507</v>
      </c>
      <c r="C2006" s="574" t="s">
        <v>688</v>
      </c>
      <c r="D2006" s="575">
        <v>13054.39</v>
      </c>
    </row>
    <row r="2007" spans="1:4">
      <c r="A2007" s="572">
        <v>34785</v>
      </c>
      <c r="B2007" s="573" t="s">
        <v>2508</v>
      </c>
      <c r="C2007" s="574" t="s">
        <v>686</v>
      </c>
      <c r="D2007" s="575">
        <v>64.319999999999993</v>
      </c>
    </row>
    <row r="2008" spans="1:4">
      <c r="A2008" s="572">
        <v>40940</v>
      </c>
      <c r="B2008" s="573" t="s">
        <v>2509</v>
      </c>
      <c r="C2008" s="574" t="s">
        <v>688</v>
      </c>
      <c r="D2008" s="575">
        <v>11302.6</v>
      </c>
    </row>
    <row r="2009" spans="1:4">
      <c r="A2009" s="572">
        <v>1049</v>
      </c>
      <c r="B2009" s="573" t="s">
        <v>2510</v>
      </c>
      <c r="C2009" s="574" t="s">
        <v>492</v>
      </c>
      <c r="D2009" s="575">
        <v>4.71</v>
      </c>
    </row>
    <row r="2010" spans="1:4">
      <c r="A2010" s="572">
        <v>1099</v>
      </c>
      <c r="B2010" s="573" t="s">
        <v>2511</v>
      </c>
      <c r="C2010" s="574" t="s">
        <v>492</v>
      </c>
      <c r="D2010" s="575">
        <v>3.6</v>
      </c>
    </row>
    <row r="2011" spans="1:4">
      <c r="A2011" s="572">
        <v>1050</v>
      </c>
      <c r="B2011" s="573" t="s">
        <v>2512</v>
      </c>
      <c r="C2011" s="574" t="s">
        <v>492</v>
      </c>
      <c r="D2011" s="575">
        <v>2.46</v>
      </c>
    </row>
    <row r="2012" spans="1:4">
      <c r="A2012" s="572">
        <v>1100</v>
      </c>
      <c r="B2012" s="573" t="s">
        <v>2513</v>
      </c>
      <c r="C2012" s="574" t="s">
        <v>492</v>
      </c>
      <c r="D2012" s="575">
        <v>8.01</v>
      </c>
    </row>
    <row r="2013" spans="1:4">
      <c r="A2013" s="572">
        <v>1102</v>
      </c>
      <c r="B2013" s="573" t="s">
        <v>2514</v>
      </c>
      <c r="C2013" s="574" t="s">
        <v>492</v>
      </c>
      <c r="D2013" s="575">
        <v>23.16</v>
      </c>
    </row>
    <row r="2014" spans="1:4">
      <c r="A2014" s="572">
        <v>1098</v>
      </c>
      <c r="B2014" s="573" t="s">
        <v>2515</v>
      </c>
      <c r="C2014" s="574" t="s">
        <v>492</v>
      </c>
      <c r="D2014" s="575">
        <v>1.92</v>
      </c>
    </row>
    <row r="2015" spans="1:4">
      <c r="A2015" s="572">
        <v>1051</v>
      </c>
      <c r="B2015" s="573" t="s">
        <v>2516</v>
      </c>
      <c r="C2015" s="574" t="s">
        <v>492</v>
      </c>
      <c r="D2015" s="575">
        <v>33.67</v>
      </c>
    </row>
    <row r="2016" spans="1:4">
      <c r="A2016" s="572">
        <v>1101</v>
      </c>
      <c r="B2016" s="573" t="s">
        <v>2517</v>
      </c>
      <c r="C2016" s="574" t="s">
        <v>492</v>
      </c>
      <c r="D2016" s="575">
        <v>15.53</v>
      </c>
    </row>
    <row r="2017" spans="1:4">
      <c r="A2017" s="572">
        <v>11554</v>
      </c>
      <c r="B2017" s="573" t="s">
        <v>2518</v>
      </c>
      <c r="C2017" s="574" t="s">
        <v>492</v>
      </c>
      <c r="D2017" s="575">
        <v>4.92</v>
      </c>
    </row>
    <row r="2018" spans="1:4">
      <c r="A2018" s="572">
        <v>38403</v>
      </c>
      <c r="B2018" s="573" t="s">
        <v>2519</v>
      </c>
      <c r="C2018" s="574" t="s">
        <v>492</v>
      </c>
      <c r="D2018" s="575">
        <v>25.77</v>
      </c>
    </row>
    <row r="2019" spans="1:4" ht="42.75">
      <c r="A2019" s="572">
        <v>37774</v>
      </c>
      <c r="B2019" s="573" t="s">
        <v>2520</v>
      </c>
      <c r="C2019" s="574" t="s">
        <v>492</v>
      </c>
      <c r="D2019" s="575">
        <v>110151.42</v>
      </c>
    </row>
    <row r="2020" spans="1:4" ht="42.75">
      <c r="A2020" s="572">
        <v>38630</v>
      </c>
      <c r="B2020" s="573" t="s">
        <v>2521</v>
      </c>
      <c r="C2020" s="574" t="s">
        <v>492</v>
      </c>
      <c r="D2020" s="575">
        <v>1125781.25</v>
      </c>
    </row>
    <row r="2021" spans="1:4" ht="57">
      <c r="A2021" s="572">
        <v>38629</v>
      </c>
      <c r="B2021" s="573" t="s">
        <v>2522</v>
      </c>
      <c r="C2021" s="574" t="s">
        <v>492</v>
      </c>
      <c r="D2021" s="575">
        <v>1675781.25</v>
      </c>
    </row>
    <row r="2022" spans="1:4">
      <c r="A2022" s="572">
        <v>38476</v>
      </c>
      <c r="B2022" s="573" t="s">
        <v>2523</v>
      </c>
      <c r="C2022" s="574" t="s">
        <v>492</v>
      </c>
      <c r="D2022" s="575">
        <v>193.67</v>
      </c>
    </row>
    <row r="2023" spans="1:4">
      <c r="A2023" s="572">
        <v>38477</v>
      </c>
      <c r="B2023" s="573" t="s">
        <v>2524</v>
      </c>
      <c r="C2023" s="574" t="s">
        <v>492</v>
      </c>
      <c r="D2023" s="575">
        <v>548.47</v>
      </c>
    </row>
    <row r="2024" spans="1:4" ht="28.5">
      <c r="A2024" s="572">
        <v>2720</v>
      </c>
      <c r="B2024" s="573" t="s">
        <v>2525</v>
      </c>
      <c r="C2024" s="574" t="s">
        <v>686</v>
      </c>
      <c r="D2024" s="575">
        <v>159.33000000000001</v>
      </c>
    </row>
    <row r="2025" spans="1:4" ht="28.5">
      <c r="A2025" s="572">
        <v>2722</v>
      </c>
      <c r="B2025" s="573" t="s">
        <v>2526</v>
      </c>
      <c r="C2025" s="574" t="s">
        <v>686</v>
      </c>
      <c r="D2025" s="575">
        <v>181.06</v>
      </c>
    </row>
    <row r="2026" spans="1:4" ht="28.5">
      <c r="A2026" s="572">
        <v>2727</v>
      </c>
      <c r="B2026" s="573" t="s">
        <v>2527</v>
      </c>
      <c r="C2026" s="574" t="s">
        <v>686</v>
      </c>
      <c r="D2026" s="575">
        <v>212.74</v>
      </c>
    </row>
    <row r="2027" spans="1:4" ht="28.5">
      <c r="A2027" s="572">
        <v>36483</v>
      </c>
      <c r="B2027" s="573" t="s">
        <v>2528</v>
      </c>
      <c r="C2027" s="574" t="s">
        <v>492</v>
      </c>
      <c r="D2027" s="575">
        <v>419687.5</v>
      </c>
    </row>
    <row r="2028" spans="1:4" ht="28.5">
      <c r="A2028" s="572">
        <v>36408</v>
      </c>
      <c r="B2028" s="573" t="s">
        <v>2529</v>
      </c>
      <c r="C2028" s="574" t="s">
        <v>492</v>
      </c>
      <c r="D2028" s="575">
        <v>450300</v>
      </c>
    </row>
    <row r="2029" spans="1:4" ht="28.5">
      <c r="A2029" s="572">
        <v>14525</v>
      </c>
      <c r="B2029" s="573" t="s">
        <v>2530</v>
      </c>
      <c r="C2029" s="574" t="s">
        <v>492</v>
      </c>
      <c r="D2029" s="575">
        <v>439437.5</v>
      </c>
    </row>
    <row r="2030" spans="1:4" ht="28.5">
      <c r="A2030" s="572">
        <v>2723</v>
      </c>
      <c r="B2030" s="573" t="s">
        <v>2531</v>
      </c>
      <c r="C2030" s="574" t="s">
        <v>492</v>
      </c>
      <c r="D2030" s="575">
        <v>345625</v>
      </c>
    </row>
    <row r="2031" spans="1:4" ht="28.5">
      <c r="A2031" s="572">
        <v>36481</v>
      </c>
      <c r="B2031" s="573" t="s">
        <v>2532</v>
      </c>
      <c r="C2031" s="574" t="s">
        <v>492</v>
      </c>
      <c r="D2031" s="575">
        <v>412281.25</v>
      </c>
    </row>
    <row r="2032" spans="1:4" ht="28.5">
      <c r="A2032" s="572">
        <v>36482</v>
      </c>
      <c r="B2032" s="573" t="s">
        <v>2533</v>
      </c>
      <c r="C2032" s="574" t="s">
        <v>492</v>
      </c>
      <c r="D2032" s="575">
        <v>376878.86</v>
      </c>
    </row>
    <row r="2033" spans="1:4" ht="28.5">
      <c r="A2033" s="572">
        <v>10685</v>
      </c>
      <c r="B2033" s="573" t="s">
        <v>2534</v>
      </c>
      <c r="C2033" s="574" t="s">
        <v>492</v>
      </c>
      <c r="D2033" s="575">
        <v>395000</v>
      </c>
    </row>
    <row r="2034" spans="1:4" ht="42.75">
      <c r="A2034" s="572">
        <v>10749</v>
      </c>
      <c r="B2034" s="573" t="s">
        <v>2535</v>
      </c>
      <c r="C2034" s="574" t="s">
        <v>726</v>
      </c>
      <c r="D2034" s="575">
        <v>5.49</v>
      </c>
    </row>
    <row r="2035" spans="1:4">
      <c r="A2035" s="572">
        <v>4111</v>
      </c>
      <c r="B2035" s="573" t="s">
        <v>2536</v>
      </c>
      <c r="C2035" s="574" t="s">
        <v>492</v>
      </c>
      <c r="D2035" s="575">
        <v>31.87</v>
      </c>
    </row>
    <row r="2036" spans="1:4" ht="28.5">
      <c r="A2036" s="572">
        <v>26021</v>
      </c>
      <c r="B2036" s="573" t="s">
        <v>2537</v>
      </c>
      <c r="C2036" s="574" t="s">
        <v>492</v>
      </c>
      <c r="D2036" s="575">
        <v>35.94</v>
      </c>
    </row>
    <row r="2037" spans="1:4">
      <c r="A2037" s="572">
        <v>12</v>
      </c>
      <c r="B2037" s="573" t="s">
        <v>2538</v>
      </c>
      <c r="C2037" s="574" t="s">
        <v>492</v>
      </c>
      <c r="D2037" s="575">
        <v>6.25</v>
      </c>
    </row>
    <row r="2038" spans="1:4" ht="28.5">
      <c r="A2038" s="572">
        <v>37554</v>
      </c>
      <c r="B2038" s="573" t="s">
        <v>2539</v>
      </c>
      <c r="C2038" s="574" t="s">
        <v>492</v>
      </c>
      <c r="D2038" s="575">
        <v>121.54</v>
      </c>
    </row>
    <row r="2039" spans="1:4" ht="28.5">
      <c r="A2039" s="572">
        <v>37555</v>
      </c>
      <c r="B2039" s="573" t="s">
        <v>2540</v>
      </c>
      <c r="C2039" s="574" t="s">
        <v>492</v>
      </c>
      <c r="D2039" s="575">
        <v>147.85</v>
      </c>
    </row>
    <row r="2040" spans="1:4" ht="28.5">
      <c r="A2040" s="572">
        <v>10902</v>
      </c>
      <c r="B2040" s="573" t="s">
        <v>2541</v>
      </c>
      <c r="C2040" s="574" t="s">
        <v>492</v>
      </c>
      <c r="D2040" s="575">
        <v>37.1</v>
      </c>
    </row>
    <row r="2041" spans="1:4" ht="28.5">
      <c r="A2041" s="572">
        <v>20965</v>
      </c>
      <c r="B2041" s="573" t="s">
        <v>2542</v>
      </c>
      <c r="C2041" s="574" t="s">
        <v>492</v>
      </c>
      <c r="D2041" s="575">
        <v>37.44</v>
      </c>
    </row>
    <row r="2042" spans="1:4" ht="28.5">
      <c r="A2042" s="572">
        <v>20966</v>
      </c>
      <c r="B2042" s="573" t="s">
        <v>2543</v>
      </c>
      <c r="C2042" s="574" t="s">
        <v>492</v>
      </c>
      <c r="D2042" s="575">
        <v>40.32</v>
      </c>
    </row>
    <row r="2043" spans="1:4" ht="28.5">
      <c r="A2043" s="572">
        <v>10903</v>
      </c>
      <c r="B2043" s="573" t="s">
        <v>2544</v>
      </c>
      <c r="C2043" s="574" t="s">
        <v>492</v>
      </c>
      <c r="D2043" s="575">
        <v>61.11</v>
      </c>
    </row>
    <row r="2044" spans="1:4" ht="28.5">
      <c r="A2044" s="572">
        <v>20967</v>
      </c>
      <c r="B2044" s="573" t="s">
        <v>2545</v>
      </c>
      <c r="C2044" s="574" t="s">
        <v>492</v>
      </c>
      <c r="D2044" s="575">
        <v>61.11</v>
      </c>
    </row>
    <row r="2045" spans="1:4" ht="28.5">
      <c r="A2045" s="572">
        <v>20968</v>
      </c>
      <c r="B2045" s="573" t="s">
        <v>2546</v>
      </c>
      <c r="C2045" s="574" t="s">
        <v>492</v>
      </c>
      <c r="D2045" s="575">
        <v>67.02</v>
      </c>
    </row>
    <row r="2046" spans="1:4" ht="28.5">
      <c r="A2046" s="572">
        <v>11359</v>
      </c>
      <c r="B2046" s="573" t="s">
        <v>2547</v>
      </c>
      <c r="C2046" s="574" t="s">
        <v>492</v>
      </c>
      <c r="D2046" s="575">
        <v>510</v>
      </c>
    </row>
    <row r="2047" spans="1:4">
      <c r="A2047" s="572">
        <v>10761</v>
      </c>
      <c r="B2047" s="573" t="s">
        <v>2548</v>
      </c>
      <c r="C2047" s="574" t="s">
        <v>686</v>
      </c>
      <c r="D2047" s="575">
        <v>0.76</v>
      </c>
    </row>
    <row r="2048" spans="1:4">
      <c r="A2048" s="572">
        <v>40215</v>
      </c>
      <c r="B2048" s="573" t="s">
        <v>2549</v>
      </c>
      <c r="C2048" s="574" t="s">
        <v>492</v>
      </c>
      <c r="D2048" s="575">
        <v>0.2</v>
      </c>
    </row>
    <row r="2049" spans="1:4" ht="28.5">
      <c r="A2049" s="572">
        <v>20219</v>
      </c>
      <c r="B2049" s="573" t="s">
        <v>2550</v>
      </c>
      <c r="C2049" s="574" t="s">
        <v>492</v>
      </c>
      <c r="D2049" s="575">
        <v>61000</v>
      </c>
    </row>
    <row r="2050" spans="1:4" ht="42.75">
      <c r="A2050" s="572">
        <v>36484</v>
      </c>
      <c r="B2050" s="573" t="s">
        <v>2551</v>
      </c>
      <c r="C2050" s="574" t="s">
        <v>492</v>
      </c>
      <c r="D2050" s="575">
        <v>129491.89</v>
      </c>
    </row>
    <row r="2051" spans="1:4">
      <c r="A2051" s="572">
        <v>38367</v>
      </c>
      <c r="B2051" s="573" t="s">
        <v>2552</v>
      </c>
      <c r="C2051" s="574" t="s">
        <v>492</v>
      </c>
      <c r="D2051" s="575">
        <v>10.4</v>
      </c>
    </row>
    <row r="2052" spans="1:4" ht="28.5">
      <c r="A2052" s="572">
        <v>40616</v>
      </c>
      <c r="B2052" s="573" t="s">
        <v>2553</v>
      </c>
      <c r="C2052" s="574" t="s">
        <v>492</v>
      </c>
      <c r="D2052" s="575">
        <v>1.92</v>
      </c>
    </row>
    <row r="2053" spans="1:4" ht="28.5">
      <c r="A2053" s="572">
        <v>40618</v>
      </c>
      <c r="B2053" s="573" t="s">
        <v>2554</v>
      </c>
      <c r="C2053" s="574" t="s">
        <v>492</v>
      </c>
      <c r="D2053" s="575">
        <v>4.47</v>
      </c>
    </row>
    <row r="2054" spans="1:4">
      <c r="A2054" s="572">
        <v>11186</v>
      </c>
      <c r="B2054" s="573" t="s">
        <v>2555</v>
      </c>
      <c r="C2054" s="574" t="s">
        <v>891</v>
      </c>
      <c r="D2054" s="575">
        <v>267.55</v>
      </c>
    </row>
    <row r="2055" spans="1:4">
      <c r="A2055" s="572">
        <v>11557</v>
      </c>
      <c r="B2055" s="573" t="s">
        <v>2556</v>
      </c>
      <c r="C2055" s="574" t="s">
        <v>729</v>
      </c>
      <c r="D2055" s="575">
        <v>14.03</v>
      </c>
    </row>
    <row r="2056" spans="1:4">
      <c r="A2056" s="572">
        <v>11558</v>
      </c>
      <c r="B2056" s="573" t="s">
        <v>2557</v>
      </c>
      <c r="C2056" s="574" t="s">
        <v>729</v>
      </c>
      <c r="D2056" s="575">
        <v>11.45</v>
      </c>
    </row>
    <row r="2057" spans="1:4">
      <c r="A2057" s="572">
        <v>2759</v>
      </c>
      <c r="B2057" s="573" t="s">
        <v>2558</v>
      </c>
      <c r="C2057" s="574" t="s">
        <v>492</v>
      </c>
      <c r="D2057" s="575">
        <v>0.86</v>
      </c>
    </row>
    <row r="2058" spans="1:4" ht="28.5">
      <c r="A2058" s="572">
        <v>11614</v>
      </c>
      <c r="B2058" s="573" t="s">
        <v>2559</v>
      </c>
      <c r="C2058" s="574" t="s">
        <v>891</v>
      </c>
      <c r="D2058" s="575">
        <v>38.54</v>
      </c>
    </row>
    <row r="2059" spans="1:4">
      <c r="A2059" s="572">
        <v>38380</v>
      </c>
      <c r="B2059" s="573" t="s">
        <v>2560</v>
      </c>
      <c r="C2059" s="574" t="s">
        <v>492</v>
      </c>
      <c r="D2059" s="575">
        <v>16.53</v>
      </c>
    </row>
    <row r="2060" spans="1:4" ht="28.5">
      <c r="A2060" s="572">
        <v>20059</v>
      </c>
      <c r="B2060" s="573" t="s">
        <v>2561</v>
      </c>
      <c r="C2060" s="574" t="s">
        <v>492</v>
      </c>
      <c r="D2060" s="575">
        <v>12.67</v>
      </c>
    </row>
    <row r="2061" spans="1:4" ht="28.5">
      <c r="A2061" s="572">
        <v>20060</v>
      </c>
      <c r="B2061" s="573" t="s">
        <v>2562</v>
      </c>
      <c r="C2061" s="574" t="s">
        <v>492</v>
      </c>
      <c r="D2061" s="575">
        <v>12.67</v>
      </c>
    </row>
    <row r="2062" spans="1:4" ht="42.75">
      <c r="A2062" s="572">
        <v>39222</v>
      </c>
      <c r="B2062" s="573" t="s">
        <v>2563</v>
      </c>
      <c r="C2062" s="574" t="s">
        <v>810</v>
      </c>
      <c r="D2062" s="575">
        <v>28.37</v>
      </c>
    </row>
    <row r="2063" spans="1:4" ht="42.75">
      <c r="A2063" s="572">
        <v>38538</v>
      </c>
      <c r="B2063" s="573" t="s">
        <v>2564</v>
      </c>
      <c r="C2063" s="574" t="s">
        <v>810</v>
      </c>
      <c r="D2063" s="575">
        <v>35</v>
      </c>
    </row>
    <row r="2064" spans="1:4" ht="42.75">
      <c r="A2064" s="572">
        <v>39223</v>
      </c>
      <c r="B2064" s="573" t="s">
        <v>2565</v>
      </c>
      <c r="C2064" s="574" t="s">
        <v>810</v>
      </c>
      <c r="D2064" s="575">
        <v>46.3</v>
      </c>
    </row>
    <row r="2065" spans="1:4" ht="42.75">
      <c r="A2065" s="572">
        <v>38539</v>
      </c>
      <c r="B2065" s="573" t="s">
        <v>2566</v>
      </c>
      <c r="C2065" s="574" t="s">
        <v>810</v>
      </c>
      <c r="D2065" s="575">
        <v>47.59</v>
      </c>
    </row>
    <row r="2066" spans="1:4" ht="42.75">
      <c r="A2066" s="572">
        <v>39224</v>
      </c>
      <c r="B2066" s="573" t="s">
        <v>2567</v>
      </c>
      <c r="C2066" s="574" t="s">
        <v>810</v>
      </c>
      <c r="D2066" s="575">
        <v>71.69</v>
      </c>
    </row>
    <row r="2067" spans="1:4" ht="42.75">
      <c r="A2067" s="572">
        <v>38540</v>
      </c>
      <c r="B2067" s="573" t="s">
        <v>2568</v>
      </c>
      <c r="C2067" s="574" t="s">
        <v>810</v>
      </c>
      <c r="D2067" s="575">
        <v>121.97</v>
      </c>
    </row>
    <row r="2068" spans="1:4">
      <c r="A2068" s="572">
        <v>2803</v>
      </c>
      <c r="B2068" s="573" t="s">
        <v>2569</v>
      </c>
      <c r="C2068" s="574" t="s">
        <v>810</v>
      </c>
      <c r="D2068" s="575">
        <v>282.61</v>
      </c>
    </row>
    <row r="2069" spans="1:4">
      <c r="A2069" s="572">
        <v>2801</v>
      </c>
      <c r="B2069" s="573" t="s">
        <v>2570</v>
      </c>
      <c r="C2069" s="574" t="s">
        <v>810</v>
      </c>
      <c r="D2069" s="575">
        <v>292.57</v>
      </c>
    </row>
    <row r="2070" spans="1:4">
      <c r="A2070" s="572">
        <v>2806</v>
      </c>
      <c r="B2070" s="573" t="s">
        <v>2571</v>
      </c>
      <c r="C2070" s="574" t="s">
        <v>810</v>
      </c>
      <c r="D2070" s="575">
        <v>302.52999999999997</v>
      </c>
    </row>
    <row r="2071" spans="1:4">
      <c r="A2071" s="572">
        <v>34786</v>
      </c>
      <c r="B2071" s="573" t="s">
        <v>2572</v>
      </c>
      <c r="C2071" s="574" t="s">
        <v>686</v>
      </c>
      <c r="D2071" s="575">
        <v>13.38</v>
      </c>
    </row>
    <row r="2072" spans="1:4">
      <c r="A2072" s="572">
        <v>40941</v>
      </c>
      <c r="B2072" s="573" t="s">
        <v>2573</v>
      </c>
      <c r="C2072" s="574" t="s">
        <v>688</v>
      </c>
      <c r="D2072" s="575">
        <v>2350.9699999999998</v>
      </c>
    </row>
    <row r="2073" spans="1:4">
      <c r="A2073" s="572">
        <v>13</v>
      </c>
      <c r="B2073" s="573" t="s">
        <v>2574</v>
      </c>
      <c r="C2073" s="574" t="s">
        <v>486</v>
      </c>
      <c r="D2073" s="575">
        <v>9.6199999999999992</v>
      </c>
    </row>
    <row r="2074" spans="1:4">
      <c r="A2074" s="572">
        <v>2762</v>
      </c>
      <c r="B2074" s="573" t="s">
        <v>2575</v>
      </c>
      <c r="C2074" s="574" t="s">
        <v>810</v>
      </c>
      <c r="D2074" s="575">
        <v>1.07</v>
      </c>
    </row>
    <row r="2075" spans="1:4" ht="28.5">
      <c r="A2075" s="572">
        <v>21142</v>
      </c>
      <c r="B2075" s="573" t="s">
        <v>2576</v>
      </c>
      <c r="C2075" s="574" t="s">
        <v>492</v>
      </c>
      <c r="D2075" s="575">
        <v>21.21</v>
      </c>
    </row>
    <row r="2076" spans="1:4">
      <c r="A2076" s="572">
        <v>12865</v>
      </c>
      <c r="B2076" s="573" t="s">
        <v>2577</v>
      </c>
      <c r="C2076" s="574" t="s">
        <v>686</v>
      </c>
      <c r="D2076" s="575">
        <v>9.65</v>
      </c>
    </row>
    <row r="2077" spans="1:4">
      <c r="A2077" s="572">
        <v>41074</v>
      </c>
      <c r="B2077" s="573" t="s">
        <v>2578</v>
      </c>
      <c r="C2077" s="574" t="s">
        <v>688</v>
      </c>
      <c r="D2077" s="575">
        <v>1695.39</v>
      </c>
    </row>
    <row r="2078" spans="1:4">
      <c r="A2078" s="572">
        <v>4223</v>
      </c>
      <c r="B2078" s="573" t="s">
        <v>2579</v>
      </c>
      <c r="C2078" s="574" t="s">
        <v>256</v>
      </c>
      <c r="D2078" s="575">
        <v>3.25</v>
      </c>
    </row>
    <row r="2079" spans="1:4">
      <c r="A2079" s="572">
        <v>37372</v>
      </c>
      <c r="B2079" s="573" t="s">
        <v>2580</v>
      </c>
      <c r="C2079" s="574" t="s">
        <v>686</v>
      </c>
      <c r="D2079" s="575">
        <v>0.3</v>
      </c>
    </row>
    <row r="2080" spans="1:4">
      <c r="A2080" s="572">
        <v>40863</v>
      </c>
      <c r="B2080" s="573" t="s">
        <v>2581</v>
      </c>
      <c r="C2080" s="574" t="s">
        <v>688</v>
      </c>
      <c r="D2080" s="575">
        <v>56.87</v>
      </c>
    </row>
    <row r="2081" spans="1:4">
      <c r="A2081" s="572">
        <v>38475</v>
      </c>
      <c r="B2081" s="573" t="s">
        <v>2582</v>
      </c>
      <c r="C2081" s="574" t="s">
        <v>492</v>
      </c>
      <c r="D2081" s="575">
        <v>26.61</v>
      </c>
    </row>
    <row r="2082" spans="1:4">
      <c r="A2082" s="572">
        <v>38474</v>
      </c>
      <c r="B2082" s="573" t="s">
        <v>2583</v>
      </c>
      <c r="C2082" s="574" t="s">
        <v>492</v>
      </c>
      <c r="D2082" s="575">
        <v>32.9</v>
      </c>
    </row>
    <row r="2083" spans="1:4">
      <c r="A2083" s="572">
        <v>11582</v>
      </c>
      <c r="B2083" s="573" t="s">
        <v>2584</v>
      </c>
      <c r="C2083" s="574" t="s">
        <v>492</v>
      </c>
      <c r="D2083" s="575">
        <v>5.51</v>
      </c>
    </row>
    <row r="2084" spans="1:4" ht="28.5">
      <c r="A2084" s="572">
        <v>10886</v>
      </c>
      <c r="B2084" s="573" t="s">
        <v>2585</v>
      </c>
      <c r="C2084" s="574" t="s">
        <v>492</v>
      </c>
      <c r="D2084" s="575">
        <v>131.25</v>
      </c>
    </row>
    <row r="2085" spans="1:4" ht="28.5">
      <c r="A2085" s="572">
        <v>10888</v>
      </c>
      <c r="B2085" s="573" t="s">
        <v>2586</v>
      </c>
      <c r="C2085" s="574" t="s">
        <v>492</v>
      </c>
      <c r="D2085" s="575">
        <v>415.38</v>
      </c>
    </row>
    <row r="2086" spans="1:4" ht="28.5">
      <c r="A2086" s="572">
        <v>10889</v>
      </c>
      <c r="B2086" s="573" t="s">
        <v>2587</v>
      </c>
      <c r="C2086" s="574" t="s">
        <v>492</v>
      </c>
      <c r="D2086" s="575">
        <v>450</v>
      </c>
    </row>
    <row r="2087" spans="1:4" ht="28.5">
      <c r="A2087" s="572">
        <v>10890</v>
      </c>
      <c r="B2087" s="573" t="s">
        <v>2588</v>
      </c>
      <c r="C2087" s="574" t="s">
        <v>492</v>
      </c>
      <c r="D2087" s="575">
        <v>207.69</v>
      </c>
    </row>
    <row r="2088" spans="1:4" ht="28.5">
      <c r="A2088" s="572">
        <v>10891</v>
      </c>
      <c r="B2088" s="573" t="s">
        <v>2589</v>
      </c>
      <c r="C2088" s="574" t="s">
        <v>492</v>
      </c>
      <c r="D2088" s="575">
        <v>126.92</v>
      </c>
    </row>
    <row r="2089" spans="1:4" ht="28.5">
      <c r="A2089" s="572">
        <v>10892</v>
      </c>
      <c r="B2089" s="573" t="s">
        <v>2590</v>
      </c>
      <c r="C2089" s="574" t="s">
        <v>492</v>
      </c>
      <c r="D2089" s="575">
        <v>150</v>
      </c>
    </row>
    <row r="2090" spans="1:4" ht="28.5">
      <c r="A2090" s="572">
        <v>20977</v>
      </c>
      <c r="B2090" s="573" t="s">
        <v>2591</v>
      </c>
      <c r="C2090" s="574" t="s">
        <v>492</v>
      </c>
      <c r="D2090" s="575">
        <v>178.84</v>
      </c>
    </row>
    <row r="2091" spans="1:4">
      <c r="A2091" s="572">
        <v>3073</v>
      </c>
      <c r="B2091" s="573" t="s">
        <v>2592</v>
      </c>
      <c r="C2091" s="574" t="s">
        <v>492</v>
      </c>
      <c r="D2091" s="575">
        <v>107.53</v>
      </c>
    </row>
    <row r="2092" spans="1:4">
      <c r="A2092" s="572">
        <v>3068</v>
      </c>
      <c r="B2092" s="573" t="s">
        <v>2593</v>
      </c>
      <c r="C2092" s="574" t="s">
        <v>492</v>
      </c>
      <c r="D2092" s="575">
        <v>50.62</v>
      </c>
    </row>
    <row r="2093" spans="1:4">
      <c r="A2093" s="572">
        <v>3074</v>
      </c>
      <c r="B2093" s="573" t="s">
        <v>2594</v>
      </c>
      <c r="C2093" s="574" t="s">
        <v>492</v>
      </c>
      <c r="D2093" s="575">
        <v>85.59</v>
      </c>
    </row>
    <row r="2094" spans="1:4">
      <c r="A2094" s="572">
        <v>3076</v>
      </c>
      <c r="B2094" s="573" t="s">
        <v>2595</v>
      </c>
      <c r="C2094" s="574" t="s">
        <v>492</v>
      </c>
      <c r="D2094" s="575">
        <v>96.38</v>
      </c>
    </row>
    <row r="2095" spans="1:4">
      <c r="A2095" s="572">
        <v>3072</v>
      </c>
      <c r="B2095" s="573" t="s">
        <v>2596</v>
      </c>
      <c r="C2095" s="574" t="s">
        <v>492</v>
      </c>
      <c r="D2095" s="575">
        <v>42.77</v>
      </c>
    </row>
    <row r="2096" spans="1:4">
      <c r="A2096" s="572">
        <v>3075</v>
      </c>
      <c r="B2096" s="573" t="s">
        <v>2597</v>
      </c>
      <c r="C2096" s="574" t="s">
        <v>492</v>
      </c>
      <c r="D2096" s="575">
        <v>77.14</v>
      </c>
    </row>
    <row r="2097" spans="1:4" ht="28.5">
      <c r="A2097" s="572">
        <v>10780</v>
      </c>
      <c r="B2097" s="573" t="s">
        <v>2598</v>
      </c>
      <c r="C2097" s="574" t="s">
        <v>492</v>
      </c>
      <c r="D2097" s="575">
        <v>4.6500000000000004</v>
      </c>
    </row>
    <row r="2098" spans="1:4" ht="28.5">
      <c r="A2098" s="572">
        <v>10781</v>
      </c>
      <c r="B2098" s="573" t="s">
        <v>2599</v>
      </c>
      <c r="C2098" s="574" t="s">
        <v>492</v>
      </c>
      <c r="D2098" s="575">
        <v>5.77</v>
      </c>
    </row>
    <row r="2099" spans="1:4" ht="28.5">
      <c r="A2099" s="572">
        <v>20106</v>
      </c>
      <c r="B2099" s="573" t="s">
        <v>2600</v>
      </c>
      <c r="C2099" s="574" t="s">
        <v>492</v>
      </c>
      <c r="D2099" s="575">
        <v>2.73</v>
      </c>
    </row>
    <row r="2100" spans="1:4" ht="28.5">
      <c r="A2100" s="572">
        <v>20107</v>
      </c>
      <c r="B2100" s="573" t="s">
        <v>2601</v>
      </c>
      <c r="C2100" s="574" t="s">
        <v>492</v>
      </c>
      <c r="D2100" s="575">
        <v>2.93</v>
      </c>
    </row>
    <row r="2101" spans="1:4" ht="28.5">
      <c r="A2101" s="572">
        <v>20108</v>
      </c>
      <c r="B2101" s="573" t="s">
        <v>2602</v>
      </c>
      <c r="C2101" s="574" t="s">
        <v>492</v>
      </c>
      <c r="D2101" s="575">
        <v>2.62</v>
      </c>
    </row>
    <row r="2102" spans="1:4" ht="28.5">
      <c r="A2102" s="572">
        <v>20109</v>
      </c>
      <c r="B2102" s="573" t="s">
        <v>2603</v>
      </c>
      <c r="C2102" s="574" t="s">
        <v>492</v>
      </c>
      <c r="D2102" s="575">
        <v>4.1399999999999997</v>
      </c>
    </row>
    <row r="2103" spans="1:4">
      <c r="A2103" s="572">
        <v>34795</v>
      </c>
      <c r="B2103" s="573" t="s">
        <v>2604</v>
      </c>
      <c r="C2103" s="574" t="s">
        <v>891</v>
      </c>
      <c r="D2103" s="575">
        <v>136.86000000000001</v>
      </c>
    </row>
    <row r="2104" spans="1:4" ht="28.5">
      <c r="A2104" s="572">
        <v>38154</v>
      </c>
      <c r="B2104" s="573" t="s">
        <v>2605</v>
      </c>
      <c r="C2104" s="574" t="s">
        <v>787</v>
      </c>
      <c r="D2104" s="575">
        <v>30.41</v>
      </c>
    </row>
    <row r="2105" spans="1:4" ht="28.5">
      <c r="A2105" s="572">
        <v>3084</v>
      </c>
      <c r="B2105" s="573" t="s">
        <v>2606</v>
      </c>
      <c r="C2105" s="574" t="s">
        <v>787</v>
      </c>
      <c r="D2105" s="575">
        <v>56.73</v>
      </c>
    </row>
    <row r="2106" spans="1:4" ht="28.5">
      <c r="A2106" s="572">
        <v>11482</v>
      </c>
      <c r="B2106" s="573" t="s">
        <v>2607</v>
      </c>
      <c r="C2106" s="574" t="s">
        <v>787</v>
      </c>
      <c r="D2106" s="575">
        <v>44.13</v>
      </c>
    </row>
    <row r="2107" spans="1:4">
      <c r="A2107" s="572">
        <v>11469</v>
      </c>
      <c r="B2107" s="573" t="s">
        <v>2608</v>
      </c>
      <c r="C2107" s="574" t="s">
        <v>492</v>
      </c>
      <c r="D2107" s="575">
        <v>10.24</v>
      </c>
    </row>
    <row r="2108" spans="1:4" ht="28.5">
      <c r="A2108" s="572">
        <v>3103</v>
      </c>
      <c r="B2108" s="573" t="s">
        <v>2609</v>
      </c>
      <c r="C2108" s="574" t="s">
        <v>492</v>
      </c>
      <c r="D2108" s="575">
        <v>50.71</v>
      </c>
    </row>
    <row r="2109" spans="1:4" ht="42.75">
      <c r="A2109" s="572">
        <v>38153</v>
      </c>
      <c r="B2109" s="573" t="s">
        <v>2610</v>
      </c>
      <c r="C2109" s="574" t="s">
        <v>787</v>
      </c>
      <c r="D2109" s="575">
        <v>28.82</v>
      </c>
    </row>
    <row r="2110" spans="1:4" ht="28.5">
      <c r="A2110" s="572">
        <v>3080</v>
      </c>
      <c r="B2110" s="573" t="s">
        <v>2611</v>
      </c>
      <c r="C2110" s="574" t="s">
        <v>787</v>
      </c>
      <c r="D2110" s="575">
        <v>42</v>
      </c>
    </row>
    <row r="2111" spans="1:4" ht="42.75">
      <c r="A2111" s="572">
        <v>38151</v>
      </c>
      <c r="B2111" s="573" t="s">
        <v>2612</v>
      </c>
      <c r="C2111" s="574" t="s">
        <v>787</v>
      </c>
      <c r="D2111" s="575">
        <v>39.79</v>
      </c>
    </row>
    <row r="2112" spans="1:4" ht="42.75">
      <c r="A2112" s="572">
        <v>38152</v>
      </c>
      <c r="B2112" s="573" t="s">
        <v>2613</v>
      </c>
      <c r="C2112" s="574" t="s">
        <v>787</v>
      </c>
      <c r="D2112" s="575">
        <v>57.59</v>
      </c>
    </row>
    <row r="2113" spans="1:4" ht="28.5">
      <c r="A2113" s="572">
        <v>38155</v>
      </c>
      <c r="B2113" s="573" t="s">
        <v>2614</v>
      </c>
      <c r="C2113" s="574" t="s">
        <v>492</v>
      </c>
      <c r="D2113" s="575">
        <v>38.200000000000003</v>
      </c>
    </row>
    <row r="2114" spans="1:4">
      <c r="A2114" s="572">
        <v>3081</v>
      </c>
      <c r="B2114" s="573" t="s">
        <v>2615</v>
      </c>
      <c r="C2114" s="574" t="s">
        <v>787</v>
      </c>
      <c r="D2114" s="575">
        <v>63.56</v>
      </c>
    </row>
    <row r="2115" spans="1:4">
      <c r="A2115" s="572">
        <v>3099</v>
      </c>
      <c r="B2115" s="573" t="s">
        <v>2616</v>
      </c>
      <c r="C2115" s="574" t="s">
        <v>787</v>
      </c>
      <c r="D2115" s="575">
        <v>50.27</v>
      </c>
    </row>
    <row r="2116" spans="1:4">
      <c r="A2116" s="572">
        <v>3097</v>
      </c>
      <c r="B2116" s="573" t="s">
        <v>2617</v>
      </c>
      <c r="C2116" s="574" t="s">
        <v>787</v>
      </c>
      <c r="D2116" s="575">
        <v>31.42</v>
      </c>
    </row>
    <row r="2117" spans="1:4" ht="28.5">
      <c r="A2117" s="572">
        <v>11480</v>
      </c>
      <c r="B2117" s="573" t="s">
        <v>2618</v>
      </c>
      <c r="C2117" s="574" t="s">
        <v>787</v>
      </c>
      <c r="D2117" s="575">
        <v>48.58</v>
      </c>
    </row>
    <row r="2118" spans="1:4" ht="28.5">
      <c r="A2118" s="572">
        <v>3093</v>
      </c>
      <c r="B2118" s="573" t="s">
        <v>2619</v>
      </c>
      <c r="C2118" s="574" t="s">
        <v>787</v>
      </c>
      <c r="D2118" s="575">
        <v>56.43</v>
      </c>
    </row>
    <row r="2119" spans="1:4" ht="28.5">
      <c r="A2119" s="572">
        <v>3090</v>
      </c>
      <c r="B2119" s="573" t="s">
        <v>2620</v>
      </c>
      <c r="C2119" s="574" t="s">
        <v>787</v>
      </c>
      <c r="D2119" s="575">
        <v>33.96</v>
      </c>
    </row>
    <row r="2120" spans="1:4" ht="28.5">
      <c r="A2120" s="572">
        <v>11474</v>
      </c>
      <c r="B2120" s="573" t="s">
        <v>2621</v>
      </c>
      <c r="C2120" s="574" t="s">
        <v>492</v>
      </c>
      <c r="D2120" s="575">
        <v>29.7</v>
      </c>
    </row>
    <row r="2121" spans="1:4" ht="28.5">
      <c r="A2121" s="572">
        <v>11470</v>
      </c>
      <c r="B2121" s="573" t="s">
        <v>2622</v>
      </c>
      <c r="C2121" s="574" t="s">
        <v>492</v>
      </c>
      <c r="D2121" s="575">
        <v>19.46</v>
      </c>
    </row>
    <row r="2122" spans="1:4" ht="28.5">
      <c r="A2122" s="572">
        <v>11476</v>
      </c>
      <c r="B2122" s="573" t="s">
        <v>2623</v>
      </c>
      <c r="C2122" s="574" t="s">
        <v>492</v>
      </c>
      <c r="D2122" s="575">
        <v>24.32</v>
      </c>
    </row>
    <row r="2123" spans="1:4" ht="28.5">
      <c r="A2123" s="572">
        <v>11478</v>
      </c>
      <c r="B2123" s="573" t="s">
        <v>2624</v>
      </c>
      <c r="C2123" s="574" t="s">
        <v>492</v>
      </c>
      <c r="D2123" s="575">
        <v>40.590000000000003</v>
      </c>
    </row>
    <row r="2124" spans="1:4" ht="28.5">
      <c r="A2124" s="572">
        <v>11479</v>
      </c>
      <c r="B2124" s="573" t="s">
        <v>2625</v>
      </c>
      <c r="C2124" s="574" t="s">
        <v>492</v>
      </c>
      <c r="D2124" s="575">
        <v>23.14</v>
      </c>
    </row>
    <row r="2125" spans="1:4" ht="28.5">
      <c r="A2125" s="572">
        <v>11481</v>
      </c>
      <c r="B2125" s="573" t="s">
        <v>2626</v>
      </c>
      <c r="C2125" s="574" t="s">
        <v>492</v>
      </c>
      <c r="D2125" s="575">
        <v>15.3</v>
      </c>
    </row>
    <row r="2126" spans="1:4">
      <c r="A2126" s="572">
        <v>11484</v>
      </c>
      <c r="B2126" s="573" t="s">
        <v>2627</v>
      </c>
      <c r="C2126" s="574" t="s">
        <v>492</v>
      </c>
      <c r="D2126" s="575">
        <v>28.02</v>
      </c>
    </row>
    <row r="2127" spans="1:4" ht="28.5">
      <c r="A2127" s="572">
        <v>3082</v>
      </c>
      <c r="B2127" s="573" t="s">
        <v>2628</v>
      </c>
      <c r="C2127" s="574" t="s">
        <v>787</v>
      </c>
      <c r="D2127" s="575">
        <v>39.29</v>
      </c>
    </row>
    <row r="2128" spans="1:4">
      <c r="A2128" s="572">
        <v>11467</v>
      </c>
      <c r="B2128" s="573" t="s">
        <v>2629</v>
      </c>
      <c r="C2128" s="574" t="s">
        <v>492</v>
      </c>
      <c r="D2128" s="575">
        <v>13.7</v>
      </c>
    </row>
    <row r="2129" spans="1:4" ht="28.5">
      <c r="A2129" s="572">
        <v>11468</v>
      </c>
      <c r="B2129" s="573" t="s">
        <v>2630</v>
      </c>
      <c r="C2129" s="574" t="s">
        <v>492</v>
      </c>
      <c r="D2129" s="575">
        <v>8.57</v>
      </c>
    </row>
    <row r="2130" spans="1:4" ht="28.5">
      <c r="A2130" s="572">
        <v>11477</v>
      </c>
      <c r="B2130" s="573" t="s">
        <v>2631</v>
      </c>
      <c r="C2130" s="574" t="s">
        <v>787</v>
      </c>
      <c r="D2130" s="575">
        <v>46.54</v>
      </c>
    </row>
    <row r="2131" spans="1:4">
      <c r="A2131" s="572">
        <v>11461</v>
      </c>
      <c r="B2131" s="573" t="s">
        <v>2632</v>
      </c>
      <c r="C2131" s="574" t="s">
        <v>492</v>
      </c>
      <c r="D2131" s="575">
        <v>5.48</v>
      </c>
    </row>
    <row r="2132" spans="1:4">
      <c r="A2132" s="572">
        <v>3106</v>
      </c>
      <c r="B2132" s="573" t="s">
        <v>2633</v>
      </c>
      <c r="C2132" s="574" t="s">
        <v>492</v>
      </c>
      <c r="D2132" s="575">
        <v>6.19</v>
      </c>
    </row>
    <row r="2133" spans="1:4">
      <c r="A2133" s="572">
        <v>11540</v>
      </c>
      <c r="B2133" s="573" t="s">
        <v>2634</v>
      </c>
      <c r="C2133" s="574" t="s">
        <v>492</v>
      </c>
      <c r="D2133" s="575">
        <v>9.14</v>
      </c>
    </row>
    <row r="2134" spans="1:4">
      <c r="A2134" s="572">
        <v>3096</v>
      </c>
      <c r="B2134" s="573" t="s">
        <v>2635</v>
      </c>
      <c r="C2134" s="574" t="s">
        <v>787</v>
      </c>
      <c r="D2134" s="575">
        <v>25.84</v>
      </c>
    </row>
    <row r="2135" spans="1:4">
      <c r="A2135" s="572">
        <v>3111</v>
      </c>
      <c r="B2135" s="573" t="s">
        <v>2636</v>
      </c>
      <c r="C2135" s="574" t="s">
        <v>492</v>
      </c>
      <c r="D2135" s="575">
        <v>20.38</v>
      </c>
    </row>
    <row r="2136" spans="1:4">
      <c r="A2136" s="572">
        <v>3108</v>
      </c>
      <c r="B2136" s="573" t="s">
        <v>2637</v>
      </c>
      <c r="C2136" s="574" t="s">
        <v>492</v>
      </c>
      <c r="D2136" s="575">
        <v>43.78</v>
      </c>
    </row>
    <row r="2137" spans="1:4">
      <c r="A2137" s="572">
        <v>3105</v>
      </c>
      <c r="B2137" s="573" t="s">
        <v>2638</v>
      </c>
      <c r="C2137" s="574" t="s">
        <v>492</v>
      </c>
      <c r="D2137" s="575">
        <v>53.66</v>
      </c>
    </row>
    <row r="2138" spans="1:4">
      <c r="A2138" s="572">
        <v>11458</v>
      </c>
      <c r="B2138" s="573" t="s">
        <v>2639</v>
      </c>
      <c r="C2138" s="574" t="s">
        <v>492</v>
      </c>
      <c r="D2138" s="575">
        <v>25.37</v>
      </c>
    </row>
    <row r="2139" spans="1:4" ht="28.5">
      <c r="A2139" s="572">
        <v>40868</v>
      </c>
      <c r="B2139" s="573" t="s">
        <v>2640</v>
      </c>
      <c r="C2139" s="574" t="s">
        <v>891</v>
      </c>
      <c r="D2139" s="575">
        <v>155.94</v>
      </c>
    </row>
    <row r="2140" spans="1:4" ht="28.5">
      <c r="A2140" s="572">
        <v>3107</v>
      </c>
      <c r="B2140" s="573" t="s">
        <v>2641</v>
      </c>
      <c r="C2140" s="574" t="s">
        <v>492</v>
      </c>
      <c r="D2140" s="575">
        <v>7.8</v>
      </c>
    </row>
    <row r="2141" spans="1:4" ht="28.5">
      <c r="A2141" s="572">
        <v>11456</v>
      </c>
      <c r="B2141" s="573" t="s">
        <v>2642</v>
      </c>
      <c r="C2141" s="574" t="s">
        <v>492</v>
      </c>
      <c r="D2141" s="575">
        <v>14.86</v>
      </c>
    </row>
    <row r="2142" spans="1:4" ht="28.5">
      <c r="A2142" s="572">
        <v>3119</v>
      </c>
      <c r="B2142" s="573" t="s">
        <v>2643</v>
      </c>
      <c r="C2142" s="574" t="s">
        <v>492</v>
      </c>
      <c r="D2142" s="575">
        <v>1.4</v>
      </c>
    </row>
    <row r="2143" spans="1:4" ht="28.5">
      <c r="A2143" s="572">
        <v>11543</v>
      </c>
      <c r="B2143" s="573" t="s">
        <v>2644</v>
      </c>
      <c r="C2143" s="574" t="s">
        <v>492</v>
      </c>
      <c r="D2143" s="575">
        <v>17.36</v>
      </c>
    </row>
    <row r="2144" spans="1:4" ht="28.5">
      <c r="A2144" s="572">
        <v>3122</v>
      </c>
      <c r="B2144" s="573" t="s">
        <v>2645</v>
      </c>
      <c r="C2144" s="574" t="s">
        <v>492</v>
      </c>
      <c r="D2144" s="575">
        <v>5.21</v>
      </c>
    </row>
    <row r="2145" spans="1:4" ht="28.5">
      <c r="A2145" s="572">
        <v>3121</v>
      </c>
      <c r="B2145" s="573" t="s">
        <v>2646</v>
      </c>
      <c r="C2145" s="574" t="s">
        <v>492</v>
      </c>
      <c r="D2145" s="575">
        <v>6.77</v>
      </c>
    </row>
    <row r="2146" spans="1:4" ht="28.5">
      <c r="A2146" s="572">
        <v>3120</v>
      </c>
      <c r="B2146" s="573" t="s">
        <v>2647</v>
      </c>
      <c r="C2146" s="574" t="s">
        <v>492</v>
      </c>
      <c r="D2146" s="575">
        <v>7.44</v>
      </c>
    </row>
    <row r="2147" spans="1:4" ht="28.5">
      <c r="A2147" s="572">
        <v>11455</v>
      </c>
      <c r="B2147" s="573" t="s">
        <v>2648</v>
      </c>
      <c r="C2147" s="574" t="s">
        <v>492</v>
      </c>
      <c r="D2147" s="575">
        <v>11.95</v>
      </c>
    </row>
    <row r="2148" spans="1:4">
      <c r="A2148" s="572">
        <v>25951</v>
      </c>
      <c r="B2148" s="573" t="s">
        <v>2649</v>
      </c>
      <c r="C2148" s="574" t="s">
        <v>486</v>
      </c>
      <c r="D2148" s="575">
        <v>2.2200000000000002</v>
      </c>
    </row>
    <row r="2149" spans="1:4">
      <c r="A2149" s="572">
        <v>3123</v>
      </c>
      <c r="B2149" s="573" t="s">
        <v>2650</v>
      </c>
      <c r="C2149" s="574" t="s">
        <v>486</v>
      </c>
      <c r="D2149" s="575">
        <v>2.0699999999999998</v>
      </c>
    </row>
    <row r="2150" spans="1:4">
      <c r="A2150" s="572">
        <v>38125</v>
      </c>
      <c r="B2150" s="573" t="s">
        <v>2651</v>
      </c>
      <c r="C2150" s="574" t="s">
        <v>486</v>
      </c>
      <c r="D2150" s="575">
        <v>1.79</v>
      </c>
    </row>
    <row r="2151" spans="1:4" ht="42.75">
      <c r="A2151" s="572">
        <v>39014</v>
      </c>
      <c r="B2151" s="573" t="s">
        <v>2652</v>
      </c>
      <c r="C2151" s="574" t="s">
        <v>486</v>
      </c>
      <c r="D2151" s="575">
        <v>9.24</v>
      </c>
    </row>
    <row r="2152" spans="1:4">
      <c r="A2152" s="572">
        <v>34796</v>
      </c>
      <c r="B2152" s="573" t="s">
        <v>2653</v>
      </c>
      <c r="C2152" s="574" t="s">
        <v>810</v>
      </c>
      <c r="D2152" s="575">
        <v>6</v>
      </c>
    </row>
    <row r="2153" spans="1:4" ht="28.5">
      <c r="A2153" s="572">
        <v>11894</v>
      </c>
      <c r="B2153" s="573" t="s">
        <v>2654</v>
      </c>
      <c r="C2153" s="574" t="s">
        <v>492</v>
      </c>
      <c r="D2153" s="575">
        <v>284.29000000000002</v>
      </c>
    </row>
    <row r="2154" spans="1:4" ht="28.5">
      <c r="A2154" s="572">
        <v>39365</v>
      </c>
      <c r="B2154" s="573" t="s">
        <v>2655</v>
      </c>
      <c r="C2154" s="574" t="s">
        <v>492</v>
      </c>
      <c r="D2154" s="575">
        <v>977.22</v>
      </c>
    </row>
    <row r="2155" spans="1:4" ht="28.5">
      <c r="A2155" s="572">
        <v>39366</v>
      </c>
      <c r="B2155" s="573" t="s">
        <v>2656</v>
      </c>
      <c r="C2155" s="574" t="s">
        <v>492</v>
      </c>
      <c r="D2155" s="575">
        <v>2502.11</v>
      </c>
    </row>
    <row r="2156" spans="1:4" ht="28.5">
      <c r="A2156" s="572">
        <v>39367</v>
      </c>
      <c r="B2156" s="573" t="s">
        <v>2657</v>
      </c>
      <c r="C2156" s="574" t="s">
        <v>492</v>
      </c>
      <c r="D2156" s="575">
        <v>3419.93</v>
      </c>
    </row>
    <row r="2157" spans="1:4">
      <c r="A2157" s="572">
        <v>37394</v>
      </c>
      <c r="B2157" s="573" t="s">
        <v>2658</v>
      </c>
      <c r="C2157" s="574" t="s">
        <v>2659</v>
      </c>
      <c r="D2157" s="575">
        <v>50.37</v>
      </c>
    </row>
    <row r="2158" spans="1:4">
      <c r="A2158" s="572">
        <v>14146</v>
      </c>
      <c r="B2158" s="573" t="s">
        <v>2660</v>
      </c>
      <c r="C2158" s="574" t="s">
        <v>2659</v>
      </c>
      <c r="D2158" s="575">
        <v>81</v>
      </c>
    </row>
    <row r="2159" spans="1:4">
      <c r="A2159" s="572">
        <v>38134</v>
      </c>
      <c r="B2159" s="573" t="s">
        <v>2661</v>
      </c>
      <c r="C2159" s="574" t="s">
        <v>486</v>
      </c>
      <c r="D2159" s="575">
        <v>42.43</v>
      </c>
    </row>
    <row r="2160" spans="1:4">
      <c r="A2160" s="572">
        <v>38132</v>
      </c>
      <c r="B2160" s="573" t="s">
        <v>2662</v>
      </c>
      <c r="C2160" s="574" t="s">
        <v>486</v>
      </c>
      <c r="D2160" s="575">
        <v>43.28</v>
      </c>
    </row>
    <row r="2161" spans="1:4">
      <c r="A2161" s="572">
        <v>38133</v>
      </c>
      <c r="B2161" s="573" t="s">
        <v>2663</v>
      </c>
      <c r="C2161" s="574" t="s">
        <v>486</v>
      </c>
      <c r="D2161" s="575">
        <v>41.86</v>
      </c>
    </row>
    <row r="2162" spans="1:4">
      <c r="A2162" s="572">
        <v>20244</v>
      </c>
      <c r="B2162" s="573" t="s">
        <v>2664</v>
      </c>
      <c r="C2162" s="574" t="s">
        <v>810</v>
      </c>
      <c r="D2162" s="575">
        <v>1.75</v>
      </c>
    </row>
    <row r="2163" spans="1:4" ht="28.5">
      <c r="A2163" s="572">
        <v>935</v>
      </c>
      <c r="B2163" s="573" t="s">
        <v>2665</v>
      </c>
      <c r="C2163" s="574" t="s">
        <v>810</v>
      </c>
      <c r="D2163" s="575">
        <v>0.7</v>
      </c>
    </row>
    <row r="2164" spans="1:4" ht="28.5">
      <c r="A2164" s="572">
        <v>934</v>
      </c>
      <c r="B2164" s="573" t="s">
        <v>2666</v>
      </c>
      <c r="C2164" s="574" t="s">
        <v>810</v>
      </c>
      <c r="D2164" s="575">
        <v>2.73</v>
      </c>
    </row>
    <row r="2165" spans="1:4" ht="28.5">
      <c r="A2165" s="572">
        <v>936</v>
      </c>
      <c r="B2165" s="573" t="s">
        <v>2667</v>
      </c>
      <c r="C2165" s="574" t="s">
        <v>810</v>
      </c>
      <c r="D2165" s="575">
        <v>1.4</v>
      </c>
    </row>
    <row r="2166" spans="1:4">
      <c r="A2166" s="572">
        <v>928</v>
      </c>
      <c r="B2166" s="573" t="s">
        <v>2668</v>
      </c>
      <c r="C2166" s="574" t="s">
        <v>810</v>
      </c>
      <c r="D2166" s="575">
        <v>7.07</v>
      </c>
    </row>
    <row r="2167" spans="1:4">
      <c r="A2167" s="572">
        <v>941</v>
      </c>
      <c r="B2167" s="573" t="s">
        <v>2669</v>
      </c>
      <c r="C2167" s="574" t="s">
        <v>810</v>
      </c>
      <c r="D2167" s="575">
        <v>0.35</v>
      </c>
    </row>
    <row r="2168" spans="1:4">
      <c r="A2168" s="572">
        <v>942</v>
      </c>
      <c r="B2168" s="573" t="s">
        <v>2670</v>
      </c>
      <c r="C2168" s="574" t="s">
        <v>810</v>
      </c>
      <c r="D2168" s="575">
        <v>0.46</v>
      </c>
    </row>
    <row r="2169" spans="1:4">
      <c r="A2169" s="572">
        <v>938</v>
      </c>
      <c r="B2169" s="573" t="s">
        <v>2671</v>
      </c>
      <c r="C2169" s="574" t="s">
        <v>810</v>
      </c>
      <c r="D2169" s="575">
        <v>0.69</v>
      </c>
    </row>
    <row r="2170" spans="1:4">
      <c r="A2170" s="572">
        <v>937</v>
      </c>
      <c r="B2170" s="573" t="s">
        <v>2672</v>
      </c>
      <c r="C2170" s="574" t="s">
        <v>810</v>
      </c>
      <c r="D2170" s="575">
        <v>4.2</v>
      </c>
    </row>
    <row r="2171" spans="1:4">
      <c r="A2171" s="572">
        <v>943</v>
      </c>
      <c r="B2171" s="573" t="s">
        <v>2673</v>
      </c>
      <c r="C2171" s="574" t="s">
        <v>810</v>
      </c>
      <c r="D2171" s="575">
        <v>0.56000000000000005</v>
      </c>
    </row>
    <row r="2172" spans="1:4">
      <c r="A2172" s="572">
        <v>939</v>
      </c>
      <c r="B2172" s="573" t="s">
        <v>2674</v>
      </c>
      <c r="C2172" s="574" t="s">
        <v>810</v>
      </c>
      <c r="D2172" s="575">
        <v>1.05</v>
      </c>
    </row>
    <row r="2173" spans="1:4">
      <c r="A2173" s="572">
        <v>944</v>
      </c>
      <c r="B2173" s="573" t="s">
        <v>2675</v>
      </c>
      <c r="C2173" s="574" t="s">
        <v>810</v>
      </c>
      <c r="D2173" s="575">
        <v>1.68</v>
      </c>
    </row>
    <row r="2174" spans="1:4">
      <c r="A2174" s="572">
        <v>940</v>
      </c>
      <c r="B2174" s="573" t="s">
        <v>2676</v>
      </c>
      <c r="C2174" s="574" t="s">
        <v>810</v>
      </c>
      <c r="D2174" s="575">
        <v>2.41</v>
      </c>
    </row>
    <row r="2175" spans="1:4" ht="28.5">
      <c r="A2175" s="572">
        <v>11889</v>
      </c>
      <c r="B2175" s="573" t="s">
        <v>2677</v>
      </c>
      <c r="C2175" s="574" t="s">
        <v>810</v>
      </c>
      <c r="D2175" s="575">
        <v>1.26</v>
      </c>
    </row>
    <row r="2176" spans="1:4" ht="28.5">
      <c r="A2176" s="572">
        <v>11890</v>
      </c>
      <c r="B2176" s="573" t="s">
        <v>2678</v>
      </c>
      <c r="C2176" s="574" t="s">
        <v>810</v>
      </c>
      <c r="D2176" s="575">
        <v>1.83</v>
      </c>
    </row>
    <row r="2177" spans="1:4" ht="28.5">
      <c r="A2177" s="572">
        <v>11891</v>
      </c>
      <c r="B2177" s="573" t="s">
        <v>2679</v>
      </c>
      <c r="C2177" s="574" t="s">
        <v>810</v>
      </c>
      <c r="D2177" s="575">
        <v>2.58</v>
      </c>
    </row>
    <row r="2178" spans="1:4" ht="28.5">
      <c r="A2178" s="572">
        <v>11892</v>
      </c>
      <c r="B2178" s="573" t="s">
        <v>2680</v>
      </c>
      <c r="C2178" s="574" t="s">
        <v>810</v>
      </c>
      <c r="D2178" s="575">
        <v>4.17</v>
      </c>
    </row>
    <row r="2179" spans="1:4">
      <c r="A2179" s="572">
        <v>406</v>
      </c>
      <c r="B2179" s="573" t="s">
        <v>2681</v>
      </c>
      <c r="C2179" s="574" t="s">
        <v>492</v>
      </c>
      <c r="D2179" s="575">
        <v>55.3</v>
      </c>
    </row>
    <row r="2180" spans="1:4" ht="28.5">
      <c r="A2180" s="572">
        <v>40878</v>
      </c>
      <c r="B2180" s="573" t="s">
        <v>2682</v>
      </c>
      <c r="C2180" s="574" t="s">
        <v>810</v>
      </c>
      <c r="D2180" s="575">
        <v>0.24</v>
      </c>
    </row>
    <row r="2181" spans="1:4" ht="28.5">
      <c r="A2181" s="572">
        <v>39634</v>
      </c>
      <c r="B2181" s="573" t="s">
        <v>2683</v>
      </c>
      <c r="C2181" s="574" t="s">
        <v>810</v>
      </c>
      <c r="D2181" s="575">
        <v>5.26</v>
      </c>
    </row>
    <row r="2182" spans="1:4">
      <c r="A2182" s="572">
        <v>12815</v>
      </c>
      <c r="B2182" s="573" t="s">
        <v>2684</v>
      </c>
      <c r="C2182" s="574" t="s">
        <v>492</v>
      </c>
      <c r="D2182" s="575">
        <v>7.1</v>
      </c>
    </row>
    <row r="2183" spans="1:4">
      <c r="A2183" s="572">
        <v>407</v>
      </c>
      <c r="B2183" s="573" t="s">
        <v>2685</v>
      </c>
      <c r="C2183" s="574" t="s">
        <v>486</v>
      </c>
      <c r="D2183" s="575">
        <v>36.6</v>
      </c>
    </row>
    <row r="2184" spans="1:4" ht="28.5">
      <c r="A2184" s="572">
        <v>39431</v>
      </c>
      <c r="B2184" s="573" t="s">
        <v>2686</v>
      </c>
      <c r="C2184" s="574" t="s">
        <v>810</v>
      </c>
      <c r="D2184" s="575">
        <v>0.12</v>
      </c>
    </row>
    <row r="2185" spans="1:4" ht="28.5">
      <c r="A2185" s="572">
        <v>39432</v>
      </c>
      <c r="B2185" s="573" t="s">
        <v>2687</v>
      </c>
      <c r="C2185" s="574" t="s">
        <v>810</v>
      </c>
      <c r="D2185" s="575">
        <v>1.63</v>
      </c>
    </row>
    <row r="2186" spans="1:4">
      <c r="A2186" s="572">
        <v>20111</v>
      </c>
      <c r="B2186" s="573" t="s">
        <v>2688</v>
      </c>
      <c r="C2186" s="574" t="s">
        <v>492</v>
      </c>
      <c r="D2186" s="575">
        <v>6.68</v>
      </c>
    </row>
    <row r="2187" spans="1:4">
      <c r="A2187" s="572">
        <v>21127</v>
      </c>
      <c r="B2187" s="573" t="s">
        <v>2689</v>
      </c>
      <c r="C2187" s="574" t="s">
        <v>492</v>
      </c>
      <c r="D2187" s="575">
        <v>2.52</v>
      </c>
    </row>
    <row r="2188" spans="1:4">
      <c r="A2188" s="572">
        <v>404</v>
      </c>
      <c r="B2188" s="573" t="s">
        <v>2690</v>
      </c>
      <c r="C2188" s="574" t="s">
        <v>810</v>
      </c>
      <c r="D2188" s="575">
        <v>0.91</v>
      </c>
    </row>
    <row r="2189" spans="1:4" ht="28.5">
      <c r="A2189" s="572">
        <v>14151</v>
      </c>
      <c r="B2189" s="573" t="s">
        <v>2691</v>
      </c>
      <c r="C2189" s="574" t="s">
        <v>492</v>
      </c>
      <c r="D2189" s="575">
        <v>58.21</v>
      </c>
    </row>
    <row r="2190" spans="1:4" ht="28.5">
      <c r="A2190" s="572">
        <v>14153</v>
      </c>
      <c r="B2190" s="573" t="s">
        <v>2692</v>
      </c>
      <c r="C2190" s="574" t="s">
        <v>492</v>
      </c>
      <c r="D2190" s="575">
        <v>65.81</v>
      </c>
    </row>
    <row r="2191" spans="1:4" ht="28.5">
      <c r="A2191" s="572">
        <v>14152</v>
      </c>
      <c r="B2191" s="573" t="s">
        <v>2693</v>
      </c>
      <c r="C2191" s="574" t="s">
        <v>492</v>
      </c>
      <c r="D2191" s="575">
        <v>50.52</v>
      </c>
    </row>
    <row r="2192" spans="1:4" ht="28.5">
      <c r="A2192" s="572">
        <v>14154</v>
      </c>
      <c r="B2192" s="573" t="s">
        <v>2694</v>
      </c>
      <c r="C2192" s="574" t="s">
        <v>492</v>
      </c>
      <c r="D2192" s="575">
        <v>176.83</v>
      </c>
    </row>
    <row r="2193" spans="1:4">
      <c r="A2193" s="572">
        <v>3146</v>
      </c>
      <c r="B2193" s="573" t="s">
        <v>2695</v>
      </c>
      <c r="C2193" s="574" t="s">
        <v>492</v>
      </c>
      <c r="D2193" s="575">
        <v>2.7</v>
      </c>
    </row>
    <row r="2194" spans="1:4">
      <c r="A2194" s="572">
        <v>3143</v>
      </c>
      <c r="B2194" s="573" t="s">
        <v>2696</v>
      </c>
      <c r="C2194" s="574" t="s">
        <v>492</v>
      </c>
      <c r="D2194" s="575">
        <v>6.14</v>
      </c>
    </row>
    <row r="2195" spans="1:4">
      <c r="A2195" s="572">
        <v>3148</v>
      </c>
      <c r="B2195" s="573" t="s">
        <v>2697</v>
      </c>
      <c r="C2195" s="574" t="s">
        <v>492</v>
      </c>
      <c r="D2195" s="575">
        <v>9.9499999999999993</v>
      </c>
    </row>
    <row r="2196" spans="1:4" ht="28.5">
      <c r="A2196" s="572">
        <v>4310</v>
      </c>
      <c r="B2196" s="573" t="s">
        <v>2698</v>
      </c>
      <c r="C2196" s="574" t="s">
        <v>492</v>
      </c>
      <c r="D2196" s="575">
        <v>2.02</v>
      </c>
    </row>
    <row r="2197" spans="1:4" ht="28.5">
      <c r="A2197" s="572">
        <v>4311</v>
      </c>
      <c r="B2197" s="573" t="s">
        <v>2699</v>
      </c>
      <c r="C2197" s="574" t="s">
        <v>492</v>
      </c>
      <c r="D2197" s="575">
        <v>1.42</v>
      </c>
    </row>
    <row r="2198" spans="1:4" ht="28.5">
      <c r="A2198" s="572">
        <v>4312</v>
      </c>
      <c r="B2198" s="573" t="s">
        <v>2700</v>
      </c>
      <c r="C2198" s="574" t="s">
        <v>492</v>
      </c>
      <c r="D2198" s="575">
        <v>1.99</v>
      </c>
    </row>
    <row r="2199" spans="1:4">
      <c r="A2199" s="572">
        <v>11162</v>
      </c>
      <c r="B2199" s="573" t="s">
        <v>2701</v>
      </c>
      <c r="C2199" s="574" t="s">
        <v>492</v>
      </c>
      <c r="D2199" s="575">
        <v>1.49</v>
      </c>
    </row>
    <row r="2200" spans="1:4">
      <c r="A2200" s="572">
        <v>13261</v>
      </c>
      <c r="B2200" s="573" t="s">
        <v>2702</v>
      </c>
      <c r="C2200" s="574" t="s">
        <v>492</v>
      </c>
      <c r="D2200" s="575">
        <v>4.6399999999999997</v>
      </c>
    </row>
    <row r="2201" spans="1:4">
      <c r="A2201" s="572">
        <v>3255</v>
      </c>
      <c r="B2201" s="573" t="s">
        <v>2703</v>
      </c>
      <c r="C2201" s="574" t="s">
        <v>492</v>
      </c>
      <c r="D2201" s="575">
        <v>3.59</v>
      </c>
    </row>
    <row r="2202" spans="1:4">
      <c r="A2202" s="572">
        <v>3256</v>
      </c>
      <c r="B2202" s="573" t="s">
        <v>2704</v>
      </c>
      <c r="C2202" s="574" t="s">
        <v>492</v>
      </c>
      <c r="D2202" s="575">
        <v>4.6500000000000004</v>
      </c>
    </row>
    <row r="2203" spans="1:4">
      <c r="A2203" s="572">
        <v>3251</v>
      </c>
      <c r="B2203" s="573" t="s">
        <v>2705</v>
      </c>
      <c r="C2203" s="574" t="s">
        <v>492</v>
      </c>
      <c r="D2203" s="575">
        <v>2.71</v>
      </c>
    </row>
    <row r="2204" spans="1:4">
      <c r="A2204" s="572">
        <v>3254</v>
      </c>
      <c r="B2204" s="573" t="s">
        <v>2706</v>
      </c>
      <c r="C2204" s="574" t="s">
        <v>492</v>
      </c>
      <c r="D2204" s="575">
        <v>64.180000000000007</v>
      </c>
    </row>
    <row r="2205" spans="1:4">
      <c r="A2205" s="572">
        <v>3253</v>
      </c>
      <c r="B2205" s="573" t="s">
        <v>2707</v>
      </c>
      <c r="C2205" s="574" t="s">
        <v>492</v>
      </c>
      <c r="D2205" s="575">
        <v>80.05</v>
      </c>
    </row>
    <row r="2206" spans="1:4">
      <c r="A2206" s="572">
        <v>3259</v>
      </c>
      <c r="B2206" s="573" t="s">
        <v>2708</v>
      </c>
      <c r="C2206" s="574" t="s">
        <v>492</v>
      </c>
      <c r="D2206" s="575">
        <v>6.69</v>
      </c>
    </row>
    <row r="2207" spans="1:4">
      <c r="A2207" s="572">
        <v>3258</v>
      </c>
      <c r="B2207" s="573" t="s">
        <v>2709</v>
      </c>
      <c r="C2207" s="574" t="s">
        <v>492</v>
      </c>
      <c r="D2207" s="575">
        <v>5.08</v>
      </c>
    </row>
    <row r="2208" spans="1:4">
      <c r="A2208" s="572">
        <v>3261</v>
      </c>
      <c r="B2208" s="573" t="s">
        <v>2710</v>
      </c>
      <c r="C2208" s="574" t="s">
        <v>492</v>
      </c>
      <c r="D2208" s="575">
        <v>55.41</v>
      </c>
    </row>
    <row r="2209" spans="1:4">
      <c r="A2209" s="572">
        <v>3260</v>
      </c>
      <c r="B2209" s="573" t="s">
        <v>2711</v>
      </c>
      <c r="C2209" s="574" t="s">
        <v>492</v>
      </c>
      <c r="D2209" s="575">
        <v>8.94</v>
      </c>
    </row>
    <row r="2210" spans="1:4">
      <c r="A2210" s="572">
        <v>3272</v>
      </c>
      <c r="B2210" s="573" t="s">
        <v>2712</v>
      </c>
      <c r="C2210" s="574" t="s">
        <v>492</v>
      </c>
      <c r="D2210" s="575">
        <v>21.24</v>
      </c>
    </row>
    <row r="2211" spans="1:4">
      <c r="A2211" s="572">
        <v>3265</v>
      </c>
      <c r="B2211" s="573" t="s">
        <v>2713</v>
      </c>
      <c r="C2211" s="574" t="s">
        <v>492</v>
      </c>
      <c r="D2211" s="575">
        <v>15.13</v>
      </c>
    </row>
    <row r="2212" spans="1:4">
      <c r="A2212" s="572">
        <v>3264</v>
      </c>
      <c r="B2212" s="573" t="s">
        <v>2714</v>
      </c>
      <c r="C2212" s="574" t="s">
        <v>492</v>
      </c>
      <c r="D2212" s="575">
        <v>11.95</v>
      </c>
    </row>
    <row r="2213" spans="1:4">
      <c r="A2213" s="572">
        <v>3262</v>
      </c>
      <c r="B2213" s="573" t="s">
        <v>2715</v>
      </c>
      <c r="C2213" s="574" t="s">
        <v>492</v>
      </c>
      <c r="D2213" s="575">
        <v>7.25</v>
      </c>
    </row>
    <row r="2214" spans="1:4">
      <c r="A2214" s="572">
        <v>3267</v>
      </c>
      <c r="B2214" s="573" t="s">
        <v>2716</v>
      </c>
      <c r="C2214" s="574" t="s">
        <v>492</v>
      </c>
      <c r="D2214" s="575">
        <v>39.299999999999997</v>
      </c>
    </row>
    <row r="2215" spans="1:4">
      <c r="A2215" s="572">
        <v>3266</v>
      </c>
      <c r="B2215" s="573" t="s">
        <v>2717</v>
      </c>
      <c r="C2215" s="574" t="s">
        <v>492</v>
      </c>
      <c r="D2215" s="575">
        <v>27.84</v>
      </c>
    </row>
    <row r="2216" spans="1:4">
      <c r="A2216" s="572">
        <v>3268</v>
      </c>
      <c r="B2216" s="573" t="s">
        <v>2718</v>
      </c>
      <c r="C2216" s="574" t="s">
        <v>492</v>
      </c>
      <c r="D2216" s="575">
        <v>59.22</v>
      </c>
    </row>
    <row r="2217" spans="1:4">
      <c r="A2217" s="572">
        <v>3263</v>
      </c>
      <c r="B2217" s="573" t="s">
        <v>2719</v>
      </c>
      <c r="C2217" s="574" t="s">
        <v>492</v>
      </c>
      <c r="D2217" s="575">
        <v>9.9499999999999993</v>
      </c>
    </row>
    <row r="2218" spans="1:4">
      <c r="A2218" s="572">
        <v>3271</v>
      </c>
      <c r="B2218" s="573" t="s">
        <v>2720</v>
      </c>
      <c r="C2218" s="574" t="s">
        <v>492</v>
      </c>
      <c r="D2218" s="575">
        <v>74.930000000000007</v>
      </c>
    </row>
    <row r="2219" spans="1:4">
      <c r="A2219" s="572">
        <v>3270</v>
      </c>
      <c r="B2219" s="573" t="s">
        <v>2721</v>
      </c>
      <c r="C2219" s="574" t="s">
        <v>492</v>
      </c>
      <c r="D2219" s="575">
        <v>104.32</v>
      </c>
    </row>
    <row r="2220" spans="1:4" ht="28.5">
      <c r="A2220" s="572">
        <v>21113</v>
      </c>
      <c r="B2220" s="573" t="s">
        <v>2722</v>
      </c>
      <c r="C2220" s="574" t="s">
        <v>891</v>
      </c>
      <c r="D2220" s="575">
        <v>9.19</v>
      </c>
    </row>
    <row r="2221" spans="1:4">
      <c r="A2221" s="572">
        <v>40608</v>
      </c>
      <c r="B2221" s="573" t="s">
        <v>2723</v>
      </c>
      <c r="C2221" s="574" t="s">
        <v>688</v>
      </c>
      <c r="D2221" s="575">
        <v>6.49</v>
      </c>
    </row>
    <row r="2222" spans="1:4">
      <c r="A2222" s="572">
        <v>10814</v>
      </c>
      <c r="B2222" s="573" t="s">
        <v>2724</v>
      </c>
      <c r="C2222" s="574" t="s">
        <v>486</v>
      </c>
      <c r="D2222" s="575">
        <v>18</v>
      </c>
    </row>
    <row r="2223" spans="1:4" ht="42.75">
      <c r="A2223" s="572">
        <v>3275</v>
      </c>
      <c r="B2223" s="573" t="s">
        <v>2725</v>
      </c>
      <c r="C2223" s="574" t="s">
        <v>891</v>
      </c>
      <c r="D2223" s="575">
        <v>113.99</v>
      </c>
    </row>
    <row r="2224" spans="1:4" ht="42.75">
      <c r="A2224" s="572">
        <v>3286</v>
      </c>
      <c r="B2224" s="573" t="s">
        <v>2726</v>
      </c>
      <c r="C2224" s="574" t="s">
        <v>891</v>
      </c>
      <c r="D2224" s="575">
        <v>50.95</v>
      </c>
    </row>
    <row r="2225" spans="1:4" ht="28.5">
      <c r="A2225" s="572">
        <v>3287</v>
      </c>
      <c r="B2225" s="573" t="s">
        <v>2727</v>
      </c>
      <c r="C2225" s="574" t="s">
        <v>891</v>
      </c>
      <c r="D2225" s="575">
        <v>77</v>
      </c>
    </row>
    <row r="2226" spans="1:4" ht="28.5">
      <c r="A2226" s="572">
        <v>3283</v>
      </c>
      <c r="B2226" s="573" t="s">
        <v>2728</v>
      </c>
      <c r="C2226" s="574" t="s">
        <v>891</v>
      </c>
      <c r="D2226" s="575">
        <v>16.170000000000002</v>
      </c>
    </row>
    <row r="2227" spans="1:4" ht="28.5">
      <c r="A2227" s="572">
        <v>11587</v>
      </c>
      <c r="B2227" s="573" t="s">
        <v>2729</v>
      </c>
      <c r="C2227" s="574" t="s">
        <v>891</v>
      </c>
      <c r="D2227" s="575">
        <v>32</v>
      </c>
    </row>
    <row r="2228" spans="1:4">
      <c r="A2228" s="572">
        <v>11887</v>
      </c>
      <c r="B2228" s="573" t="s">
        <v>2730</v>
      </c>
      <c r="C2228" s="574" t="s">
        <v>492</v>
      </c>
      <c r="D2228" s="575">
        <v>1339.25</v>
      </c>
    </row>
    <row r="2229" spans="1:4">
      <c r="A2229" s="572">
        <v>11883</v>
      </c>
      <c r="B2229" s="573" t="s">
        <v>2731</v>
      </c>
      <c r="C2229" s="574" t="s">
        <v>492</v>
      </c>
      <c r="D2229" s="575">
        <v>1968.93</v>
      </c>
    </row>
    <row r="2230" spans="1:4">
      <c r="A2230" s="572">
        <v>11884</v>
      </c>
      <c r="B2230" s="573" t="s">
        <v>2732</v>
      </c>
      <c r="C2230" s="574" t="s">
        <v>492</v>
      </c>
      <c r="D2230" s="575">
        <v>2112.4899999999998</v>
      </c>
    </row>
    <row r="2231" spans="1:4">
      <c r="A2231" s="572">
        <v>11885</v>
      </c>
      <c r="B2231" s="573" t="s">
        <v>2733</v>
      </c>
      <c r="C2231" s="574" t="s">
        <v>492</v>
      </c>
      <c r="D2231" s="575">
        <v>1961.88</v>
      </c>
    </row>
    <row r="2232" spans="1:4">
      <c r="A2232" s="572">
        <v>11886</v>
      </c>
      <c r="B2232" s="573" t="s">
        <v>2734</v>
      </c>
      <c r="C2232" s="574" t="s">
        <v>492</v>
      </c>
      <c r="D2232" s="575">
        <v>759.37</v>
      </c>
    </row>
    <row r="2233" spans="1:4">
      <c r="A2233" s="572">
        <v>11888</v>
      </c>
      <c r="B2233" s="573" t="s">
        <v>2735</v>
      </c>
      <c r="C2233" s="574" t="s">
        <v>492</v>
      </c>
      <c r="D2233" s="575">
        <v>1783.31</v>
      </c>
    </row>
    <row r="2234" spans="1:4" ht="28.5">
      <c r="A2234" s="572">
        <v>3277</v>
      </c>
      <c r="B2234" s="573" t="s">
        <v>2736</v>
      </c>
      <c r="C2234" s="574" t="s">
        <v>492</v>
      </c>
      <c r="D2234" s="575">
        <v>300.74</v>
      </c>
    </row>
    <row r="2235" spans="1:4">
      <c r="A2235" s="572">
        <v>3281</v>
      </c>
      <c r="B2235" s="573" t="s">
        <v>2737</v>
      </c>
      <c r="C2235" s="574" t="s">
        <v>492</v>
      </c>
      <c r="D2235" s="575">
        <v>249.05</v>
      </c>
    </row>
    <row r="2236" spans="1:4" ht="42.75">
      <c r="A2236" s="572">
        <v>39363</v>
      </c>
      <c r="B2236" s="573" t="s">
        <v>2738</v>
      </c>
      <c r="C2236" s="574" t="s">
        <v>492</v>
      </c>
      <c r="D2236" s="575">
        <v>3980.63</v>
      </c>
    </row>
    <row r="2237" spans="1:4" ht="42.75">
      <c r="A2237" s="572">
        <v>39361</v>
      </c>
      <c r="B2237" s="573" t="s">
        <v>2739</v>
      </c>
      <c r="C2237" s="574" t="s">
        <v>492</v>
      </c>
      <c r="D2237" s="575">
        <v>1023.59</v>
      </c>
    </row>
    <row r="2238" spans="1:4" ht="42.75">
      <c r="A2238" s="572">
        <v>39364</v>
      </c>
      <c r="B2238" s="573" t="s">
        <v>2740</v>
      </c>
      <c r="C2238" s="574" t="s">
        <v>492</v>
      </c>
      <c r="D2238" s="575">
        <v>9098.58</v>
      </c>
    </row>
    <row r="2239" spans="1:4" ht="42.75">
      <c r="A2239" s="572">
        <v>39362</v>
      </c>
      <c r="B2239" s="573" t="s">
        <v>2741</v>
      </c>
      <c r="C2239" s="574" t="s">
        <v>492</v>
      </c>
      <c r="D2239" s="575">
        <v>3149.85</v>
      </c>
    </row>
    <row r="2240" spans="1:4" ht="28.5">
      <c r="A2240" s="572">
        <v>14576</v>
      </c>
      <c r="B2240" s="573" t="s">
        <v>2742</v>
      </c>
      <c r="C2240" s="574" t="s">
        <v>492</v>
      </c>
      <c r="D2240" s="575">
        <v>2458289.81</v>
      </c>
    </row>
    <row r="2241" spans="1:4" ht="28.5">
      <c r="A2241" s="572">
        <v>13877</v>
      </c>
      <c r="B2241" s="573" t="s">
        <v>2743</v>
      </c>
      <c r="C2241" s="574" t="s">
        <v>492</v>
      </c>
      <c r="D2241" s="575">
        <v>1052357.2</v>
      </c>
    </row>
    <row r="2242" spans="1:4">
      <c r="A2242" s="572">
        <v>7307</v>
      </c>
      <c r="B2242" s="573" t="s">
        <v>2744</v>
      </c>
      <c r="C2242" s="574" t="s">
        <v>256</v>
      </c>
      <c r="D2242" s="575">
        <v>16.27</v>
      </c>
    </row>
    <row r="2243" spans="1:4">
      <c r="A2243" s="572">
        <v>38122</v>
      </c>
      <c r="B2243" s="573" t="s">
        <v>2745</v>
      </c>
      <c r="C2243" s="574" t="s">
        <v>256</v>
      </c>
      <c r="D2243" s="575">
        <v>8.26</v>
      </c>
    </row>
    <row r="2244" spans="1:4">
      <c r="A2244" s="572">
        <v>6086</v>
      </c>
      <c r="B2244" s="573" t="s">
        <v>2746</v>
      </c>
      <c r="C2244" s="574" t="s">
        <v>2747</v>
      </c>
      <c r="D2244" s="575">
        <v>66.17</v>
      </c>
    </row>
    <row r="2245" spans="1:4" ht="28.5">
      <c r="A2245" s="572">
        <v>3291</v>
      </c>
      <c r="B2245" s="573" t="s">
        <v>2748</v>
      </c>
      <c r="C2245" s="574" t="s">
        <v>686</v>
      </c>
      <c r="D2245" s="575">
        <v>1.02</v>
      </c>
    </row>
    <row r="2246" spans="1:4" ht="28.5">
      <c r="A2246" s="572">
        <v>38633</v>
      </c>
      <c r="B2246" s="573" t="s">
        <v>2749</v>
      </c>
      <c r="C2246" s="574" t="s">
        <v>492</v>
      </c>
      <c r="D2246" s="575">
        <v>9.06</v>
      </c>
    </row>
    <row r="2247" spans="1:4" ht="28.5">
      <c r="A2247" s="572">
        <v>12344</v>
      </c>
      <c r="B2247" s="573" t="s">
        <v>2750</v>
      </c>
      <c r="C2247" s="574" t="s">
        <v>492</v>
      </c>
      <c r="D2247" s="575">
        <v>1.82</v>
      </c>
    </row>
    <row r="2248" spans="1:4" ht="28.5">
      <c r="A2248" s="572">
        <v>12343</v>
      </c>
      <c r="B2248" s="573" t="s">
        <v>2751</v>
      </c>
      <c r="C2248" s="574" t="s">
        <v>492</v>
      </c>
      <c r="D2248" s="575">
        <v>2.82</v>
      </c>
    </row>
    <row r="2249" spans="1:4" ht="28.5">
      <c r="A2249" s="572">
        <v>3293</v>
      </c>
      <c r="B2249" s="573" t="s">
        <v>2752</v>
      </c>
      <c r="C2249" s="574" t="s">
        <v>492</v>
      </c>
      <c r="D2249" s="575">
        <v>10.039999999999999</v>
      </c>
    </row>
    <row r="2250" spans="1:4" ht="28.5">
      <c r="A2250" s="572">
        <v>3302</v>
      </c>
      <c r="B2250" s="573" t="s">
        <v>2753</v>
      </c>
      <c r="C2250" s="574" t="s">
        <v>492</v>
      </c>
      <c r="D2250" s="575">
        <v>10.31</v>
      </c>
    </row>
    <row r="2251" spans="1:4" ht="28.5">
      <c r="A2251" s="572">
        <v>3297</v>
      </c>
      <c r="B2251" s="573" t="s">
        <v>2754</v>
      </c>
      <c r="C2251" s="574" t="s">
        <v>492</v>
      </c>
      <c r="D2251" s="575">
        <v>11.01</v>
      </c>
    </row>
    <row r="2252" spans="1:4" ht="28.5">
      <c r="A2252" s="572">
        <v>3294</v>
      </c>
      <c r="B2252" s="573" t="s">
        <v>2755</v>
      </c>
      <c r="C2252" s="574" t="s">
        <v>492</v>
      </c>
      <c r="D2252" s="575">
        <v>11.17</v>
      </c>
    </row>
    <row r="2253" spans="1:4" ht="28.5">
      <c r="A2253" s="572">
        <v>3298</v>
      </c>
      <c r="B2253" s="573" t="s">
        <v>2756</v>
      </c>
      <c r="C2253" s="574" t="s">
        <v>492</v>
      </c>
      <c r="D2253" s="575">
        <v>24.6</v>
      </c>
    </row>
    <row r="2254" spans="1:4" ht="28.5">
      <c r="A2254" s="572">
        <v>3292</v>
      </c>
      <c r="B2254" s="573" t="s">
        <v>2757</v>
      </c>
      <c r="C2254" s="574" t="s">
        <v>492</v>
      </c>
      <c r="D2254" s="575">
        <v>10.5</v>
      </c>
    </row>
    <row r="2255" spans="1:4" ht="28.5">
      <c r="A2255" s="572">
        <v>3301</v>
      </c>
      <c r="B2255" s="573" t="s">
        <v>2758</v>
      </c>
      <c r="C2255" s="574" t="s">
        <v>492</v>
      </c>
      <c r="D2255" s="575">
        <v>24.79</v>
      </c>
    </row>
    <row r="2256" spans="1:4" ht="28.5">
      <c r="A2256" s="572">
        <v>3295</v>
      </c>
      <c r="B2256" s="573" t="s">
        <v>2759</v>
      </c>
      <c r="C2256" s="574" t="s">
        <v>492</v>
      </c>
      <c r="D2256" s="575">
        <v>9.86</v>
      </c>
    </row>
    <row r="2257" spans="1:4" ht="28.5">
      <c r="A2257" s="572">
        <v>3299</v>
      </c>
      <c r="B2257" s="573" t="s">
        <v>2760</v>
      </c>
      <c r="C2257" s="574" t="s">
        <v>492</v>
      </c>
      <c r="D2257" s="575">
        <v>9.98</v>
      </c>
    </row>
    <row r="2258" spans="1:4" ht="28.5">
      <c r="A2258" s="572">
        <v>3296</v>
      </c>
      <c r="B2258" s="573" t="s">
        <v>2761</v>
      </c>
      <c r="C2258" s="574" t="s">
        <v>492</v>
      </c>
      <c r="D2258" s="575">
        <v>9.86</v>
      </c>
    </row>
    <row r="2259" spans="1:4" ht="28.5">
      <c r="A2259" s="572">
        <v>40599</v>
      </c>
      <c r="B2259" s="573" t="s">
        <v>2762</v>
      </c>
      <c r="C2259" s="574" t="s">
        <v>891</v>
      </c>
      <c r="D2259" s="575">
        <v>78.58</v>
      </c>
    </row>
    <row r="2260" spans="1:4" ht="28.5">
      <c r="A2260" s="572">
        <v>40600</v>
      </c>
      <c r="B2260" s="573" t="s">
        <v>2763</v>
      </c>
      <c r="C2260" s="574" t="s">
        <v>891</v>
      </c>
      <c r="D2260" s="575">
        <v>84.79</v>
      </c>
    </row>
    <row r="2261" spans="1:4" ht="28.5">
      <c r="A2261" s="572">
        <v>40601</v>
      </c>
      <c r="B2261" s="573" t="s">
        <v>2764</v>
      </c>
      <c r="C2261" s="574" t="s">
        <v>891</v>
      </c>
      <c r="D2261" s="575">
        <v>93.08</v>
      </c>
    </row>
    <row r="2262" spans="1:4" ht="28.5">
      <c r="A2262" s="572">
        <v>34802</v>
      </c>
      <c r="B2262" s="573" t="s">
        <v>2765</v>
      </c>
      <c r="C2262" s="574" t="s">
        <v>492</v>
      </c>
      <c r="D2262" s="575">
        <v>635.11</v>
      </c>
    </row>
    <row r="2263" spans="1:4" ht="28.5">
      <c r="A2263" s="572">
        <v>34383</v>
      </c>
      <c r="B2263" s="573" t="s">
        <v>2766</v>
      </c>
      <c r="C2263" s="574" t="s">
        <v>492</v>
      </c>
      <c r="D2263" s="575">
        <v>753.75</v>
      </c>
    </row>
    <row r="2264" spans="1:4" ht="28.5">
      <c r="A2264" s="572">
        <v>11588</v>
      </c>
      <c r="B2264" s="573" t="s">
        <v>2767</v>
      </c>
      <c r="C2264" s="574" t="s">
        <v>492</v>
      </c>
      <c r="D2264" s="575">
        <v>685.18</v>
      </c>
    </row>
    <row r="2265" spans="1:4" ht="28.5">
      <c r="A2265" s="572">
        <v>11591</v>
      </c>
      <c r="B2265" s="573" t="s">
        <v>2768</v>
      </c>
      <c r="C2265" s="574" t="s">
        <v>492</v>
      </c>
      <c r="D2265" s="575">
        <v>667.64</v>
      </c>
    </row>
    <row r="2266" spans="1:4" ht="28.5">
      <c r="A2266" s="572">
        <v>11590</v>
      </c>
      <c r="B2266" s="573" t="s">
        <v>2769</v>
      </c>
      <c r="C2266" s="574" t="s">
        <v>492</v>
      </c>
      <c r="D2266" s="575">
        <v>695.77</v>
      </c>
    </row>
    <row r="2267" spans="1:4" ht="28.5">
      <c r="A2267" s="572">
        <v>3310</v>
      </c>
      <c r="B2267" s="573" t="s">
        <v>2770</v>
      </c>
      <c r="C2267" s="574" t="s">
        <v>780</v>
      </c>
      <c r="D2267" s="575">
        <v>289.89999999999998</v>
      </c>
    </row>
    <row r="2268" spans="1:4" ht="28.5">
      <c r="A2268" s="572">
        <v>11594</v>
      </c>
      <c r="B2268" s="573" t="s">
        <v>2771</v>
      </c>
      <c r="C2268" s="574" t="s">
        <v>492</v>
      </c>
      <c r="D2268" s="575">
        <v>218.39</v>
      </c>
    </row>
    <row r="2269" spans="1:4" ht="28.5">
      <c r="A2269" s="572">
        <v>3311</v>
      </c>
      <c r="B2269" s="573" t="s">
        <v>2772</v>
      </c>
      <c r="C2269" s="574" t="s">
        <v>780</v>
      </c>
      <c r="D2269" s="575">
        <v>218.39</v>
      </c>
    </row>
    <row r="2270" spans="1:4" ht="28.5">
      <c r="A2270" s="572">
        <v>11599</v>
      </c>
      <c r="B2270" s="573" t="s">
        <v>2773</v>
      </c>
      <c r="C2270" s="574" t="s">
        <v>492</v>
      </c>
      <c r="D2270" s="575">
        <v>290.43</v>
      </c>
    </row>
    <row r="2271" spans="1:4" ht="28.5">
      <c r="A2271" s="572">
        <v>11592</v>
      </c>
      <c r="B2271" s="573" t="s">
        <v>2774</v>
      </c>
      <c r="C2271" s="574" t="s">
        <v>492</v>
      </c>
      <c r="D2271" s="575">
        <v>291.2</v>
      </c>
    </row>
    <row r="2272" spans="1:4" ht="28.5">
      <c r="A2272" s="572">
        <v>11593</v>
      </c>
      <c r="B2272" s="573" t="s">
        <v>2775</v>
      </c>
      <c r="C2272" s="574" t="s">
        <v>492</v>
      </c>
      <c r="D2272" s="575">
        <v>407.16</v>
      </c>
    </row>
    <row r="2273" spans="1:4" ht="28.5">
      <c r="A2273" s="572">
        <v>3314</v>
      </c>
      <c r="B2273" s="573" t="s">
        <v>2776</v>
      </c>
      <c r="C2273" s="574" t="s">
        <v>780</v>
      </c>
      <c r="D2273" s="575">
        <v>291.2</v>
      </c>
    </row>
    <row r="2274" spans="1:4" ht="28.5">
      <c r="A2274" s="572">
        <v>11596</v>
      </c>
      <c r="B2274" s="573" t="s">
        <v>2777</v>
      </c>
      <c r="C2274" s="574" t="s">
        <v>492</v>
      </c>
      <c r="D2274" s="575">
        <v>231.26</v>
      </c>
    </row>
    <row r="2275" spans="1:4" ht="28.5">
      <c r="A2275" s="572">
        <v>11597</v>
      </c>
      <c r="B2275" s="573" t="s">
        <v>2778</v>
      </c>
      <c r="C2275" s="574" t="s">
        <v>492</v>
      </c>
      <c r="D2275" s="575">
        <v>338.63</v>
      </c>
    </row>
    <row r="2276" spans="1:4">
      <c r="A2276" s="572">
        <v>3309</v>
      </c>
      <c r="B2276" s="573" t="s">
        <v>2779</v>
      </c>
      <c r="C2276" s="574" t="s">
        <v>780</v>
      </c>
      <c r="D2276" s="575">
        <v>231.26</v>
      </c>
    </row>
    <row r="2277" spans="1:4" ht="28.5">
      <c r="A2277" s="572">
        <v>40593</v>
      </c>
      <c r="B2277" s="573" t="s">
        <v>2780</v>
      </c>
      <c r="C2277" s="574" t="s">
        <v>780</v>
      </c>
      <c r="D2277" s="575">
        <v>358.15</v>
      </c>
    </row>
    <row r="2278" spans="1:4" ht="28.5">
      <c r="A2278" s="572">
        <v>40594</v>
      </c>
      <c r="B2278" s="573" t="s">
        <v>2781</v>
      </c>
      <c r="C2278" s="574" t="s">
        <v>780</v>
      </c>
      <c r="D2278" s="575">
        <v>216.08</v>
      </c>
    </row>
    <row r="2279" spans="1:4" ht="28.5">
      <c r="A2279" s="572">
        <v>40595</v>
      </c>
      <c r="B2279" s="573" t="s">
        <v>2782</v>
      </c>
      <c r="C2279" s="574" t="s">
        <v>780</v>
      </c>
      <c r="D2279" s="575">
        <v>145.19999999999999</v>
      </c>
    </row>
    <row r="2280" spans="1:4" ht="28.5">
      <c r="A2280" s="572">
        <v>34800</v>
      </c>
      <c r="B2280" s="573" t="s">
        <v>2783</v>
      </c>
      <c r="C2280" s="574" t="s">
        <v>780</v>
      </c>
      <c r="D2280" s="575">
        <v>203.58</v>
      </c>
    </row>
    <row r="2281" spans="1:4" ht="28.5">
      <c r="A2281" s="572">
        <v>40591</v>
      </c>
      <c r="B2281" s="573" t="s">
        <v>2784</v>
      </c>
      <c r="C2281" s="574" t="s">
        <v>780</v>
      </c>
      <c r="D2281" s="575">
        <v>168.2</v>
      </c>
    </row>
    <row r="2282" spans="1:4" ht="28.5">
      <c r="A2282" s="572">
        <v>40592</v>
      </c>
      <c r="B2282" s="573" t="s">
        <v>2785</v>
      </c>
      <c r="C2282" s="574" t="s">
        <v>780</v>
      </c>
      <c r="D2282" s="575">
        <v>239.78</v>
      </c>
    </row>
    <row r="2283" spans="1:4" ht="28.5">
      <c r="A2283" s="572">
        <v>40589</v>
      </c>
      <c r="B2283" s="573" t="s">
        <v>2786</v>
      </c>
      <c r="C2283" s="574" t="s">
        <v>780</v>
      </c>
      <c r="D2283" s="575">
        <v>169.03</v>
      </c>
    </row>
    <row r="2284" spans="1:4" ht="28.5">
      <c r="A2284" s="572">
        <v>4315</v>
      </c>
      <c r="B2284" s="573" t="s">
        <v>2787</v>
      </c>
      <c r="C2284" s="574" t="s">
        <v>492</v>
      </c>
      <c r="D2284" s="575">
        <v>1.47</v>
      </c>
    </row>
    <row r="2285" spans="1:4">
      <c r="A2285" s="572">
        <v>40874</v>
      </c>
      <c r="B2285" s="573" t="s">
        <v>2788</v>
      </c>
      <c r="C2285" s="574" t="s">
        <v>492</v>
      </c>
      <c r="D2285" s="575">
        <v>2.3199999999999998</v>
      </c>
    </row>
    <row r="2286" spans="1:4">
      <c r="A2286" s="572">
        <v>402</v>
      </c>
      <c r="B2286" s="573" t="s">
        <v>2789</v>
      </c>
      <c r="C2286" s="574" t="s">
        <v>492</v>
      </c>
      <c r="D2286" s="575">
        <v>10.19</v>
      </c>
    </row>
    <row r="2287" spans="1:4">
      <c r="A2287" s="572">
        <v>4226</v>
      </c>
      <c r="B2287" s="573" t="s">
        <v>2790</v>
      </c>
      <c r="C2287" s="574" t="s">
        <v>486</v>
      </c>
      <c r="D2287" s="575">
        <v>5.18</v>
      </c>
    </row>
    <row r="2288" spans="1:4">
      <c r="A2288" s="572">
        <v>4222</v>
      </c>
      <c r="B2288" s="573" t="s">
        <v>2791</v>
      </c>
      <c r="C2288" s="574" t="s">
        <v>256</v>
      </c>
      <c r="D2288" s="575">
        <v>3.91</v>
      </c>
    </row>
    <row r="2289" spans="1:4" ht="42.75">
      <c r="A2289" s="572">
        <v>34804</v>
      </c>
      <c r="B2289" s="573" t="s">
        <v>2792</v>
      </c>
      <c r="C2289" s="574" t="s">
        <v>891</v>
      </c>
      <c r="D2289" s="575">
        <v>24.58</v>
      </c>
    </row>
    <row r="2290" spans="1:4" ht="28.5">
      <c r="A2290" s="572">
        <v>4013</v>
      </c>
      <c r="B2290" s="573" t="s">
        <v>2793</v>
      </c>
      <c r="C2290" s="574" t="s">
        <v>891</v>
      </c>
      <c r="D2290" s="575">
        <v>5.24</v>
      </c>
    </row>
    <row r="2291" spans="1:4" ht="28.5">
      <c r="A2291" s="572">
        <v>4011</v>
      </c>
      <c r="B2291" s="573" t="s">
        <v>2794</v>
      </c>
      <c r="C2291" s="574" t="s">
        <v>891</v>
      </c>
      <c r="D2291" s="575">
        <v>6.92</v>
      </c>
    </row>
    <row r="2292" spans="1:4" ht="28.5">
      <c r="A2292" s="572">
        <v>4021</v>
      </c>
      <c r="B2292" s="573" t="s">
        <v>2795</v>
      </c>
      <c r="C2292" s="574" t="s">
        <v>891</v>
      </c>
      <c r="D2292" s="575">
        <v>7.52</v>
      </c>
    </row>
    <row r="2293" spans="1:4" ht="28.5">
      <c r="A2293" s="572">
        <v>4019</v>
      </c>
      <c r="B2293" s="573" t="s">
        <v>2796</v>
      </c>
      <c r="C2293" s="574" t="s">
        <v>891</v>
      </c>
      <c r="D2293" s="575">
        <v>10.56</v>
      </c>
    </row>
    <row r="2294" spans="1:4" ht="28.5">
      <c r="A2294" s="572">
        <v>4012</v>
      </c>
      <c r="B2294" s="573" t="s">
        <v>2797</v>
      </c>
      <c r="C2294" s="574" t="s">
        <v>891</v>
      </c>
      <c r="D2294" s="575">
        <v>12.92</v>
      </c>
    </row>
    <row r="2295" spans="1:4" ht="28.5">
      <c r="A2295" s="572">
        <v>4020</v>
      </c>
      <c r="B2295" s="573" t="s">
        <v>2798</v>
      </c>
      <c r="C2295" s="574" t="s">
        <v>891</v>
      </c>
      <c r="D2295" s="575">
        <v>16.440000000000001</v>
      </c>
    </row>
    <row r="2296" spans="1:4" ht="28.5">
      <c r="A2296" s="572">
        <v>4018</v>
      </c>
      <c r="B2296" s="573" t="s">
        <v>2799</v>
      </c>
      <c r="C2296" s="574" t="s">
        <v>891</v>
      </c>
      <c r="D2296" s="575">
        <v>20.079999999999998</v>
      </c>
    </row>
    <row r="2297" spans="1:4" ht="28.5">
      <c r="A2297" s="572">
        <v>36498</v>
      </c>
      <c r="B2297" s="573" t="s">
        <v>2800</v>
      </c>
      <c r="C2297" s="574" t="s">
        <v>492</v>
      </c>
      <c r="D2297" s="575">
        <v>3816.65</v>
      </c>
    </row>
    <row r="2298" spans="1:4">
      <c r="A2298" s="572">
        <v>12872</v>
      </c>
      <c r="B2298" s="573" t="s">
        <v>2801</v>
      </c>
      <c r="C2298" s="574" t="s">
        <v>686</v>
      </c>
      <c r="D2298" s="575">
        <v>9.65</v>
      </c>
    </row>
    <row r="2299" spans="1:4">
      <c r="A2299" s="572">
        <v>41075</v>
      </c>
      <c r="B2299" s="573" t="s">
        <v>2802</v>
      </c>
      <c r="C2299" s="574" t="s">
        <v>688</v>
      </c>
      <c r="D2299" s="575">
        <v>1695.39</v>
      </c>
    </row>
    <row r="2300" spans="1:4">
      <c r="A2300" s="572">
        <v>3315</v>
      </c>
      <c r="B2300" s="573" t="s">
        <v>2803</v>
      </c>
      <c r="C2300" s="574" t="s">
        <v>486</v>
      </c>
      <c r="D2300" s="575">
        <v>0.32</v>
      </c>
    </row>
    <row r="2301" spans="1:4">
      <c r="A2301" s="572">
        <v>36870</v>
      </c>
      <c r="B2301" s="573" t="s">
        <v>2804</v>
      </c>
      <c r="C2301" s="574" t="s">
        <v>486</v>
      </c>
      <c r="D2301" s="575">
        <v>0.32</v>
      </c>
    </row>
    <row r="2302" spans="1:4">
      <c r="A2302" s="572">
        <v>12297</v>
      </c>
      <c r="B2302" s="573" t="s">
        <v>2805</v>
      </c>
      <c r="C2302" s="574" t="s">
        <v>492</v>
      </c>
      <c r="D2302" s="575">
        <v>10.35</v>
      </c>
    </row>
    <row r="2303" spans="1:4">
      <c r="A2303" s="572">
        <v>12299</v>
      </c>
      <c r="B2303" s="573" t="s">
        <v>2806</v>
      </c>
      <c r="C2303" s="574" t="s">
        <v>492</v>
      </c>
      <c r="D2303" s="575">
        <v>28.73</v>
      </c>
    </row>
    <row r="2304" spans="1:4">
      <c r="A2304" s="572">
        <v>12298</v>
      </c>
      <c r="B2304" s="573" t="s">
        <v>2807</v>
      </c>
      <c r="C2304" s="574" t="s">
        <v>492</v>
      </c>
      <c r="D2304" s="575">
        <v>10.96</v>
      </c>
    </row>
    <row r="2305" spans="1:4">
      <c r="A2305" s="572">
        <v>5092</v>
      </c>
      <c r="B2305" s="573" t="s">
        <v>2808</v>
      </c>
      <c r="C2305" s="574" t="s">
        <v>729</v>
      </c>
      <c r="D2305" s="575">
        <v>9</v>
      </c>
    </row>
    <row r="2306" spans="1:4">
      <c r="A2306" s="572">
        <v>11462</v>
      </c>
      <c r="B2306" s="573" t="s">
        <v>2809</v>
      </c>
      <c r="C2306" s="574" t="s">
        <v>729</v>
      </c>
      <c r="D2306" s="575">
        <v>14.23</v>
      </c>
    </row>
    <row r="2307" spans="1:4" ht="28.5">
      <c r="A2307" s="572">
        <v>36529</v>
      </c>
      <c r="B2307" s="573" t="s">
        <v>2810</v>
      </c>
      <c r="C2307" s="574" t="s">
        <v>492</v>
      </c>
      <c r="D2307" s="575">
        <v>31887.75</v>
      </c>
    </row>
    <row r="2308" spans="1:4">
      <c r="A2308" s="572">
        <v>36528</v>
      </c>
      <c r="B2308" s="573" t="s">
        <v>2811</v>
      </c>
      <c r="C2308" s="574" t="s">
        <v>492</v>
      </c>
      <c r="D2308" s="575">
        <v>18112.240000000002</v>
      </c>
    </row>
    <row r="2309" spans="1:4" ht="28.5">
      <c r="A2309" s="572">
        <v>3318</v>
      </c>
      <c r="B2309" s="573" t="s">
        <v>2812</v>
      </c>
      <c r="C2309" s="574" t="s">
        <v>492</v>
      </c>
      <c r="D2309" s="575">
        <v>25000</v>
      </c>
    </row>
    <row r="2310" spans="1:4" ht="42.75">
      <c r="A2310" s="572">
        <v>38968</v>
      </c>
      <c r="B2310" s="573" t="s">
        <v>2813</v>
      </c>
      <c r="C2310" s="574" t="s">
        <v>891</v>
      </c>
      <c r="D2310" s="575">
        <v>199.08</v>
      </c>
    </row>
    <row r="2311" spans="1:4">
      <c r="A2311" s="572">
        <v>3324</v>
      </c>
      <c r="B2311" s="573" t="s">
        <v>2814</v>
      </c>
      <c r="C2311" s="574" t="s">
        <v>891</v>
      </c>
      <c r="D2311" s="575">
        <v>7.14</v>
      </c>
    </row>
    <row r="2312" spans="1:4">
      <c r="A2312" s="572">
        <v>3322</v>
      </c>
      <c r="B2312" s="573" t="s">
        <v>2815</v>
      </c>
      <c r="C2312" s="574" t="s">
        <v>891</v>
      </c>
      <c r="D2312" s="575">
        <v>10</v>
      </c>
    </row>
    <row r="2313" spans="1:4">
      <c r="A2313" s="572">
        <v>3323</v>
      </c>
      <c r="B2313" s="573" t="s">
        <v>2816</v>
      </c>
      <c r="C2313" s="574" t="s">
        <v>891</v>
      </c>
      <c r="D2313" s="575">
        <v>10</v>
      </c>
    </row>
    <row r="2314" spans="1:4">
      <c r="A2314" s="572">
        <v>40875</v>
      </c>
      <c r="B2314" s="573" t="s">
        <v>2817</v>
      </c>
      <c r="C2314" s="574" t="s">
        <v>1022</v>
      </c>
      <c r="D2314" s="575">
        <v>3.28</v>
      </c>
    </row>
    <row r="2315" spans="1:4">
      <c r="A2315" s="572">
        <v>38466</v>
      </c>
      <c r="B2315" s="573" t="s">
        <v>2818</v>
      </c>
      <c r="C2315" s="574" t="s">
        <v>492</v>
      </c>
      <c r="D2315" s="575">
        <v>21.37</v>
      </c>
    </row>
    <row r="2316" spans="1:4" ht="28.5">
      <c r="A2316" s="572">
        <v>11837</v>
      </c>
      <c r="B2316" s="573" t="s">
        <v>2819</v>
      </c>
      <c r="C2316" s="574" t="s">
        <v>492</v>
      </c>
      <c r="D2316" s="575">
        <v>24.94</v>
      </c>
    </row>
    <row r="2317" spans="1:4" ht="28.5">
      <c r="A2317" s="572">
        <v>415</v>
      </c>
      <c r="B2317" s="573" t="s">
        <v>2820</v>
      </c>
      <c r="C2317" s="574" t="s">
        <v>492</v>
      </c>
      <c r="D2317" s="575">
        <v>10.220000000000001</v>
      </c>
    </row>
    <row r="2318" spans="1:4" ht="28.5">
      <c r="A2318" s="572">
        <v>38055</v>
      </c>
      <c r="B2318" s="573" t="s">
        <v>2821</v>
      </c>
      <c r="C2318" s="574" t="s">
        <v>492</v>
      </c>
      <c r="D2318" s="575">
        <v>2.2599999999999998</v>
      </c>
    </row>
    <row r="2319" spans="1:4" ht="28.5">
      <c r="A2319" s="572">
        <v>416</v>
      </c>
      <c r="B2319" s="573" t="s">
        <v>2822</v>
      </c>
      <c r="C2319" s="574" t="s">
        <v>492</v>
      </c>
      <c r="D2319" s="575">
        <v>3.74</v>
      </c>
    </row>
    <row r="2320" spans="1:4" ht="28.5">
      <c r="A2320" s="572">
        <v>425</v>
      </c>
      <c r="B2320" s="573" t="s">
        <v>2823</v>
      </c>
      <c r="C2320" s="574" t="s">
        <v>492</v>
      </c>
      <c r="D2320" s="575">
        <v>2.3199999999999998</v>
      </c>
    </row>
    <row r="2321" spans="1:4" ht="28.5">
      <c r="A2321" s="572">
        <v>426</v>
      </c>
      <c r="B2321" s="573" t="s">
        <v>2824</v>
      </c>
      <c r="C2321" s="574" t="s">
        <v>492</v>
      </c>
      <c r="D2321" s="575">
        <v>12.78</v>
      </c>
    </row>
    <row r="2322" spans="1:4" ht="28.5">
      <c r="A2322" s="572">
        <v>38056</v>
      </c>
      <c r="B2322" s="573" t="s">
        <v>2825</v>
      </c>
      <c r="C2322" s="574" t="s">
        <v>492</v>
      </c>
      <c r="D2322" s="575">
        <v>12.48</v>
      </c>
    </row>
    <row r="2323" spans="1:4">
      <c r="A2323" s="572">
        <v>1564</v>
      </c>
      <c r="B2323" s="573" t="s">
        <v>2826</v>
      </c>
      <c r="C2323" s="574" t="s">
        <v>492</v>
      </c>
      <c r="D2323" s="575">
        <v>4.76</v>
      </c>
    </row>
    <row r="2324" spans="1:4">
      <c r="A2324" s="572">
        <v>5076</v>
      </c>
      <c r="B2324" s="573" t="s">
        <v>2827</v>
      </c>
      <c r="C2324" s="574" t="s">
        <v>486</v>
      </c>
      <c r="D2324" s="575">
        <v>9.19</v>
      </c>
    </row>
    <row r="2325" spans="1:4">
      <c r="A2325" s="572">
        <v>5077</v>
      </c>
      <c r="B2325" s="573" t="s">
        <v>2828</v>
      </c>
      <c r="C2325" s="574" t="s">
        <v>486</v>
      </c>
      <c r="D2325" s="575">
        <v>10.16</v>
      </c>
    </row>
    <row r="2326" spans="1:4">
      <c r="A2326" s="572">
        <v>11032</v>
      </c>
      <c r="B2326" s="573" t="s">
        <v>2829</v>
      </c>
      <c r="C2326" s="574" t="s">
        <v>492</v>
      </c>
      <c r="D2326" s="575">
        <v>8.2799999999999994</v>
      </c>
    </row>
    <row r="2327" spans="1:4" ht="28.5">
      <c r="A2327" s="572">
        <v>36787</v>
      </c>
      <c r="B2327" s="573" t="s">
        <v>2830</v>
      </c>
      <c r="C2327" s="574" t="s">
        <v>2831</v>
      </c>
      <c r="D2327" s="575">
        <v>85.83</v>
      </c>
    </row>
    <row r="2328" spans="1:4" ht="28.5">
      <c r="A2328" s="572">
        <v>36786</v>
      </c>
      <c r="B2328" s="573" t="s">
        <v>2832</v>
      </c>
      <c r="C2328" s="574" t="s">
        <v>2831</v>
      </c>
      <c r="D2328" s="575">
        <v>85.83</v>
      </c>
    </row>
    <row r="2329" spans="1:4" ht="28.5">
      <c r="A2329" s="572">
        <v>36785</v>
      </c>
      <c r="B2329" s="573" t="s">
        <v>2833</v>
      </c>
      <c r="C2329" s="574" t="s">
        <v>2831</v>
      </c>
      <c r="D2329" s="575">
        <v>74.58</v>
      </c>
    </row>
    <row r="2330" spans="1:4" ht="28.5">
      <c r="A2330" s="572">
        <v>36782</v>
      </c>
      <c r="B2330" s="573" t="s">
        <v>2834</v>
      </c>
      <c r="C2330" s="574" t="s">
        <v>2831</v>
      </c>
      <c r="D2330" s="575">
        <v>89.03</v>
      </c>
    </row>
    <row r="2331" spans="1:4" ht="28.5">
      <c r="A2331" s="572">
        <v>36784</v>
      </c>
      <c r="B2331" s="573" t="s">
        <v>2835</v>
      </c>
      <c r="C2331" s="574" t="s">
        <v>2831</v>
      </c>
      <c r="D2331" s="575">
        <v>85.83</v>
      </c>
    </row>
    <row r="2332" spans="1:4" ht="28.5">
      <c r="A2332" s="572">
        <v>25930</v>
      </c>
      <c r="B2332" s="573" t="s">
        <v>2836</v>
      </c>
      <c r="C2332" s="574" t="s">
        <v>2831</v>
      </c>
      <c r="D2332" s="575">
        <v>100.28</v>
      </c>
    </row>
    <row r="2333" spans="1:4" ht="28.5">
      <c r="A2333" s="572">
        <v>4824</v>
      </c>
      <c r="B2333" s="573" t="s">
        <v>2837</v>
      </c>
      <c r="C2333" s="574" t="s">
        <v>486</v>
      </c>
      <c r="D2333" s="575">
        <v>0.24</v>
      </c>
    </row>
    <row r="2334" spans="1:4">
      <c r="A2334" s="572">
        <v>10840</v>
      </c>
      <c r="B2334" s="573" t="s">
        <v>2838</v>
      </c>
      <c r="C2334" s="574" t="s">
        <v>891</v>
      </c>
      <c r="D2334" s="575">
        <v>130</v>
      </c>
    </row>
    <row r="2335" spans="1:4">
      <c r="A2335" s="572">
        <v>11795</v>
      </c>
      <c r="B2335" s="573" t="s">
        <v>2839</v>
      </c>
      <c r="C2335" s="574" t="s">
        <v>891</v>
      </c>
      <c r="D2335" s="575">
        <v>139.16999999999999</v>
      </c>
    </row>
    <row r="2336" spans="1:4">
      <c r="A2336" s="572">
        <v>10841</v>
      </c>
      <c r="B2336" s="573" t="s">
        <v>2840</v>
      </c>
      <c r="C2336" s="574" t="s">
        <v>891</v>
      </c>
      <c r="D2336" s="575">
        <v>106.44</v>
      </c>
    </row>
    <row r="2337" spans="1:4">
      <c r="A2337" s="572">
        <v>10842</v>
      </c>
      <c r="B2337" s="573" t="s">
        <v>2841</v>
      </c>
      <c r="C2337" s="574" t="s">
        <v>891</v>
      </c>
      <c r="D2337" s="575">
        <v>149.11000000000001</v>
      </c>
    </row>
    <row r="2338" spans="1:4">
      <c r="A2338" s="572">
        <v>134</v>
      </c>
      <c r="B2338" s="573" t="s">
        <v>2842</v>
      </c>
      <c r="C2338" s="574" t="s">
        <v>486</v>
      </c>
      <c r="D2338" s="575">
        <v>1.38</v>
      </c>
    </row>
    <row r="2339" spans="1:4">
      <c r="A2339" s="572">
        <v>4229</v>
      </c>
      <c r="B2339" s="573" t="s">
        <v>2843</v>
      </c>
      <c r="C2339" s="574" t="s">
        <v>486</v>
      </c>
      <c r="D2339" s="575">
        <v>24.95</v>
      </c>
    </row>
    <row r="2340" spans="1:4" ht="28.5">
      <c r="A2340" s="572">
        <v>37402</v>
      </c>
      <c r="B2340" s="573" t="s">
        <v>2844</v>
      </c>
      <c r="C2340" s="574" t="s">
        <v>492</v>
      </c>
      <c r="D2340" s="575">
        <v>52.69</v>
      </c>
    </row>
    <row r="2341" spans="1:4">
      <c r="A2341" s="572">
        <v>11244</v>
      </c>
      <c r="B2341" s="573" t="s">
        <v>2845</v>
      </c>
      <c r="C2341" s="574" t="s">
        <v>492</v>
      </c>
      <c r="D2341" s="575">
        <v>150.41999999999999</v>
      </c>
    </row>
    <row r="2342" spans="1:4" ht="28.5">
      <c r="A2342" s="572">
        <v>11235</v>
      </c>
      <c r="B2342" s="573" t="s">
        <v>2846</v>
      </c>
      <c r="C2342" s="574" t="s">
        <v>492</v>
      </c>
      <c r="D2342" s="575">
        <v>114.79</v>
      </c>
    </row>
    <row r="2343" spans="1:4" ht="28.5">
      <c r="A2343" s="572">
        <v>11236</v>
      </c>
      <c r="B2343" s="573" t="s">
        <v>2847</v>
      </c>
      <c r="C2343" s="574" t="s">
        <v>492</v>
      </c>
      <c r="D2343" s="575">
        <v>145.87</v>
      </c>
    </row>
    <row r="2344" spans="1:4" ht="28.5">
      <c r="A2344" s="572">
        <v>11245</v>
      </c>
      <c r="B2344" s="573" t="s">
        <v>2848</v>
      </c>
      <c r="C2344" s="574" t="s">
        <v>492</v>
      </c>
      <c r="D2344" s="575">
        <v>208.05</v>
      </c>
    </row>
    <row r="2345" spans="1:4">
      <c r="A2345" s="572">
        <v>11731</v>
      </c>
      <c r="B2345" s="573" t="s">
        <v>2849</v>
      </c>
      <c r="C2345" s="574" t="s">
        <v>492</v>
      </c>
      <c r="D2345" s="575">
        <v>3.78</v>
      </c>
    </row>
    <row r="2346" spans="1:4">
      <c r="A2346" s="572">
        <v>11732</v>
      </c>
      <c r="B2346" s="573" t="s">
        <v>2850</v>
      </c>
      <c r="C2346" s="574" t="s">
        <v>492</v>
      </c>
      <c r="D2346" s="575">
        <v>19.239999999999998</v>
      </c>
    </row>
    <row r="2347" spans="1:4" ht="28.5">
      <c r="A2347" s="572">
        <v>36494</v>
      </c>
      <c r="B2347" s="573" t="s">
        <v>2851</v>
      </c>
      <c r="C2347" s="574" t="s">
        <v>492</v>
      </c>
      <c r="D2347" s="575">
        <v>293728.12</v>
      </c>
    </row>
    <row r="2348" spans="1:4" ht="28.5">
      <c r="A2348" s="572">
        <v>36493</v>
      </c>
      <c r="B2348" s="573" t="s">
        <v>2852</v>
      </c>
      <c r="C2348" s="574" t="s">
        <v>492</v>
      </c>
      <c r="D2348" s="575">
        <v>332782.03000000003</v>
      </c>
    </row>
    <row r="2349" spans="1:4" ht="28.5">
      <c r="A2349" s="572">
        <v>36492</v>
      </c>
      <c r="B2349" s="573" t="s">
        <v>2853</v>
      </c>
      <c r="C2349" s="574" t="s">
        <v>492</v>
      </c>
      <c r="D2349" s="575">
        <v>618182.81000000006</v>
      </c>
    </row>
    <row r="2350" spans="1:4" ht="28.5">
      <c r="A2350" s="572">
        <v>3331</v>
      </c>
      <c r="B2350" s="573" t="s">
        <v>2854</v>
      </c>
      <c r="C2350" s="574" t="s">
        <v>686</v>
      </c>
      <c r="D2350" s="575">
        <v>9.99</v>
      </c>
    </row>
    <row r="2351" spans="1:4" ht="28.5">
      <c r="A2351" s="572">
        <v>13333</v>
      </c>
      <c r="B2351" s="573" t="s">
        <v>2855</v>
      </c>
      <c r="C2351" s="574" t="s">
        <v>492</v>
      </c>
      <c r="D2351" s="575">
        <v>105691.78</v>
      </c>
    </row>
    <row r="2352" spans="1:4" ht="42.75">
      <c r="A2352" s="572">
        <v>13533</v>
      </c>
      <c r="B2352" s="573" t="s">
        <v>2856</v>
      </c>
      <c r="C2352" s="574" t="s">
        <v>492</v>
      </c>
      <c r="D2352" s="575">
        <v>94476.71</v>
      </c>
    </row>
    <row r="2353" spans="1:4" ht="28.5">
      <c r="A2353" s="572">
        <v>3346</v>
      </c>
      <c r="B2353" s="573" t="s">
        <v>2857</v>
      </c>
      <c r="C2353" s="574" t="s">
        <v>686</v>
      </c>
      <c r="D2353" s="575">
        <v>20.25</v>
      </c>
    </row>
    <row r="2354" spans="1:4" ht="28.5">
      <c r="A2354" s="572">
        <v>36499</v>
      </c>
      <c r="B2354" s="573" t="s">
        <v>2858</v>
      </c>
      <c r="C2354" s="574" t="s">
        <v>492</v>
      </c>
      <c r="D2354" s="575">
        <v>2060.9899999999998</v>
      </c>
    </row>
    <row r="2355" spans="1:4" ht="28.5">
      <c r="A2355" s="572">
        <v>3348</v>
      </c>
      <c r="B2355" s="573" t="s">
        <v>2859</v>
      </c>
      <c r="C2355" s="574" t="s">
        <v>686</v>
      </c>
      <c r="D2355" s="575">
        <v>24.22</v>
      </c>
    </row>
    <row r="2356" spans="1:4" ht="28.5">
      <c r="A2356" s="572">
        <v>3345</v>
      </c>
      <c r="B2356" s="573" t="s">
        <v>2860</v>
      </c>
      <c r="C2356" s="574" t="s">
        <v>686</v>
      </c>
      <c r="D2356" s="575">
        <v>15.65</v>
      </c>
    </row>
    <row r="2357" spans="1:4" ht="28.5">
      <c r="A2357" s="572">
        <v>39833</v>
      </c>
      <c r="B2357" s="573" t="s">
        <v>2861</v>
      </c>
      <c r="C2357" s="574" t="s">
        <v>686</v>
      </c>
      <c r="D2357" s="575">
        <v>33.18</v>
      </c>
    </row>
    <row r="2358" spans="1:4" ht="28.5">
      <c r="A2358" s="572">
        <v>39834</v>
      </c>
      <c r="B2358" s="573" t="s">
        <v>2862</v>
      </c>
      <c r="C2358" s="574" t="s">
        <v>686</v>
      </c>
      <c r="D2358" s="575">
        <v>56.95</v>
      </c>
    </row>
    <row r="2359" spans="1:4" ht="28.5">
      <c r="A2359" s="572">
        <v>39835</v>
      </c>
      <c r="B2359" s="573" t="s">
        <v>2863</v>
      </c>
      <c r="C2359" s="574" t="s">
        <v>686</v>
      </c>
      <c r="D2359" s="575">
        <v>69.42</v>
      </c>
    </row>
    <row r="2360" spans="1:4" ht="28.5">
      <c r="A2360" s="572">
        <v>39585</v>
      </c>
      <c r="B2360" s="573" t="s">
        <v>2864</v>
      </c>
      <c r="C2360" s="574" t="s">
        <v>492</v>
      </c>
      <c r="D2360" s="575">
        <v>68245.179999999993</v>
      </c>
    </row>
    <row r="2361" spans="1:4" ht="28.5">
      <c r="A2361" s="572">
        <v>39586</v>
      </c>
      <c r="B2361" s="573" t="s">
        <v>2865</v>
      </c>
      <c r="C2361" s="574" t="s">
        <v>492</v>
      </c>
      <c r="D2361" s="575">
        <v>80046.97</v>
      </c>
    </row>
    <row r="2362" spans="1:4" ht="28.5">
      <c r="A2362" s="572">
        <v>39587</v>
      </c>
      <c r="B2362" s="573" t="s">
        <v>2866</v>
      </c>
      <c r="C2362" s="574" t="s">
        <v>492</v>
      </c>
      <c r="D2362" s="575">
        <v>97493.11</v>
      </c>
    </row>
    <row r="2363" spans="1:4" ht="28.5">
      <c r="A2363" s="572">
        <v>39588</v>
      </c>
      <c r="B2363" s="573" t="s">
        <v>2867</v>
      </c>
      <c r="C2363" s="574" t="s">
        <v>492</v>
      </c>
      <c r="D2363" s="575">
        <v>112886.76</v>
      </c>
    </row>
    <row r="2364" spans="1:4" ht="28.5">
      <c r="A2364" s="572">
        <v>39584</v>
      </c>
      <c r="B2364" s="573" t="s">
        <v>2868</v>
      </c>
      <c r="C2364" s="574" t="s">
        <v>492</v>
      </c>
      <c r="D2364" s="575">
        <v>60774.13</v>
      </c>
    </row>
    <row r="2365" spans="1:4" ht="28.5">
      <c r="A2365" s="572">
        <v>39590</v>
      </c>
      <c r="B2365" s="573" t="s">
        <v>2869</v>
      </c>
      <c r="C2365" s="574" t="s">
        <v>492</v>
      </c>
      <c r="D2365" s="575">
        <v>59316.86</v>
      </c>
    </row>
    <row r="2366" spans="1:4" ht="28.5">
      <c r="A2366" s="572">
        <v>39592</v>
      </c>
      <c r="B2366" s="573" t="s">
        <v>2870</v>
      </c>
      <c r="C2366" s="574" t="s">
        <v>492</v>
      </c>
      <c r="D2366" s="575">
        <v>85239.76</v>
      </c>
    </row>
    <row r="2367" spans="1:4" ht="28.5">
      <c r="A2367" s="572">
        <v>39593</v>
      </c>
      <c r="B2367" s="573" t="s">
        <v>2871</v>
      </c>
      <c r="C2367" s="574" t="s">
        <v>492</v>
      </c>
      <c r="D2367" s="575">
        <v>97493.11</v>
      </c>
    </row>
    <row r="2368" spans="1:4">
      <c r="A2368" s="572">
        <v>25987</v>
      </c>
      <c r="B2368" s="573" t="s">
        <v>2872</v>
      </c>
      <c r="C2368" s="574" t="s">
        <v>492</v>
      </c>
      <c r="D2368" s="575">
        <v>46277.73</v>
      </c>
    </row>
    <row r="2369" spans="1:4">
      <c r="A2369" s="572">
        <v>25019</v>
      </c>
      <c r="B2369" s="573" t="s">
        <v>2873</v>
      </c>
      <c r="C2369" s="574" t="s">
        <v>492</v>
      </c>
      <c r="D2369" s="575">
        <v>79325.2</v>
      </c>
    </row>
    <row r="2370" spans="1:4">
      <c r="A2370" s="572">
        <v>36501</v>
      </c>
      <c r="B2370" s="573" t="s">
        <v>2874</v>
      </c>
      <c r="C2370" s="574" t="s">
        <v>492</v>
      </c>
      <c r="D2370" s="575">
        <v>70626.77</v>
      </c>
    </row>
    <row r="2371" spans="1:4" ht="28.5">
      <c r="A2371" s="572">
        <v>14254</v>
      </c>
      <c r="B2371" s="573" t="s">
        <v>2875</v>
      </c>
      <c r="C2371" s="574" t="s">
        <v>492</v>
      </c>
      <c r="D2371" s="575">
        <v>55417.14</v>
      </c>
    </row>
    <row r="2372" spans="1:4">
      <c r="A2372" s="572">
        <v>25986</v>
      </c>
      <c r="B2372" s="573" t="s">
        <v>2876</v>
      </c>
      <c r="C2372" s="574" t="s">
        <v>492</v>
      </c>
      <c r="D2372" s="575">
        <v>84906.91</v>
      </c>
    </row>
    <row r="2373" spans="1:4">
      <c r="A2373" s="572">
        <v>36500</v>
      </c>
      <c r="B2373" s="573" t="s">
        <v>2877</v>
      </c>
      <c r="C2373" s="574" t="s">
        <v>492</v>
      </c>
      <c r="D2373" s="575">
        <v>49910.01</v>
      </c>
    </row>
    <row r="2374" spans="1:4" ht="28.5">
      <c r="A2374" s="572">
        <v>20007</v>
      </c>
      <c r="B2374" s="573" t="s">
        <v>2878</v>
      </c>
      <c r="C2374" s="574" t="s">
        <v>810</v>
      </c>
      <c r="D2374" s="575">
        <v>2.76</v>
      </c>
    </row>
    <row r="2375" spans="1:4" ht="42.75">
      <c r="A2375" s="572">
        <v>20017</v>
      </c>
      <c r="B2375" s="573" t="s">
        <v>2879</v>
      </c>
      <c r="C2375" s="574" t="s">
        <v>810</v>
      </c>
      <c r="D2375" s="575">
        <v>3.59</v>
      </c>
    </row>
    <row r="2376" spans="1:4" ht="28.5">
      <c r="A2376" s="572">
        <v>40555</v>
      </c>
      <c r="B2376" s="573" t="s">
        <v>2880</v>
      </c>
      <c r="C2376" s="574" t="s">
        <v>810</v>
      </c>
      <c r="D2376" s="575">
        <v>17.670000000000002</v>
      </c>
    </row>
    <row r="2377" spans="1:4">
      <c r="A2377" s="572">
        <v>11559</v>
      </c>
      <c r="B2377" s="573" t="s">
        <v>2881</v>
      </c>
      <c r="C2377" s="574" t="s">
        <v>492</v>
      </c>
      <c r="D2377" s="575">
        <v>5.77</v>
      </c>
    </row>
    <row r="2378" spans="1:4" ht="28.5">
      <c r="A2378" s="572">
        <v>36497</v>
      </c>
      <c r="B2378" s="573" t="s">
        <v>2882</v>
      </c>
      <c r="C2378" s="574" t="s">
        <v>492</v>
      </c>
      <c r="D2378" s="575">
        <v>2324.86</v>
      </c>
    </row>
    <row r="2379" spans="1:4" ht="28.5">
      <c r="A2379" s="572">
        <v>36487</v>
      </c>
      <c r="B2379" s="573" t="s">
        <v>2883</v>
      </c>
      <c r="C2379" s="574" t="s">
        <v>492</v>
      </c>
      <c r="D2379" s="575">
        <v>4047.95</v>
      </c>
    </row>
    <row r="2380" spans="1:4" ht="28.5">
      <c r="A2380" s="572">
        <v>7373</v>
      </c>
      <c r="B2380" s="573" t="s">
        <v>2884</v>
      </c>
      <c r="C2380" s="574" t="s">
        <v>686</v>
      </c>
      <c r="D2380" s="575">
        <v>1</v>
      </c>
    </row>
    <row r="2381" spans="1:4" ht="28.5">
      <c r="A2381" s="572">
        <v>7370</v>
      </c>
      <c r="B2381" s="573" t="s">
        <v>2885</v>
      </c>
      <c r="C2381" s="574" t="s">
        <v>686</v>
      </c>
      <c r="D2381" s="575">
        <v>0.94</v>
      </c>
    </row>
    <row r="2382" spans="1:4" ht="28.5">
      <c r="A2382" s="572">
        <v>3356</v>
      </c>
      <c r="B2382" s="573" t="s">
        <v>2886</v>
      </c>
      <c r="C2382" s="574" t="s">
        <v>686</v>
      </c>
      <c r="D2382" s="575">
        <v>108</v>
      </c>
    </row>
    <row r="2383" spans="1:4" ht="28.5">
      <c r="A2383" s="572">
        <v>3372</v>
      </c>
      <c r="B2383" s="573" t="s">
        <v>2887</v>
      </c>
      <c r="C2383" s="574" t="s">
        <v>686</v>
      </c>
      <c r="D2383" s="575">
        <v>99</v>
      </c>
    </row>
    <row r="2384" spans="1:4" ht="28.5">
      <c r="A2384" s="572">
        <v>3367</v>
      </c>
      <c r="B2384" s="573" t="s">
        <v>2888</v>
      </c>
      <c r="C2384" s="574" t="s">
        <v>686</v>
      </c>
      <c r="D2384" s="575">
        <v>138.85</v>
      </c>
    </row>
    <row r="2385" spans="1:4" ht="28.5">
      <c r="A2385" s="572">
        <v>10807</v>
      </c>
      <c r="B2385" s="573" t="s">
        <v>2889</v>
      </c>
      <c r="C2385" s="574" t="s">
        <v>686</v>
      </c>
      <c r="D2385" s="575">
        <v>185.62</v>
      </c>
    </row>
    <row r="2386" spans="1:4" ht="28.5">
      <c r="A2386" s="572">
        <v>25952</v>
      </c>
      <c r="B2386" s="573" t="s">
        <v>2890</v>
      </c>
      <c r="C2386" s="574" t="s">
        <v>492</v>
      </c>
      <c r="D2386" s="575">
        <v>513628.78</v>
      </c>
    </row>
    <row r="2387" spans="1:4" ht="28.5">
      <c r="A2387" s="572">
        <v>25954</v>
      </c>
      <c r="B2387" s="573" t="s">
        <v>2891</v>
      </c>
      <c r="C2387" s="574" t="s">
        <v>492</v>
      </c>
      <c r="D2387" s="575">
        <v>987747.65</v>
      </c>
    </row>
    <row r="2388" spans="1:4" ht="28.5">
      <c r="A2388" s="572">
        <v>25953</v>
      </c>
      <c r="B2388" s="573" t="s">
        <v>2892</v>
      </c>
      <c r="C2388" s="574" t="s">
        <v>492</v>
      </c>
      <c r="D2388" s="575">
        <v>1679171.01</v>
      </c>
    </row>
    <row r="2389" spans="1:4">
      <c r="A2389" s="572">
        <v>3357</v>
      </c>
      <c r="B2389" s="573" t="s">
        <v>2893</v>
      </c>
      <c r="C2389" s="574" t="s">
        <v>686</v>
      </c>
      <c r="D2389" s="575">
        <v>77.14</v>
      </c>
    </row>
    <row r="2390" spans="1:4" ht="28.5">
      <c r="A2390" s="572">
        <v>3366</v>
      </c>
      <c r="B2390" s="573" t="s">
        <v>2894</v>
      </c>
      <c r="C2390" s="574" t="s">
        <v>686</v>
      </c>
      <c r="D2390" s="575">
        <v>108</v>
      </c>
    </row>
    <row r="2391" spans="1:4">
      <c r="A2391" s="572">
        <v>3359</v>
      </c>
      <c r="B2391" s="573" t="s">
        <v>2895</v>
      </c>
      <c r="C2391" s="574" t="s">
        <v>686</v>
      </c>
      <c r="D2391" s="575">
        <v>123.42</v>
      </c>
    </row>
    <row r="2392" spans="1:4" ht="57">
      <c r="A2392" s="572">
        <v>37776</v>
      </c>
      <c r="B2392" s="573" t="s">
        <v>2896</v>
      </c>
      <c r="C2392" s="574" t="s">
        <v>492</v>
      </c>
      <c r="D2392" s="575">
        <v>102911.72</v>
      </c>
    </row>
    <row r="2393" spans="1:4" ht="57">
      <c r="A2393" s="572">
        <v>37775</v>
      </c>
      <c r="B2393" s="573" t="s">
        <v>2897</v>
      </c>
      <c r="C2393" s="574" t="s">
        <v>492</v>
      </c>
      <c r="D2393" s="575">
        <v>162093.75</v>
      </c>
    </row>
    <row r="2394" spans="1:4" ht="57">
      <c r="A2394" s="572">
        <v>10712</v>
      </c>
      <c r="B2394" s="573" t="s">
        <v>2898</v>
      </c>
      <c r="C2394" s="574" t="s">
        <v>492</v>
      </c>
      <c r="D2394" s="575">
        <v>40523.43</v>
      </c>
    </row>
    <row r="2395" spans="1:4" ht="57">
      <c r="A2395" s="572">
        <v>36491</v>
      </c>
      <c r="B2395" s="573" t="s">
        <v>2899</v>
      </c>
      <c r="C2395" s="574" t="s">
        <v>492</v>
      </c>
      <c r="D2395" s="575">
        <v>600281.25</v>
      </c>
    </row>
    <row r="2396" spans="1:4" ht="57">
      <c r="A2396" s="572">
        <v>3363</v>
      </c>
      <c r="B2396" s="573" t="s">
        <v>2900</v>
      </c>
      <c r="C2396" s="574" t="s">
        <v>492</v>
      </c>
      <c r="D2396" s="575">
        <v>57000</v>
      </c>
    </row>
    <row r="2397" spans="1:4" ht="57">
      <c r="A2397" s="572">
        <v>3365</v>
      </c>
      <c r="B2397" s="573" t="s">
        <v>2901</v>
      </c>
      <c r="C2397" s="574" t="s">
        <v>492</v>
      </c>
      <c r="D2397" s="575">
        <v>133237.5</v>
      </c>
    </row>
    <row r="2398" spans="1:4">
      <c r="A2398" s="572">
        <v>7569</v>
      </c>
      <c r="B2398" s="573" t="s">
        <v>2902</v>
      </c>
      <c r="C2398" s="574" t="s">
        <v>492</v>
      </c>
      <c r="D2398" s="575">
        <v>47.62</v>
      </c>
    </row>
    <row r="2399" spans="1:4">
      <c r="A2399" s="572">
        <v>34349</v>
      </c>
      <c r="B2399" s="573" t="s">
        <v>2903</v>
      </c>
      <c r="C2399" s="574" t="s">
        <v>492</v>
      </c>
      <c r="D2399" s="575">
        <v>11.06</v>
      </c>
    </row>
    <row r="2400" spans="1:4" ht="28.5">
      <c r="A2400" s="572">
        <v>3383</v>
      </c>
      <c r="B2400" s="573" t="s">
        <v>2904</v>
      </c>
      <c r="C2400" s="574" t="s">
        <v>492</v>
      </c>
      <c r="D2400" s="575">
        <v>18.8</v>
      </c>
    </row>
    <row r="2401" spans="1:4" ht="28.5">
      <c r="A2401" s="572">
        <v>38059</v>
      </c>
      <c r="B2401" s="573" t="s">
        <v>2905</v>
      </c>
      <c r="C2401" s="574" t="s">
        <v>492</v>
      </c>
      <c r="D2401" s="575">
        <v>134.15</v>
      </c>
    </row>
    <row r="2402" spans="1:4" ht="28.5">
      <c r="A2402" s="572">
        <v>38058</v>
      </c>
      <c r="B2402" s="573" t="s">
        <v>2906</v>
      </c>
      <c r="C2402" s="574" t="s">
        <v>492</v>
      </c>
      <c r="D2402" s="575">
        <v>116.5</v>
      </c>
    </row>
    <row r="2403" spans="1:4" ht="28.5">
      <c r="A2403" s="572">
        <v>38057</v>
      </c>
      <c r="B2403" s="573" t="s">
        <v>2907</v>
      </c>
      <c r="C2403" s="574" t="s">
        <v>492</v>
      </c>
      <c r="D2403" s="575">
        <v>27.04</v>
      </c>
    </row>
    <row r="2404" spans="1:4" ht="28.5">
      <c r="A2404" s="572">
        <v>3373</v>
      </c>
      <c r="B2404" s="573" t="s">
        <v>2908</v>
      </c>
      <c r="C2404" s="574" t="s">
        <v>492</v>
      </c>
      <c r="D2404" s="575">
        <v>21.46</v>
      </c>
    </row>
    <row r="2405" spans="1:4" ht="28.5">
      <c r="A2405" s="572">
        <v>3376</v>
      </c>
      <c r="B2405" s="573" t="s">
        <v>2909</v>
      </c>
      <c r="C2405" s="574" t="s">
        <v>492</v>
      </c>
      <c r="D2405" s="575">
        <v>36.61</v>
      </c>
    </row>
    <row r="2406" spans="1:4" ht="28.5">
      <c r="A2406" s="572">
        <v>3378</v>
      </c>
      <c r="B2406" s="573" t="s">
        <v>2910</v>
      </c>
      <c r="C2406" s="574" t="s">
        <v>492</v>
      </c>
      <c r="D2406" s="575">
        <v>36.19</v>
      </c>
    </row>
    <row r="2407" spans="1:4" ht="28.5">
      <c r="A2407" s="572">
        <v>3380</v>
      </c>
      <c r="B2407" s="573" t="s">
        <v>2911</v>
      </c>
      <c r="C2407" s="574" t="s">
        <v>492</v>
      </c>
      <c r="D2407" s="575">
        <v>25.34</v>
      </c>
    </row>
    <row r="2408" spans="1:4" ht="28.5">
      <c r="A2408" s="572">
        <v>3379</v>
      </c>
      <c r="B2408" s="573" t="s">
        <v>2912</v>
      </c>
      <c r="C2408" s="574" t="s">
        <v>492</v>
      </c>
      <c r="D2408" s="575">
        <v>24.46</v>
      </c>
    </row>
    <row r="2409" spans="1:4" ht="28.5">
      <c r="A2409" s="572">
        <v>11991</v>
      </c>
      <c r="B2409" s="573" t="s">
        <v>2913</v>
      </c>
      <c r="C2409" s="574" t="s">
        <v>492</v>
      </c>
      <c r="D2409" s="575">
        <v>28.4</v>
      </c>
    </row>
    <row r="2410" spans="1:4">
      <c r="A2410" s="572">
        <v>20062</v>
      </c>
      <c r="B2410" s="573" t="s">
        <v>2914</v>
      </c>
      <c r="C2410" s="574" t="s">
        <v>492</v>
      </c>
      <c r="D2410" s="575">
        <v>11.09</v>
      </c>
    </row>
    <row r="2411" spans="1:4" ht="28.5">
      <c r="A2411" s="572">
        <v>11029</v>
      </c>
      <c r="B2411" s="573" t="s">
        <v>2915</v>
      </c>
      <c r="C2411" s="574" t="s">
        <v>787</v>
      </c>
      <c r="D2411" s="575">
        <v>1.27</v>
      </c>
    </row>
    <row r="2412" spans="1:4" ht="28.5">
      <c r="A2412" s="572">
        <v>4316</v>
      </c>
      <c r="B2412" s="573" t="s">
        <v>2916</v>
      </c>
      <c r="C2412" s="574" t="s">
        <v>492</v>
      </c>
      <c r="D2412" s="575">
        <v>1.28</v>
      </c>
    </row>
    <row r="2413" spans="1:4" ht="28.5">
      <c r="A2413" s="572">
        <v>4313</v>
      </c>
      <c r="B2413" s="573" t="s">
        <v>2917</v>
      </c>
      <c r="C2413" s="574" t="s">
        <v>787</v>
      </c>
      <c r="D2413" s="575">
        <v>1.84</v>
      </c>
    </row>
    <row r="2414" spans="1:4" ht="28.5">
      <c r="A2414" s="572">
        <v>4317</v>
      </c>
      <c r="B2414" s="573" t="s">
        <v>2918</v>
      </c>
      <c r="C2414" s="574" t="s">
        <v>492</v>
      </c>
      <c r="D2414" s="575">
        <v>2.09</v>
      </c>
    </row>
    <row r="2415" spans="1:4" ht="28.5">
      <c r="A2415" s="572">
        <v>4314</v>
      </c>
      <c r="B2415" s="573" t="s">
        <v>2919</v>
      </c>
      <c r="C2415" s="574" t="s">
        <v>787</v>
      </c>
      <c r="D2415" s="575">
        <v>2.4500000000000002</v>
      </c>
    </row>
    <row r="2416" spans="1:4">
      <c r="A2416" s="572">
        <v>10815</v>
      </c>
      <c r="B2416" s="573" t="s">
        <v>2920</v>
      </c>
      <c r="C2416" s="574" t="s">
        <v>256</v>
      </c>
      <c r="D2416" s="575">
        <v>32.99</v>
      </c>
    </row>
    <row r="2417" spans="1:4">
      <c r="A2417" s="572">
        <v>10816</v>
      </c>
      <c r="B2417" s="573" t="s">
        <v>2921</v>
      </c>
      <c r="C2417" s="574" t="s">
        <v>256</v>
      </c>
      <c r="D2417" s="575">
        <v>67.5</v>
      </c>
    </row>
    <row r="2418" spans="1:4">
      <c r="A2418" s="572">
        <v>10561</v>
      </c>
      <c r="B2418" s="573" t="s">
        <v>2922</v>
      </c>
      <c r="C2418" s="574" t="s">
        <v>486</v>
      </c>
      <c r="D2418" s="575">
        <v>0.33</v>
      </c>
    </row>
    <row r="2419" spans="1:4" ht="42.75">
      <c r="A2419" s="572">
        <v>10921</v>
      </c>
      <c r="B2419" s="573" t="s">
        <v>2923</v>
      </c>
      <c r="C2419" s="574" t="s">
        <v>492</v>
      </c>
      <c r="D2419" s="575">
        <v>3643.4</v>
      </c>
    </row>
    <row r="2420" spans="1:4" ht="42.75">
      <c r="A2420" s="572">
        <v>10922</v>
      </c>
      <c r="B2420" s="573" t="s">
        <v>2924</v>
      </c>
      <c r="C2420" s="574" t="s">
        <v>492</v>
      </c>
      <c r="D2420" s="575">
        <v>3300.1</v>
      </c>
    </row>
    <row r="2421" spans="1:4" ht="28.5">
      <c r="A2421" s="572">
        <v>10923</v>
      </c>
      <c r="B2421" s="573" t="s">
        <v>2925</v>
      </c>
      <c r="C2421" s="574" t="s">
        <v>492</v>
      </c>
      <c r="D2421" s="575">
        <v>1950.5</v>
      </c>
    </row>
    <row r="2422" spans="1:4" ht="28.5">
      <c r="A2422" s="572">
        <v>10924</v>
      </c>
      <c r="B2422" s="573" t="s">
        <v>2926</v>
      </c>
      <c r="C2422" s="574" t="s">
        <v>492</v>
      </c>
      <c r="D2422" s="575">
        <v>2054.25</v>
      </c>
    </row>
    <row r="2423" spans="1:4" ht="42.75">
      <c r="A2423" s="572">
        <v>37772</v>
      </c>
      <c r="B2423" s="573" t="s">
        <v>2927</v>
      </c>
      <c r="C2423" s="574" t="s">
        <v>492</v>
      </c>
      <c r="D2423" s="575">
        <v>66855.69</v>
      </c>
    </row>
    <row r="2424" spans="1:4" ht="42.75">
      <c r="A2424" s="572">
        <v>37771</v>
      </c>
      <c r="B2424" s="573" t="s">
        <v>2928</v>
      </c>
      <c r="C2424" s="574" t="s">
        <v>492</v>
      </c>
      <c r="D2424" s="575">
        <v>71123.81</v>
      </c>
    </row>
    <row r="2425" spans="1:4">
      <c r="A2425" s="572">
        <v>12769</v>
      </c>
      <c r="B2425" s="573" t="s">
        <v>2929</v>
      </c>
      <c r="C2425" s="574" t="s">
        <v>492</v>
      </c>
      <c r="D2425" s="575">
        <v>67.19</v>
      </c>
    </row>
    <row r="2426" spans="1:4">
      <c r="A2426" s="572">
        <v>12770</v>
      </c>
      <c r="B2426" s="573" t="s">
        <v>2930</v>
      </c>
      <c r="C2426" s="574" t="s">
        <v>492</v>
      </c>
      <c r="D2426" s="575">
        <v>287.02</v>
      </c>
    </row>
    <row r="2427" spans="1:4">
      <c r="A2427" s="572">
        <v>12771</v>
      </c>
      <c r="B2427" s="573" t="s">
        <v>2931</v>
      </c>
      <c r="C2427" s="574" t="s">
        <v>492</v>
      </c>
      <c r="D2427" s="575">
        <v>83.49</v>
      </c>
    </row>
    <row r="2428" spans="1:4">
      <c r="A2428" s="572">
        <v>12772</v>
      </c>
      <c r="B2428" s="573" t="s">
        <v>2932</v>
      </c>
      <c r="C2428" s="574" t="s">
        <v>492</v>
      </c>
      <c r="D2428" s="575">
        <v>435.49</v>
      </c>
    </row>
    <row r="2429" spans="1:4">
      <c r="A2429" s="572">
        <v>12773</v>
      </c>
      <c r="B2429" s="573" t="s">
        <v>2933</v>
      </c>
      <c r="C2429" s="574" t="s">
        <v>492</v>
      </c>
      <c r="D2429" s="575">
        <v>70.45</v>
      </c>
    </row>
    <row r="2430" spans="1:4">
      <c r="A2430" s="572">
        <v>12774</v>
      </c>
      <c r="B2430" s="573" t="s">
        <v>2934</v>
      </c>
      <c r="C2430" s="574" t="s">
        <v>492</v>
      </c>
      <c r="D2430" s="575">
        <v>93.62</v>
      </c>
    </row>
    <row r="2431" spans="1:4">
      <c r="A2431" s="572">
        <v>12775</v>
      </c>
      <c r="B2431" s="573" t="s">
        <v>2935</v>
      </c>
      <c r="C2431" s="574" t="s">
        <v>492</v>
      </c>
      <c r="D2431" s="575">
        <v>257.85000000000002</v>
      </c>
    </row>
    <row r="2432" spans="1:4">
      <c r="A2432" s="572">
        <v>12776</v>
      </c>
      <c r="B2432" s="573" t="s">
        <v>2936</v>
      </c>
      <c r="C2432" s="574" t="s">
        <v>492</v>
      </c>
      <c r="D2432" s="575">
        <v>1263.56</v>
      </c>
    </row>
    <row r="2433" spans="1:4">
      <c r="A2433" s="572">
        <v>12777</v>
      </c>
      <c r="B2433" s="573" t="s">
        <v>2937</v>
      </c>
      <c r="C2433" s="574" t="s">
        <v>492</v>
      </c>
      <c r="D2433" s="575">
        <v>1658.22</v>
      </c>
    </row>
    <row r="2434" spans="1:4">
      <c r="A2434" s="572">
        <v>12778</v>
      </c>
      <c r="B2434" s="573" t="s">
        <v>2938</v>
      </c>
      <c r="C2434" s="574" t="s">
        <v>492</v>
      </c>
      <c r="D2434" s="575">
        <v>1111.57</v>
      </c>
    </row>
    <row r="2435" spans="1:4" ht="28.5">
      <c r="A2435" s="572">
        <v>3391</v>
      </c>
      <c r="B2435" s="573" t="s">
        <v>2939</v>
      </c>
      <c r="C2435" s="574" t="s">
        <v>492</v>
      </c>
      <c r="D2435" s="575">
        <v>52.74</v>
      </c>
    </row>
    <row r="2436" spans="1:4" ht="28.5">
      <c r="A2436" s="572">
        <v>3389</v>
      </c>
      <c r="B2436" s="573" t="s">
        <v>2940</v>
      </c>
      <c r="C2436" s="574" t="s">
        <v>492</v>
      </c>
      <c r="D2436" s="575">
        <v>27.36</v>
      </c>
    </row>
    <row r="2437" spans="1:4" ht="28.5">
      <c r="A2437" s="572">
        <v>3390</v>
      </c>
      <c r="B2437" s="573" t="s">
        <v>2941</v>
      </c>
      <c r="C2437" s="574" t="s">
        <v>492</v>
      </c>
      <c r="D2437" s="575">
        <v>30.79</v>
      </c>
    </row>
    <row r="2438" spans="1:4">
      <c r="A2438" s="572">
        <v>12873</v>
      </c>
      <c r="B2438" s="573" t="s">
        <v>2942</v>
      </c>
      <c r="C2438" s="574" t="s">
        <v>686</v>
      </c>
      <c r="D2438" s="575">
        <v>11.5</v>
      </c>
    </row>
    <row r="2439" spans="1:4">
      <c r="A2439" s="572">
        <v>41076</v>
      </c>
      <c r="B2439" s="573" t="s">
        <v>2943</v>
      </c>
      <c r="C2439" s="574" t="s">
        <v>688</v>
      </c>
      <c r="D2439" s="575">
        <v>2021</v>
      </c>
    </row>
    <row r="2440" spans="1:4" ht="28.5">
      <c r="A2440" s="572">
        <v>1371</v>
      </c>
      <c r="B2440" s="573" t="s">
        <v>2944</v>
      </c>
      <c r="C2440" s="574" t="s">
        <v>486</v>
      </c>
      <c r="D2440" s="575">
        <v>1.92</v>
      </c>
    </row>
    <row r="2441" spans="1:4">
      <c r="A2441" s="572">
        <v>140</v>
      </c>
      <c r="B2441" s="573" t="s">
        <v>2945</v>
      </c>
      <c r="C2441" s="574" t="s">
        <v>486</v>
      </c>
      <c r="D2441" s="575">
        <v>13.69</v>
      </c>
    </row>
    <row r="2442" spans="1:4" ht="28.5">
      <c r="A2442" s="572">
        <v>151</v>
      </c>
      <c r="B2442" s="573" t="s">
        <v>2946</v>
      </c>
      <c r="C2442" s="574" t="s">
        <v>256</v>
      </c>
      <c r="D2442" s="575">
        <v>17.21</v>
      </c>
    </row>
    <row r="2443" spans="1:4">
      <c r="A2443" s="572">
        <v>7340</v>
      </c>
      <c r="B2443" s="573" t="s">
        <v>2947</v>
      </c>
      <c r="C2443" s="574" t="s">
        <v>256</v>
      </c>
      <c r="D2443" s="575">
        <v>15.98</v>
      </c>
    </row>
    <row r="2444" spans="1:4">
      <c r="A2444" s="572">
        <v>10817</v>
      </c>
      <c r="B2444" s="573" t="s">
        <v>2948</v>
      </c>
      <c r="C2444" s="574" t="s">
        <v>256</v>
      </c>
      <c r="D2444" s="575">
        <v>28.49</v>
      </c>
    </row>
    <row r="2445" spans="1:4">
      <c r="A2445" s="572">
        <v>40929</v>
      </c>
      <c r="B2445" s="573" t="s">
        <v>2949</v>
      </c>
      <c r="C2445" s="574" t="s">
        <v>688</v>
      </c>
      <c r="D2445" s="575">
        <v>2665.01</v>
      </c>
    </row>
    <row r="2446" spans="1:4" ht="28.5">
      <c r="A2446" s="572">
        <v>12122</v>
      </c>
      <c r="B2446" s="573" t="s">
        <v>2950</v>
      </c>
      <c r="C2446" s="574" t="s">
        <v>492</v>
      </c>
      <c r="D2446" s="575">
        <v>16.63</v>
      </c>
    </row>
    <row r="2447" spans="1:4" ht="28.5">
      <c r="A2447" s="572">
        <v>12127</v>
      </c>
      <c r="B2447" s="573" t="s">
        <v>2951</v>
      </c>
      <c r="C2447" s="574" t="s">
        <v>492</v>
      </c>
      <c r="D2447" s="575">
        <v>15.47</v>
      </c>
    </row>
    <row r="2448" spans="1:4">
      <c r="A2448" s="572">
        <v>40646</v>
      </c>
      <c r="B2448" s="573" t="s">
        <v>2952</v>
      </c>
      <c r="C2448" s="574" t="s">
        <v>492</v>
      </c>
      <c r="D2448" s="575">
        <v>6.23</v>
      </c>
    </row>
    <row r="2449" spans="1:4" ht="28.5">
      <c r="A2449" s="572">
        <v>12113</v>
      </c>
      <c r="B2449" s="573" t="s">
        <v>2953</v>
      </c>
      <c r="C2449" s="574" t="s">
        <v>492</v>
      </c>
      <c r="D2449" s="575">
        <v>5.36</v>
      </c>
    </row>
    <row r="2450" spans="1:4">
      <c r="A2450" s="572">
        <v>40611</v>
      </c>
      <c r="B2450" s="573" t="s">
        <v>2954</v>
      </c>
      <c r="C2450" s="574" t="s">
        <v>492</v>
      </c>
      <c r="D2450" s="575">
        <v>4.5</v>
      </c>
    </row>
    <row r="2451" spans="1:4">
      <c r="A2451" s="572">
        <v>12128</v>
      </c>
      <c r="B2451" s="573" t="s">
        <v>2955</v>
      </c>
      <c r="C2451" s="574" t="s">
        <v>492</v>
      </c>
      <c r="D2451" s="575">
        <v>3.41</v>
      </c>
    </row>
    <row r="2452" spans="1:4">
      <c r="A2452" s="572">
        <v>12129</v>
      </c>
      <c r="B2452" s="573" t="s">
        <v>2956</v>
      </c>
      <c r="C2452" s="574" t="s">
        <v>492</v>
      </c>
      <c r="D2452" s="575">
        <v>6.11</v>
      </c>
    </row>
    <row r="2453" spans="1:4" ht="42.75">
      <c r="A2453" s="572">
        <v>38412</v>
      </c>
      <c r="B2453" s="573" t="s">
        <v>2957</v>
      </c>
      <c r="C2453" s="574" t="s">
        <v>492</v>
      </c>
      <c r="D2453" s="575">
        <v>828.89</v>
      </c>
    </row>
    <row r="2454" spans="1:4" ht="28.5">
      <c r="A2454" s="572">
        <v>3405</v>
      </c>
      <c r="B2454" s="573" t="s">
        <v>2958</v>
      </c>
      <c r="C2454" s="574" t="s">
        <v>492</v>
      </c>
      <c r="D2454" s="575">
        <v>59.68</v>
      </c>
    </row>
    <row r="2455" spans="1:4">
      <c r="A2455" s="572">
        <v>3394</v>
      </c>
      <c r="B2455" s="573" t="s">
        <v>2959</v>
      </c>
      <c r="C2455" s="574" t="s">
        <v>492</v>
      </c>
      <c r="D2455" s="575">
        <v>315.07</v>
      </c>
    </row>
    <row r="2456" spans="1:4">
      <c r="A2456" s="572">
        <v>3393</v>
      </c>
      <c r="B2456" s="573" t="s">
        <v>2960</v>
      </c>
      <c r="C2456" s="574" t="s">
        <v>492</v>
      </c>
      <c r="D2456" s="575">
        <v>536.44000000000005</v>
      </c>
    </row>
    <row r="2457" spans="1:4">
      <c r="A2457" s="572">
        <v>3406</v>
      </c>
      <c r="B2457" s="573" t="s">
        <v>2961</v>
      </c>
      <c r="C2457" s="574" t="s">
        <v>492</v>
      </c>
      <c r="D2457" s="575">
        <v>18.27</v>
      </c>
    </row>
    <row r="2458" spans="1:4">
      <c r="A2458" s="572">
        <v>3395</v>
      </c>
      <c r="B2458" s="573" t="s">
        <v>2962</v>
      </c>
      <c r="C2458" s="574" t="s">
        <v>492</v>
      </c>
      <c r="D2458" s="575">
        <v>77.069999999999993</v>
      </c>
    </row>
    <row r="2459" spans="1:4" ht="28.5">
      <c r="A2459" s="572">
        <v>3398</v>
      </c>
      <c r="B2459" s="573" t="s">
        <v>2963</v>
      </c>
      <c r="C2459" s="574" t="s">
        <v>492</v>
      </c>
      <c r="D2459" s="575">
        <v>3.66</v>
      </c>
    </row>
    <row r="2460" spans="1:4">
      <c r="A2460" s="572">
        <v>11615</v>
      </c>
      <c r="B2460" s="573" t="s">
        <v>2964</v>
      </c>
      <c r="C2460" s="574" t="s">
        <v>891</v>
      </c>
      <c r="D2460" s="575">
        <v>1.88</v>
      </c>
    </row>
    <row r="2461" spans="1:4">
      <c r="A2461" s="572">
        <v>3409</v>
      </c>
      <c r="B2461" s="573" t="s">
        <v>2965</v>
      </c>
      <c r="C2461" s="574" t="s">
        <v>891</v>
      </c>
      <c r="D2461" s="575">
        <v>12.5</v>
      </c>
    </row>
    <row r="2462" spans="1:4">
      <c r="A2462" s="572">
        <v>34379</v>
      </c>
      <c r="B2462" s="573" t="s">
        <v>2966</v>
      </c>
      <c r="C2462" s="574" t="s">
        <v>492</v>
      </c>
      <c r="D2462" s="575">
        <v>340.1</v>
      </c>
    </row>
    <row r="2463" spans="1:4">
      <c r="A2463" s="572">
        <v>34378</v>
      </c>
      <c r="B2463" s="573" t="s">
        <v>2967</v>
      </c>
      <c r="C2463" s="574" t="s">
        <v>492</v>
      </c>
      <c r="D2463" s="575">
        <v>287.02999999999997</v>
      </c>
    </row>
    <row r="2464" spans="1:4">
      <c r="A2464" s="572">
        <v>34377</v>
      </c>
      <c r="B2464" s="573" t="s">
        <v>2968</v>
      </c>
      <c r="C2464" s="574" t="s">
        <v>492</v>
      </c>
      <c r="D2464" s="575">
        <v>196.04</v>
      </c>
    </row>
    <row r="2465" spans="1:4" ht="28.5">
      <c r="A2465" s="572">
        <v>34367</v>
      </c>
      <c r="B2465" s="573" t="s">
        <v>2969</v>
      </c>
      <c r="C2465" s="574" t="s">
        <v>492</v>
      </c>
      <c r="D2465" s="575">
        <v>507.78</v>
      </c>
    </row>
    <row r="2466" spans="1:4" ht="28.5">
      <c r="A2466" s="572">
        <v>34369</v>
      </c>
      <c r="B2466" s="573" t="s">
        <v>2970</v>
      </c>
      <c r="C2466" s="574" t="s">
        <v>492</v>
      </c>
      <c r="D2466" s="575">
        <v>652.20000000000005</v>
      </c>
    </row>
    <row r="2467" spans="1:4" ht="28.5">
      <c r="A2467" s="572">
        <v>34362</v>
      </c>
      <c r="B2467" s="573" t="s">
        <v>2971</v>
      </c>
      <c r="C2467" s="574" t="s">
        <v>492</v>
      </c>
      <c r="D2467" s="575">
        <v>512.44000000000005</v>
      </c>
    </row>
    <row r="2468" spans="1:4" ht="28.5">
      <c r="A2468" s="572">
        <v>34370</v>
      </c>
      <c r="B2468" s="573" t="s">
        <v>2972</v>
      </c>
      <c r="C2468" s="574" t="s">
        <v>492</v>
      </c>
      <c r="D2468" s="575">
        <v>768.67</v>
      </c>
    </row>
    <row r="2469" spans="1:4" ht="28.5">
      <c r="A2469" s="572">
        <v>34363</v>
      </c>
      <c r="B2469" s="573" t="s">
        <v>2973</v>
      </c>
      <c r="C2469" s="574" t="s">
        <v>492</v>
      </c>
      <c r="D2469" s="575">
        <v>605.61</v>
      </c>
    </row>
    <row r="2470" spans="1:4" ht="28.5">
      <c r="A2470" s="572">
        <v>34371</v>
      </c>
      <c r="B2470" s="573" t="s">
        <v>2974</v>
      </c>
      <c r="C2470" s="574" t="s">
        <v>492</v>
      </c>
      <c r="D2470" s="575">
        <v>873.47</v>
      </c>
    </row>
    <row r="2471" spans="1:4" ht="28.5">
      <c r="A2471" s="572">
        <v>34364</v>
      </c>
      <c r="B2471" s="573" t="s">
        <v>2975</v>
      </c>
      <c r="C2471" s="574" t="s">
        <v>492</v>
      </c>
      <c r="D2471" s="575">
        <v>605.61</v>
      </c>
    </row>
    <row r="2472" spans="1:4" ht="28.5">
      <c r="A2472" s="572">
        <v>34372</v>
      </c>
      <c r="B2472" s="573" t="s">
        <v>2976</v>
      </c>
      <c r="C2472" s="574" t="s">
        <v>492</v>
      </c>
      <c r="D2472" s="575">
        <v>937.69</v>
      </c>
    </row>
    <row r="2473" spans="1:4" ht="28.5">
      <c r="A2473" s="572">
        <v>34365</v>
      </c>
      <c r="B2473" s="573" t="s">
        <v>2977</v>
      </c>
      <c r="C2473" s="574" t="s">
        <v>492</v>
      </c>
      <c r="D2473" s="575">
        <v>715.65</v>
      </c>
    </row>
    <row r="2474" spans="1:4" ht="28.5">
      <c r="A2474" s="572">
        <v>34373</v>
      </c>
      <c r="B2474" s="573" t="s">
        <v>2978</v>
      </c>
      <c r="C2474" s="574" t="s">
        <v>492</v>
      </c>
      <c r="D2474" s="575">
        <v>1115.9100000000001</v>
      </c>
    </row>
    <row r="2475" spans="1:4">
      <c r="A2475" s="572">
        <v>34381</v>
      </c>
      <c r="B2475" s="573" t="s">
        <v>2979</v>
      </c>
      <c r="C2475" s="574" t="s">
        <v>492</v>
      </c>
      <c r="D2475" s="575">
        <v>245.97</v>
      </c>
    </row>
    <row r="2476" spans="1:4" ht="28.5">
      <c r="A2476" s="572">
        <v>601</v>
      </c>
      <c r="B2476" s="573" t="s">
        <v>2980</v>
      </c>
      <c r="C2476" s="574" t="s">
        <v>891</v>
      </c>
      <c r="D2476" s="575">
        <v>357.61</v>
      </c>
    </row>
    <row r="2477" spans="1:4">
      <c r="A2477" s="572">
        <v>11183</v>
      </c>
      <c r="B2477" s="573" t="s">
        <v>2981</v>
      </c>
      <c r="C2477" s="574" t="s">
        <v>492</v>
      </c>
      <c r="D2477" s="575">
        <v>207.09</v>
      </c>
    </row>
    <row r="2478" spans="1:4">
      <c r="A2478" s="572">
        <v>11190</v>
      </c>
      <c r="B2478" s="573" t="s">
        <v>2982</v>
      </c>
      <c r="C2478" s="574" t="s">
        <v>492</v>
      </c>
      <c r="D2478" s="575">
        <v>96.07</v>
      </c>
    </row>
    <row r="2479" spans="1:4">
      <c r="A2479" s="572">
        <v>616</v>
      </c>
      <c r="B2479" s="573" t="s">
        <v>2983</v>
      </c>
      <c r="C2479" s="574" t="s">
        <v>492</v>
      </c>
      <c r="D2479" s="575">
        <v>112.98</v>
      </c>
    </row>
    <row r="2480" spans="1:4">
      <c r="A2480" s="572">
        <v>615</v>
      </c>
      <c r="B2480" s="573" t="s">
        <v>2984</v>
      </c>
      <c r="C2480" s="574" t="s">
        <v>891</v>
      </c>
      <c r="D2480" s="575">
        <v>235.38</v>
      </c>
    </row>
    <row r="2481" spans="1:4">
      <c r="A2481" s="572">
        <v>11231</v>
      </c>
      <c r="B2481" s="573" t="s">
        <v>2985</v>
      </c>
      <c r="C2481" s="574" t="s">
        <v>891</v>
      </c>
      <c r="D2481" s="575">
        <v>276.19</v>
      </c>
    </row>
    <row r="2482" spans="1:4">
      <c r="A2482" s="572">
        <v>11192</v>
      </c>
      <c r="B2482" s="573" t="s">
        <v>2986</v>
      </c>
      <c r="C2482" s="574" t="s">
        <v>492</v>
      </c>
      <c r="D2482" s="575">
        <v>176.76</v>
      </c>
    </row>
    <row r="2483" spans="1:4" ht="28.5">
      <c r="A2483" s="572">
        <v>11226</v>
      </c>
      <c r="B2483" s="573" t="s">
        <v>2987</v>
      </c>
      <c r="C2483" s="574" t="s">
        <v>492</v>
      </c>
      <c r="D2483" s="575">
        <v>269.95999999999998</v>
      </c>
    </row>
    <row r="2484" spans="1:4">
      <c r="A2484" s="572">
        <v>3428</v>
      </c>
      <c r="B2484" s="573" t="s">
        <v>2988</v>
      </c>
      <c r="C2484" s="574" t="s">
        <v>891</v>
      </c>
      <c r="D2484" s="575">
        <v>503.69</v>
      </c>
    </row>
    <row r="2485" spans="1:4" ht="42.75">
      <c r="A2485" s="572">
        <v>597</v>
      </c>
      <c r="B2485" s="573" t="s">
        <v>2989</v>
      </c>
      <c r="C2485" s="574" t="s">
        <v>891</v>
      </c>
      <c r="D2485" s="575">
        <v>354.69</v>
      </c>
    </row>
    <row r="2486" spans="1:4" ht="42.75">
      <c r="A2486" s="572">
        <v>11199</v>
      </c>
      <c r="B2486" s="573" t="s">
        <v>2990</v>
      </c>
      <c r="C2486" s="574" t="s">
        <v>492</v>
      </c>
      <c r="D2486" s="575">
        <v>530.57000000000005</v>
      </c>
    </row>
    <row r="2487" spans="1:4" ht="42.75">
      <c r="A2487" s="572">
        <v>34801</v>
      </c>
      <c r="B2487" s="573" t="s">
        <v>2991</v>
      </c>
      <c r="C2487" s="574" t="s">
        <v>492</v>
      </c>
      <c r="D2487" s="575">
        <v>665.57</v>
      </c>
    </row>
    <row r="2488" spans="1:4" ht="42.75">
      <c r="A2488" s="572">
        <v>606</v>
      </c>
      <c r="B2488" s="573" t="s">
        <v>2991</v>
      </c>
      <c r="C2488" s="574" t="s">
        <v>891</v>
      </c>
      <c r="D2488" s="575">
        <v>369.76</v>
      </c>
    </row>
    <row r="2489" spans="1:4" ht="42.75">
      <c r="A2489" s="572">
        <v>34799</v>
      </c>
      <c r="B2489" s="573" t="s">
        <v>2992</v>
      </c>
      <c r="C2489" s="574" t="s">
        <v>492</v>
      </c>
      <c r="D2489" s="575">
        <v>820.78</v>
      </c>
    </row>
    <row r="2490" spans="1:4" ht="28.5">
      <c r="A2490" s="572">
        <v>622</v>
      </c>
      <c r="B2490" s="573" t="s">
        <v>2993</v>
      </c>
      <c r="C2490" s="574" t="s">
        <v>492</v>
      </c>
      <c r="D2490" s="575">
        <v>369.52</v>
      </c>
    </row>
    <row r="2491" spans="1:4" ht="28.5">
      <c r="A2491" s="572">
        <v>34805</v>
      </c>
      <c r="B2491" s="573" t="s">
        <v>2994</v>
      </c>
      <c r="C2491" s="574" t="s">
        <v>891</v>
      </c>
      <c r="D2491" s="575">
        <v>276.56</v>
      </c>
    </row>
    <row r="2492" spans="1:4" ht="28.5">
      <c r="A2492" s="572">
        <v>34803</v>
      </c>
      <c r="B2492" s="573" t="s">
        <v>2995</v>
      </c>
      <c r="C2492" s="574" t="s">
        <v>492</v>
      </c>
      <c r="D2492" s="575">
        <v>334.42</v>
      </c>
    </row>
    <row r="2493" spans="1:4" ht="42.75">
      <c r="A2493" s="572">
        <v>11227</v>
      </c>
      <c r="B2493" s="573" t="s">
        <v>2996</v>
      </c>
      <c r="C2493" s="574" t="s">
        <v>492</v>
      </c>
      <c r="D2493" s="575">
        <v>391.63</v>
      </c>
    </row>
    <row r="2494" spans="1:4" ht="28.5">
      <c r="A2494" s="572">
        <v>11193</v>
      </c>
      <c r="B2494" s="573" t="s">
        <v>2997</v>
      </c>
      <c r="C2494" s="574" t="s">
        <v>891</v>
      </c>
      <c r="D2494" s="575">
        <v>374.9</v>
      </c>
    </row>
    <row r="2495" spans="1:4" ht="28.5">
      <c r="A2495" s="572">
        <v>11194</v>
      </c>
      <c r="B2495" s="573" t="s">
        <v>2998</v>
      </c>
      <c r="C2495" s="574" t="s">
        <v>891</v>
      </c>
      <c r="D2495" s="575">
        <v>337.55</v>
      </c>
    </row>
    <row r="2496" spans="1:4" ht="42.75">
      <c r="A2496" s="572">
        <v>11197</v>
      </c>
      <c r="B2496" s="573" t="s">
        <v>2999</v>
      </c>
      <c r="C2496" s="574" t="s">
        <v>492</v>
      </c>
      <c r="D2496" s="575">
        <v>513.42999999999995</v>
      </c>
    </row>
    <row r="2497" spans="1:4" ht="42.75">
      <c r="A2497" s="572">
        <v>605</v>
      </c>
      <c r="B2497" s="573" t="s">
        <v>3000</v>
      </c>
      <c r="C2497" s="574" t="s">
        <v>891</v>
      </c>
      <c r="D2497" s="575">
        <v>423.93</v>
      </c>
    </row>
    <row r="2498" spans="1:4">
      <c r="A2498" s="572">
        <v>3430</v>
      </c>
      <c r="B2498" s="573" t="s">
        <v>3001</v>
      </c>
      <c r="C2498" s="574" t="s">
        <v>891</v>
      </c>
      <c r="D2498" s="575">
        <v>564.13</v>
      </c>
    </row>
    <row r="2499" spans="1:4">
      <c r="A2499" s="572">
        <v>3431</v>
      </c>
      <c r="B2499" s="573" t="s">
        <v>3002</v>
      </c>
      <c r="C2499" s="574" t="s">
        <v>492</v>
      </c>
      <c r="D2499" s="575">
        <v>1144.3800000000001</v>
      </c>
    </row>
    <row r="2500" spans="1:4">
      <c r="A2500" s="572">
        <v>3436</v>
      </c>
      <c r="B2500" s="573" t="s">
        <v>3003</v>
      </c>
      <c r="C2500" s="574" t="s">
        <v>492</v>
      </c>
      <c r="D2500" s="575">
        <v>1527.18</v>
      </c>
    </row>
    <row r="2501" spans="1:4">
      <c r="A2501" s="572">
        <v>3432</v>
      </c>
      <c r="B2501" s="573" t="s">
        <v>3004</v>
      </c>
      <c r="C2501" s="574" t="s">
        <v>492</v>
      </c>
      <c r="D2501" s="575">
        <v>1833.43</v>
      </c>
    </row>
    <row r="2502" spans="1:4">
      <c r="A2502" s="572">
        <v>3434</v>
      </c>
      <c r="B2502" s="573" t="s">
        <v>3005</v>
      </c>
      <c r="C2502" s="574" t="s">
        <v>891</v>
      </c>
      <c r="D2502" s="575">
        <v>725.31</v>
      </c>
    </row>
    <row r="2503" spans="1:4" ht="28.5">
      <c r="A2503" s="572">
        <v>3418</v>
      </c>
      <c r="B2503" s="573" t="s">
        <v>3006</v>
      </c>
      <c r="C2503" s="574" t="s">
        <v>891</v>
      </c>
      <c r="D2503" s="575">
        <v>604.41999999999996</v>
      </c>
    </row>
    <row r="2504" spans="1:4" ht="28.5">
      <c r="A2504" s="572">
        <v>3419</v>
      </c>
      <c r="B2504" s="573" t="s">
        <v>3007</v>
      </c>
      <c r="C2504" s="574" t="s">
        <v>891</v>
      </c>
      <c r="D2504" s="575">
        <v>441.23</v>
      </c>
    </row>
    <row r="2505" spans="1:4">
      <c r="A2505" s="572">
        <v>3438</v>
      </c>
      <c r="B2505" s="573" t="s">
        <v>3008</v>
      </c>
      <c r="C2505" s="574" t="s">
        <v>891</v>
      </c>
      <c r="D2505" s="575">
        <v>443.24</v>
      </c>
    </row>
    <row r="2506" spans="1:4">
      <c r="A2506" s="572">
        <v>3424</v>
      </c>
      <c r="B2506" s="573" t="s">
        <v>3009</v>
      </c>
      <c r="C2506" s="574" t="s">
        <v>891</v>
      </c>
      <c r="D2506" s="575">
        <v>319.54000000000002</v>
      </c>
    </row>
    <row r="2507" spans="1:4">
      <c r="A2507" s="572">
        <v>3433</v>
      </c>
      <c r="B2507" s="573" t="s">
        <v>3010</v>
      </c>
      <c r="C2507" s="574" t="s">
        <v>891</v>
      </c>
      <c r="D2507" s="575">
        <v>523.83000000000004</v>
      </c>
    </row>
    <row r="2508" spans="1:4" ht="28.5">
      <c r="A2508" s="572">
        <v>3421</v>
      </c>
      <c r="B2508" s="573" t="s">
        <v>3011</v>
      </c>
      <c r="C2508" s="574" t="s">
        <v>891</v>
      </c>
      <c r="D2508" s="575">
        <v>386.13</v>
      </c>
    </row>
    <row r="2509" spans="1:4">
      <c r="A2509" s="572">
        <v>3422</v>
      </c>
      <c r="B2509" s="573" t="s">
        <v>3012</v>
      </c>
      <c r="C2509" s="574" t="s">
        <v>891</v>
      </c>
      <c r="D2509" s="575">
        <v>600.39</v>
      </c>
    </row>
    <row r="2510" spans="1:4">
      <c r="A2510" s="572">
        <v>3429</v>
      </c>
      <c r="B2510" s="573" t="s">
        <v>3013</v>
      </c>
      <c r="C2510" s="574" t="s">
        <v>891</v>
      </c>
      <c r="D2510" s="575">
        <v>318.81</v>
      </c>
    </row>
    <row r="2511" spans="1:4">
      <c r="A2511" s="572">
        <v>3435</v>
      </c>
      <c r="B2511" s="573" t="s">
        <v>3014</v>
      </c>
      <c r="C2511" s="574" t="s">
        <v>891</v>
      </c>
      <c r="D2511" s="575">
        <v>689.04</v>
      </c>
    </row>
    <row r="2512" spans="1:4" ht="28.5">
      <c r="A2512" s="572">
        <v>3420</v>
      </c>
      <c r="B2512" s="573" t="s">
        <v>3015</v>
      </c>
      <c r="C2512" s="574" t="s">
        <v>891</v>
      </c>
      <c r="D2512" s="575">
        <v>725.31</v>
      </c>
    </row>
    <row r="2513" spans="1:4" ht="28.5">
      <c r="A2513" s="572">
        <v>3417</v>
      </c>
      <c r="B2513" s="573" t="s">
        <v>3016</v>
      </c>
      <c r="C2513" s="574" t="s">
        <v>492</v>
      </c>
      <c r="D2513" s="575">
        <v>644.72</v>
      </c>
    </row>
    <row r="2514" spans="1:4">
      <c r="A2514" s="572">
        <v>3423</v>
      </c>
      <c r="B2514" s="573" t="s">
        <v>3017</v>
      </c>
      <c r="C2514" s="574" t="s">
        <v>891</v>
      </c>
      <c r="D2514" s="575">
        <v>362.65</v>
      </c>
    </row>
    <row r="2515" spans="1:4" ht="28.5">
      <c r="A2515" s="572">
        <v>34797</v>
      </c>
      <c r="B2515" s="573" t="s">
        <v>3018</v>
      </c>
      <c r="C2515" s="574" t="s">
        <v>492</v>
      </c>
      <c r="D2515" s="575">
        <v>209.25</v>
      </c>
    </row>
    <row r="2516" spans="1:4" ht="28.5">
      <c r="A2516" s="572">
        <v>624</v>
      </c>
      <c r="B2516" s="573" t="s">
        <v>3018</v>
      </c>
      <c r="C2516" s="574" t="s">
        <v>891</v>
      </c>
      <c r="D2516" s="575">
        <v>435.95</v>
      </c>
    </row>
    <row r="2517" spans="1:4" ht="28.5">
      <c r="A2517" s="572">
        <v>623</v>
      </c>
      <c r="B2517" s="573" t="s">
        <v>3019</v>
      </c>
      <c r="C2517" s="574" t="s">
        <v>891</v>
      </c>
      <c r="D2517" s="575">
        <v>163.69999999999999</v>
      </c>
    </row>
    <row r="2518" spans="1:4">
      <c r="A2518" s="572">
        <v>25964</v>
      </c>
      <c r="B2518" s="573" t="s">
        <v>3020</v>
      </c>
      <c r="C2518" s="574" t="s">
        <v>686</v>
      </c>
      <c r="D2518" s="575">
        <v>8.2799999999999994</v>
      </c>
    </row>
    <row r="2519" spans="1:4">
      <c r="A2519" s="572">
        <v>41077</v>
      </c>
      <c r="B2519" s="573" t="s">
        <v>3021</v>
      </c>
      <c r="C2519" s="574" t="s">
        <v>688</v>
      </c>
      <c r="D2519" s="575">
        <v>1456.54</v>
      </c>
    </row>
    <row r="2520" spans="1:4">
      <c r="A2520" s="572">
        <v>3489</v>
      </c>
      <c r="B2520" s="573" t="s">
        <v>3022</v>
      </c>
      <c r="C2520" s="574" t="s">
        <v>492</v>
      </c>
      <c r="D2520" s="575">
        <v>9.91</v>
      </c>
    </row>
    <row r="2521" spans="1:4">
      <c r="A2521" s="572">
        <v>21118</v>
      </c>
      <c r="B2521" s="573" t="s">
        <v>3023</v>
      </c>
      <c r="C2521" s="574" t="s">
        <v>492</v>
      </c>
      <c r="D2521" s="575">
        <v>1.99</v>
      </c>
    </row>
    <row r="2522" spans="1:4">
      <c r="A2522" s="572">
        <v>37963</v>
      </c>
      <c r="B2522" s="573" t="s">
        <v>3024</v>
      </c>
      <c r="C2522" s="574" t="s">
        <v>492</v>
      </c>
      <c r="D2522" s="575">
        <v>2.63</v>
      </c>
    </row>
    <row r="2523" spans="1:4">
      <c r="A2523" s="572">
        <v>37964</v>
      </c>
      <c r="B2523" s="573" t="s">
        <v>3025</v>
      </c>
      <c r="C2523" s="574" t="s">
        <v>492</v>
      </c>
      <c r="D2523" s="575">
        <v>4.3899999999999997</v>
      </c>
    </row>
    <row r="2524" spans="1:4">
      <c r="A2524" s="572">
        <v>37965</v>
      </c>
      <c r="B2524" s="573" t="s">
        <v>3026</v>
      </c>
      <c r="C2524" s="574" t="s">
        <v>492</v>
      </c>
      <c r="D2524" s="575">
        <v>6.36</v>
      </c>
    </row>
    <row r="2525" spans="1:4">
      <c r="A2525" s="572">
        <v>37966</v>
      </c>
      <c r="B2525" s="573" t="s">
        <v>3027</v>
      </c>
      <c r="C2525" s="574" t="s">
        <v>492</v>
      </c>
      <c r="D2525" s="575">
        <v>11.52</v>
      </c>
    </row>
    <row r="2526" spans="1:4">
      <c r="A2526" s="572">
        <v>37967</v>
      </c>
      <c r="B2526" s="573" t="s">
        <v>3028</v>
      </c>
      <c r="C2526" s="574" t="s">
        <v>492</v>
      </c>
      <c r="D2526" s="575">
        <v>18.48</v>
      </c>
    </row>
    <row r="2527" spans="1:4">
      <c r="A2527" s="572">
        <v>37968</v>
      </c>
      <c r="B2527" s="573" t="s">
        <v>3029</v>
      </c>
      <c r="C2527" s="574" t="s">
        <v>492</v>
      </c>
      <c r="D2527" s="575">
        <v>40.53</v>
      </c>
    </row>
    <row r="2528" spans="1:4">
      <c r="A2528" s="572">
        <v>37969</v>
      </c>
      <c r="B2528" s="573" t="s">
        <v>3030</v>
      </c>
      <c r="C2528" s="574" t="s">
        <v>492</v>
      </c>
      <c r="D2528" s="575">
        <v>108.28</v>
      </c>
    </row>
    <row r="2529" spans="1:4">
      <c r="A2529" s="572">
        <v>37970</v>
      </c>
      <c r="B2529" s="573" t="s">
        <v>3031</v>
      </c>
      <c r="C2529" s="574" t="s">
        <v>492</v>
      </c>
      <c r="D2529" s="575">
        <v>126.32</v>
      </c>
    </row>
    <row r="2530" spans="1:4">
      <c r="A2530" s="572">
        <v>37956</v>
      </c>
      <c r="B2530" s="573" t="s">
        <v>3032</v>
      </c>
      <c r="C2530" s="574" t="s">
        <v>492</v>
      </c>
      <c r="D2530" s="575">
        <v>3.15</v>
      </c>
    </row>
    <row r="2531" spans="1:4">
      <c r="A2531" s="572">
        <v>37957</v>
      </c>
      <c r="B2531" s="573" t="s">
        <v>3033</v>
      </c>
      <c r="C2531" s="574" t="s">
        <v>492</v>
      </c>
      <c r="D2531" s="575">
        <v>6.65</v>
      </c>
    </row>
    <row r="2532" spans="1:4">
      <c r="A2532" s="572">
        <v>37958</v>
      </c>
      <c r="B2532" s="573" t="s">
        <v>3034</v>
      </c>
      <c r="C2532" s="574" t="s">
        <v>492</v>
      </c>
      <c r="D2532" s="575">
        <v>11.52</v>
      </c>
    </row>
    <row r="2533" spans="1:4">
      <c r="A2533" s="572">
        <v>37959</v>
      </c>
      <c r="B2533" s="573" t="s">
        <v>3035</v>
      </c>
      <c r="C2533" s="574" t="s">
        <v>492</v>
      </c>
      <c r="D2533" s="575">
        <v>18.48</v>
      </c>
    </row>
    <row r="2534" spans="1:4">
      <c r="A2534" s="572">
        <v>37960</v>
      </c>
      <c r="B2534" s="573" t="s">
        <v>3036</v>
      </c>
      <c r="C2534" s="574" t="s">
        <v>492</v>
      </c>
      <c r="D2534" s="575">
        <v>39.799999999999997</v>
      </c>
    </row>
    <row r="2535" spans="1:4">
      <c r="A2535" s="572">
        <v>37961</v>
      </c>
      <c r="B2535" s="573" t="s">
        <v>3037</v>
      </c>
      <c r="C2535" s="574" t="s">
        <v>492</v>
      </c>
      <c r="D2535" s="575">
        <v>105.59</v>
      </c>
    </row>
    <row r="2536" spans="1:4">
      <c r="A2536" s="572">
        <v>37962</v>
      </c>
      <c r="B2536" s="573" t="s">
        <v>3038</v>
      </c>
      <c r="C2536" s="574" t="s">
        <v>492</v>
      </c>
      <c r="D2536" s="575">
        <v>122.69</v>
      </c>
    </row>
    <row r="2537" spans="1:4">
      <c r="A2537" s="572">
        <v>3475</v>
      </c>
      <c r="B2537" s="573" t="s">
        <v>3039</v>
      </c>
      <c r="C2537" s="574" t="s">
        <v>492</v>
      </c>
      <c r="D2537" s="575">
        <v>2.2799999999999998</v>
      </c>
    </row>
    <row r="2538" spans="1:4" ht="28.5">
      <c r="A2538" s="572">
        <v>38430</v>
      </c>
      <c r="B2538" s="573" t="s">
        <v>3040</v>
      </c>
      <c r="C2538" s="574" t="s">
        <v>492</v>
      </c>
      <c r="D2538" s="575">
        <v>13.6</v>
      </c>
    </row>
    <row r="2539" spans="1:4">
      <c r="A2539" s="572">
        <v>3446</v>
      </c>
      <c r="B2539" s="573" t="s">
        <v>3041</v>
      </c>
      <c r="C2539" s="574" t="s">
        <v>492</v>
      </c>
      <c r="D2539" s="575">
        <v>20.97</v>
      </c>
    </row>
    <row r="2540" spans="1:4">
      <c r="A2540" s="572">
        <v>3445</v>
      </c>
      <c r="B2540" s="573" t="s">
        <v>3042</v>
      </c>
      <c r="C2540" s="574" t="s">
        <v>492</v>
      </c>
      <c r="D2540" s="575">
        <v>17.39</v>
      </c>
    </row>
    <row r="2541" spans="1:4">
      <c r="A2541" s="572">
        <v>3444</v>
      </c>
      <c r="B2541" s="573" t="s">
        <v>3043</v>
      </c>
      <c r="C2541" s="574" t="s">
        <v>492</v>
      </c>
      <c r="D2541" s="575">
        <v>10.71</v>
      </c>
    </row>
    <row r="2542" spans="1:4">
      <c r="A2542" s="572">
        <v>3441</v>
      </c>
      <c r="B2542" s="573" t="s">
        <v>3044</v>
      </c>
      <c r="C2542" s="574" t="s">
        <v>492</v>
      </c>
      <c r="D2542" s="575">
        <v>5</v>
      </c>
    </row>
    <row r="2543" spans="1:4">
      <c r="A2543" s="572">
        <v>12402</v>
      </c>
      <c r="B2543" s="573" t="s">
        <v>3045</v>
      </c>
      <c r="C2543" s="574" t="s">
        <v>492</v>
      </c>
      <c r="D2543" s="575">
        <v>49.57</v>
      </c>
    </row>
    <row r="2544" spans="1:4">
      <c r="A2544" s="572">
        <v>3447</v>
      </c>
      <c r="B2544" s="573" t="s">
        <v>3046</v>
      </c>
      <c r="C2544" s="574" t="s">
        <v>492</v>
      </c>
      <c r="D2544" s="575">
        <v>26.37</v>
      </c>
    </row>
    <row r="2545" spans="1:4">
      <c r="A2545" s="572">
        <v>3448</v>
      </c>
      <c r="B2545" s="573" t="s">
        <v>3047</v>
      </c>
      <c r="C2545" s="574" t="s">
        <v>492</v>
      </c>
      <c r="D2545" s="575">
        <v>64.349999999999994</v>
      </c>
    </row>
    <row r="2546" spans="1:4">
      <c r="A2546" s="572">
        <v>3442</v>
      </c>
      <c r="B2546" s="573" t="s">
        <v>3048</v>
      </c>
      <c r="C2546" s="574" t="s">
        <v>492</v>
      </c>
      <c r="D2546" s="575">
        <v>7.52</v>
      </c>
    </row>
    <row r="2547" spans="1:4">
      <c r="A2547" s="572">
        <v>3449</v>
      </c>
      <c r="B2547" s="573" t="s">
        <v>3049</v>
      </c>
      <c r="C2547" s="574" t="s">
        <v>492</v>
      </c>
      <c r="D2547" s="575">
        <v>125.16</v>
      </c>
    </row>
    <row r="2548" spans="1:4">
      <c r="A2548" s="572">
        <v>3468</v>
      </c>
      <c r="B2548" s="573" t="s">
        <v>3050</v>
      </c>
      <c r="C2548" s="574" t="s">
        <v>492</v>
      </c>
      <c r="D2548" s="575">
        <v>17.61</v>
      </c>
    </row>
    <row r="2549" spans="1:4">
      <c r="A2549" s="572">
        <v>3465</v>
      </c>
      <c r="B2549" s="573" t="s">
        <v>3051</v>
      </c>
      <c r="C2549" s="574" t="s">
        <v>492</v>
      </c>
      <c r="D2549" s="575">
        <v>17.96</v>
      </c>
    </row>
    <row r="2550" spans="1:4">
      <c r="A2550" s="572">
        <v>12403</v>
      </c>
      <c r="B2550" s="573" t="s">
        <v>3052</v>
      </c>
      <c r="C2550" s="574" t="s">
        <v>492</v>
      </c>
      <c r="D2550" s="575">
        <v>12.52</v>
      </c>
    </row>
    <row r="2551" spans="1:4">
      <c r="A2551" s="572">
        <v>3463</v>
      </c>
      <c r="B2551" s="573" t="s">
        <v>3053</v>
      </c>
      <c r="C2551" s="574" t="s">
        <v>492</v>
      </c>
      <c r="D2551" s="575">
        <v>7.96</v>
      </c>
    </row>
    <row r="2552" spans="1:4">
      <c r="A2552" s="572">
        <v>3464</v>
      </c>
      <c r="B2552" s="573" t="s">
        <v>3054</v>
      </c>
      <c r="C2552" s="574" t="s">
        <v>492</v>
      </c>
      <c r="D2552" s="575">
        <v>7.74</v>
      </c>
    </row>
    <row r="2553" spans="1:4">
      <c r="A2553" s="572">
        <v>3466</v>
      </c>
      <c r="B2553" s="573" t="s">
        <v>3055</v>
      </c>
      <c r="C2553" s="574" t="s">
        <v>492</v>
      </c>
      <c r="D2553" s="575">
        <v>53.68</v>
      </c>
    </row>
    <row r="2554" spans="1:4">
      <c r="A2554" s="572">
        <v>3467</v>
      </c>
      <c r="B2554" s="573" t="s">
        <v>3056</v>
      </c>
      <c r="C2554" s="574" t="s">
        <v>492</v>
      </c>
      <c r="D2554" s="575">
        <v>28.54</v>
      </c>
    </row>
    <row r="2555" spans="1:4">
      <c r="A2555" s="572">
        <v>3462</v>
      </c>
      <c r="B2555" s="573" t="s">
        <v>3057</v>
      </c>
      <c r="C2555" s="574" t="s">
        <v>492</v>
      </c>
      <c r="D2555" s="575">
        <v>5.53</v>
      </c>
    </row>
    <row r="2556" spans="1:4">
      <c r="A2556" s="572">
        <v>3458</v>
      </c>
      <c r="B2556" s="573" t="s">
        <v>3058</v>
      </c>
      <c r="C2556" s="574" t="s">
        <v>492</v>
      </c>
      <c r="D2556" s="575">
        <v>18.72</v>
      </c>
    </row>
    <row r="2557" spans="1:4">
      <c r="A2557" s="572">
        <v>3457</v>
      </c>
      <c r="B2557" s="573" t="s">
        <v>3059</v>
      </c>
      <c r="C2557" s="574" t="s">
        <v>492</v>
      </c>
      <c r="D2557" s="575">
        <v>13.1</v>
      </c>
    </row>
    <row r="2558" spans="1:4">
      <c r="A2558" s="572">
        <v>3472</v>
      </c>
      <c r="B2558" s="573" t="s">
        <v>3060</v>
      </c>
      <c r="C2558" s="574" t="s">
        <v>492</v>
      </c>
      <c r="D2558" s="575">
        <v>8.5399999999999991</v>
      </c>
    </row>
    <row r="2559" spans="1:4">
      <c r="A2559" s="572">
        <v>3455</v>
      </c>
      <c r="B2559" s="573" t="s">
        <v>3061</v>
      </c>
      <c r="C2559" s="574" t="s">
        <v>492</v>
      </c>
      <c r="D2559" s="575">
        <v>3.54</v>
      </c>
    </row>
    <row r="2560" spans="1:4">
      <c r="A2560" s="572">
        <v>3470</v>
      </c>
      <c r="B2560" s="573" t="s">
        <v>3062</v>
      </c>
      <c r="C2560" s="574" t="s">
        <v>492</v>
      </c>
      <c r="D2560" s="575">
        <v>55.23</v>
      </c>
    </row>
    <row r="2561" spans="1:4">
      <c r="A2561" s="572">
        <v>3471</v>
      </c>
      <c r="B2561" s="573" t="s">
        <v>3063</v>
      </c>
      <c r="C2561" s="574" t="s">
        <v>492</v>
      </c>
      <c r="D2561" s="575">
        <v>28.68</v>
      </c>
    </row>
    <row r="2562" spans="1:4">
      <c r="A2562" s="572">
        <v>3459</v>
      </c>
      <c r="B2562" s="573" t="s">
        <v>3064</v>
      </c>
      <c r="C2562" s="574" t="s">
        <v>492</v>
      </c>
      <c r="D2562" s="575">
        <v>74.930000000000007</v>
      </c>
    </row>
    <row r="2563" spans="1:4">
      <c r="A2563" s="572">
        <v>3456</v>
      </c>
      <c r="B2563" s="573" t="s">
        <v>3065</v>
      </c>
      <c r="C2563" s="574" t="s">
        <v>492</v>
      </c>
      <c r="D2563" s="575">
        <v>6.28</v>
      </c>
    </row>
    <row r="2564" spans="1:4">
      <c r="A2564" s="572">
        <v>3469</v>
      </c>
      <c r="B2564" s="573" t="s">
        <v>3066</v>
      </c>
      <c r="C2564" s="574" t="s">
        <v>492</v>
      </c>
      <c r="D2564" s="575">
        <v>131.80000000000001</v>
      </c>
    </row>
    <row r="2565" spans="1:4">
      <c r="A2565" s="572">
        <v>3460</v>
      </c>
      <c r="B2565" s="573" t="s">
        <v>3067</v>
      </c>
      <c r="C2565" s="574" t="s">
        <v>492</v>
      </c>
      <c r="D2565" s="575">
        <v>332.35</v>
      </c>
    </row>
    <row r="2566" spans="1:4">
      <c r="A2566" s="572">
        <v>3461</v>
      </c>
      <c r="B2566" s="573" t="s">
        <v>3068</v>
      </c>
      <c r="C2566" s="574" t="s">
        <v>492</v>
      </c>
      <c r="D2566" s="575">
        <v>414.19</v>
      </c>
    </row>
    <row r="2567" spans="1:4">
      <c r="A2567" s="572">
        <v>3473</v>
      </c>
      <c r="B2567" s="573" t="s">
        <v>3069</v>
      </c>
      <c r="C2567" s="574" t="s">
        <v>492</v>
      </c>
      <c r="D2567" s="575">
        <v>21.42</v>
      </c>
    </row>
    <row r="2568" spans="1:4">
      <c r="A2568" s="572">
        <v>3474</v>
      </c>
      <c r="B2568" s="573" t="s">
        <v>3070</v>
      </c>
      <c r="C2568" s="574" t="s">
        <v>492</v>
      </c>
      <c r="D2568" s="575">
        <v>19.38</v>
      </c>
    </row>
    <row r="2569" spans="1:4">
      <c r="A2569" s="572">
        <v>3443</v>
      </c>
      <c r="B2569" s="573" t="s">
        <v>3071</v>
      </c>
      <c r="C2569" s="574" t="s">
        <v>492</v>
      </c>
      <c r="D2569" s="575">
        <v>12.83</v>
      </c>
    </row>
    <row r="2570" spans="1:4">
      <c r="A2570" s="572">
        <v>3450</v>
      </c>
      <c r="B2570" s="573" t="s">
        <v>3072</v>
      </c>
      <c r="C2570" s="574" t="s">
        <v>492</v>
      </c>
      <c r="D2570" s="575">
        <v>6.59</v>
      </c>
    </row>
    <row r="2571" spans="1:4">
      <c r="A2571" s="572">
        <v>3453</v>
      </c>
      <c r="B2571" s="573" t="s">
        <v>3073</v>
      </c>
      <c r="C2571" s="574" t="s">
        <v>492</v>
      </c>
      <c r="D2571" s="575">
        <v>53.77</v>
      </c>
    </row>
    <row r="2572" spans="1:4">
      <c r="A2572" s="572">
        <v>3452</v>
      </c>
      <c r="B2572" s="573" t="s">
        <v>3074</v>
      </c>
      <c r="C2572" s="574" t="s">
        <v>492</v>
      </c>
      <c r="D2572" s="575">
        <v>32.26</v>
      </c>
    </row>
    <row r="2573" spans="1:4">
      <c r="A2573" s="572">
        <v>3454</v>
      </c>
      <c r="B2573" s="573" t="s">
        <v>3075</v>
      </c>
      <c r="C2573" s="574" t="s">
        <v>492</v>
      </c>
      <c r="D2573" s="575">
        <v>69.040000000000006</v>
      </c>
    </row>
    <row r="2574" spans="1:4">
      <c r="A2574" s="572">
        <v>3451</v>
      </c>
      <c r="B2574" s="573" t="s">
        <v>3076</v>
      </c>
      <c r="C2574" s="574" t="s">
        <v>492</v>
      </c>
      <c r="D2574" s="575">
        <v>8.4</v>
      </c>
    </row>
    <row r="2575" spans="1:4" ht="28.5">
      <c r="A2575" s="572">
        <v>38449</v>
      </c>
      <c r="B2575" s="573" t="s">
        <v>3077</v>
      </c>
      <c r="C2575" s="574" t="s">
        <v>492</v>
      </c>
      <c r="D2575" s="575">
        <v>20.73</v>
      </c>
    </row>
    <row r="2576" spans="1:4">
      <c r="A2576" s="572">
        <v>10835</v>
      </c>
      <c r="B2576" s="573" t="s">
        <v>3078</v>
      </c>
      <c r="C2576" s="574" t="s">
        <v>492</v>
      </c>
      <c r="D2576" s="575">
        <v>3.05</v>
      </c>
    </row>
    <row r="2577" spans="1:4">
      <c r="A2577" s="572">
        <v>3485</v>
      </c>
      <c r="B2577" s="573" t="s">
        <v>3079</v>
      </c>
      <c r="C2577" s="574" t="s">
        <v>492</v>
      </c>
      <c r="D2577" s="575">
        <v>6.96</v>
      </c>
    </row>
    <row r="2578" spans="1:4">
      <c r="A2578" s="572">
        <v>3534</v>
      </c>
      <c r="B2578" s="573" t="s">
        <v>3080</v>
      </c>
      <c r="C2578" s="574" t="s">
        <v>492</v>
      </c>
      <c r="D2578" s="575">
        <v>2.96</v>
      </c>
    </row>
    <row r="2579" spans="1:4">
      <c r="A2579" s="572">
        <v>3482</v>
      </c>
      <c r="B2579" s="573" t="s">
        <v>3081</v>
      </c>
      <c r="C2579" s="574" t="s">
        <v>492</v>
      </c>
      <c r="D2579" s="575">
        <v>3.55</v>
      </c>
    </row>
    <row r="2580" spans="1:4">
      <c r="A2580" s="572">
        <v>3543</v>
      </c>
      <c r="B2580" s="573" t="s">
        <v>3082</v>
      </c>
      <c r="C2580" s="574" t="s">
        <v>492</v>
      </c>
      <c r="D2580" s="575">
        <v>1.48</v>
      </c>
    </row>
    <row r="2581" spans="1:4">
      <c r="A2581" s="572">
        <v>3505</v>
      </c>
      <c r="B2581" s="573" t="s">
        <v>3083</v>
      </c>
      <c r="C2581" s="574" t="s">
        <v>492</v>
      </c>
      <c r="D2581" s="575">
        <v>2.12</v>
      </c>
    </row>
    <row r="2582" spans="1:4">
      <c r="A2582" s="572">
        <v>10836</v>
      </c>
      <c r="B2582" s="573" t="s">
        <v>3084</v>
      </c>
      <c r="C2582" s="574" t="s">
        <v>492</v>
      </c>
      <c r="D2582" s="575">
        <v>13.69</v>
      </c>
    </row>
    <row r="2583" spans="1:4">
      <c r="A2583" s="572">
        <v>20128</v>
      </c>
      <c r="B2583" s="573" t="s">
        <v>3085</v>
      </c>
      <c r="C2583" s="574" t="s">
        <v>492</v>
      </c>
      <c r="D2583" s="575">
        <v>34.07</v>
      </c>
    </row>
    <row r="2584" spans="1:4">
      <c r="A2584" s="572">
        <v>20129</v>
      </c>
      <c r="B2584" s="573" t="s">
        <v>3086</v>
      </c>
      <c r="C2584" s="574" t="s">
        <v>492</v>
      </c>
      <c r="D2584" s="575">
        <v>77.06</v>
      </c>
    </row>
    <row r="2585" spans="1:4">
      <c r="A2585" s="572">
        <v>20131</v>
      </c>
      <c r="B2585" s="573" t="s">
        <v>3087</v>
      </c>
      <c r="C2585" s="574" t="s">
        <v>492</v>
      </c>
      <c r="D2585" s="575">
        <v>30.69</v>
      </c>
    </row>
    <row r="2586" spans="1:4">
      <c r="A2586" s="572">
        <v>20132</v>
      </c>
      <c r="B2586" s="573" t="s">
        <v>3088</v>
      </c>
      <c r="C2586" s="574" t="s">
        <v>492</v>
      </c>
      <c r="D2586" s="575">
        <v>69.38</v>
      </c>
    </row>
    <row r="2587" spans="1:4">
      <c r="A2587" s="572">
        <v>20151</v>
      </c>
      <c r="B2587" s="573" t="s">
        <v>3089</v>
      </c>
      <c r="C2587" s="574" t="s">
        <v>492</v>
      </c>
      <c r="D2587" s="575">
        <v>14.8</v>
      </c>
    </row>
    <row r="2588" spans="1:4">
      <c r="A2588" s="572">
        <v>20152</v>
      </c>
      <c r="B2588" s="573" t="s">
        <v>3090</v>
      </c>
      <c r="C2588" s="574" t="s">
        <v>492</v>
      </c>
      <c r="D2588" s="575">
        <v>46.93</v>
      </c>
    </row>
    <row r="2589" spans="1:4">
      <c r="A2589" s="572">
        <v>20148</v>
      </c>
      <c r="B2589" s="573" t="s">
        <v>3091</v>
      </c>
      <c r="C2589" s="574" t="s">
        <v>492</v>
      </c>
      <c r="D2589" s="575">
        <v>2.72</v>
      </c>
    </row>
    <row r="2590" spans="1:4">
      <c r="A2590" s="572">
        <v>20149</v>
      </c>
      <c r="B2590" s="573" t="s">
        <v>3092</v>
      </c>
      <c r="C2590" s="574" t="s">
        <v>492</v>
      </c>
      <c r="D2590" s="575">
        <v>4.09</v>
      </c>
    </row>
    <row r="2591" spans="1:4">
      <c r="A2591" s="572">
        <v>20150</v>
      </c>
      <c r="B2591" s="573" t="s">
        <v>3093</v>
      </c>
      <c r="C2591" s="574" t="s">
        <v>492</v>
      </c>
      <c r="D2591" s="575">
        <v>10.77</v>
      </c>
    </row>
    <row r="2592" spans="1:4">
      <c r="A2592" s="572">
        <v>20159</v>
      </c>
      <c r="B2592" s="573" t="s">
        <v>3094</v>
      </c>
      <c r="C2592" s="574" t="s">
        <v>492</v>
      </c>
      <c r="D2592" s="575">
        <v>21.05</v>
      </c>
    </row>
    <row r="2593" spans="1:4">
      <c r="A2593" s="572">
        <v>20157</v>
      </c>
      <c r="B2593" s="573" t="s">
        <v>3095</v>
      </c>
      <c r="C2593" s="574" t="s">
        <v>492</v>
      </c>
      <c r="D2593" s="575">
        <v>18.399999999999999</v>
      </c>
    </row>
    <row r="2594" spans="1:4">
      <c r="A2594" s="572">
        <v>20158</v>
      </c>
      <c r="B2594" s="573" t="s">
        <v>3096</v>
      </c>
      <c r="C2594" s="574" t="s">
        <v>492</v>
      </c>
      <c r="D2594" s="575">
        <v>60.36</v>
      </c>
    </row>
    <row r="2595" spans="1:4">
      <c r="A2595" s="572">
        <v>20154</v>
      </c>
      <c r="B2595" s="573" t="s">
        <v>3097</v>
      </c>
      <c r="C2595" s="574" t="s">
        <v>492</v>
      </c>
      <c r="D2595" s="575">
        <v>3</v>
      </c>
    </row>
    <row r="2596" spans="1:4">
      <c r="A2596" s="572">
        <v>20155</v>
      </c>
      <c r="B2596" s="573" t="s">
        <v>3098</v>
      </c>
      <c r="C2596" s="574" t="s">
        <v>492</v>
      </c>
      <c r="D2596" s="575">
        <v>4.6900000000000004</v>
      </c>
    </row>
    <row r="2597" spans="1:4">
      <c r="A2597" s="572">
        <v>20156</v>
      </c>
      <c r="B2597" s="573" t="s">
        <v>3099</v>
      </c>
      <c r="C2597" s="574" t="s">
        <v>492</v>
      </c>
      <c r="D2597" s="575">
        <v>11.15</v>
      </c>
    </row>
    <row r="2598" spans="1:4">
      <c r="A2598" s="572">
        <v>3516</v>
      </c>
      <c r="B2598" s="573" t="s">
        <v>3100</v>
      </c>
      <c r="C2598" s="574" t="s">
        <v>492</v>
      </c>
      <c r="D2598" s="575">
        <v>1.96</v>
      </c>
    </row>
    <row r="2599" spans="1:4">
      <c r="A2599" s="572">
        <v>3512</v>
      </c>
      <c r="B2599" s="573" t="s">
        <v>3101</v>
      </c>
      <c r="C2599" s="574" t="s">
        <v>492</v>
      </c>
      <c r="D2599" s="575">
        <v>145.13</v>
      </c>
    </row>
    <row r="2600" spans="1:4">
      <c r="A2600" s="572">
        <v>3499</v>
      </c>
      <c r="B2600" s="573" t="s">
        <v>3102</v>
      </c>
      <c r="C2600" s="574" t="s">
        <v>492</v>
      </c>
      <c r="D2600" s="575">
        <v>0.61</v>
      </c>
    </row>
    <row r="2601" spans="1:4">
      <c r="A2601" s="572">
        <v>3500</v>
      </c>
      <c r="B2601" s="573" t="s">
        <v>3103</v>
      </c>
      <c r="C2601" s="574" t="s">
        <v>492</v>
      </c>
      <c r="D2601" s="575">
        <v>1.06</v>
      </c>
    </row>
    <row r="2602" spans="1:4">
      <c r="A2602" s="572">
        <v>3501</v>
      </c>
      <c r="B2602" s="573" t="s">
        <v>3104</v>
      </c>
      <c r="C2602" s="574" t="s">
        <v>492</v>
      </c>
      <c r="D2602" s="575">
        <v>2.83</v>
      </c>
    </row>
    <row r="2603" spans="1:4">
      <c r="A2603" s="572">
        <v>3502</v>
      </c>
      <c r="B2603" s="573" t="s">
        <v>3105</v>
      </c>
      <c r="C2603" s="574" t="s">
        <v>492</v>
      </c>
      <c r="D2603" s="575">
        <v>4.1100000000000003</v>
      </c>
    </row>
    <row r="2604" spans="1:4">
      <c r="A2604" s="572">
        <v>3503</v>
      </c>
      <c r="B2604" s="573" t="s">
        <v>3106</v>
      </c>
      <c r="C2604" s="574" t="s">
        <v>492</v>
      </c>
      <c r="D2604" s="575">
        <v>5.13</v>
      </c>
    </row>
    <row r="2605" spans="1:4">
      <c r="A2605" s="572">
        <v>3477</v>
      </c>
      <c r="B2605" s="573" t="s">
        <v>3107</v>
      </c>
      <c r="C2605" s="574" t="s">
        <v>492</v>
      </c>
      <c r="D2605" s="575">
        <v>18.43</v>
      </c>
    </row>
    <row r="2606" spans="1:4">
      <c r="A2606" s="572">
        <v>3478</v>
      </c>
      <c r="B2606" s="573" t="s">
        <v>3108</v>
      </c>
      <c r="C2606" s="574" t="s">
        <v>492</v>
      </c>
      <c r="D2606" s="575">
        <v>44.67</v>
      </c>
    </row>
    <row r="2607" spans="1:4">
      <c r="A2607" s="572">
        <v>3525</v>
      </c>
      <c r="B2607" s="573" t="s">
        <v>3109</v>
      </c>
      <c r="C2607" s="574" t="s">
        <v>492</v>
      </c>
      <c r="D2607" s="575">
        <v>50.59</v>
      </c>
    </row>
    <row r="2608" spans="1:4">
      <c r="A2608" s="572">
        <v>3528</v>
      </c>
      <c r="B2608" s="573" t="s">
        <v>3110</v>
      </c>
      <c r="C2608" s="574" t="s">
        <v>492</v>
      </c>
      <c r="D2608" s="575">
        <v>6.19</v>
      </c>
    </row>
    <row r="2609" spans="1:4">
      <c r="A2609" s="572">
        <v>3518</v>
      </c>
      <c r="B2609" s="573" t="s">
        <v>3111</v>
      </c>
      <c r="C2609" s="574" t="s">
        <v>492</v>
      </c>
      <c r="D2609" s="575">
        <v>2.38</v>
      </c>
    </row>
    <row r="2610" spans="1:4">
      <c r="A2610" s="572">
        <v>3519</v>
      </c>
      <c r="B2610" s="573" t="s">
        <v>3112</v>
      </c>
      <c r="C2610" s="574" t="s">
        <v>492</v>
      </c>
      <c r="D2610" s="575">
        <v>5.47</v>
      </c>
    </row>
    <row r="2611" spans="1:4">
      <c r="A2611" s="572">
        <v>3517</v>
      </c>
      <c r="B2611" s="573" t="s">
        <v>3113</v>
      </c>
      <c r="C2611" s="574" t="s">
        <v>492</v>
      </c>
      <c r="D2611" s="575">
        <v>1.19</v>
      </c>
    </row>
    <row r="2612" spans="1:4">
      <c r="A2612" s="572">
        <v>3515</v>
      </c>
      <c r="B2612" s="573" t="s">
        <v>3114</v>
      </c>
      <c r="C2612" s="574" t="s">
        <v>492</v>
      </c>
      <c r="D2612" s="575">
        <v>4.4400000000000004</v>
      </c>
    </row>
    <row r="2613" spans="1:4">
      <c r="A2613" s="572">
        <v>3524</v>
      </c>
      <c r="B2613" s="573" t="s">
        <v>3115</v>
      </c>
      <c r="C2613" s="574" t="s">
        <v>492</v>
      </c>
      <c r="D2613" s="575">
        <v>5.42</v>
      </c>
    </row>
    <row r="2614" spans="1:4">
      <c r="A2614" s="572">
        <v>3530</v>
      </c>
      <c r="B2614" s="573" t="s">
        <v>3116</v>
      </c>
      <c r="C2614" s="574" t="s">
        <v>492</v>
      </c>
      <c r="D2614" s="575">
        <v>158.74</v>
      </c>
    </row>
    <row r="2615" spans="1:4">
      <c r="A2615" s="572">
        <v>3542</v>
      </c>
      <c r="B2615" s="573" t="s">
        <v>3117</v>
      </c>
      <c r="C2615" s="574" t="s">
        <v>492</v>
      </c>
      <c r="D2615" s="575">
        <v>0.4</v>
      </c>
    </row>
    <row r="2616" spans="1:4">
      <c r="A2616" s="572">
        <v>3529</v>
      </c>
      <c r="B2616" s="573" t="s">
        <v>3118</v>
      </c>
      <c r="C2616" s="574" t="s">
        <v>492</v>
      </c>
      <c r="D2616" s="575">
        <v>0.59</v>
      </c>
    </row>
    <row r="2617" spans="1:4">
      <c r="A2617" s="572">
        <v>3536</v>
      </c>
      <c r="B2617" s="573" t="s">
        <v>3119</v>
      </c>
      <c r="C2617" s="574" t="s">
        <v>492</v>
      </c>
      <c r="D2617" s="575">
        <v>1.54</v>
      </c>
    </row>
    <row r="2618" spans="1:4">
      <c r="A2618" s="572">
        <v>3535</v>
      </c>
      <c r="B2618" s="573" t="s">
        <v>3120</v>
      </c>
      <c r="C2618" s="574" t="s">
        <v>492</v>
      </c>
      <c r="D2618" s="575">
        <v>3.76</v>
      </c>
    </row>
    <row r="2619" spans="1:4">
      <c r="A2619" s="572">
        <v>3540</v>
      </c>
      <c r="B2619" s="573" t="s">
        <v>3121</v>
      </c>
      <c r="C2619" s="574" t="s">
        <v>492</v>
      </c>
      <c r="D2619" s="575">
        <v>4.18</v>
      </c>
    </row>
    <row r="2620" spans="1:4">
      <c r="A2620" s="572">
        <v>3511</v>
      </c>
      <c r="B2620" s="573" t="s">
        <v>3122</v>
      </c>
      <c r="C2620" s="574" t="s">
        <v>492</v>
      </c>
      <c r="D2620" s="575">
        <v>60.52</v>
      </c>
    </row>
    <row r="2621" spans="1:4">
      <c r="A2621" s="572">
        <v>3513</v>
      </c>
      <c r="B2621" s="573" t="s">
        <v>3123</v>
      </c>
      <c r="C2621" s="574" t="s">
        <v>492</v>
      </c>
      <c r="D2621" s="575">
        <v>68.23</v>
      </c>
    </row>
    <row r="2622" spans="1:4">
      <c r="A2622" s="572">
        <v>3539</v>
      </c>
      <c r="B2622" s="573" t="s">
        <v>3124</v>
      </c>
      <c r="C2622" s="574" t="s">
        <v>492</v>
      </c>
      <c r="D2622" s="575">
        <v>19.11</v>
      </c>
    </row>
    <row r="2623" spans="1:4">
      <c r="A2623" s="572">
        <v>3520</v>
      </c>
      <c r="B2623" s="573" t="s">
        <v>3125</v>
      </c>
      <c r="C2623" s="574" t="s">
        <v>492</v>
      </c>
      <c r="D2623" s="575">
        <v>6.12</v>
      </c>
    </row>
    <row r="2624" spans="1:4">
      <c r="A2624" s="572">
        <v>3526</v>
      </c>
      <c r="B2624" s="573" t="s">
        <v>3126</v>
      </c>
      <c r="C2624" s="574" t="s">
        <v>492</v>
      </c>
      <c r="D2624" s="575">
        <v>1.83</v>
      </c>
    </row>
    <row r="2625" spans="1:4">
      <c r="A2625" s="572">
        <v>3509</v>
      </c>
      <c r="B2625" s="573" t="s">
        <v>3127</v>
      </c>
      <c r="C2625" s="574" t="s">
        <v>492</v>
      </c>
      <c r="D2625" s="575">
        <v>4.66</v>
      </c>
    </row>
    <row r="2626" spans="1:4">
      <c r="A2626" s="572">
        <v>3521</v>
      </c>
      <c r="B2626" s="573" t="s">
        <v>3128</v>
      </c>
      <c r="C2626" s="574" t="s">
        <v>492</v>
      </c>
      <c r="D2626" s="575">
        <v>1.3</v>
      </c>
    </row>
    <row r="2627" spans="1:4">
      <c r="A2627" s="572">
        <v>3522</v>
      </c>
      <c r="B2627" s="573" t="s">
        <v>3129</v>
      </c>
      <c r="C2627" s="574" t="s">
        <v>492</v>
      </c>
      <c r="D2627" s="575">
        <v>2.2999999999999998</v>
      </c>
    </row>
    <row r="2628" spans="1:4">
      <c r="A2628" s="572">
        <v>3492</v>
      </c>
      <c r="B2628" s="573" t="s">
        <v>3130</v>
      </c>
      <c r="C2628" s="574" t="s">
        <v>492</v>
      </c>
      <c r="D2628" s="575">
        <v>7.47</v>
      </c>
    </row>
    <row r="2629" spans="1:4">
      <c r="A2629" s="572">
        <v>3491</v>
      </c>
      <c r="B2629" s="573" t="s">
        <v>3131</v>
      </c>
      <c r="C2629" s="574" t="s">
        <v>492</v>
      </c>
      <c r="D2629" s="575">
        <v>6.2</v>
      </c>
    </row>
    <row r="2630" spans="1:4">
      <c r="A2630" s="572">
        <v>3493</v>
      </c>
      <c r="B2630" s="573" t="s">
        <v>3132</v>
      </c>
      <c r="C2630" s="574" t="s">
        <v>492</v>
      </c>
      <c r="D2630" s="575">
        <v>14.5</v>
      </c>
    </row>
    <row r="2631" spans="1:4" ht="28.5">
      <c r="A2631" s="572">
        <v>12628</v>
      </c>
      <c r="B2631" s="573" t="s">
        <v>3133</v>
      </c>
      <c r="C2631" s="574" t="s">
        <v>492</v>
      </c>
      <c r="D2631" s="575">
        <v>5.62</v>
      </c>
    </row>
    <row r="2632" spans="1:4" ht="28.5">
      <c r="A2632" s="572">
        <v>12629</v>
      </c>
      <c r="B2632" s="573" t="s">
        <v>3134</v>
      </c>
      <c r="C2632" s="574" t="s">
        <v>492</v>
      </c>
      <c r="D2632" s="575">
        <v>6.1</v>
      </c>
    </row>
    <row r="2633" spans="1:4">
      <c r="A2633" s="572">
        <v>3481</v>
      </c>
      <c r="B2633" s="573" t="s">
        <v>3135</v>
      </c>
      <c r="C2633" s="574" t="s">
        <v>492</v>
      </c>
      <c r="D2633" s="575">
        <v>7.56</v>
      </c>
    </row>
    <row r="2634" spans="1:4">
      <c r="A2634" s="572">
        <v>3510</v>
      </c>
      <c r="B2634" s="573" t="s">
        <v>3136</v>
      </c>
      <c r="C2634" s="574" t="s">
        <v>492</v>
      </c>
      <c r="D2634" s="575">
        <v>6.64</v>
      </c>
    </row>
    <row r="2635" spans="1:4">
      <c r="A2635" s="572">
        <v>3508</v>
      </c>
      <c r="B2635" s="573" t="s">
        <v>3137</v>
      </c>
      <c r="C2635" s="574" t="s">
        <v>492</v>
      </c>
      <c r="D2635" s="575">
        <v>15.11</v>
      </c>
    </row>
    <row r="2636" spans="1:4">
      <c r="A2636" s="572">
        <v>37952</v>
      </c>
      <c r="B2636" s="573" t="s">
        <v>3138</v>
      </c>
      <c r="C2636" s="574" t="s">
        <v>492</v>
      </c>
      <c r="D2636" s="575">
        <v>38.19</v>
      </c>
    </row>
    <row r="2637" spans="1:4">
      <c r="A2637" s="572">
        <v>37951</v>
      </c>
      <c r="B2637" s="573" t="s">
        <v>3139</v>
      </c>
      <c r="C2637" s="574" t="s">
        <v>492</v>
      </c>
      <c r="D2637" s="575">
        <v>1.65</v>
      </c>
    </row>
    <row r="2638" spans="1:4">
      <c r="A2638" s="572">
        <v>37950</v>
      </c>
      <c r="B2638" s="573" t="s">
        <v>3140</v>
      </c>
      <c r="C2638" s="574" t="s">
        <v>492</v>
      </c>
      <c r="D2638" s="575">
        <v>36.840000000000003</v>
      </c>
    </row>
    <row r="2639" spans="1:4">
      <c r="A2639" s="572">
        <v>37949</v>
      </c>
      <c r="B2639" s="573" t="s">
        <v>3141</v>
      </c>
      <c r="C2639" s="574" t="s">
        <v>492</v>
      </c>
      <c r="D2639" s="575">
        <v>1.35</v>
      </c>
    </row>
    <row r="2640" spans="1:4">
      <c r="A2640" s="572">
        <v>3498</v>
      </c>
      <c r="B2640" s="573" t="s">
        <v>3142</v>
      </c>
      <c r="C2640" s="574" t="s">
        <v>492</v>
      </c>
      <c r="D2640" s="575">
        <v>3.44</v>
      </c>
    </row>
    <row r="2641" spans="1:4">
      <c r="A2641" s="572">
        <v>3496</v>
      </c>
      <c r="B2641" s="573" t="s">
        <v>3143</v>
      </c>
      <c r="C2641" s="574" t="s">
        <v>492</v>
      </c>
      <c r="D2641" s="575">
        <v>2.13</v>
      </c>
    </row>
    <row r="2642" spans="1:4">
      <c r="A2642" s="572">
        <v>3497</v>
      </c>
      <c r="B2642" s="573" t="s">
        <v>3144</v>
      </c>
      <c r="C2642" s="574" t="s">
        <v>492</v>
      </c>
      <c r="D2642" s="575">
        <v>10.84</v>
      </c>
    </row>
    <row r="2643" spans="1:4">
      <c r="A2643" s="572">
        <v>20147</v>
      </c>
      <c r="B2643" s="573" t="s">
        <v>3145</v>
      </c>
      <c r="C2643" s="574" t="s">
        <v>492</v>
      </c>
      <c r="D2643" s="575">
        <v>4.55</v>
      </c>
    </row>
    <row r="2644" spans="1:4">
      <c r="A2644" s="572">
        <v>3532</v>
      </c>
      <c r="B2644" s="573" t="s">
        <v>3146</v>
      </c>
      <c r="C2644" s="574" t="s">
        <v>492</v>
      </c>
      <c r="D2644" s="575">
        <v>10.1</v>
      </c>
    </row>
    <row r="2645" spans="1:4">
      <c r="A2645" s="572">
        <v>3533</v>
      </c>
      <c r="B2645" s="573" t="s">
        <v>3147</v>
      </c>
      <c r="C2645" s="574" t="s">
        <v>492</v>
      </c>
      <c r="D2645" s="575">
        <v>1.78</v>
      </c>
    </row>
    <row r="2646" spans="1:4">
      <c r="A2646" s="572">
        <v>3538</v>
      </c>
      <c r="B2646" s="573" t="s">
        <v>3148</v>
      </c>
      <c r="C2646" s="574" t="s">
        <v>492</v>
      </c>
      <c r="D2646" s="575">
        <v>2.46</v>
      </c>
    </row>
    <row r="2647" spans="1:4">
      <c r="A2647" s="572">
        <v>3531</v>
      </c>
      <c r="B2647" s="573" t="s">
        <v>3149</v>
      </c>
      <c r="C2647" s="574" t="s">
        <v>492</v>
      </c>
      <c r="D2647" s="575">
        <v>1.41</v>
      </c>
    </row>
    <row r="2648" spans="1:4">
      <c r="A2648" s="572">
        <v>3527</v>
      </c>
      <c r="B2648" s="573" t="s">
        <v>3150</v>
      </c>
      <c r="C2648" s="574" t="s">
        <v>492</v>
      </c>
      <c r="D2648" s="575">
        <v>7.25</v>
      </c>
    </row>
    <row r="2649" spans="1:4" ht="42.75">
      <c r="A2649" s="572">
        <v>3104</v>
      </c>
      <c r="B2649" s="573" t="s">
        <v>3151</v>
      </c>
      <c r="C2649" s="574" t="s">
        <v>787</v>
      </c>
      <c r="D2649" s="575">
        <v>355.01</v>
      </c>
    </row>
    <row r="2650" spans="1:4" ht="28.5">
      <c r="A2650" s="572">
        <v>12032</v>
      </c>
      <c r="B2650" s="573" t="s">
        <v>3152</v>
      </c>
      <c r="C2650" s="574" t="s">
        <v>996</v>
      </c>
      <c r="D2650" s="575">
        <v>19.41</v>
      </c>
    </row>
    <row r="2651" spans="1:4" ht="28.5">
      <c r="A2651" s="572">
        <v>12030</v>
      </c>
      <c r="B2651" s="573" t="s">
        <v>3153</v>
      </c>
      <c r="C2651" s="574" t="s">
        <v>996</v>
      </c>
      <c r="D2651" s="575">
        <v>22.06</v>
      </c>
    </row>
    <row r="2652" spans="1:4">
      <c r="A2652" s="572">
        <v>14157</v>
      </c>
      <c r="B2652" s="573" t="s">
        <v>3154</v>
      </c>
      <c r="C2652" s="574" t="s">
        <v>492</v>
      </c>
      <c r="D2652" s="575">
        <v>1.5</v>
      </c>
    </row>
    <row r="2653" spans="1:4">
      <c r="A2653" s="572">
        <v>3663</v>
      </c>
      <c r="B2653" s="573" t="s">
        <v>3155</v>
      </c>
      <c r="C2653" s="574" t="s">
        <v>492</v>
      </c>
      <c r="D2653" s="575">
        <v>17.34</v>
      </c>
    </row>
    <row r="2654" spans="1:4">
      <c r="A2654" s="572">
        <v>3654</v>
      </c>
      <c r="B2654" s="573" t="s">
        <v>3156</v>
      </c>
      <c r="C2654" s="574" t="s">
        <v>492</v>
      </c>
      <c r="D2654" s="575">
        <v>8.6</v>
      </c>
    </row>
    <row r="2655" spans="1:4">
      <c r="A2655" s="572">
        <v>3664</v>
      </c>
      <c r="B2655" s="573" t="s">
        <v>3157</v>
      </c>
      <c r="C2655" s="574" t="s">
        <v>492</v>
      </c>
      <c r="D2655" s="575">
        <v>9.92</v>
      </c>
    </row>
    <row r="2656" spans="1:4">
      <c r="A2656" s="572">
        <v>20139</v>
      </c>
      <c r="B2656" s="573" t="s">
        <v>3158</v>
      </c>
      <c r="C2656" s="574" t="s">
        <v>492</v>
      </c>
      <c r="D2656" s="575">
        <v>41.94</v>
      </c>
    </row>
    <row r="2657" spans="1:4">
      <c r="A2657" s="572">
        <v>3668</v>
      </c>
      <c r="B2657" s="573" t="s">
        <v>3159</v>
      </c>
      <c r="C2657" s="574" t="s">
        <v>492</v>
      </c>
      <c r="D2657" s="575">
        <v>27.41</v>
      </c>
    </row>
    <row r="2658" spans="1:4">
      <c r="A2658" s="572">
        <v>3656</v>
      </c>
      <c r="B2658" s="573" t="s">
        <v>3160</v>
      </c>
      <c r="C2658" s="574" t="s">
        <v>492</v>
      </c>
      <c r="D2658" s="575">
        <v>13.83</v>
      </c>
    </row>
    <row r="2659" spans="1:4">
      <c r="A2659" s="572">
        <v>3593</v>
      </c>
      <c r="B2659" s="573" t="s">
        <v>3161</v>
      </c>
      <c r="C2659" s="574" t="s">
        <v>492</v>
      </c>
      <c r="D2659" s="575">
        <v>45.14</v>
      </c>
    </row>
    <row r="2660" spans="1:4">
      <c r="A2660" s="572">
        <v>3588</v>
      </c>
      <c r="B2660" s="573" t="s">
        <v>3162</v>
      </c>
      <c r="C2660" s="574" t="s">
        <v>492</v>
      </c>
      <c r="D2660" s="575">
        <v>33.630000000000003</v>
      </c>
    </row>
    <row r="2661" spans="1:4">
      <c r="A2661" s="572">
        <v>3587</v>
      </c>
      <c r="B2661" s="573" t="s">
        <v>3163</v>
      </c>
      <c r="C2661" s="574" t="s">
        <v>492</v>
      </c>
      <c r="D2661" s="575">
        <v>22.7</v>
      </c>
    </row>
    <row r="2662" spans="1:4">
      <c r="A2662" s="572">
        <v>3585</v>
      </c>
      <c r="B2662" s="573" t="s">
        <v>3164</v>
      </c>
      <c r="C2662" s="574" t="s">
        <v>492</v>
      </c>
      <c r="D2662" s="575">
        <v>8.4</v>
      </c>
    </row>
    <row r="2663" spans="1:4">
      <c r="A2663" s="572">
        <v>3590</v>
      </c>
      <c r="B2663" s="573" t="s">
        <v>3165</v>
      </c>
      <c r="C2663" s="574" t="s">
        <v>492</v>
      </c>
      <c r="D2663" s="575">
        <v>109.28</v>
      </c>
    </row>
    <row r="2664" spans="1:4">
      <c r="A2664" s="572">
        <v>3589</v>
      </c>
      <c r="B2664" s="573" t="s">
        <v>3166</v>
      </c>
      <c r="C2664" s="574" t="s">
        <v>492</v>
      </c>
      <c r="D2664" s="575">
        <v>73.87</v>
      </c>
    </row>
    <row r="2665" spans="1:4">
      <c r="A2665" s="572">
        <v>3592</v>
      </c>
      <c r="B2665" s="573" t="s">
        <v>3167</v>
      </c>
      <c r="C2665" s="574" t="s">
        <v>492</v>
      </c>
      <c r="D2665" s="575">
        <v>166.68</v>
      </c>
    </row>
    <row r="2666" spans="1:4">
      <c r="A2666" s="572">
        <v>3586</v>
      </c>
      <c r="B2666" s="573" t="s">
        <v>3168</v>
      </c>
      <c r="C2666" s="574" t="s">
        <v>492</v>
      </c>
      <c r="D2666" s="575">
        <v>15.44</v>
      </c>
    </row>
    <row r="2667" spans="1:4">
      <c r="A2667" s="572">
        <v>3591</v>
      </c>
      <c r="B2667" s="573" t="s">
        <v>3169</v>
      </c>
      <c r="C2667" s="574" t="s">
        <v>492</v>
      </c>
      <c r="D2667" s="575">
        <v>287.69</v>
      </c>
    </row>
    <row r="2668" spans="1:4">
      <c r="A2668" s="572">
        <v>3638</v>
      </c>
      <c r="B2668" s="573" t="s">
        <v>3170</v>
      </c>
      <c r="C2668" s="574" t="s">
        <v>492</v>
      </c>
      <c r="D2668" s="575">
        <v>2445.65</v>
      </c>
    </row>
    <row r="2669" spans="1:4">
      <c r="A2669" s="572">
        <v>3604</v>
      </c>
      <c r="B2669" s="573" t="s">
        <v>3171</v>
      </c>
      <c r="C2669" s="574" t="s">
        <v>492</v>
      </c>
      <c r="D2669" s="575">
        <v>3308.89</v>
      </c>
    </row>
    <row r="2670" spans="1:4">
      <c r="A2670" s="572">
        <v>3595</v>
      </c>
      <c r="B2670" s="573" t="s">
        <v>3172</v>
      </c>
      <c r="C2670" s="574" t="s">
        <v>492</v>
      </c>
      <c r="D2670" s="575">
        <v>302.73</v>
      </c>
    </row>
    <row r="2671" spans="1:4">
      <c r="A2671" s="572">
        <v>3596</v>
      </c>
      <c r="B2671" s="573" t="s">
        <v>3173</v>
      </c>
      <c r="C2671" s="574" t="s">
        <v>492</v>
      </c>
      <c r="D2671" s="575">
        <v>358.49</v>
      </c>
    </row>
    <row r="2672" spans="1:4">
      <c r="A2672" s="572">
        <v>3635</v>
      </c>
      <c r="B2672" s="573" t="s">
        <v>3174</v>
      </c>
      <c r="C2672" s="574" t="s">
        <v>492</v>
      </c>
      <c r="D2672" s="575">
        <v>587.99</v>
      </c>
    </row>
    <row r="2673" spans="1:4">
      <c r="A2673" s="572">
        <v>3597</v>
      </c>
      <c r="B2673" s="573" t="s">
        <v>3175</v>
      </c>
      <c r="C2673" s="574" t="s">
        <v>492</v>
      </c>
      <c r="D2673" s="575">
        <v>843.5</v>
      </c>
    </row>
    <row r="2674" spans="1:4">
      <c r="A2674" s="572">
        <v>3639</v>
      </c>
      <c r="B2674" s="573" t="s">
        <v>3176</v>
      </c>
      <c r="C2674" s="574" t="s">
        <v>492</v>
      </c>
      <c r="D2674" s="575">
        <v>915.29</v>
      </c>
    </row>
    <row r="2675" spans="1:4">
      <c r="A2675" s="572">
        <v>3598</v>
      </c>
      <c r="B2675" s="573" t="s">
        <v>3177</v>
      </c>
      <c r="C2675" s="574" t="s">
        <v>492</v>
      </c>
      <c r="D2675" s="575">
        <v>981.68</v>
      </c>
    </row>
    <row r="2676" spans="1:4">
      <c r="A2676" s="572">
        <v>3599</v>
      </c>
      <c r="B2676" s="573" t="s">
        <v>3178</v>
      </c>
      <c r="C2676" s="574" t="s">
        <v>492</v>
      </c>
      <c r="D2676" s="575">
        <v>1173.25</v>
      </c>
    </row>
    <row r="2677" spans="1:4">
      <c r="A2677" s="572">
        <v>3600</v>
      </c>
      <c r="B2677" s="573" t="s">
        <v>3179</v>
      </c>
      <c r="C2677" s="574" t="s">
        <v>492</v>
      </c>
      <c r="D2677" s="575">
        <v>1238.43</v>
      </c>
    </row>
    <row r="2678" spans="1:4">
      <c r="A2678" s="572">
        <v>3601</v>
      </c>
      <c r="B2678" s="573" t="s">
        <v>3180</v>
      </c>
      <c r="C2678" s="574" t="s">
        <v>492</v>
      </c>
      <c r="D2678" s="575">
        <v>1638.07</v>
      </c>
    </row>
    <row r="2679" spans="1:4">
      <c r="A2679" s="572">
        <v>3602</v>
      </c>
      <c r="B2679" s="573" t="s">
        <v>3181</v>
      </c>
      <c r="C2679" s="574" t="s">
        <v>492</v>
      </c>
      <c r="D2679" s="575">
        <v>1499.09</v>
      </c>
    </row>
    <row r="2680" spans="1:4">
      <c r="A2680" s="572">
        <v>3603</v>
      </c>
      <c r="B2680" s="573" t="s">
        <v>3182</v>
      </c>
      <c r="C2680" s="574" t="s">
        <v>492</v>
      </c>
      <c r="D2680" s="575">
        <v>2141.65</v>
      </c>
    </row>
    <row r="2681" spans="1:4">
      <c r="A2681" s="572">
        <v>3632</v>
      </c>
      <c r="B2681" s="573" t="s">
        <v>3183</v>
      </c>
      <c r="C2681" s="574" t="s">
        <v>492</v>
      </c>
      <c r="D2681" s="575">
        <v>139.01</v>
      </c>
    </row>
    <row r="2682" spans="1:4">
      <c r="A2682" s="572">
        <v>3637</v>
      </c>
      <c r="B2682" s="573" t="s">
        <v>3184</v>
      </c>
      <c r="C2682" s="574" t="s">
        <v>492</v>
      </c>
      <c r="D2682" s="575">
        <v>247.42</v>
      </c>
    </row>
    <row r="2683" spans="1:4">
      <c r="A2683" s="572">
        <v>3608</v>
      </c>
      <c r="B2683" s="573" t="s">
        <v>3185</v>
      </c>
      <c r="C2683" s="574" t="s">
        <v>492</v>
      </c>
      <c r="D2683" s="575">
        <v>843.5</v>
      </c>
    </row>
    <row r="2684" spans="1:4">
      <c r="A2684" s="572">
        <v>3609</v>
      </c>
      <c r="B2684" s="573" t="s">
        <v>3186</v>
      </c>
      <c r="C2684" s="574" t="s">
        <v>492</v>
      </c>
      <c r="D2684" s="575">
        <v>915.29</v>
      </c>
    </row>
    <row r="2685" spans="1:4">
      <c r="A2685" s="572">
        <v>3610</v>
      </c>
      <c r="B2685" s="573" t="s">
        <v>3187</v>
      </c>
      <c r="C2685" s="574" t="s">
        <v>492</v>
      </c>
      <c r="D2685" s="575">
        <v>981.68</v>
      </c>
    </row>
    <row r="2686" spans="1:4">
      <c r="A2686" s="572">
        <v>3634</v>
      </c>
      <c r="B2686" s="573" t="s">
        <v>3188</v>
      </c>
      <c r="C2686" s="574" t="s">
        <v>492</v>
      </c>
      <c r="D2686" s="575">
        <v>1292.1600000000001</v>
      </c>
    </row>
    <row r="2687" spans="1:4">
      <c r="A2687" s="572">
        <v>3611</v>
      </c>
      <c r="B2687" s="573" t="s">
        <v>3189</v>
      </c>
      <c r="C2687" s="574" t="s">
        <v>492</v>
      </c>
      <c r="D2687" s="575">
        <v>1363.94</v>
      </c>
    </row>
    <row r="2688" spans="1:4">
      <c r="A2688" s="572">
        <v>3612</v>
      </c>
      <c r="B2688" s="573" t="s">
        <v>3190</v>
      </c>
      <c r="C2688" s="574" t="s">
        <v>492</v>
      </c>
      <c r="D2688" s="575">
        <v>1638.05</v>
      </c>
    </row>
    <row r="2689" spans="1:4">
      <c r="A2689" s="572">
        <v>3613</v>
      </c>
      <c r="B2689" s="573" t="s">
        <v>3191</v>
      </c>
      <c r="C2689" s="574" t="s">
        <v>492</v>
      </c>
      <c r="D2689" s="575">
        <v>1942.98</v>
      </c>
    </row>
    <row r="2690" spans="1:4">
      <c r="A2690" s="572">
        <v>3633</v>
      </c>
      <c r="B2690" s="573" t="s">
        <v>3192</v>
      </c>
      <c r="C2690" s="574" t="s">
        <v>492</v>
      </c>
      <c r="D2690" s="575">
        <v>2917.1</v>
      </c>
    </row>
    <row r="2691" spans="1:4">
      <c r="A2691" s="572">
        <v>3614</v>
      </c>
      <c r="B2691" s="573" t="s">
        <v>3193</v>
      </c>
      <c r="C2691" s="574" t="s">
        <v>492</v>
      </c>
      <c r="D2691" s="575">
        <v>2888.11</v>
      </c>
    </row>
    <row r="2692" spans="1:4">
      <c r="A2692" s="572">
        <v>3615</v>
      </c>
      <c r="B2692" s="573" t="s">
        <v>3194</v>
      </c>
      <c r="C2692" s="574" t="s">
        <v>492</v>
      </c>
      <c r="D2692" s="575">
        <v>3614.91</v>
      </c>
    </row>
    <row r="2693" spans="1:4">
      <c r="A2693" s="572">
        <v>3617</v>
      </c>
      <c r="B2693" s="573" t="s">
        <v>3195</v>
      </c>
      <c r="C2693" s="574" t="s">
        <v>492</v>
      </c>
      <c r="D2693" s="575">
        <v>336.2</v>
      </c>
    </row>
    <row r="2694" spans="1:4">
      <c r="A2694" s="572">
        <v>3629</v>
      </c>
      <c r="B2694" s="573" t="s">
        <v>3196</v>
      </c>
      <c r="C2694" s="574" t="s">
        <v>492</v>
      </c>
      <c r="D2694" s="575">
        <v>646.08000000000004</v>
      </c>
    </row>
    <row r="2695" spans="1:4">
      <c r="A2695" s="572">
        <v>3618</v>
      </c>
      <c r="B2695" s="573" t="s">
        <v>3197</v>
      </c>
      <c r="C2695" s="574" t="s">
        <v>492</v>
      </c>
      <c r="D2695" s="575">
        <v>587.99</v>
      </c>
    </row>
    <row r="2696" spans="1:4">
      <c r="A2696" s="572">
        <v>3619</v>
      </c>
      <c r="B2696" s="573" t="s">
        <v>3198</v>
      </c>
      <c r="C2696" s="574" t="s">
        <v>492</v>
      </c>
      <c r="D2696" s="575">
        <v>933.24</v>
      </c>
    </row>
    <row r="2697" spans="1:4">
      <c r="A2697" s="572">
        <v>3628</v>
      </c>
      <c r="B2697" s="573" t="s">
        <v>3199</v>
      </c>
      <c r="C2697" s="574" t="s">
        <v>492</v>
      </c>
      <c r="D2697" s="575">
        <v>1005.02</v>
      </c>
    </row>
    <row r="2698" spans="1:4">
      <c r="A2698" s="572">
        <v>3620</v>
      </c>
      <c r="B2698" s="573" t="s">
        <v>3200</v>
      </c>
      <c r="C2698" s="574" t="s">
        <v>492</v>
      </c>
      <c r="D2698" s="575">
        <v>1292.18</v>
      </c>
    </row>
    <row r="2699" spans="1:4">
      <c r="A2699" s="572">
        <v>3627</v>
      </c>
      <c r="B2699" s="573" t="s">
        <v>3201</v>
      </c>
      <c r="C2699" s="574" t="s">
        <v>492</v>
      </c>
      <c r="D2699" s="575">
        <v>1417.8</v>
      </c>
    </row>
    <row r="2700" spans="1:4">
      <c r="A2700" s="572">
        <v>3621</v>
      </c>
      <c r="B2700" s="573" t="s">
        <v>3202</v>
      </c>
      <c r="C2700" s="574" t="s">
        <v>492</v>
      </c>
      <c r="D2700" s="575">
        <v>1507.53</v>
      </c>
    </row>
    <row r="2701" spans="1:4">
      <c r="A2701" s="572">
        <v>3626</v>
      </c>
      <c r="B2701" s="573" t="s">
        <v>3203</v>
      </c>
      <c r="C2701" s="574" t="s">
        <v>492</v>
      </c>
      <c r="D2701" s="575">
        <v>1638.05</v>
      </c>
    </row>
    <row r="2702" spans="1:4">
      <c r="A2702" s="572">
        <v>3622</v>
      </c>
      <c r="B2702" s="573" t="s">
        <v>3204</v>
      </c>
      <c r="C2702" s="574" t="s">
        <v>492</v>
      </c>
      <c r="D2702" s="575">
        <v>1942.59</v>
      </c>
    </row>
    <row r="2703" spans="1:4">
      <c r="A2703" s="572">
        <v>3625</v>
      </c>
      <c r="B2703" s="573" t="s">
        <v>3205</v>
      </c>
      <c r="C2703" s="574" t="s">
        <v>492</v>
      </c>
      <c r="D2703" s="575">
        <v>2917.1</v>
      </c>
    </row>
    <row r="2704" spans="1:4">
      <c r="A2704" s="572">
        <v>3623</v>
      </c>
      <c r="B2704" s="573" t="s">
        <v>3206</v>
      </c>
      <c r="C2704" s="574" t="s">
        <v>492</v>
      </c>
      <c r="D2704" s="575">
        <v>3920.94</v>
      </c>
    </row>
    <row r="2705" spans="1:4">
      <c r="A2705" s="572">
        <v>3624</v>
      </c>
      <c r="B2705" s="573" t="s">
        <v>3207</v>
      </c>
      <c r="C2705" s="574" t="s">
        <v>492</v>
      </c>
      <c r="D2705" s="575">
        <v>4367.2299999999996</v>
      </c>
    </row>
    <row r="2706" spans="1:4">
      <c r="A2706" s="572">
        <v>3607</v>
      </c>
      <c r="B2706" s="573" t="s">
        <v>3208</v>
      </c>
      <c r="C2706" s="574" t="s">
        <v>492</v>
      </c>
      <c r="D2706" s="575">
        <v>336.2</v>
      </c>
    </row>
    <row r="2707" spans="1:4">
      <c r="A2707" s="572">
        <v>10911</v>
      </c>
      <c r="B2707" s="573" t="s">
        <v>3209</v>
      </c>
      <c r="C2707" s="574" t="s">
        <v>492</v>
      </c>
      <c r="D2707" s="575">
        <v>13.11</v>
      </c>
    </row>
    <row r="2708" spans="1:4">
      <c r="A2708" s="572">
        <v>10908</v>
      </c>
      <c r="B2708" s="573" t="s">
        <v>3210</v>
      </c>
      <c r="C2708" s="574" t="s">
        <v>492</v>
      </c>
      <c r="D2708" s="575">
        <v>11.39</v>
      </c>
    </row>
    <row r="2709" spans="1:4">
      <c r="A2709" s="572">
        <v>10909</v>
      </c>
      <c r="B2709" s="573" t="s">
        <v>3211</v>
      </c>
      <c r="C2709" s="574" t="s">
        <v>492</v>
      </c>
      <c r="D2709" s="575">
        <v>13.83</v>
      </c>
    </row>
    <row r="2710" spans="1:4">
      <c r="A2710" s="572">
        <v>3669</v>
      </c>
      <c r="B2710" s="573" t="s">
        <v>3212</v>
      </c>
      <c r="C2710" s="574" t="s">
        <v>492</v>
      </c>
      <c r="D2710" s="575">
        <v>8.33</v>
      </c>
    </row>
    <row r="2711" spans="1:4">
      <c r="A2711" s="572">
        <v>3653</v>
      </c>
      <c r="B2711" s="573" t="s">
        <v>3213</v>
      </c>
      <c r="C2711" s="574" t="s">
        <v>492</v>
      </c>
      <c r="D2711" s="575">
        <v>25.05</v>
      </c>
    </row>
    <row r="2712" spans="1:4">
      <c r="A2712" s="572">
        <v>3649</v>
      </c>
      <c r="B2712" s="573" t="s">
        <v>3214</v>
      </c>
      <c r="C2712" s="574" t="s">
        <v>492</v>
      </c>
      <c r="D2712" s="575">
        <v>64.14</v>
      </c>
    </row>
    <row r="2713" spans="1:4">
      <c r="A2713" s="572">
        <v>3651</v>
      </c>
      <c r="B2713" s="573" t="s">
        <v>3215</v>
      </c>
      <c r="C2713" s="574" t="s">
        <v>492</v>
      </c>
      <c r="D2713" s="575">
        <v>96.59</v>
      </c>
    </row>
    <row r="2714" spans="1:4">
      <c r="A2714" s="572">
        <v>3650</v>
      </c>
      <c r="B2714" s="573" t="s">
        <v>3216</v>
      </c>
      <c r="C2714" s="574" t="s">
        <v>492</v>
      </c>
      <c r="D2714" s="575">
        <v>134.56</v>
      </c>
    </row>
    <row r="2715" spans="1:4">
      <c r="A2715" s="572">
        <v>3645</v>
      </c>
      <c r="B2715" s="573" t="s">
        <v>3217</v>
      </c>
      <c r="C2715" s="574" t="s">
        <v>492</v>
      </c>
      <c r="D2715" s="575">
        <v>293.54000000000002</v>
      </c>
    </row>
    <row r="2716" spans="1:4">
      <c r="A2716" s="572">
        <v>3646</v>
      </c>
      <c r="B2716" s="573" t="s">
        <v>3218</v>
      </c>
      <c r="C2716" s="574" t="s">
        <v>492</v>
      </c>
      <c r="D2716" s="575">
        <v>477.91</v>
      </c>
    </row>
    <row r="2717" spans="1:4">
      <c r="A2717" s="572">
        <v>3647</v>
      </c>
      <c r="B2717" s="573" t="s">
        <v>3219</v>
      </c>
      <c r="C2717" s="574" t="s">
        <v>492</v>
      </c>
      <c r="D2717" s="575">
        <v>548.78</v>
      </c>
    </row>
    <row r="2718" spans="1:4">
      <c r="A2718" s="572">
        <v>3657</v>
      </c>
      <c r="B2718" s="573" t="s">
        <v>3220</v>
      </c>
      <c r="C2718" s="574" t="s">
        <v>492</v>
      </c>
      <c r="D2718" s="575">
        <v>17.059999999999999</v>
      </c>
    </row>
    <row r="2719" spans="1:4">
      <c r="A2719" s="572">
        <v>10865</v>
      </c>
      <c r="B2719" s="573" t="s">
        <v>3221</v>
      </c>
      <c r="C2719" s="574" t="s">
        <v>492</v>
      </c>
      <c r="D2719" s="575">
        <v>12.41</v>
      </c>
    </row>
    <row r="2720" spans="1:4">
      <c r="A2720" s="572">
        <v>3655</v>
      </c>
      <c r="B2720" s="573" t="s">
        <v>3222</v>
      </c>
      <c r="C2720" s="574" t="s">
        <v>492</v>
      </c>
      <c r="D2720" s="575">
        <v>23.17</v>
      </c>
    </row>
    <row r="2721" spans="1:4">
      <c r="A2721" s="572">
        <v>3666</v>
      </c>
      <c r="B2721" s="573" t="s">
        <v>3223</v>
      </c>
      <c r="C2721" s="574" t="s">
        <v>492</v>
      </c>
      <c r="D2721" s="575">
        <v>2.52</v>
      </c>
    </row>
    <row r="2722" spans="1:4">
      <c r="A2722" s="572">
        <v>3665</v>
      </c>
      <c r="B2722" s="573" t="s">
        <v>3224</v>
      </c>
      <c r="C2722" s="574" t="s">
        <v>492</v>
      </c>
      <c r="D2722" s="575">
        <v>34.869999999999997</v>
      </c>
    </row>
    <row r="2723" spans="1:4" ht="28.5">
      <c r="A2723" s="572">
        <v>12625</v>
      </c>
      <c r="B2723" s="573" t="s">
        <v>3225</v>
      </c>
      <c r="C2723" s="574" t="s">
        <v>492</v>
      </c>
      <c r="D2723" s="575">
        <v>7.71</v>
      </c>
    </row>
    <row r="2724" spans="1:4">
      <c r="A2724" s="572">
        <v>20136</v>
      </c>
      <c r="B2724" s="573" t="s">
        <v>3226</v>
      </c>
      <c r="C2724" s="574" t="s">
        <v>492</v>
      </c>
      <c r="D2724" s="575">
        <v>101.82</v>
      </c>
    </row>
    <row r="2725" spans="1:4">
      <c r="A2725" s="572">
        <v>3670</v>
      </c>
      <c r="B2725" s="573" t="s">
        <v>3227</v>
      </c>
      <c r="C2725" s="574" t="s">
        <v>492</v>
      </c>
      <c r="D2725" s="575">
        <v>16.100000000000001</v>
      </c>
    </row>
    <row r="2726" spans="1:4">
      <c r="A2726" s="572">
        <v>3659</v>
      </c>
      <c r="B2726" s="573" t="s">
        <v>3228</v>
      </c>
      <c r="C2726" s="574" t="s">
        <v>492</v>
      </c>
      <c r="D2726" s="575">
        <v>11.63</v>
      </c>
    </row>
    <row r="2727" spans="1:4">
      <c r="A2727" s="572">
        <v>3660</v>
      </c>
      <c r="B2727" s="573" t="s">
        <v>3229</v>
      </c>
      <c r="C2727" s="574" t="s">
        <v>492</v>
      </c>
      <c r="D2727" s="575">
        <v>15.87</v>
      </c>
    </row>
    <row r="2728" spans="1:4">
      <c r="A2728" s="572">
        <v>3662</v>
      </c>
      <c r="B2728" s="573" t="s">
        <v>3230</v>
      </c>
      <c r="C2728" s="574" t="s">
        <v>492</v>
      </c>
      <c r="D2728" s="575">
        <v>6.01</v>
      </c>
    </row>
    <row r="2729" spans="1:4">
      <c r="A2729" s="572">
        <v>3661</v>
      </c>
      <c r="B2729" s="573" t="s">
        <v>3231</v>
      </c>
      <c r="C2729" s="574" t="s">
        <v>492</v>
      </c>
      <c r="D2729" s="575">
        <v>8.92</v>
      </c>
    </row>
    <row r="2730" spans="1:4">
      <c r="A2730" s="572">
        <v>3658</v>
      </c>
      <c r="B2730" s="573" t="s">
        <v>3232</v>
      </c>
      <c r="C2730" s="574" t="s">
        <v>492</v>
      </c>
      <c r="D2730" s="575">
        <v>11.39</v>
      </c>
    </row>
    <row r="2731" spans="1:4">
      <c r="A2731" s="572">
        <v>20144</v>
      </c>
      <c r="B2731" s="573" t="s">
        <v>3233</v>
      </c>
      <c r="C2731" s="574" t="s">
        <v>492</v>
      </c>
      <c r="D2731" s="575">
        <v>33.799999999999997</v>
      </c>
    </row>
    <row r="2732" spans="1:4">
      <c r="A2732" s="572">
        <v>20143</v>
      </c>
      <c r="B2732" s="573" t="s">
        <v>3234</v>
      </c>
      <c r="C2732" s="574" t="s">
        <v>492</v>
      </c>
      <c r="D2732" s="575">
        <v>32.53</v>
      </c>
    </row>
    <row r="2733" spans="1:4">
      <c r="A2733" s="572">
        <v>20145</v>
      </c>
      <c r="B2733" s="573" t="s">
        <v>3235</v>
      </c>
      <c r="C2733" s="574" t="s">
        <v>492</v>
      </c>
      <c r="D2733" s="575">
        <v>77.959999999999994</v>
      </c>
    </row>
    <row r="2734" spans="1:4">
      <c r="A2734" s="572">
        <v>20146</v>
      </c>
      <c r="B2734" s="573" t="s">
        <v>3236</v>
      </c>
      <c r="C2734" s="574" t="s">
        <v>492</v>
      </c>
      <c r="D2734" s="575">
        <v>94.8</v>
      </c>
    </row>
    <row r="2735" spans="1:4">
      <c r="A2735" s="572">
        <v>20140</v>
      </c>
      <c r="B2735" s="573" t="s">
        <v>3237</v>
      </c>
      <c r="C2735" s="574" t="s">
        <v>492</v>
      </c>
      <c r="D2735" s="575">
        <v>5.61</v>
      </c>
    </row>
    <row r="2736" spans="1:4">
      <c r="A2736" s="572">
        <v>20141</v>
      </c>
      <c r="B2736" s="573" t="s">
        <v>3238</v>
      </c>
      <c r="C2736" s="574" t="s">
        <v>492</v>
      </c>
      <c r="D2736" s="575">
        <v>8.44</v>
      </c>
    </row>
    <row r="2737" spans="1:4">
      <c r="A2737" s="572">
        <v>20142</v>
      </c>
      <c r="B2737" s="573" t="s">
        <v>3239</v>
      </c>
      <c r="C2737" s="574" t="s">
        <v>492</v>
      </c>
      <c r="D2737" s="575">
        <v>21.44</v>
      </c>
    </row>
    <row r="2738" spans="1:4">
      <c r="A2738" s="572">
        <v>20138</v>
      </c>
      <c r="B2738" s="573" t="s">
        <v>3240</v>
      </c>
      <c r="C2738" s="574" t="s">
        <v>492</v>
      </c>
      <c r="D2738" s="575">
        <v>68.23</v>
      </c>
    </row>
    <row r="2739" spans="1:4">
      <c r="A2739" s="572">
        <v>39875</v>
      </c>
      <c r="B2739" s="573" t="s">
        <v>3241</v>
      </c>
      <c r="C2739" s="574" t="s">
        <v>492</v>
      </c>
      <c r="D2739" s="575">
        <v>265.04000000000002</v>
      </c>
    </row>
    <row r="2740" spans="1:4">
      <c r="A2740" s="572">
        <v>39876</v>
      </c>
      <c r="B2740" s="573" t="s">
        <v>3242</v>
      </c>
      <c r="C2740" s="574" t="s">
        <v>492</v>
      </c>
      <c r="D2740" s="575">
        <v>331.83</v>
      </c>
    </row>
    <row r="2741" spans="1:4">
      <c r="A2741" s="572">
        <v>39877</v>
      </c>
      <c r="B2741" s="573" t="s">
        <v>3243</v>
      </c>
      <c r="C2741" s="574" t="s">
        <v>492</v>
      </c>
      <c r="D2741" s="575">
        <v>460.24</v>
      </c>
    </row>
    <row r="2742" spans="1:4">
      <c r="A2742" s="572">
        <v>39878</v>
      </c>
      <c r="B2742" s="573" t="s">
        <v>3244</v>
      </c>
      <c r="C2742" s="574" t="s">
        <v>492</v>
      </c>
      <c r="D2742" s="575">
        <v>607.9</v>
      </c>
    </row>
    <row r="2743" spans="1:4">
      <c r="A2743" s="572">
        <v>39872</v>
      </c>
      <c r="B2743" s="573" t="s">
        <v>3245</v>
      </c>
      <c r="C2743" s="574" t="s">
        <v>492</v>
      </c>
      <c r="D2743" s="575">
        <v>181.76</v>
      </c>
    </row>
    <row r="2744" spans="1:4">
      <c r="A2744" s="572">
        <v>39873</v>
      </c>
      <c r="B2744" s="573" t="s">
        <v>3246</v>
      </c>
      <c r="C2744" s="574" t="s">
        <v>492</v>
      </c>
      <c r="D2744" s="575">
        <v>210.83</v>
      </c>
    </row>
    <row r="2745" spans="1:4">
      <c r="A2745" s="572">
        <v>39874</v>
      </c>
      <c r="B2745" s="573" t="s">
        <v>3247</v>
      </c>
      <c r="C2745" s="574" t="s">
        <v>492</v>
      </c>
      <c r="D2745" s="575">
        <v>231.57</v>
      </c>
    </row>
    <row r="2746" spans="1:4">
      <c r="A2746" s="572">
        <v>3674</v>
      </c>
      <c r="B2746" s="573" t="s">
        <v>3248</v>
      </c>
      <c r="C2746" s="574" t="s">
        <v>810</v>
      </c>
      <c r="D2746" s="575">
        <v>132.86000000000001</v>
      </c>
    </row>
    <row r="2747" spans="1:4">
      <c r="A2747" s="572">
        <v>3681</v>
      </c>
      <c r="B2747" s="573" t="s">
        <v>3249</v>
      </c>
      <c r="C2747" s="574" t="s">
        <v>810</v>
      </c>
      <c r="D2747" s="575">
        <v>197.67</v>
      </c>
    </row>
    <row r="2748" spans="1:4">
      <c r="A2748" s="572">
        <v>3676</v>
      </c>
      <c r="B2748" s="573" t="s">
        <v>3250</v>
      </c>
      <c r="C2748" s="574" t="s">
        <v>810</v>
      </c>
      <c r="D2748" s="575">
        <v>743.91</v>
      </c>
    </row>
    <row r="2749" spans="1:4">
      <c r="A2749" s="572">
        <v>3679</v>
      </c>
      <c r="B2749" s="573" t="s">
        <v>3251</v>
      </c>
      <c r="C2749" s="574" t="s">
        <v>810</v>
      </c>
      <c r="D2749" s="575">
        <v>615.45000000000005</v>
      </c>
    </row>
    <row r="2750" spans="1:4">
      <c r="A2750" s="572">
        <v>3720</v>
      </c>
      <c r="B2750" s="573" t="s">
        <v>3252</v>
      </c>
      <c r="C2750" s="574" t="s">
        <v>492</v>
      </c>
      <c r="D2750" s="575">
        <v>110</v>
      </c>
    </row>
    <row r="2751" spans="1:4">
      <c r="A2751" s="572">
        <v>3721</v>
      </c>
      <c r="B2751" s="573" t="s">
        <v>3253</v>
      </c>
      <c r="C2751" s="574" t="s">
        <v>492</v>
      </c>
      <c r="D2751" s="575">
        <v>189.44</v>
      </c>
    </row>
    <row r="2752" spans="1:4">
      <c r="A2752" s="572">
        <v>3722</v>
      </c>
      <c r="B2752" s="573" t="s">
        <v>3254</v>
      </c>
      <c r="C2752" s="574" t="s">
        <v>492</v>
      </c>
      <c r="D2752" s="575">
        <v>317.8</v>
      </c>
    </row>
    <row r="2753" spans="1:4">
      <c r="A2753" s="572">
        <v>3723</v>
      </c>
      <c r="B2753" s="573" t="s">
        <v>3255</v>
      </c>
      <c r="C2753" s="574" t="s">
        <v>492</v>
      </c>
      <c r="D2753" s="575">
        <v>336.13</v>
      </c>
    </row>
    <row r="2754" spans="1:4">
      <c r="A2754" s="572">
        <v>3724</v>
      </c>
      <c r="B2754" s="573" t="s">
        <v>3256</v>
      </c>
      <c r="C2754" s="574" t="s">
        <v>492</v>
      </c>
      <c r="D2754" s="575">
        <v>452.51</v>
      </c>
    </row>
    <row r="2755" spans="1:4">
      <c r="A2755" s="572">
        <v>3725</v>
      </c>
      <c r="B2755" s="573" t="s">
        <v>3257</v>
      </c>
      <c r="C2755" s="574" t="s">
        <v>492</v>
      </c>
      <c r="D2755" s="575">
        <v>660.02</v>
      </c>
    </row>
    <row r="2756" spans="1:4">
      <c r="A2756" s="572">
        <v>3728</v>
      </c>
      <c r="B2756" s="573" t="s">
        <v>3258</v>
      </c>
      <c r="C2756" s="574" t="s">
        <v>492</v>
      </c>
      <c r="D2756" s="575">
        <v>739.47</v>
      </c>
    </row>
    <row r="2757" spans="1:4">
      <c r="A2757" s="572">
        <v>3718</v>
      </c>
      <c r="B2757" s="573" t="s">
        <v>3259</v>
      </c>
      <c r="C2757" s="574" t="s">
        <v>492</v>
      </c>
      <c r="D2757" s="575">
        <v>104.61</v>
      </c>
    </row>
    <row r="2758" spans="1:4">
      <c r="A2758" s="572">
        <v>3726</v>
      </c>
      <c r="B2758" s="573" t="s">
        <v>3260</v>
      </c>
      <c r="C2758" s="574" t="s">
        <v>492</v>
      </c>
      <c r="D2758" s="575">
        <v>1118.3800000000001</v>
      </c>
    </row>
    <row r="2759" spans="1:4">
      <c r="A2759" s="572">
        <v>3727</v>
      </c>
      <c r="B2759" s="573" t="s">
        <v>3261</v>
      </c>
      <c r="C2759" s="574" t="s">
        <v>492</v>
      </c>
      <c r="D2759" s="575">
        <v>1698.96</v>
      </c>
    </row>
    <row r="2760" spans="1:4">
      <c r="A2760" s="572">
        <v>3719</v>
      </c>
      <c r="B2760" s="573" t="s">
        <v>3262</v>
      </c>
      <c r="C2760" s="574" t="s">
        <v>492</v>
      </c>
      <c r="D2760" s="575">
        <v>108.17</v>
      </c>
    </row>
    <row r="2761" spans="1:4">
      <c r="A2761" s="572">
        <v>11617</v>
      </c>
      <c r="B2761" s="573" t="s">
        <v>3263</v>
      </c>
      <c r="C2761" s="574" t="s">
        <v>486</v>
      </c>
      <c r="D2761" s="575">
        <v>5.17</v>
      </c>
    </row>
    <row r="2762" spans="1:4" ht="28.5">
      <c r="A2762" s="572">
        <v>3672</v>
      </c>
      <c r="B2762" s="573" t="s">
        <v>3264</v>
      </c>
      <c r="C2762" s="574" t="s">
        <v>810</v>
      </c>
      <c r="D2762" s="575">
        <v>2.1</v>
      </c>
    </row>
    <row r="2763" spans="1:4" ht="28.5">
      <c r="A2763" s="572">
        <v>3671</v>
      </c>
      <c r="B2763" s="573" t="s">
        <v>3265</v>
      </c>
      <c r="C2763" s="574" t="s">
        <v>810</v>
      </c>
      <c r="D2763" s="575">
        <v>1.98</v>
      </c>
    </row>
    <row r="2764" spans="1:4" ht="28.5">
      <c r="A2764" s="572">
        <v>3673</v>
      </c>
      <c r="B2764" s="573" t="s">
        <v>3266</v>
      </c>
      <c r="C2764" s="574" t="s">
        <v>810</v>
      </c>
      <c r="D2764" s="575">
        <v>3.11</v>
      </c>
    </row>
    <row r="2765" spans="1:4">
      <c r="A2765" s="572">
        <v>3729</v>
      </c>
      <c r="B2765" s="573" t="s">
        <v>3267</v>
      </c>
      <c r="C2765" s="574" t="s">
        <v>492</v>
      </c>
      <c r="D2765" s="575">
        <v>35.99</v>
      </c>
    </row>
    <row r="2766" spans="1:4">
      <c r="A2766" s="572">
        <v>39398</v>
      </c>
      <c r="B2766" s="573" t="s">
        <v>3268</v>
      </c>
      <c r="C2766" s="574" t="s">
        <v>492</v>
      </c>
      <c r="D2766" s="575">
        <v>47.19</v>
      </c>
    </row>
    <row r="2767" spans="1:4" ht="28.5">
      <c r="A2767" s="572">
        <v>13343</v>
      </c>
      <c r="B2767" s="573" t="s">
        <v>3269</v>
      </c>
      <c r="C2767" s="574" t="s">
        <v>492</v>
      </c>
      <c r="D2767" s="575">
        <v>17.100000000000001</v>
      </c>
    </row>
    <row r="2768" spans="1:4">
      <c r="A2768" s="572">
        <v>2599</v>
      </c>
      <c r="B2768" s="573" t="s">
        <v>3270</v>
      </c>
      <c r="C2768" s="574" t="s">
        <v>492</v>
      </c>
      <c r="D2768" s="575">
        <v>24.95</v>
      </c>
    </row>
    <row r="2769" spans="1:4">
      <c r="A2769" s="572">
        <v>2600</v>
      </c>
      <c r="B2769" s="573" t="s">
        <v>3271</v>
      </c>
      <c r="C2769" s="574" t="s">
        <v>492</v>
      </c>
      <c r="D2769" s="575">
        <v>31.07</v>
      </c>
    </row>
    <row r="2770" spans="1:4">
      <c r="A2770" s="572">
        <v>2607</v>
      </c>
      <c r="B2770" s="573" t="s">
        <v>3272</v>
      </c>
      <c r="C2770" s="574" t="s">
        <v>492</v>
      </c>
      <c r="D2770" s="575">
        <v>37.96</v>
      </c>
    </row>
    <row r="2771" spans="1:4">
      <c r="A2771" s="572">
        <v>2601</v>
      </c>
      <c r="B2771" s="573" t="s">
        <v>3273</v>
      </c>
      <c r="C2771" s="574" t="s">
        <v>492</v>
      </c>
      <c r="D2771" s="575">
        <v>48.99</v>
      </c>
    </row>
    <row r="2772" spans="1:4">
      <c r="A2772" s="572">
        <v>2606</v>
      </c>
      <c r="B2772" s="573" t="s">
        <v>3274</v>
      </c>
      <c r="C2772" s="574" t="s">
        <v>492</v>
      </c>
      <c r="D2772" s="575">
        <v>60.22</v>
      </c>
    </row>
    <row r="2773" spans="1:4">
      <c r="A2773" s="572">
        <v>2602</v>
      </c>
      <c r="B2773" s="573" t="s">
        <v>3275</v>
      </c>
      <c r="C2773" s="574" t="s">
        <v>492</v>
      </c>
      <c r="D2773" s="575">
        <v>72.790000000000006</v>
      </c>
    </row>
    <row r="2774" spans="1:4">
      <c r="A2774" s="572">
        <v>2603</v>
      </c>
      <c r="B2774" s="573" t="s">
        <v>3276</v>
      </c>
      <c r="C2774" s="574" t="s">
        <v>492</v>
      </c>
      <c r="D2774" s="575">
        <v>32.130000000000003</v>
      </c>
    </row>
    <row r="2775" spans="1:4">
      <c r="A2775" s="572">
        <v>2605</v>
      </c>
      <c r="B2775" s="573" t="s">
        <v>3277</v>
      </c>
      <c r="C2775" s="574" t="s">
        <v>492</v>
      </c>
      <c r="D2775" s="575">
        <v>37.619999999999997</v>
      </c>
    </row>
    <row r="2776" spans="1:4">
      <c r="A2776" s="572">
        <v>2604</v>
      </c>
      <c r="B2776" s="573" t="s">
        <v>3278</v>
      </c>
      <c r="C2776" s="574" t="s">
        <v>492</v>
      </c>
      <c r="D2776" s="575">
        <v>53.52</v>
      </c>
    </row>
    <row r="2777" spans="1:4">
      <c r="A2777" s="572">
        <v>2598</v>
      </c>
      <c r="B2777" s="573" t="s">
        <v>3279</v>
      </c>
      <c r="C2777" s="574" t="s">
        <v>492</v>
      </c>
      <c r="D2777" s="575">
        <v>62.39</v>
      </c>
    </row>
    <row r="2778" spans="1:4">
      <c r="A2778" s="572">
        <v>2608</v>
      </c>
      <c r="B2778" s="573" t="s">
        <v>3280</v>
      </c>
      <c r="C2778" s="574" t="s">
        <v>492</v>
      </c>
      <c r="D2778" s="575">
        <v>67.83</v>
      </c>
    </row>
    <row r="2779" spans="1:4">
      <c r="A2779" s="572">
        <v>3412</v>
      </c>
      <c r="B2779" s="573" t="s">
        <v>3281</v>
      </c>
      <c r="C2779" s="574" t="s">
        <v>891</v>
      </c>
      <c r="D2779" s="575">
        <v>10.27</v>
      </c>
    </row>
    <row r="2780" spans="1:4">
      <c r="A2780" s="572">
        <v>3413</v>
      </c>
      <c r="B2780" s="573" t="s">
        <v>3282</v>
      </c>
      <c r="C2780" s="574" t="s">
        <v>891</v>
      </c>
      <c r="D2780" s="575">
        <v>23.14</v>
      </c>
    </row>
    <row r="2781" spans="1:4" ht="28.5">
      <c r="A2781" s="572">
        <v>3731</v>
      </c>
      <c r="B2781" s="573" t="s">
        <v>3283</v>
      </c>
      <c r="C2781" s="574" t="s">
        <v>891</v>
      </c>
      <c r="D2781" s="575">
        <v>41</v>
      </c>
    </row>
    <row r="2782" spans="1:4" ht="28.5">
      <c r="A2782" s="572">
        <v>3733</v>
      </c>
      <c r="B2782" s="573" t="s">
        <v>3284</v>
      </c>
      <c r="C2782" s="574" t="s">
        <v>891</v>
      </c>
      <c r="D2782" s="575">
        <v>44.17</v>
      </c>
    </row>
    <row r="2783" spans="1:4">
      <c r="A2783" s="572">
        <v>38137</v>
      </c>
      <c r="B2783" s="573" t="s">
        <v>3285</v>
      </c>
      <c r="C2783" s="574" t="s">
        <v>891</v>
      </c>
      <c r="D2783" s="575">
        <v>41.24</v>
      </c>
    </row>
    <row r="2784" spans="1:4">
      <c r="A2784" s="572">
        <v>38135</v>
      </c>
      <c r="B2784" s="573" t="s">
        <v>3286</v>
      </c>
      <c r="C2784" s="574" t="s">
        <v>891</v>
      </c>
      <c r="D2784" s="575">
        <v>52.28</v>
      </c>
    </row>
    <row r="2785" spans="1:4">
      <c r="A2785" s="572">
        <v>38136</v>
      </c>
      <c r="B2785" s="573" t="s">
        <v>3287</v>
      </c>
      <c r="C2785" s="574" t="s">
        <v>891</v>
      </c>
      <c r="D2785" s="575">
        <v>52.28</v>
      </c>
    </row>
    <row r="2786" spans="1:4">
      <c r="A2786" s="572">
        <v>38138</v>
      </c>
      <c r="B2786" s="573" t="s">
        <v>3288</v>
      </c>
      <c r="C2786" s="574" t="s">
        <v>891</v>
      </c>
      <c r="D2786" s="575">
        <v>40.5</v>
      </c>
    </row>
    <row r="2787" spans="1:4" ht="28.5">
      <c r="A2787" s="572">
        <v>11644</v>
      </c>
      <c r="B2787" s="573" t="s">
        <v>3289</v>
      </c>
      <c r="C2787" s="574" t="s">
        <v>492</v>
      </c>
      <c r="D2787" s="575">
        <v>277.02</v>
      </c>
    </row>
    <row r="2788" spans="1:4" ht="28.5">
      <c r="A2788" s="572">
        <v>11645</v>
      </c>
      <c r="B2788" s="573" t="s">
        <v>3290</v>
      </c>
      <c r="C2788" s="574" t="s">
        <v>492</v>
      </c>
      <c r="D2788" s="575">
        <v>182.85</v>
      </c>
    </row>
    <row r="2789" spans="1:4" ht="28.5">
      <c r="A2789" s="572">
        <v>11646</v>
      </c>
      <c r="B2789" s="573" t="s">
        <v>3291</v>
      </c>
      <c r="C2789" s="574" t="s">
        <v>492</v>
      </c>
      <c r="D2789" s="575">
        <v>78.12</v>
      </c>
    </row>
    <row r="2790" spans="1:4" ht="28.5">
      <c r="A2790" s="572">
        <v>11647</v>
      </c>
      <c r="B2790" s="573" t="s">
        <v>3292</v>
      </c>
      <c r="C2790" s="574" t="s">
        <v>492</v>
      </c>
      <c r="D2790" s="575">
        <v>253.71</v>
      </c>
    </row>
    <row r="2791" spans="1:4" ht="28.5">
      <c r="A2791" s="572">
        <v>11648</v>
      </c>
      <c r="B2791" s="573" t="s">
        <v>3293</v>
      </c>
      <c r="C2791" s="574" t="s">
        <v>492</v>
      </c>
      <c r="D2791" s="575">
        <v>256</v>
      </c>
    </row>
    <row r="2792" spans="1:4" ht="28.5">
      <c r="A2792" s="572">
        <v>11649</v>
      </c>
      <c r="B2792" s="573" t="s">
        <v>3294</v>
      </c>
      <c r="C2792" s="574" t="s">
        <v>492</v>
      </c>
      <c r="D2792" s="575">
        <v>268.8</v>
      </c>
    </row>
    <row r="2793" spans="1:4" ht="28.5">
      <c r="A2793" s="572">
        <v>11650</v>
      </c>
      <c r="B2793" s="573" t="s">
        <v>3295</v>
      </c>
      <c r="C2793" s="574" t="s">
        <v>492</v>
      </c>
      <c r="D2793" s="575">
        <v>306.27999999999997</v>
      </c>
    </row>
    <row r="2794" spans="1:4" ht="28.5">
      <c r="A2794" s="572">
        <v>3736</v>
      </c>
      <c r="B2794" s="573" t="s">
        <v>3296</v>
      </c>
      <c r="C2794" s="574" t="s">
        <v>891</v>
      </c>
      <c r="D2794" s="575">
        <v>32</v>
      </c>
    </row>
    <row r="2795" spans="1:4" ht="28.5">
      <c r="A2795" s="572">
        <v>3741</v>
      </c>
      <c r="B2795" s="573" t="s">
        <v>3297</v>
      </c>
      <c r="C2795" s="574" t="s">
        <v>891</v>
      </c>
      <c r="D2795" s="575">
        <v>36.57</v>
      </c>
    </row>
    <row r="2796" spans="1:4" ht="28.5">
      <c r="A2796" s="572">
        <v>3745</v>
      </c>
      <c r="B2796" s="573" t="s">
        <v>3298</v>
      </c>
      <c r="C2796" s="574" t="s">
        <v>891</v>
      </c>
      <c r="D2796" s="575">
        <v>38.85</v>
      </c>
    </row>
    <row r="2797" spans="1:4">
      <c r="A2797" s="572">
        <v>3742</v>
      </c>
      <c r="B2797" s="573" t="s">
        <v>3299</v>
      </c>
      <c r="C2797" s="574" t="s">
        <v>891</v>
      </c>
      <c r="D2797" s="575">
        <v>57.14</v>
      </c>
    </row>
    <row r="2798" spans="1:4" ht="28.5">
      <c r="A2798" s="572">
        <v>3743</v>
      </c>
      <c r="B2798" s="573" t="s">
        <v>3300</v>
      </c>
      <c r="C2798" s="574" t="s">
        <v>891</v>
      </c>
      <c r="D2798" s="575">
        <v>34.28</v>
      </c>
    </row>
    <row r="2799" spans="1:4" ht="28.5">
      <c r="A2799" s="572">
        <v>3744</v>
      </c>
      <c r="B2799" s="573" t="s">
        <v>3301</v>
      </c>
      <c r="C2799" s="574" t="s">
        <v>891</v>
      </c>
      <c r="D2799" s="575">
        <v>37.479999999999997</v>
      </c>
    </row>
    <row r="2800" spans="1:4" ht="28.5">
      <c r="A2800" s="572">
        <v>3739</v>
      </c>
      <c r="B2800" s="573" t="s">
        <v>3302</v>
      </c>
      <c r="C2800" s="574" t="s">
        <v>891</v>
      </c>
      <c r="D2800" s="575">
        <v>41.14</v>
      </c>
    </row>
    <row r="2801" spans="1:4" ht="28.5">
      <c r="A2801" s="572">
        <v>3747</v>
      </c>
      <c r="B2801" s="573" t="s">
        <v>3303</v>
      </c>
      <c r="C2801" s="574" t="s">
        <v>891</v>
      </c>
      <c r="D2801" s="575">
        <v>41.6</v>
      </c>
    </row>
    <row r="2802" spans="1:4" ht="28.5">
      <c r="A2802" s="572">
        <v>3737</v>
      </c>
      <c r="B2802" s="573" t="s">
        <v>3304</v>
      </c>
      <c r="C2802" s="574" t="s">
        <v>891</v>
      </c>
      <c r="D2802" s="575">
        <v>43.42</v>
      </c>
    </row>
    <row r="2803" spans="1:4" ht="28.5">
      <c r="A2803" s="572">
        <v>3738</v>
      </c>
      <c r="B2803" s="573" t="s">
        <v>3305</v>
      </c>
      <c r="C2803" s="574" t="s">
        <v>891</v>
      </c>
      <c r="D2803" s="575">
        <v>45.25</v>
      </c>
    </row>
    <row r="2804" spans="1:4" ht="28.5">
      <c r="A2804" s="572">
        <v>3746</v>
      </c>
      <c r="B2804" s="573" t="s">
        <v>3306</v>
      </c>
      <c r="C2804" s="574" t="s">
        <v>891</v>
      </c>
      <c r="D2804" s="575">
        <v>69.39</v>
      </c>
    </row>
    <row r="2805" spans="1:4">
      <c r="A2805" s="572">
        <v>3748</v>
      </c>
      <c r="B2805" s="573" t="s">
        <v>3307</v>
      </c>
      <c r="C2805" s="574" t="s">
        <v>891</v>
      </c>
      <c r="D2805" s="575">
        <v>68.569999999999993</v>
      </c>
    </row>
    <row r="2806" spans="1:4">
      <c r="A2806" s="572">
        <v>3740</v>
      </c>
      <c r="B2806" s="573" t="s">
        <v>3308</v>
      </c>
      <c r="C2806" s="574" t="s">
        <v>891</v>
      </c>
      <c r="D2806" s="575">
        <v>82.28</v>
      </c>
    </row>
    <row r="2807" spans="1:4" ht="28.5">
      <c r="A2807" s="572">
        <v>13652</v>
      </c>
      <c r="B2807" s="573" t="s">
        <v>3309</v>
      </c>
      <c r="C2807" s="574" t="s">
        <v>891</v>
      </c>
      <c r="D2807" s="575">
        <v>54.85</v>
      </c>
    </row>
    <row r="2808" spans="1:4">
      <c r="A2808" s="572">
        <v>13650</v>
      </c>
      <c r="B2808" s="573" t="s">
        <v>3310</v>
      </c>
      <c r="C2808" s="574" t="s">
        <v>891</v>
      </c>
      <c r="D2808" s="575">
        <v>36.11</v>
      </c>
    </row>
    <row r="2809" spans="1:4" ht="28.5">
      <c r="A2809" s="572">
        <v>13651</v>
      </c>
      <c r="B2809" s="573" t="s">
        <v>3311</v>
      </c>
      <c r="C2809" s="574" t="s">
        <v>891</v>
      </c>
      <c r="D2809" s="575">
        <v>36.57</v>
      </c>
    </row>
    <row r="2810" spans="1:4" ht="28.5">
      <c r="A2810" s="572">
        <v>13423</v>
      </c>
      <c r="B2810" s="573" t="s">
        <v>3312</v>
      </c>
      <c r="C2810" s="574" t="s">
        <v>891</v>
      </c>
      <c r="D2810" s="575">
        <v>65.73</v>
      </c>
    </row>
    <row r="2811" spans="1:4" ht="28.5">
      <c r="A2811" s="572">
        <v>13424</v>
      </c>
      <c r="B2811" s="573" t="s">
        <v>3313</v>
      </c>
      <c r="C2811" s="574" t="s">
        <v>891</v>
      </c>
      <c r="D2811" s="575">
        <v>82.51</v>
      </c>
    </row>
    <row r="2812" spans="1:4" ht="28.5">
      <c r="A2812" s="572">
        <v>13425</v>
      </c>
      <c r="B2812" s="573" t="s">
        <v>3314</v>
      </c>
      <c r="C2812" s="574" t="s">
        <v>891</v>
      </c>
      <c r="D2812" s="575">
        <v>89.6</v>
      </c>
    </row>
    <row r="2813" spans="1:4" ht="28.5">
      <c r="A2813" s="572">
        <v>13426</v>
      </c>
      <c r="B2813" s="573" t="s">
        <v>3315</v>
      </c>
      <c r="C2813" s="574" t="s">
        <v>891</v>
      </c>
      <c r="D2813" s="575">
        <v>102.4</v>
      </c>
    </row>
    <row r="2814" spans="1:4">
      <c r="A2814" s="572">
        <v>13250</v>
      </c>
      <c r="B2814" s="573" t="s">
        <v>3316</v>
      </c>
      <c r="C2814" s="574" t="s">
        <v>492</v>
      </c>
      <c r="D2814" s="575">
        <v>0.56999999999999995</v>
      </c>
    </row>
    <row r="2815" spans="1:4">
      <c r="A2815" s="572">
        <v>11641</v>
      </c>
      <c r="B2815" s="573" t="s">
        <v>3316</v>
      </c>
      <c r="C2815" s="574" t="s">
        <v>891</v>
      </c>
      <c r="D2815" s="575">
        <v>9.52</v>
      </c>
    </row>
    <row r="2816" spans="1:4">
      <c r="A2816" s="572">
        <v>21106</v>
      </c>
      <c r="B2816" s="573" t="s">
        <v>3317</v>
      </c>
      <c r="C2816" s="574" t="s">
        <v>486</v>
      </c>
      <c r="D2816" s="575">
        <v>27.54</v>
      </c>
    </row>
    <row r="2817" spans="1:4">
      <c r="A2817" s="572">
        <v>3753</v>
      </c>
      <c r="B2817" s="573" t="s">
        <v>3318</v>
      </c>
      <c r="C2817" s="574" t="s">
        <v>492</v>
      </c>
      <c r="D2817" s="575">
        <v>5.74</v>
      </c>
    </row>
    <row r="2818" spans="1:4">
      <c r="A2818" s="572">
        <v>3754</v>
      </c>
      <c r="B2818" s="573" t="s">
        <v>3319</v>
      </c>
      <c r="C2818" s="574" t="s">
        <v>492</v>
      </c>
      <c r="D2818" s="575">
        <v>5.74</v>
      </c>
    </row>
    <row r="2819" spans="1:4">
      <c r="A2819" s="572">
        <v>12207</v>
      </c>
      <c r="B2819" s="573" t="s">
        <v>3320</v>
      </c>
      <c r="C2819" s="574" t="s">
        <v>492</v>
      </c>
      <c r="D2819" s="575">
        <v>10.88</v>
      </c>
    </row>
    <row r="2820" spans="1:4">
      <c r="A2820" s="572">
        <v>38191</v>
      </c>
      <c r="B2820" s="573" t="s">
        <v>3321</v>
      </c>
      <c r="C2820" s="574" t="s">
        <v>492</v>
      </c>
      <c r="D2820" s="575">
        <v>9.41</v>
      </c>
    </row>
    <row r="2821" spans="1:4" ht="28.5">
      <c r="A2821" s="572">
        <v>39381</v>
      </c>
      <c r="B2821" s="573" t="s">
        <v>3322</v>
      </c>
      <c r="C2821" s="574" t="s">
        <v>492</v>
      </c>
      <c r="D2821" s="575">
        <v>8.7799999999999994</v>
      </c>
    </row>
    <row r="2822" spans="1:4">
      <c r="A2822" s="572">
        <v>38780</v>
      </c>
      <c r="B2822" s="573" t="s">
        <v>3323</v>
      </c>
      <c r="C2822" s="574" t="s">
        <v>492</v>
      </c>
      <c r="D2822" s="575">
        <v>10.74</v>
      </c>
    </row>
    <row r="2823" spans="1:4">
      <c r="A2823" s="572">
        <v>39377</v>
      </c>
      <c r="B2823" s="573" t="s">
        <v>3324</v>
      </c>
      <c r="C2823" s="574" t="s">
        <v>492</v>
      </c>
      <c r="D2823" s="575">
        <v>126.43</v>
      </c>
    </row>
    <row r="2824" spans="1:4">
      <c r="A2824" s="572">
        <v>38781</v>
      </c>
      <c r="B2824" s="573" t="s">
        <v>3325</v>
      </c>
      <c r="C2824" s="574" t="s">
        <v>492</v>
      </c>
      <c r="D2824" s="575">
        <v>36.26</v>
      </c>
    </row>
    <row r="2825" spans="1:4">
      <c r="A2825" s="572">
        <v>38192</v>
      </c>
      <c r="B2825" s="573" t="s">
        <v>3326</v>
      </c>
      <c r="C2825" s="574" t="s">
        <v>492</v>
      </c>
      <c r="D2825" s="575">
        <v>65.61</v>
      </c>
    </row>
    <row r="2826" spans="1:4">
      <c r="A2826" s="572">
        <v>38782</v>
      </c>
      <c r="B2826" s="573" t="s">
        <v>3327</v>
      </c>
      <c r="C2826" s="574" t="s">
        <v>492</v>
      </c>
      <c r="D2826" s="575">
        <v>7.48</v>
      </c>
    </row>
    <row r="2827" spans="1:4">
      <c r="A2827" s="572">
        <v>38778</v>
      </c>
      <c r="B2827" s="573" t="s">
        <v>3328</v>
      </c>
      <c r="C2827" s="574" t="s">
        <v>492</v>
      </c>
      <c r="D2827" s="575">
        <v>5.61</v>
      </c>
    </row>
    <row r="2828" spans="1:4">
      <c r="A2828" s="572">
        <v>38779</v>
      </c>
      <c r="B2828" s="573" t="s">
        <v>3329</v>
      </c>
      <c r="C2828" s="574" t="s">
        <v>492</v>
      </c>
      <c r="D2828" s="575">
        <v>5.95</v>
      </c>
    </row>
    <row r="2829" spans="1:4">
      <c r="A2829" s="572">
        <v>38194</v>
      </c>
      <c r="B2829" s="573" t="s">
        <v>3330</v>
      </c>
      <c r="C2829" s="574" t="s">
        <v>492</v>
      </c>
      <c r="D2829" s="575">
        <v>27.56</v>
      </c>
    </row>
    <row r="2830" spans="1:4">
      <c r="A2830" s="572">
        <v>38193</v>
      </c>
      <c r="B2830" s="573" t="s">
        <v>3331</v>
      </c>
      <c r="C2830" s="574" t="s">
        <v>492</v>
      </c>
      <c r="D2830" s="575">
        <v>20.39</v>
      </c>
    </row>
    <row r="2831" spans="1:4">
      <c r="A2831" s="572">
        <v>39388</v>
      </c>
      <c r="B2831" s="573" t="s">
        <v>3332</v>
      </c>
      <c r="C2831" s="574" t="s">
        <v>492</v>
      </c>
      <c r="D2831" s="575">
        <v>28.98</v>
      </c>
    </row>
    <row r="2832" spans="1:4">
      <c r="A2832" s="572">
        <v>39387</v>
      </c>
      <c r="B2832" s="573" t="s">
        <v>3333</v>
      </c>
      <c r="C2832" s="574" t="s">
        <v>492</v>
      </c>
      <c r="D2832" s="575">
        <v>48.89</v>
      </c>
    </row>
    <row r="2833" spans="1:4">
      <c r="A2833" s="572">
        <v>39386</v>
      </c>
      <c r="B2833" s="573" t="s">
        <v>3334</v>
      </c>
      <c r="C2833" s="574" t="s">
        <v>492</v>
      </c>
      <c r="D2833" s="575">
        <v>32.33</v>
      </c>
    </row>
    <row r="2834" spans="1:4">
      <c r="A2834" s="572">
        <v>3755</v>
      </c>
      <c r="B2834" s="573" t="s">
        <v>3335</v>
      </c>
      <c r="C2834" s="574" t="s">
        <v>492</v>
      </c>
      <c r="D2834" s="575">
        <v>16.98</v>
      </c>
    </row>
    <row r="2835" spans="1:4">
      <c r="A2835" s="572">
        <v>3750</v>
      </c>
      <c r="B2835" s="573" t="s">
        <v>3336</v>
      </c>
      <c r="C2835" s="574" t="s">
        <v>492</v>
      </c>
      <c r="D2835" s="575">
        <v>22.84</v>
      </c>
    </row>
    <row r="2836" spans="1:4">
      <c r="A2836" s="572">
        <v>3756</v>
      </c>
      <c r="B2836" s="573" t="s">
        <v>3337</v>
      </c>
      <c r="C2836" s="574" t="s">
        <v>492</v>
      </c>
      <c r="D2836" s="575">
        <v>42.68</v>
      </c>
    </row>
    <row r="2837" spans="1:4">
      <c r="A2837" s="572">
        <v>12214</v>
      </c>
      <c r="B2837" s="573" t="s">
        <v>3338</v>
      </c>
      <c r="C2837" s="574" t="s">
        <v>492</v>
      </c>
      <c r="D2837" s="575">
        <v>15.15</v>
      </c>
    </row>
    <row r="2838" spans="1:4">
      <c r="A2838" s="572">
        <v>3749</v>
      </c>
      <c r="B2838" s="573" t="s">
        <v>3339</v>
      </c>
      <c r="C2838" s="574" t="s">
        <v>492</v>
      </c>
      <c r="D2838" s="575">
        <v>27</v>
      </c>
    </row>
    <row r="2839" spans="1:4">
      <c r="A2839" s="572">
        <v>3751</v>
      </c>
      <c r="B2839" s="573" t="s">
        <v>3340</v>
      </c>
      <c r="C2839" s="574" t="s">
        <v>492</v>
      </c>
      <c r="D2839" s="575">
        <v>36.840000000000003</v>
      </c>
    </row>
    <row r="2840" spans="1:4">
      <c r="A2840" s="572">
        <v>3752</v>
      </c>
      <c r="B2840" s="573" t="s">
        <v>3341</v>
      </c>
      <c r="C2840" s="574" t="s">
        <v>492</v>
      </c>
      <c r="D2840" s="575">
        <v>60.78</v>
      </c>
    </row>
    <row r="2841" spans="1:4">
      <c r="A2841" s="572">
        <v>39376</v>
      </c>
      <c r="B2841" s="573" t="s">
        <v>3342</v>
      </c>
      <c r="C2841" s="574" t="s">
        <v>492</v>
      </c>
      <c r="D2841" s="575">
        <v>31.06</v>
      </c>
    </row>
    <row r="2842" spans="1:4">
      <c r="A2842" s="572">
        <v>12216</v>
      </c>
      <c r="B2842" s="573" t="s">
        <v>3343</v>
      </c>
      <c r="C2842" s="574" t="s">
        <v>492</v>
      </c>
      <c r="D2842" s="575">
        <v>32.81</v>
      </c>
    </row>
    <row r="2843" spans="1:4">
      <c r="A2843" s="572">
        <v>3757</v>
      </c>
      <c r="B2843" s="573" t="s">
        <v>3344</v>
      </c>
      <c r="C2843" s="574" t="s">
        <v>492</v>
      </c>
      <c r="D2843" s="575">
        <v>37.94</v>
      </c>
    </row>
    <row r="2844" spans="1:4">
      <c r="A2844" s="572">
        <v>3758</v>
      </c>
      <c r="B2844" s="573" t="s">
        <v>3345</v>
      </c>
      <c r="C2844" s="574" t="s">
        <v>492</v>
      </c>
      <c r="D2844" s="575">
        <v>44.24</v>
      </c>
    </row>
    <row r="2845" spans="1:4">
      <c r="A2845" s="572">
        <v>14145</v>
      </c>
      <c r="B2845" s="573" t="s">
        <v>3346</v>
      </c>
      <c r="C2845" s="574" t="s">
        <v>486</v>
      </c>
      <c r="D2845" s="575">
        <v>39.409999999999997</v>
      </c>
    </row>
    <row r="2846" spans="1:4">
      <c r="A2846" s="572">
        <v>14144</v>
      </c>
      <c r="B2846" s="573" t="s">
        <v>3347</v>
      </c>
      <c r="C2846" s="574" t="s">
        <v>486</v>
      </c>
      <c r="D2846" s="575">
        <v>30.58</v>
      </c>
    </row>
    <row r="2847" spans="1:4" ht="28.5">
      <c r="A2847" s="572">
        <v>746</v>
      </c>
      <c r="B2847" s="573" t="s">
        <v>3348</v>
      </c>
      <c r="C2847" s="574" t="s">
        <v>492</v>
      </c>
      <c r="D2847" s="575">
        <v>1775</v>
      </c>
    </row>
    <row r="2848" spans="1:4" ht="28.5">
      <c r="A2848" s="572">
        <v>36521</v>
      </c>
      <c r="B2848" s="573" t="s">
        <v>3349</v>
      </c>
      <c r="C2848" s="574" t="s">
        <v>492</v>
      </c>
      <c r="D2848" s="575">
        <v>100.79</v>
      </c>
    </row>
    <row r="2849" spans="1:4">
      <c r="A2849" s="572">
        <v>36794</v>
      </c>
      <c r="B2849" s="573" t="s">
        <v>3350</v>
      </c>
      <c r="C2849" s="574" t="s">
        <v>492</v>
      </c>
      <c r="D2849" s="575">
        <v>102.75</v>
      </c>
    </row>
    <row r="2850" spans="1:4">
      <c r="A2850" s="572">
        <v>10426</v>
      </c>
      <c r="B2850" s="573" t="s">
        <v>3351</v>
      </c>
      <c r="C2850" s="574" t="s">
        <v>492</v>
      </c>
      <c r="D2850" s="575">
        <v>147.97999999999999</v>
      </c>
    </row>
    <row r="2851" spans="1:4">
      <c r="A2851" s="572">
        <v>10425</v>
      </c>
      <c r="B2851" s="573" t="s">
        <v>3352</v>
      </c>
      <c r="C2851" s="574" t="s">
        <v>492</v>
      </c>
      <c r="D2851" s="575">
        <v>65.260000000000005</v>
      </c>
    </row>
    <row r="2852" spans="1:4">
      <c r="A2852" s="572">
        <v>10431</v>
      </c>
      <c r="B2852" s="573" t="s">
        <v>3353</v>
      </c>
      <c r="C2852" s="574" t="s">
        <v>492</v>
      </c>
      <c r="D2852" s="575">
        <v>162.35</v>
      </c>
    </row>
    <row r="2853" spans="1:4">
      <c r="A2853" s="572">
        <v>10429</v>
      </c>
      <c r="B2853" s="573" t="s">
        <v>3354</v>
      </c>
      <c r="C2853" s="574" t="s">
        <v>492</v>
      </c>
      <c r="D2853" s="575">
        <v>77.83</v>
      </c>
    </row>
    <row r="2854" spans="1:4" ht="28.5">
      <c r="A2854" s="572">
        <v>20269</v>
      </c>
      <c r="B2854" s="573" t="s">
        <v>3355</v>
      </c>
      <c r="C2854" s="574" t="s">
        <v>492</v>
      </c>
      <c r="D2854" s="575">
        <v>64.14</v>
      </c>
    </row>
    <row r="2855" spans="1:4">
      <c r="A2855" s="572">
        <v>20270</v>
      </c>
      <c r="B2855" s="573" t="s">
        <v>3356</v>
      </c>
      <c r="C2855" s="574" t="s">
        <v>492</v>
      </c>
      <c r="D2855" s="575">
        <v>69.849999999999994</v>
      </c>
    </row>
    <row r="2856" spans="1:4" ht="28.5">
      <c r="A2856" s="572">
        <v>11696</v>
      </c>
      <c r="B2856" s="573" t="s">
        <v>3357</v>
      </c>
      <c r="C2856" s="574" t="s">
        <v>492</v>
      </c>
      <c r="D2856" s="575">
        <v>102.05</v>
      </c>
    </row>
    <row r="2857" spans="1:4" ht="28.5">
      <c r="A2857" s="572">
        <v>10427</v>
      </c>
      <c r="B2857" s="573" t="s">
        <v>3358</v>
      </c>
      <c r="C2857" s="574" t="s">
        <v>492</v>
      </c>
      <c r="D2857" s="575">
        <v>182.97</v>
      </c>
    </row>
    <row r="2858" spans="1:4">
      <c r="A2858" s="572">
        <v>10428</v>
      </c>
      <c r="B2858" s="573" t="s">
        <v>3359</v>
      </c>
      <c r="C2858" s="574" t="s">
        <v>492</v>
      </c>
      <c r="D2858" s="575">
        <v>185.7</v>
      </c>
    </row>
    <row r="2859" spans="1:4">
      <c r="A2859" s="572">
        <v>40932</v>
      </c>
      <c r="B2859" s="573" t="s">
        <v>3360</v>
      </c>
      <c r="C2859" s="574" t="s">
        <v>688</v>
      </c>
      <c r="D2859" s="575">
        <v>3153.76</v>
      </c>
    </row>
    <row r="2860" spans="1:4">
      <c r="A2860" s="572">
        <v>10853</v>
      </c>
      <c r="B2860" s="573" t="s">
        <v>3361</v>
      </c>
      <c r="C2860" s="574" t="s">
        <v>492</v>
      </c>
      <c r="D2860" s="575">
        <v>65.349999999999994</v>
      </c>
    </row>
    <row r="2861" spans="1:4">
      <c r="A2861" s="572">
        <v>5093</v>
      </c>
      <c r="B2861" s="573" t="s">
        <v>3362</v>
      </c>
      <c r="C2861" s="574" t="s">
        <v>729</v>
      </c>
      <c r="D2861" s="575">
        <v>21</v>
      </c>
    </row>
    <row r="2862" spans="1:4" ht="28.5">
      <c r="A2862" s="572">
        <v>37773</v>
      </c>
      <c r="B2862" s="573" t="s">
        <v>3363</v>
      </c>
      <c r="C2862" s="574" t="s">
        <v>492</v>
      </c>
      <c r="D2862" s="575">
        <v>48827.19</v>
      </c>
    </row>
    <row r="2863" spans="1:4" ht="28.5">
      <c r="A2863" s="572">
        <v>37769</v>
      </c>
      <c r="B2863" s="573" t="s">
        <v>3364</v>
      </c>
      <c r="C2863" s="574" t="s">
        <v>492</v>
      </c>
      <c r="D2863" s="575">
        <v>81742.87</v>
      </c>
    </row>
    <row r="2864" spans="1:4" ht="28.5">
      <c r="A2864" s="572">
        <v>37768</v>
      </c>
      <c r="B2864" s="573" t="s">
        <v>3365</v>
      </c>
      <c r="C2864" s="574" t="s">
        <v>492</v>
      </c>
      <c r="D2864" s="575">
        <v>57500</v>
      </c>
    </row>
    <row r="2865" spans="1:4" ht="28.5">
      <c r="A2865" s="572">
        <v>37770</v>
      </c>
      <c r="B2865" s="573" t="s">
        <v>3366</v>
      </c>
      <c r="C2865" s="574" t="s">
        <v>492</v>
      </c>
      <c r="D2865" s="575">
        <v>138730.69</v>
      </c>
    </row>
    <row r="2866" spans="1:4">
      <c r="A2866" s="572">
        <v>6091</v>
      </c>
      <c r="B2866" s="573" t="s">
        <v>3367</v>
      </c>
      <c r="C2866" s="574" t="s">
        <v>256</v>
      </c>
      <c r="D2866" s="575">
        <v>13.27</v>
      </c>
    </row>
    <row r="2867" spans="1:4">
      <c r="A2867" s="572">
        <v>3767</v>
      </c>
      <c r="B2867" s="573" t="s">
        <v>3368</v>
      </c>
      <c r="C2867" s="574" t="s">
        <v>492</v>
      </c>
      <c r="D2867" s="575">
        <v>0.57999999999999996</v>
      </c>
    </row>
    <row r="2868" spans="1:4">
      <c r="A2868" s="572">
        <v>3768</v>
      </c>
      <c r="B2868" s="573" t="s">
        <v>3369</v>
      </c>
      <c r="C2868" s="574" t="s">
        <v>492</v>
      </c>
      <c r="D2868" s="575">
        <v>2.46</v>
      </c>
    </row>
    <row r="2869" spans="1:4" ht="28.5">
      <c r="A2869" s="572">
        <v>13192</v>
      </c>
      <c r="B2869" s="573" t="s">
        <v>3370</v>
      </c>
      <c r="C2869" s="574" t="s">
        <v>492</v>
      </c>
      <c r="D2869" s="575">
        <v>3179.27</v>
      </c>
    </row>
    <row r="2870" spans="1:4" ht="28.5">
      <c r="A2870" s="572">
        <v>38413</v>
      </c>
      <c r="B2870" s="573" t="s">
        <v>3371</v>
      </c>
      <c r="C2870" s="574" t="s">
        <v>492</v>
      </c>
      <c r="D2870" s="575">
        <v>525.79999999999995</v>
      </c>
    </row>
    <row r="2871" spans="1:4">
      <c r="A2871" s="572">
        <v>3290</v>
      </c>
      <c r="B2871" s="573" t="s">
        <v>3372</v>
      </c>
      <c r="C2871" s="574" t="s">
        <v>686</v>
      </c>
      <c r="D2871" s="575">
        <v>0.84</v>
      </c>
    </row>
    <row r="2872" spans="1:4">
      <c r="A2872" s="572">
        <v>38371</v>
      </c>
      <c r="B2872" s="573" t="s">
        <v>3373</v>
      </c>
      <c r="C2872" s="574" t="s">
        <v>492</v>
      </c>
      <c r="D2872" s="575">
        <v>18.21</v>
      </c>
    </row>
    <row r="2873" spans="1:4">
      <c r="A2873" s="572">
        <v>3777</v>
      </c>
      <c r="B2873" s="573" t="s">
        <v>3374</v>
      </c>
      <c r="C2873" s="574" t="s">
        <v>891</v>
      </c>
      <c r="D2873" s="575">
        <v>1.1000000000000001</v>
      </c>
    </row>
    <row r="2874" spans="1:4">
      <c r="A2874" s="572">
        <v>3779</v>
      </c>
      <c r="B2874" s="573" t="s">
        <v>3375</v>
      </c>
      <c r="C2874" s="574" t="s">
        <v>810</v>
      </c>
      <c r="D2874" s="575">
        <v>9.16</v>
      </c>
    </row>
    <row r="2875" spans="1:4" ht="28.5">
      <c r="A2875" s="572">
        <v>12268</v>
      </c>
      <c r="B2875" s="573" t="s">
        <v>3376</v>
      </c>
      <c r="C2875" s="574" t="s">
        <v>492</v>
      </c>
      <c r="D2875" s="575">
        <v>62.38</v>
      </c>
    </row>
    <row r="2876" spans="1:4">
      <c r="A2876" s="572">
        <v>3798</v>
      </c>
      <c r="B2876" s="573" t="s">
        <v>3377</v>
      </c>
      <c r="C2876" s="574" t="s">
        <v>492</v>
      </c>
      <c r="D2876" s="575">
        <v>36.79</v>
      </c>
    </row>
    <row r="2877" spans="1:4">
      <c r="A2877" s="572">
        <v>3806</v>
      </c>
      <c r="B2877" s="573" t="s">
        <v>3378</v>
      </c>
      <c r="C2877" s="574" t="s">
        <v>492</v>
      </c>
      <c r="D2877" s="575">
        <v>127.44</v>
      </c>
    </row>
    <row r="2878" spans="1:4" ht="28.5">
      <c r="A2878" s="572">
        <v>3788</v>
      </c>
      <c r="B2878" s="573" t="s">
        <v>3379</v>
      </c>
      <c r="C2878" s="574" t="s">
        <v>492</v>
      </c>
      <c r="D2878" s="575">
        <v>39.619999999999997</v>
      </c>
    </row>
    <row r="2879" spans="1:4" ht="42.75">
      <c r="A2879" s="572">
        <v>3811</v>
      </c>
      <c r="B2879" s="573" t="s">
        <v>3380</v>
      </c>
      <c r="C2879" s="574" t="s">
        <v>492</v>
      </c>
      <c r="D2879" s="575">
        <v>63.86</v>
      </c>
    </row>
    <row r="2880" spans="1:4" ht="28.5">
      <c r="A2880" s="572">
        <v>3799</v>
      </c>
      <c r="B2880" s="573" t="s">
        <v>3381</v>
      </c>
      <c r="C2880" s="574" t="s">
        <v>492</v>
      </c>
      <c r="D2880" s="575">
        <v>67.19</v>
      </c>
    </row>
    <row r="2881" spans="1:4" ht="28.5">
      <c r="A2881" s="572">
        <v>12230</v>
      </c>
      <c r="B2881" s="573" t="s">
        <v>3382</v>
      </c>
      <c r="C2881" s="574" t="s">
        <v>492</v>
      </c>
      <c r="D2881" s="575">
        <v>8.4499999999999993</v>
      </c>
    </row>
    <row r="2882" spans="1:4" ht="28.5">
      <c r="A2882" s="572">
        <v>12231</v>
      </c>
      <c r="B2882" s="573" t="s">
        <v>3383</v>
      </c>
      <c r="C2882" s="574" t="s">
        <v>492</v>
      </c>
      <c r="D2882" s="575">
        <v>12.07</v>
      </c>
    </row>
    <row r="2883" spans="1:4" ht="28.5">
      <c r="A2883" s="572">
        <v>12232</v>
      </c>
      <c r="B2883" s="573" t="s">
        <v>3384</v>
      </c>
      <c r="C2883" s="574" t="s">
        <v>492</v>
      </c>
      <c r="D2883" s="575">
        <v>7.92</v>
      </c>
    </row>
    <row r="2884" spans="1:4" ht="28.5">
      <c r="A2884" s="572">
        <v>12239</v>
      </c>
      <c r="B2884" s="573" t="s">
        <v>3385</v>
      </c>
      <c r="C2884" s="574" t="s">
        <v>492</v>
      </c>
      <c r="D2884" s="575">
        <v>15.39</v>
      </c>
    </row>
    <row r="2885" spans="1:4">
      <c r="A2885" s="572">
        <v>12271</v>
      </c>
      <c r="B2885" s="573" t="s">
        <v>3386</v>
      </c>
      <c r="C2885" s="574" t="s">
        <v>492</v>
      </c>
      <c r="D2885" s="575">
        <v>161.12</v>
      </c>
    </row>
    <row r="2886" spans="1:4">
      <c r="A2886" s="572">
        <v>12244</v>
      </c>
      <c r="B2886" s="573" t="s">
        <v>3387</v>
      </c>
      <c r="C2886" s="574" t="s">
        <v>492</v>
      </c>
      <c r="D2886" s="575">
        <v>100.37</v>
      </c>
    </row>
    <row r="2887" spans="1:4">
      <c r="A2887" s="572">
        <v>12245</v>
      </c>
      <c r="B2887" s="573" t="s">
        <v>3388</v>
      </c>
      <c r="C2887" s="574" t="s">
        <v>492</v>
      </c>
      <c r="D2887" s="575">
        <v>69.89</v>
      </c>
    </row>
    <row r="2888" spans="1:4" ht="28.5">
      <c r="A2888" s="572">
        <v>13382</v>
      </c>
      <c r="B2888" s="573" t="s">
        <v>3389</v>
      </c>
      <c r="C2888" s="574" t="s">
        <v>492</v>
      </c>
      <c r="D2888" s="575">
        <v>171.69</v>
      </c>
    </row>
    <row r="2889" spans="1:4" ht="28.5">
      <c r="A2889" s="572">
        <v>3787</v>
      </c>
      <c r="B2889" s="573" t="s">
        <v>3390</v>
      </c>
      <c r="C2889" s="574" t="s">
        <v>492</v>
      </c>
      <c r="D2889" s="575">
        <v>291.87</v>
      </c>
    </row>
    <row r="2890" spans="1:4" ht="28.5">
      <c r="A2890" s="572">
        <v>3780</v>
      </c>
      <c r="B2890" s="573" t="s">
        <v>3391</v>
      </c>
      <c r="C2890" s="574" t="s">
        <v>492</v>
      </c>
      <c r="D2890" s="575">
        <v>45.3</v>
      </c>
    </row>
    <row r="2891" spans="1:4" ht="28.5">
      <c r="A2891" s="572">
        <v>12265</v>
      </c>
      <c r="B2891" s="573" t="s">
        <v>3392</v>
      </c>
      <c r="C2891" s="574" t="s">
        <v>492</v>
      </c>
      <c r="D2891" s="575">
        <v>321.8</v>
      </c>
    </row>
    <row r="2892" spans="1:4">
      <c r="A2892" s="572">
        <v>12266</v>
      </c>
      <c r="B2892" s="573" t="s">
        <v>3393</v>
      </c>
      <c r="C2892" s="574" t="s">
        <v>492</v>
      </c>
      <c r="D2892" s="575">
        <v>11.54</v>
      </c>
    </row>
    <row r="2893" spans="1:4" ht="28.5">
      <c r="A2893" s="572">
        <v>3803</v>
      </c>
      <c r="B2893" s="573" t="s">
        <v>3394</v>
      </c>
      <c r="C2893" s="574" t="s">
        <v>492</v>
      </c>
      <c r="D2893" s="575">
        <v>23.77</v>
      </c>
    </row>
    <row r="2894" spans="1:4" ht="42.75">
      <c r="A2894" s="572">
        <v>13841</v>
      </c>
      <c r="B2894" s="573" t="s">
        <v>3395</v>
      </c>
      <c r="C2894" s="574" t="s">
        <v>492</v>
      </c>
      <c r="D2894" s="575">
        <v>35.39</v>
      </c>
    </row>
    <row r="2895" spans="1:4">
      <c r="A2895" s="572">
        <v>12267</v>
      </c>
      <c r="B2895" s="573" t="s">
        <v>3396</v>
      </c>
      <c r="C2895" s="574" t="s">
        <v>492</v>
      </c>
      <c r="D2895" s="575">
        <v>92.44</v>
      </c>
    </row>
    <row r="2896" spans="1:4">
      <c r="A2896" s="572">
        <v>12731</v>
      </c>
      <c r="B2896" s="573" t="s">
        <v>3397</v>
      </c>
      <c r="C2896" s="574" t="s">
        <v>492</v>
      </c>
      <c r="D2896" s="575">
        <v>151.26</v>
      </c>
    </row>
    <row r="2897" spans="1:4">
      <c r="A2897" s="572">
        <v>12723</v>
      </c>
      <c r="B2897" s="573" t="s">
        <v>3398</v>
      </c>
      <c r="C2897" s="574" t="s">
        <v>492</v>
      </c>
      <c r="D2897" s="575">
        <v>1.17</v>
      </c>
    </row>
    <row r="2898" spans="1:4">
      <c r="A2898" s="572">
        <v>12724</v>
      </c>
      <c r="B2898" s="573" t="s">
        <v>3399</v>
      </c>
      <c r="C2898" s="574" t="s">
        <v>492</v>
      </c>
      <c r="D2898" s="575">
        <v>2.25</v>
      </c>
    </row>
    <row r="2899" spans="1:4">
      <c r="A2899" s="572">
        <v>12725</v>
      </c>
      <c r="B2899" s="573" t="s">
        <v>3400</v>
      </c>
      <c r="C2899" s="574" t="s">
        <v>492</v>
      </c>
      <c r="D2899" s="575">
        <v>4.5199999999999996</v>
      </c>
    </row>
    <row r="2900" spans="1:4">
      <c r="A2900" s="572">
        <v>12726</v>
      </c>
      <c r="B2900" s="573" t="s">
        <v>3401</v>
      </c>
      <c r="C2900" s="574" t="s">
        <v>492</v>
      </c>
      <c r="D2900" s="575">
        <v>9.98</v>
      </c>
    </row>
    <row r="2901" spans="1:4">
      <c r="A2901" s="572">
        <v>12727</v>
      </c>
      <c r="B2901" s="573" t="s">
        <v>3402</v>
      </c>
      <c r="C2901" s="574" t="s">
        <v>492</v>
      </c>
      <c r="D2901" s="575">
        <v>12.65</v>
      </c>
    </row>
    <row r="2902" spans="1:4">
      <c r="A2902" s="572">
        <v>12728</v>
      </c>
      <c r="B2902" s="573" t="s">
        <v>3403</v>
      </c>
      <c r="C2902" s="574" t="s">
        <v>492</v>
      </c>
      <c r="D2902" s="575">
        <v>20.67</v>
      </c>
    </row>
    <row r="2903" spans="1:4">
      <c r="A2903" s="572">
        <v>12729</v>
      </c>
      <c r="B2903" s="573" t="s">
        <v>3404</v>
      </c>
      <c r="C2903" s="574" t="s">
        <v>492</v>
      </c>
      <c r="D2903" s="575">
        <v>67.75</v>
      </c>
    </row>
    <row r="2904" spans="1:4">
      <c r="A2904" s="572">
        <v>12730</v>
      </c>
      <c r="B2904" s="573" t="s">
        <v>3405</v>
      </c>
      <c r="C2904" s="574" t="s">
        <v>492</v>
      </c>
      <c r="D2904" s="575">
        <v>103.73</v>
      </c>
    </row>
    <row r="2905" spans="1:4">
      <c r="A2905" s="572">
        <v>20165</v>
      </c>
      <c r="B2905" s="573" t="s">
        <v>3406</v>
      </c>
      <c r="C2905" s="574" t="s">
        <v>492</v>
      </c>
      <c r="D2905" s="575">
        <v>13.84</v>
      </c>
    </row>
    <row r="2906" spans="1:4">
      <c r="A2906" s="572">
        <v>20166</v>
      </c>
      <c r="B2906" s="573" t="s">
        <v>3407</v>
      </c>
      <c r="C2906" s="574" t="s">
        <v>492</v>
      </c>
      <c r="D2906" s="575">
        <v>48.3</v>
      </c>
    </row>
    <row r="2907" spans="1:4">
      <c r="A2907" s="572">
        <v>20164</v>
      </c>
      <c r="B2907" s="573" t="s">
        <v>3408</v>
      </c>
      <c r="C2907" s="574" t="s">
        <v>492</v>
      </c>
      <c r="D2907" s="575">
        <v>7.81</v>
      </c>
    </row>
    <row r="2908" spans="1:4">
      <c r="A2908" s="572">
        <v>37974</v>
      </c>
      <c r="B2908" s="573" t="s">
        <v>3409</v>
      </c>
      <c r="C2908" s="574" t="s">
        <v>492</v>
      </c>
      <c r="D2908" s="575">
        <v>1.75</v>
      </c>
    </row>
    <row r="2909" spans="1:4">
      <c r="A2909" s="572">
        <v>37975</v>
      </c>
      <c r="B2909" s="573" t="s">
        <v>3410</v>
      </c>
      <c r="C2909" s="574" t="s">
        <v>492</v>
      </c>
      <c r="D2909" s="575">
        <v>3.56</v>
      </c>
    </row>
    <row r="2910" spans="1:4">
      <c r="A2910" s="572">
        <v>37976</v>
      </c>
      <c r="B2910" s="573" t="s">
        <v>3411</v>
      </c>
      <c r="C2910" s="574" t="s">
        <v>492</v>
      </c>
      <c r="D2910" s="575">
        <v>7.31</v>
      </c>
    </row>
    <row r="2911" spans="1:4">
      <c r="A2911" s="572">
        <v>37977</v>
      </c>
      <c r="B2911" s="573" t="s">
        <v>3412</v>
      </c>
      <c r="C2911" s="574" t="s">
        <v>492</v>
      </c>
      <c r="D2911" s="575">
        <v>10.050000000000001</v>
      </c>
    </row>
    <row r="2912" spans="1:4">
      <c r="A2912" s="572">
        <v>37978</v>
      </c>
      <c r="B2912" s="573" t="s">
        <v>3413</v>
      </c>
      <c r="C2912" s="574" t="s">
        <v>492</v>
      </c>
      <c r="D2912" s="575">
        <v>20.38</v>
      </c>
    </row>
    <row r="2913" spans="1:4">
      <c r="A2913" s="572">
        <v>37979</v>
      </c>
      <c r="B2913" s="573" t="s">
        <v>3414</v>
      </c>
      <c r="C2913" s="574" t="s">
        <v>492</v>
      </c>
      <c r="D2913" s="575">
        <v>87.56</v>
      </c>
    </row>
    <row r="2914" spans="1:4">
      <c r="A2914" s="572">
        <v>37980</v>
      </c>
      <c r="B2914" s="573" t="s">
        <v>3415</v>
      </c>
      <c r="C2914" s="574" t="s">
        <v>492</v>
      </c>
      <c r="D2914" s="575">
        <v>98.4</v>
      </c>
    </row>
    <row r="2915" spans="1:4">
      <c r="A2915" s="572">
        <v>21119</v>
      </c>
      <c r="B2915" s="573" t="s">
        <v>3416</v>
      </c>
      <c r="C2915" s="574" t="s">
        <v>492</v>
      </c>
      <c r="D2915" s="575">
        <v>1.18</v>
      </c>
    </row>
    <row r="2916" spans="1:4" ht="28.5">
      <c r="A2916" s="572">
        <v>36147</v>
      </c>
      <c r="B2916" s="573" t="s">
        <v>3417</v>
      </c>
      <c r="C2916" s="574" t="s">
        <v>729</v>
      </c>
      <c r="D2916" s="575">
        <v>275.58</v>
      </c>
    </row>
    <row r="2917" spans="1:4">
      <c r="A2917" s="572">
        <v>3840</v>
      </c>
      <c r="B2917" s="573" t="s">
        <v>3418</v>
      </c>
      <c r="C2917" s="574" t="s">
        <v>492</v>
      </c>
      <c r="D2917" s="575">
        <v>16.09</v>
      </c>
    </row>
    <row r="2918" spans="1:4">
      <c r="A2918" s="572">
        <v>3838</v>
      </c>
      <c r="B2918" s="573" t="s">
        <v>3419</v>
      </c>
      <c r="C2918" s="574" t="s">
        <v>492</v>
      </c>
      <c r="D2918" s="575">
        <v>38.36</v>
      </c>
    </row>
    <row r="2919" spans="1:4">
      <c r="A2919" s="572">
        <v>3844</v>
      </c>
      <c r="B2919" s="573" t="s">
        <v>3420</v>
      </c>
      <c r="C2919" s="574" t="s">
        <v>492</v>
      </c>
      <c r="D2919" s="575">
        <v>108.48</v>
      </c>
    </row>
    <row r="2920" spans="1:4">
      <c r="A2920" s="572">
        <v>3839</v>
      </c>
      <c r="B2920" s="573" t="s">
        <v>3421</v>
      </c>
      <c r="C2920" s="574" t="s">
        <v>492</v>
      </c>
      <c r="D2920" s="575">
        <v>133.19</v>
      </c>
    </row>
    <row r="2921" spans="1:4">
      <c r="A2921" s="572">
        <v>3843</v>
      </c>
      <c r="B2921" s="573" t="s">
        <v>3422</v>
      </c>
      <c r="C2921" s="574" t="s">
        <v>492</v>
      </c>
      <c r="D2921" s="575">
        <v>227.15</v>
      </c>
    </row>
    <row r="2922" spans="1:4">
      <c r="A2922" s="572">
        <v>3900</v>
      </c>
      <c r="B2922" s="573" t="s">
        <v>3423</v>
      </c>
      <c r="C2922" s="574" t="s">
        <v>492</v>
      </c>
      <c r="D2922" s="575">
        <v>19.260000000000002</v>
      </c>
    </row>
    <row r="2923" spans="1:4">
      <c r="A2923" s="572">
        <v>3846</v>
      </c>
      <c r="B2923" s="573" t="s">
        <v>3424</v>
      </c>
      <c r="C2923" s="574" t="s">
        <v>492</v>
      </c>
      <c r="D2923" s="575">
        <v>6</v>
      </c>
    </row>
    <row r="2924" spans="1:4">
      <c r="A2924" s="572">
        <v>3886</v>
      </c>
      <c r="B2924" s="573" t="s">
        <v>3425</v>
      </c>
      <c r="C2924" s="574" t="s">
        <v>492</v>
      </c>
      <c r="D2924" s="575">
        <v>8.44</v>
      </c>
    </row>
    <row r="2925" spans="1:4">
      <c r="A2925" s="572">
        <v>3854</v>
      </c>
      <c r="B2925" s="573" t="s">
        <v>3426</v>
      </c>
      <c r="C2925" s="574" t="s">
        <v>492</v>
      </c>
      <c r="D2925" s="575">
        <v>5.15</v>
      </c>
    </row>
    <row r="2926" spans="1:4">
      <c r="A2926" s="572">
        <v>3873</v>
      </c>
      <c r="B2926" s="573" t="s">
        <v>3427</v>
      </c>
      <c r="C2926" s="574" t="s">
        <v>492</v>
      </c>
      <c r="D2926" s="575">
        <v>7.26</v>
      </c>
    </row>
    <row r="2927" spans="1:4">
      <c r="A2927" s="572">
        <v>38021</v>
      </c>
      <c r="B2927" s="573" t="s">
        <v>3428</v>
      </c>
      <c r="C2927" s="574" t="s">
        <v>492</v>
      </c>
      <c r="D2927" s="575">
        <v>12.33</v>
      </c>
    </row>
    <row r="2928" spans="1:4">
      <c r="A2928" s="572">
        <v>3847</v>
      </c>
      <c r="B2928" s="573" t="s">
        <v>3429</v>
      </c>
      <c r="C2928" s="574" t="s">
        <v>492</v>
      </c>
      <c r="D2928" s="575">
        <v>16.57</v>
      </c>
    </row>
    <row r="2929" spans="1:4">
      <c r="A2929" s="572">
        <v>38022</v>
      </c>
      <c r="B2929" s="573" t="s">
        <v>3430</v>
      </c>
      <c r="C2929" s="574" t="s">
        <v>492</v>
      </c>
      <c r="D2929" s="575">
        <v>22.08</v>
      </c>
    </row>
    <row r="2930" spans="1:4" ht="28.5">
      <c r="A2930" s="572">
        <v>3833</v>
      </c>
      <c r="B2930" s="573" t="s">
        <v>3431</v>
      </c>
      <c r="C2930" s="574" t="s">
        <v>492</v>
      </c>
      <c r="D2930" s="575">
        <v>7.27</v>
      </c>
    </row>
    <row r="2931" spans="1:4" ht="28.5">
      <c r="A2931" s="572">
        <v>3834</v>
      </c>
      <c r="B2931" s="573" t="s">
        <v>3432</v>
      </c>
      <c r="C2931" s="574" t="s">
        <v>492</v>
      </c>
      <c r="D2931" s="575">
        <v>11.76</v>
      </c>
    </row>
    <row r="2932" spans="1:4" ht="28.5">
      <c r="A2932" s="572">
        <v>3835</v>
      </c>
      <c r="B2932" s="573" t="s">
        <v>3433</v>
      </c>
      <c r="C2932" s="574" t="s">
        <v>492</v>
      </c>
      <c r="D2932" s="575">
        <v>16.329999999999998</v>
      </c>
    </row>
    <row r="2933" spans="1:4" ht="28.5">
      <c r="A2933" s="572">
        <v>3836</v>
      </c>
      <c r="B2933" s="573" t="s">
        <v>3434</v>
      </c>
      <c r="C2933" s="574" t="s">
        <v>492</v>
      </c>
      <c r="D2933" s="575">
        <v>42.23</v>
      </c>
    </row>
    <row r="2934" spans="1:4" ht="28.5">
      <c r="A2934" s="572">
        <v>3830</v>
      </c>
      <c r="B2934" s="573" t="s">
        <v>3435</v>
      </c>
      <c r="C2934" s="574" t="s">
        <v>492</v>
      </c>
      <c r="D2934" s="575">
        <v>69.52</v>
      </c>
    </row>
    <row r="2935" spans="1:4" ht="28.5">
      <c r="A2935" s="572">
        <v>3831</v>
      </c>
      <c r="B2935" s="573" t="s">
        <v>3436</v>
      </c>
      <c r="C2935" s="574" t="s">
        <v>492</v>
      </c>
      <c r="D2935" s="575">
        <v>107.7</v>
      </c>
    </row>
    <row r="2936" spans="1:4" ht="28.5">
      <c r="A2936" s="572">
        <v>3841</v>
      </c>
      <c r="B2936" s="573" t="s">
        <v>3437</v>
      </c>
      <c r="C2936" s="574" t="s">
        <v>492</v>
      </c>
      <c r="D2936" s="575">
        <v>210.45</v>
      </c>
    </row>
    <row r="2937" spans="1:4" ht="28.5">
      <c r="A2937" s="572">
        <v>3842</v>
      </c>
      <c r="B2937" s="573" t="s">
        <v>3438</v>
      </c>
      <c r="C2937" s="574" t="s">
        <v>492</v>
      </c>
      <c r="D2937" s="575">
        <v>284.60000000000002</v>
      </c>
    </row>
    <row r="2938" spans="1:4">
      <c r="A2938" s="572">
        <v>37981</v>
      </c>
      <c r="B2938" s="573" t="s">
        <v>3439</v>
      </c>
      <c r="C2938" s="574" t="s">
        <v>492</v>
      </c>
      <c r="D2938" s="575">
        <v>4.01</v>
      </c>
    </row>
    <row r="2939" spans="1:4">
      <c r="A2939" s="572">
        <v>37982</v>
      </c>
      <c r="B2939" s="573" t="s">
        <v>3440</v>
      </c>
      <c r="C2939" s="574" t="s">
        <v>492</v>
      </c>
      <c r="D2939" s="575">
        <v>6.09</v>
      </c>
    </row>
    <row r="2940" spans="1:4">
      <c r="A2940" s="572">
        <v>37983</v>
      </c>
      <c r="B2940" s="573" t="s">
        <v>3441</v>
      </c>
      <c r="C2940" s="574" t="s">
        <v>492</v>
      </c>
      <c r="D2940" s="575">
        <v>8.5299999999999994</v>
      </c>
    </row>
    <row r="2941" spans="1:4">
      <c r="A2941" s="572">
        <v>37984</v>
      </c>
      <c r="B2941" s="573" t="s">
        <v>3442</v>
      </c>
      <c r="C2941" s="574" t="s">
        <v>492</v>
      </c>
      <c r="D2941" s="575">
        <v>14.73</v>
      </c>
    </row>
    <row r="2942" spans="1:4">
      <c r="A2942" s="572">
        <v>37985</v>
      </c>
      <c r="B2942" s="573" t="s">
        <v>3443</v>
      </c>
      <c r="C2942" s="574" t="s">
        <v>492</v>
      </c>
      <c r="D2942" s="575">
        <v>20.63</v>
      </c>
    </row>
    <row r="2943" spans="1:4" ht="28.5">
      <c r="A2943" s="572">
        <v>3826</v>
      </c>
      <c r="B2943" s="573" t="s">
        <v>3444</v>
      </c>
      <c r="C2943" s="574" t="s">
        <v>492</v>
      </c>
      <c r="D2943" s="575">
        <v>24.07</v>
      </c>
    </row>
    <row r="2944" spans="1:4" ht="28.5">
      <c r="A2944" s="572">
        <v>3825</v>
      </c>
      <c r="B2944" s="573" t="s">
        <v>3445</v>
      </c>
      <c r="C2944" s="574" t="s">
        <v>492</v>
      </c>
      <c r="D2944" s="575">
        <v>6.27</v>
      </c>
    </row>
    <row r="2945" spans="1:4" ht="28.5">
      <c r="A2945" s="572">
        <v>3827</v>
      </c>
      <c r="B2945" s="573" t="s">
        <v>3446</v>
      </c>
      <c r="C2945" s="574" t="s">
        <v>492</v>
      </c>
      <c r="D2945" s="575">
        <v>13.27</v>
      </c>
    </row>
    <row r="2946" spans="1:4">
      <c r="A2946" s="572">
        <v>3893</v>
      </c>
      <c r="B2946" s="573" t="s">
        <v>3447</v>
      </c>
      <c r="C2946" s="574" t="s">
        <v>492</v>
      </c>
      <c r="D2946" s="575">
        <v>9.26</v>
      </c>
    </row>
    <row r="2947" spans="1:4">
      <c r="A2947" s="572">
        <v>3848</v>
      </c>
      <c r="B2947" s="573" t="s">
        <v>3448</v>
      </c>
      <c r="C2947" s="574" t="s">
        <v>492</v>
      </c>
      <c r="D2947" s="575">
        <v>5.62</v>
      </c>
    </row>
    <row r="2948" spans="1:4">
      <c r="A2948" s="572">
        <v>3895</v>
      </c>
      <c r="B2948" s="573" t="s">
        <v>3449</v>
      </c>
      <c r="C2948" s="574" t="s">
        <v>492</v>
      </c>
      <c r="D2948" s="575">
        <v>6.02</v>
      </c>
    </row>
    <row r="2949" spans="1:4">
      <c r="A2949" s="572">
        <v>3907</v>
      </c>
      <c r="B2949" s="573" t="s">
        <v>3450</v>
      </c>
      <c r="C2949" s="574" t="s">
        <v>492</v>
      </c>
      <c r="D2949" s="575">
        <v>2.16</v>
      </c>
    </row>
    <row r="2950" spans="1:4">
      <c r="A2950" s="572">
        <v>3889</v>
      </c>
      <c r="B2950" s="573" t="s">
        <v>3451</v>
      </c>
      <c r="C2950" s="574" t="s">
        <v>492</v>
      </c>
      <c r="D2950" s="575">
        <v>1.55</v>
      </c>
    </row>
    <row r="2951" spans="1:4">
      <c r="A2951" s="572">
        <v>3868</v>
      </c>
      <c r="B2951" s="573" t="s">
        <v>3452</v>
      </c>
      <c r="C2951" s="574" t="s">
        <v>492</v>
      </c>
      <c r="D2951" s="575">
        <v>0.76</v>
      </c>
    </row>
    <row r="2952" spans="1:4">
      <c r="A2952" s="572">
        <v>3869</v>
      </c>
      <c r="B2952" s="573" t="s">
        <v>3453</v>
      </c>
      <c r="C2952" s="574" t="s">
        <v>492</v>
      </c>
      <c r="D2952" s="575">
        <v>1.85</v>
      </c>
    </row>
    <row r="2953" spans="1:4">
      <c r="A2953" s="572">
        <v>3872</v>
      </c>
      <c r="B2953" s="573" t="s">
        <v>3454</v>
      </c>
      <c r="C2953" s="574" t="s">
        <v>492</v>
      </c>
      <c r="D2953" s="575">
        <v>2.27</v>
      </c>
    </row>
    <row r="2954" spans="1:4">
      <c r="A2954" s="572">
        <v>3850</v>
      </c>
      <c r="B2954" s="573" t="s">
        <v>3455</v>
      </c>
      <c r="C2954" s="574" t="s">
        <v>492</v>
      </c>
      <c r="D2954" s="575">
        <v>6.19</v>
      </c>
    </row>
    <row r="2955" spans="1:4">
      <c r="A2955" s="572">
        <v>38023</v>
      </c>
      <c r="B2955" s="573" t="s">
        <v>3456</v>
      </c>
      <c r="C2955" s="574" t="s">
        <v>492</v>
      </c>
      <c r="D2955" s="575">
        <v>2.6</v>
      </c>
    </row>
    <row r="2956" spans="1:4">
      <c r="A2956" s="572">
        <v>21120</v>
      </c>
      <c r="B2956" s="573" t="s">
        <v>3457</v>
      </c>
      <c r="C2956" s="574" t="s">
        <v>492</v>
      </c>
      <c r="D2956" s="575">
        <v>8.3699999999999992</v>
      </c>
    </row>
    <row r="2957" spans="1:4" ht="28.5">
      <c r="A2957" s="572">
        <v>37986</v>
      </c>
      <c r="B2957" s="573" t="s">
        <v>3458</v>
      </c>
      <c r="C2957" s="574" t="s">
        <v>492</v>
      </c>
      <c r="D2957" s="575">
        <v>1.38</v>
      </c>
    </row>
    <row r="2958" spans="1:4">
      <c r="A2958" s="572">
        <v>39318</v>
      </c>
      <c r="B2958" s="573" t="s">
        <v>3459</v>
      </c>
      <c r="C2958" s="574" t="s">
        <v>492</v>
      </c>
      <c r="D2958" s="575">
        <v>6.9</v>
      </c>
    </row>
    <row r="2959" spans="1:4">
      <c r="A2959" s="572">
        <v>37987</v>
      </c>
      <c r="B2959" s="573" t="s">
        <v>3460</v>
      </c>
      <c r="C2959" s="574" t="s">
        <v>492</v>
      </c>
      <c r="D2959" s="575">
        <v>102.97</v>
      </c>
    </row>
    <row r="2960" spans="1:4">
      <c r="A2960" s="572">
        <v>37988</v>
      </c>
      <c r="B2960" s="573" t="s">
        <v>3461</v>
      </c>
      <c r="C2960" s="574" t="s">
        <v>492</v>
      </c>
      <c r="D2960" s="575">
        <v>167.96</v>
      </c>
    </row>
    <row r="2961" spans="1:4">
      <c r="A2961" s="572">
        <v>20162</v>
      </c>
      <c r="B2961" s="573" t="s">
        <v>3462</v>
      </c>
      <c r="C2961" s="574" t="s">
        <v>492</v>
      </c>
      <c r="D2961" s="575">
        <v>10.71</v>
      </c>
    </row>
    <row r="2962" spans="1:4">
      <c r="A2962" s="572">
        <v>20163</v>
      </c>
      <c r="B2962" s="573" t="s">
        <v>3463</v>
      </c>
      <c r="C2962" s="574" t="s">
        <v>492</v>
      </c>
      <c r="D2962" s="575">
        <v>21.46</v>
      </c>
    </row>
    <row r="2963" spans="1:4">
      <c r="A2963" s="572">
        <v>2644</v>
      </c>
      <c r="B2963" s="573" t="s">
        <v>3464</v>
      </c>
      <c r="C2963" s="574" t="s">
        <v>492</v>
      </c>
      <c r="D2963" s="575">
        <v>0.89</v>
      </c>
    </row>
    <row r="2964" spans="1:4">
      <c r="A2964" s="572">
        <v>2639</v>
      </c>
      <c r="B2964" s="573" t="s">
        <v>3465</v>
      </c>
      <c r="C2964" s="574" t="s">
        <v>492</v>
      </c>
      <c r="D2964" s="575">
        <v>0.79</v>
      </c>
    </row>
    <row r="2965" spans="1:4">
      <c r="A2965" s="572">
        <v>2638</v>
      </c>
      <c r="B2965" s="573" t="s">
        <v>3466</v>
      </c>
      <c r="C2965" s="574" t="s">
        <v>492</v>
      </c>
      <c r="D2965" s="575">
        <v>0.48</v>
      </c>
    </row>
    <row r="2966" spans="1:4">
      <c r="A2966" s="572">
        <v>2636</v>
      </c>
      <c r="B2966" s="573" t="s">
        <v>3467</v>
      </c>
      <c r="C2966" s="574" t="s">
        <v>492</v>
      </c>
      <c r="D2966" s="575">
        <v>0.42</v>
      </c>
    </row>
    <row r="2967" spans="1:4">
      <c r="A2967" s="572">
        <v>2640</v>
      </c>
      <c r="B2967" s="573" t="s">
        <v>3468</v>
      </c>
      <c r="C2967" s="574" t="s">
        <v>492</v>
      </c>
      <c r="D2967" s="575">
        <v>3.63</v>
      </c>
    </row>
    <row r="2968" spans="1:4">
      <c r="A2968" s="572">
        <v>2643</v>
      </c>
      <c r="B2968" s="573" t="s">
        <v>3469</v>
      </c>
      <c r="C2968" s="574" t="s">
        <v>492</v>
      </c>
      <c r="D2968" s="575">
        <v>1.66</v>
      </c>
    </row>
    <row r="2969" spans="1:4">
      <c r="A2969" s="572">
        <v>2642</v>
      </c>
      <c r="B2969" s="573" t="s">
        <v>3470</v>
      </c>
      <c r="C2969" s="574" t="s">
        <v>492</v>
      </c>
      <c r="D2969" s="575">
        <v>4.6100000000000003</v>
      </c>
    </row>
    <row r="2970" spans="1:4">
      <c r="A2970" s="572">
        <v>2637</v>
      </c>
      <c r="B2970" s="573" t="s">
        <v>3471</v>
      </c>
      <c r="C2970" s="574" t="s">
        <v>492</v>
      </c>
      <c r="D2970" s="575">
        <v>0.42</v>
      </c>
    </row>
    <row r="2971" spans="1:4">
      <c r="A2971" s="572">
        <v>2641</v>
      </c>
      <c r="B2971" s="573" t="s">
        <v>3472</v>
      </c>
      <c r="C2971" s="574" t="s">
        <v>492</v>
      </c>
      <c r="D2971" s="575">
        <v>10.42</v>
      </c>
    </row>
    <row r="2972" spans="1:4">
      <c r="A2972" s="572">
        <v>3939</v>
      </c>
      <c r="B2972" s="573" t="s">
        <v>3473</v>
      </c>
      <c r="C2972" s="574" t="s">
        <v>492</v>
      </c>
      <c r="D2972" s="575">
        <v>13.41</v>
      </c>
    </row>
    <row r="2973" spans="1:4">
      <c r="A2973" s="572">
        <v>3911</v>
      </c>
      <c r="B2973" s="573" t="s">
        <v>3474</v>
      </c>
      <c r="C2973" s="574" t="s">
        <v>492</v>
      </c>
      <c r="D2973" s="575">
        <v>9.9499999999999993</v>
      </c>
    </row>
    <row r="2974" spans="1:4">
      <c r="A2974" s="572">
        <v>3910</v>
      </c>
      <c r="B2974" s="573" t="s">
        <v>3475</v>
      </c>
      <c r="C2974" s="574" t="s">
        <v>492</v>
      </c>
      <c r="D2974" s="575">
        <v>7.03</v>
      </c>
    </row>
    <row r="2975" spans="1:4">
      <c r="A2975" s="572">
        <v>3908</v>
      </c>
      <c r="B2975" s="573" t="s">
        <v>3476</v>
      </c>
      <c r="C2975" s="574" t="s">
        <v>492</v>
      </c>
      <c r="D2975" s="575">
        <v>3.27</v>
      </c>
    </row>
    <row r="2976" spans="1:4">
      <c r="A2976" s="572">
        <v>3913</v>
      </c>
      <c r="B2976" s="573" t="s">
        <v>3477</v>
      </c>
      <c r="C2976" s="574" t="s">
        <v>492</v>
      </c>
      <c r="D2976" s="575">
        <v>38.630000000000003</v>
      </c>
    </row>
    <row r="2977" spans="1:4">
      <c r="A2977" s="572">
        <v>3912</v>
      </c>
      <c r="B2977" s="573" t="s">
        <v>3478</v>
      </c>
      <c r="C2977" s="574" t="s">
        <v>492</v>
      </c>
      <c r="D2977" s="575">
        <v>20.18</v>
      </c>
    </row>
    <row r="2978" spans="1:4">
      <c r="A2978" s="572">
        <v>3914</v>
      </c>
      <c r="B2978" s="573" t="s">
        <v>3479</v>
      </c>
      <c r="C2978" s="574" t="s">
        <v>492</v>
      </c>
      <c r="D2978" s="575">
        <v>57</v>
      </c>
    </row>
    <row r="2979" spans="1:4">
      <c r="A2979" s="572">
        <v>3909</v>
      </c>
      <c r="B2979" s="573" t="s">
        <v>3480</v>
      </c>
      <c r="C2979" s="574" t="s">
        <v>492</v>
      </c>
      <c r="D2979" s="575">
        <v>4.78</v>
      </c>
    </row>
    <row r="2980" spans="1:4">
      <c r="A2980" s="572">
        <v>3915</v>
      </c>
      <c r="B2980" s="573" t="s">
        <v>3481</v>
      </c>
      <c r="C2980" s="574" t="s">
        <v>492</v>
      </c>
      <c r="D2980" s="575">
        <v>84.4</v>
      </c>
    </row>
    <row r="2981" spans="1:4">
      <c r="A2981" s="572">
        <v>3916</v>
      </c>
      <c r="B2981" s="573" t="s">
        <v>3482</v>
      </c>
      <c r="C2981" s="574" t="s">
        <v>492</v>
      </c>
      <c r="D2981" s="575">
        <v>165.66</v>
      </c>
    </row>
    <row r="2982" spans="1:4">
      <c r="A2982" s="572">
        <v>3917</v>
      </c>
      <c r="B2982" s="573" t="s">
        <v>3483</v>
      </c>
      <c r="C2982" s="574" t="s">
        <v>492</v>
      </c>
      <c r="D2982" s="575">
        <v>236.48</v>
      </c>
    </row>
    <row r="2983" spans="1:4">
      <c r="A2983" s="572">
        <v>12404</v>
      </c>
      <c r="B2983" s="573" t="s">
        <v>3484</v>
      </c>
      <c r="C2983" s="574" t="s">
        <v>492</v>
      </c>
      <c r="D2983" s="575">
        <v>6.59</v>
      </c>
    </row>
    <row r="2984" spans="1:4">
      <c r="A2984" s="572">
        <v>39855</v>
      </c>
      <c r="B2984" s="573" t="s">
        <v>3485</v>
      </c>
      <c r="C2984" s="574" t="s">
        <v>492</v>
      </c>
      <c r="D2984" s="575">
        <v>1.18</v>
      </c>
    </row>
    <row r="2985" spans="1:4">
      <c r="A2985" s="572">
        <v>39856</v>
      </c>
      <c r="B2985" s="573" t="s">
        <v>3486</v>
      </c>
      <c r="C2985" s="574" t="s">
        <v>492</v>
      </c>
      <c r="D2985" s="575">
        <v>2.79</v>
      </c>
    </row>
    <row r="2986" spans="1:4">
      <c r="A2986" s="572">
        <v>39857</v>
      </c>
      <c r="B2986" s="573" t="s">
        <v>3487</v>
      </c>
      <c r="C2986" s="574" t="s">
        <v>492</v>
      </c>
      <c r="D2986" s="575">
        <v>4.5199999999999996</v>
      </c>
    </row>
    <row r="2987" spans="1:4">
      <c r="A2987" s="572">
        <v>39858</v>
      </c>
      <c r="B2987" s="573" t="s">
        <v>3488</v>
      </c>
      <c r="C2987" s="574" t="s">
        <v>492</v>
      </c>
      <c r="D2987" s="575">
        <v>10.029999999999999</v>
      </c>
    </row>
    <row r="2988" spans="1:4">
      <c r="A2988" s="572">
        <v>39859</v>
      </c>
      <c r="B2988" s="573" t="s">
        <v>3489</v>
      </c>
      <c r="C2988" s="574" t="s">
        <v>492</v>
      </c>
      <c r="D2988" s="575">
        <v>15.46</v>
      </c>
    </row>
    <row r="2989" spans="1:4">
      <c r="A2989" s="572">
        <v>39860</v>
      </c>
      <c r="B2989" s="573" t="s">
        <v>3490</v>
      </c>
      <c r="C2989" s="574" t="s">
        <v>492</v>
      </c>
      <c r="D2989" s="575">
        <v>23.73</v>
      </c>
    </row>
    <row r="2990" spans="1:4">
      <c r="A2990" s="572">
        <v>39861</v>
      </c>
      <c r="B2990" s="573" t="s">
        <v>3491</v>
      </c>
      <c r="C2990" s="574" t="s">
        <v>492</v>
      </c>
      <c r="D2990" s="575">
        <v>67.75</v>
      </c>
    </row>
    <row r="2991" spans="1:4">
      <c r="A2991" s="572">
        <v>1898</v>
      </c>
      <c r="B2991" s="573" t="s">
        <v>3492</v>
      </c>
      <c r="C2991" s="574" t="s">
        <v>492</v>
      </c>
      <c r="D2991" s="575">
        <v>1.04</v>
      </c>
    </row>
    <row r="2992" spans="1:4">
      <c r="A2992" s="572">
        <v>1904</v>
      </c>
      <c r="B2992" s="573" t="s">
        <v>3493</v>
      </c>
      <c r="C2992" s="574" t="s">
        <v>492</v>
      </c>
      <c r="D2992" s="575">
        <v>1.1100000000000001</v>
      </c>
    </row>
    <row r="2993" spans="1:4">
      <c r="A2993" s="572">
        <v>1899</v>
      </c>
      <c r="B2993" s="573" t="s">
        <v>3494</v>
      </c>
      <c r="C2993" s="574" t="s">
        <v>492</v>
      </c>
      <c r="D2993" s="575">
        <v>1.17</v>
      </c>
    </row>
    <row r="2994" spans="1:4">
      <c r="A2994" s="572">
        <v>1900</v>
      </c>
      <c r="B2994" s="573" t="s">
        <v>3495</v>
      </c>
      <c r="C2994" s="574" t="s">
        <v>492</v>
      </c>
      <c r="D2994" s="575">
        <v>1.85</v>
      </c>
    </row>
    <row r="2995" spans="1:4">
      <c r="A2995" s="572">
        <v>1893</v>
      </c>
      <c r="B2995" s="573" t="s">
        <v>3496</v>
      </c>
      <c r="C2995" s="574" t="s">
        <v>492</v>
      </c>
      <c r="D2995" s="575">
        <v>4.93</v>
      </c>
    </row>
    <row r="2996" spans="1:4">
      <c r="A2996" s="572">
        <v>1902</v>
      </c>
      <c r="B2996" s="573" t="s">
        <v>3497</v>
      </c>
      <c r="C2996" s="574" t="s">
        <v>492</v>
      </c>
      <c r="D2996" s="575">
        <v>3.94</v>
      </c>
    </row>
    <row r="2997" spans="1:4">
      <c r="A2997" s="572">
        <v>1892</v>
      </c>
      <c r="B2997" s="573" t="s">
        <v>3498</v>
      </c>
      <c r="C2997" s="574" t="s">
        <v>492</v>
      </c>
      <c r="D2997" s="575">
        <v>2.34</v>
      </c>
    </row>
    <row r="2998" spans="1:4">
      <c r="A2998" s="572">
        <v>1901</v>
      </c>
      <c r="B2998" s="573" t="s">
        <v>3499</v>
      </c>
      <c r="C2998" s="574" t="s">
        <v>492</v>
      </c>
      <c r="D2998" s="575">
        <v>1.23</v>
      </c>
    </row>
    <row r="2999" spans="1:4">
      <c r="A2999" s="572">
        <v>1907</v>
      </c>
      <c r="B2999" s="573" t="s">
        <v>3500</v>
      </c>
      <c r="C2999" s="574" t="s">
        <v>492</v>
      </c>
      <c r="D2999" s="575">
        <v>21.64</v>
      </c>
    </row>
    <row r="3000" spans="1:4">
      <c r="A3000" s="572">
        <v>1894</v>
      </c>
      <c r="B3000" s="573" t="s">
        <v>3501</v>
      </c>
      <c r="C3000" s="574" t="s">
        <v>492</v>
      </c>
      <c r="D3000" s="575">
        <v>7.95</v>
      </c>
    </row>
    <row r="3001" spans="1:4">
      <c r="A3001" s="572">
        <v>1896</v>
      </c>
      <c r="B3001" s="573" t="s">
        <v>3502</v>
      </c>
      <c r="C3001" s="574" t="s">
        <v>492</v>
      </c>
      <c r="D3001" s="575">
        <v>26.39</v>
      </c>
    </row>
    <row r="3002" spans="1:4">
      <c r="A3002" s="572">
        <v>1891</v>
      </c>
      <c r="B3002" s="573" t="s">
        <v>3503</v>
      </c>
      <c r="C3002" s="574" t="s">
        <v>492</v>
      </c>
      <c r="D3002" s="575">
        <v>1.85</v>
      </c>
    </row>
    <row r="3003" spans="1:4">
      <c r="A3003" s="572">
        <v>1895</v>
      </c>
      <c r="B3003" s="573" t="s">
        <v>3504</v>
      </c>
      <c r="C3003" s="574" t="s">
        <v>492</v>
      </c>
      <c r="D3003" s="575">
        <v>51.24</v>
      </c>
    </row>
    <row r="3004" spans="1:4">
      <c r="A3004" s="572">
        <v>3867</v>
      </c>
      <c r="B3004" s="573" t="s">
        <v>3505</v>
      </c>
      <c r="C3004" s="574" t="s">
        <v>492</v>
      </c>
      <c r="D3004" s="575">
        <v>42.52</v>
      </c>
    </row>
    <row r="3005" spans="1:4">
      <c r="A3005" s="572">
        <v>3861</v>
      </c>
      <c r="B3005" s="573" t="s">
        <v>3506</v>
      </c>
      <c r="C3005" s="574" t="s">
        <v>492</v>
      </c>
      <c r="D3005" s="575">
        <v>0.43</v>
      </c>
    </row>
    <row r="3006" spans="1:4">
      <c r="A3006" s="572">
        <v>3904</v>
      </c>
      <c r="B3006" s="573" t="s">
        <v>3507</v>
      </c>
      <c r="C3006" s="574" t="s">
        <v>492</v>
      </c>
      <c r="D3006" s="575">
        <v>0.48</v>
      </c>
    </row>
    <row r="3007" spans="1:4">
      <c r="A3007" s="572">
        <v>3903</v>
      </c>
      <c r="B3007" s="573" t="s">
        <v>3508</v>
      </c>
      <c r="C3007" s="574" t="s">
        <v>492</v>
      </c>
      <c r="D3007" s="575">
        <v>1.03</v>
      </c>
    </row>
    <row r="3008" spans="1:4">
      <c r="A3008" s="572">
        <v>3862</v>
      </c>
      <c r="B3008" s="573" t="s">
        <v>3509</v>
      </c>
      <c r="C3008" s="574" t="s">
        <v>492</v>
      </c>
      <c r="D3008" s="575">
        <v>2.2799999999999998</v>
      </c>
    </row>
    <row r="3009" spans="1:4">
      <c r="A3009" s="572">
        <v>3863</v>
      </c>
      <c r="B3009" s="573" t="s">
        <v>3510</v>
      </c>
      <c r="C3009" s="574" t="s">
        <v>492</v>
      </c>
      <c r="D3009" s="575">
        <v>2.68</v>
      </c>
    </row>
    <row r="3010" spans="1:4">
      <c r="A3010" s="572">
        <v>3864</v>
      </c>
      <c r="B3010" s="573" t="s">
        <v>3511</v>
      </c>
      <c r="C3010" s="574" t="s">
        <v>492</v>
      </c>
      <c r="D3010" s="575">
        <v>7.33</v>
      </c>
    </row>
    <row r="3011" spans="1:4">
      <c r="A3011" s="572">
        <v>3865</v>
      </c>
      <c r="B3011" s="573" t="s">
        <v>3512</v>
      </c>
      <c r="C3011" s="574" t="s">
        <v>492</v>
      </c>
      <c r="D3011" s="575">
        <v>10.96</v>
      </c>
    </row>
    <row r="3012" spans="1:4">
      <c r="A3012" s="572">
        <v>3866</v>
      </c>
      <c r="B3012" s="573" t="s">
        <v>3513</v>
      </c>
      <c r="C3012" s="574" t="s">
        <v>492</v>
      </c>
      <c r="D3012" s="575">
        <v>24.99</v>
      </c>
    </row>
    <row r="3013" spans="1:4">
      <c r="A3013" s="572">
        <v>3878</v>
      </c>
      <c r="B3013" s="573" t="s">
        <v>3514</v>
      </c>
      <c r="C3013" s="574" t="s">
        <v>492</v>
      </c>
      <c r="D3013" s="575">
        <v>4.45</v>
      </c>
    </row>
    <row r="3014" spans="1:4">
      <c r="A3014" s="572">
        <v>3877</v>
      </c>
      <c r="B3014" s="573" t="s">
        <v>3515</v>
      </c>
      <c r="C3014" s="574" t="s">
        <v>492</v>
      </c>
      <c r="D3014" s="575">
        <v>4.05</v>
      </c>
    </row>
    <row r="3015" spans="1:4">
      <c r="A3015" s="572">
        <v>3902</v>
      </c>
      <c r="B3015" s="573" t="s">
        <v>3516</v>
      </c>
      <c r="C3015" s="574" t="s">
        <v>492</v>
      </c>
      <c r="D3015" s="575">
        <v>14.1</v>
      </c>
    </row>
    <row r="3016" spans="1:4">
      <c r="A3016" s="572">
        <v>3879</v>
      </c>
      <c r="B3016" s="573" t="s">
        <v>3517</v>
      </c>
      <c r="C3016" s="574" t="s">
        <v>492</v>
      </c>
      <c r="D3016" s="575">
        <v>8.9700000000000006</v>
      </c>
    </row>
    <row r="3017" spans="1:4">
      <c r="A3017" s="572">
        <v>3880</v>
      </c>
      <c r="B3017" s="573" t="s">
        <v>3518</v>
      </c>
      <c r="C3017" s="574" t="s">
        <v>492</v>
      </c>
      <c r="D3017" s="575">
        <v>20.27</v>
      </c>
    </row>
    <row r="3018" spans="1:4">
      <c r="A3018" s="572">
        <v>3901</v>
      </c>
      <c r="B3018" s="573" t="s">
        <v>3519</v>
      </c>
      <c r="C3018" s="574" t="s">
        <v>492</v>
      </c>
      <c r="D3018" s="575">
        <v>25.88</v>
      </c>
    </row>
    <row r="3019" spans="1:4">
      <c r="A3019" s="572">
        <v>12892</v>
      </c>
      <c r="B3019" s="573" t="s">
        <v>3520</v>
      </c>
      <c r="C3019" s="574" t="s">
        <v>729</v>
      </c>
      <c r="D3019" s="575">
        <v>9.58</v>
      </c>
    </row>
    <row r="3020" spans="1:4">
      <c r="A3020" s="572">
        <v>3924</v>
      </c>
      <c r="B3020" s="573" t="s">
        <v>3521</v>
      </c>
      <c r="C3020" s="574" t="s">
        <v>492</v>
      </c>
      <c r="D3020" s="575">
        <v>13.36</v>
      </c>
    </row>
    <row r="3021" spans="1:4">
      <c r="A3021" s="572">
        <v>3936</v>
      </c>
      <c r="B3021" s="573" t="s">
        <v>3522</v>
      </c>
      <c r="C3021" s="574" t="s">
        <v>492</v>
      </c>
      <c r="D3021" s="575">
        <v>13.18</v>
      </c>
    </row>
    <row r="3022" spans="1:4">
      <c r="A3022" s="572">
        <v>3922</v>
      </c>
      <c r="B3022" s="573" t="s">
        <v>3523</v>
      </c>
      <c r="C3022" s="574" t="s">
        <v>492</v>
      </c>
      <c r="D3022" s="575">
        <v>11.99</v>
      </c>
    </row>
    <row r="3023" spans="1:4">
      <c r="A3023" s="572">
        <v>3923</v>
      </c>
      <c r="B3023" s="573" t="s">
        <v>3524</v>
      </c>
      <c r="C3023" s="574" t="s">
        <v>492</v>
      </c>
      <c r="D3023" s="575">
        <v>12.96</v>
      </c>
    </row>
    <row r="3024" spans="1:4">
      <c r="A3024" s="572">
        <v>3921</v>
      </c>
      <c r="B3024" s="573" t="s">
        <v>3525</v>
      </c>
      <c r="C3024" s="574" t="s">
        <v>492</v>
      </c>
      <c r="D3024" s="575">
        <v>9.8699999999999992</v>
      </c>
    </row>
    <row r="3025" spans="1:4">
      <c r="A3025" s="572">
        <v>3937</v>
      </c>
      <c r="B3025" s="573" t="s">
        <v>3526</v>
      </c>
      <c r="C3025" s="574" t="s">
        <v>492</v>
      </c>
      <c r="D3025" s="575">
        <v>9.69</v>
      </c>
    </row>
    <row r="3026" spans="1:4">
      <c r="A3026" s="572">
        <v>3920</v>
      </c>
      <c r="B3026" s="573" t="s">
        <v>3527</v>
      </c>
      <c r="C3026" s="574" t="s">
        <v>492</v>
      </c>
      <c r="D3026" s="575">
        <v>9.69</v>
      </c>
    </row>
    <row r="3027" spans="1:4">
      <c r="A3027" s="572">
        <v>3938</v>
      </c>
      <c r="B3027" s="573" t="s">
        <v>3528</v>
      </c>
      <c r="C3027" s="574" t="s">
        <v>492</v>
      </c>
      <c r="D3027" s="575">
        <v>7.08</v>
      </c>
    </row>
    <row r="3028" spans="1:4">
      <c r="A3028" s="572">
        <v>3919</v>
      </c>
      <c r="B3028" s="573" t="s">
        <v>3529</v>
      </c>
      <c r="C3028" s="574" t="s">
        <v>492</v>
      </c>
      <c r="D3028" s="575">
        <v>7.17</v>
      </c>
    </row>
    <row r="3029" spans="1:4">
      <c r="A3029" s="572">
        <v>3927</v>
      </c>
      <c r="B3029" s="573" t="s">
        <v>3530</v>
      </c>
      <c r="C3029" s="574" t="s">
        <v>492</v>
      </c>
      <c r="D3029" s="575">
        <v>37.840000000000003</v>
      </c>
    </row>
    <row r="3030" spans="1:4">
      <c r="A3030" s="572">
        <v>3928</v>
      </c>
      <c r="B3030" s="573" t="s">
        <v>3531</v>
      </c>
      <c r="C3030" s="574" t="s">
        <v>492</v>
      </c>
      <c r="D3030" s="575">
        <v>37.840000000000003</v>
      </c>
    </row>
    <row r="3031" spans="1:4">
      <c r="A3031" s="572">
        <v>3925</v>
      </c>
      <c r="B3031" s="573" t="s">
        <v>3532</v>
      </c>
      <c r="C3031" s="574" t="s">
        <v>492</v>
      </c>
      <c r="D3031" s="575">
        <v>20.09</v>
      </c>
    </row>
    <row r="3032" spans="1:4">
      <c r="A3032" s="572">
        <v>3926</v>
      </c>
      <c r="B3032" s="573" t="s">
        <v>3533</v>
      </c>
      <c r="C3032" s="574" t="s">
        <v>492</v>
      </c>
      <c r="D3032" s="575">
        <v>20.309999999999999</v>
      </c>
    </row>
    <row r="3033" spans="1:4">
      <c r="A3033" s="572">
        <v>3935</v>
      </c>
      <c r="B3033" s="573" t="s">
        <v>3534</v>
      </c>
      <c r="C3033" s="574" t="s">
        <v>492</v>
      </c>
      <c r="D3033" s="575">
        <v>20.27</v>
      </c>
    </row>
    <row r="3034" spans="1:4">
      <c r="A3034" s="572">
        <v>3929</v>
      </c>
      <c r="B3034" s="573" t="s">
        <v>3535</v>
      </c>
      <c r="C3034" s="574" t="s">
        <v>492</v>
      </c>
      <c r="D3034" s="575">
        <v>55.14</v>
      </c>
    </row>
    <row r="3035" spans="1:4">
      <c r="A3035" s="572">
        <v>3930</v>
      </c>
      <c r="B3035" s="573" t="s">
        <v>3536</v>
      </c>
      <c r="C3035" s="574" t="s">
        <v>492</v>
      </c>
      <c r="D3035" s="575">
        <v>55.14</v>
      </c>
    </row>
    <row r="3036" spans="1:4">
      <c r="A3036" s="572">
        <v>3931</v>
      </c>
      <c r="B3036" s="573" t="s">
        <v>3537</v>
      </c>
      <c r="C3036" s="574" t="s">
        <v>492</v>
      </c>
      <c r="D3036" s="575">
        <v>55.14</v>
      </c>
    </row>
    <row r="3037" spans="1:4">
      <c r="A3037" s="572">
        <v>12406</v>
      </c>
      <c r="B3037" s="573" t="s">
        <v>3538</v>
      </c>
      <c r="C3037" s="574" t="s">
        <v>492</v>
      </c>
      <c r="D3037" s="575">
        <v>4.78</v>
      </c>
    </row>
    <row r="3038" spans="1:4">
      <c r="A3038" s="572">
        <v>3933</v>
      </c>
      <c r="B3038" s="573" t="s">
        <v>3539</v>
      </c>
      <c r="C3038" s="574" t="s">
        <v>492</v>
      </c>
      <c r="D3038" s="575">
        <v>82.32</v>
      </c>
    </row>
    <row r="3039" spans="1:4">
      <c r="A3039" s="572">
        <v>3932</v>
      </c>
      <c r="B3039" s="573" t="s">
        <v>3540</v>
      </c>
      <c r="C3039" s="574" t="s">
        <v>492</v>
      </c>
      <c r="D3039" s="575">
        <v>82.32</v>
      </c>
    </row>
    <row r="3040" spans="1:4">
      <c r="A3040" s="572">
        <v>3934</v>
      </c>
      <c r="B3040" s="573" t="s">
        <v>3541</v>
      </c>
      <c r="C3040" s="574" t="s">
        <v>492</v>
      </c>
      <c r="D3040" s="575">
        <v>83.74</v>
      </c>
    </row>
    <row r="3041" spans="1:4">
      <c r="A3041" s="572">
        <v>12407</v>
      </c>
      <c r="B3041" s="573" t="s">
        <v>3542</v>
      </c>
      <c r="C3041" s="574" t="s">
        <v>492</v>
      </c>
      <c r="D3041" s="575">
        <v>14.6</v>
      </c>
    </row>
    <row r="3042" spans="1:4">
      <c r="A3042" s="572">
        <v>12408</v>
      </c>
      <c r="B3042" s="573" t="s">
        <v>3543</v>
      </c>
      <c r="C3042" s="574" t="s">
        <v>492</v>
      </c>
      <c r="D3042" s="575">
        <v>9.02</v>
      </c>
    </row>
    <row r="3043" spans="1:4">
      <c r="A3043" s="572">
        <v>12409</v>
      </c>
      <c r="B3043" s="573" t="s">
        <v>3544</v>
      </c>
      <c r="C3043" s="574" t="s">
        <v>492</v>
      </c>
      <c r="D3043" s="575">
        <v>9.02</v>
      </c>
    </row>
    <row r="3044" spans="1:4">
      <c r="A3044" s="572">
        <v>12410</v>
      </c>
      <c r="B3044" s="573" t="s">
        <v>3545</v>
      </c>
      <c r="C3044" s="574" t="s">
        <v>492</v>
      </c>
      <c r="D3044" s="575">
        <v>6.24</v>
      </c>
    </row>
    <row r="3045" spans="1:4">
      <c r="A3045" s="572">
        <v>3876</v>
      </c>
      <c r="B3045" s="573" t="s">
        <v>3546</v>
      </c>
      <c r="C3045" s="574" t="s">
        <v>492</v>
      </c>
      <c r="D3045" s="575">
        <v>2.02</v>
      </c>
    </row>
    <row r="3046" spans="1:4">
      <c r="A3046" s="572">
        <v>3883</v>
      </c>
      <c r="B3046" s="573" t="s">
        <v>3547</v>
      </c>
      <c r="C3046" s="574" t="s">
        <v>492</v>
      </c>
      <c r="D3046" s="575">
        <v>0.77</v>
      </c>
    </row>
    <row r="3047" spans="1:4">
      <c r="A3047" s="572">
        <v>3884</v>
      </c>
      <c r="B3047" s="573" t="s">
        <v>3548</v>
      </c>
      <c r="C3047" s="574" t="s">
        <v>492</v>
      </c>
      <c r="D3047" s="575">
        <v>1.1599999999999999</v>
      </c>
    </row>
    <row r="3048" spans="1:4">
      <c r="A3048" s="572">
        <v>20170</v>
      </c>
      <c r="B3048" s="573" t="s">
        <v>3549</v>
      </c>
      <c r="C3048" s="574" t="s">
        <v>492</v>
      </c>
      <c r="D3048" s="575">
        <v>8.0299999999999994</v>
      </c>
    </row>
    <row r="3049" spans="1:4">
      <c r="A3049" s="572">
        <v>20171</v>
      </c>
      <c r="B3049" s="573" t="s">
        <v>3550</v>
      </c>
      <c r="C3049" s="574" t="s">
        <v>492</v>
      </c>
      <c r="D3049" s="575">
        <v>25.16</v>
      </c>
    </row>
    <row r="3050" spans="1:4">
      <c r="A3050" s="572">
        <v>20167</v>
      </c>
      <c r="B3050" s="573" t="s">
        <v>3551</v>
      </c>
      <c r="C3050" s="574" t="s">
        <v>492</v>
      </c>
      <c r="D3050" s="575">
        <v>3.16</v>
      </c>
    </row>
    <row r="3051" spans="1:4">
      <c r="A3051" s="572">
        <v>20168</v>
      </c>
      <c r="B3051" s="573" t="s">
        <v>3552</v>
      </c>
      <c r="C3051" s="574" t="s">
        <v>492</v>
      </c>
      <c r="D3051" s="575">
        <v>4.71</v>
      </c>
    </row>
    <row r="3052" spans="1:4">
      <c r="A3052" s="572">
        <v>20169</v>
      </c>
      <c r="B3052" s="573" t="s">
        <v>3553</v>
      </c>
      <c r="C3052" s="574" t="s">
        <v>492</v>
      </c>
      <c r="D3052" s="575">
        <v>6.62</v>
      </c>
    </row>
    <row r="3053" spans="1:4" ht="28.5">
      <c r="A3053" s="572">
        <v>3837</v>
      </c>
      <c r="B3053" s="573" t="s">
        <v>3554</v>
      </c>
      <c r="C3053" s="574" t="s">
        <v>492</v>
      </c>
      <c r="D3053" s="575">
        <v>25.92</v>
      </c>
    </row>
    <row r="3054" spans="1:4" ht="28.5">
      <c r="A3054" s="572">
        <v>3845</v>
      </c>
      <c r="B3054" s="573" t="s">
        <v>3555</v>
      </c>
      <c r="C3054" s="574" t="s">
        <v>492</v>
      </c>
      <c r="D3054" s="575">
        <v>7.55</v>
      </c>
    </row>
    <row r="3055" spans="1:4" ht="28.5">
      <c r="A3055" s="572">
        <v>11045</v>
      </c>
      <c r="B3055" s="573" t="s">
        <v>3556</v>
      </c>
      <c r="C3055" s="574" t="s">
        <v>492</v>
      </c>
      <c r="D3055" s="575">
        <v>15.72</v>
      </c>
    </row>
    <row r="3056" spans="1:4" ht="28.5">
      <c r="A3056" s="572">
        <v>3899</v>
      </c>
      <c r="B3056" s="573" t="s">
        <v>3557</v>
      </c>
      <c r="C3056" s="574" t="s">
        <v>492</v>
      </c>
      <c r="D3056" s="575">
        <v>3.87</v>
      </c>
    </row>
    <row r="3057" spans="1:4" ht="28.5">
      <c r="A3057" s="572">
        <v>38676</v>
      </c>
      <c r="B3057" s="573" t="s">
        <v>3558</v>
      </c>
      <c r="C3057" s="574" t="s">
        <v>492</v>
      </c>
      <c r="D3057" s="575">
        <v>16.96</v>
      </c>
    </row>
    <row r="3058" spans="1:4" ht="28.5">
      <c r="A3058" s="572">
        <v>38677</v>
      </c>
      <c r="B3058" s="573" t="s">
        <v>3559</v>
      </c>
      <c r="C3058" s="574" t="s">
        <v>492</v>
      </c>
      <c r="D3058" s="575">
        <v>19.440000000000001</v>
      </c>
    </row>
    <row r="3059" spans="1:4">
      <c r="A3059" s="572">
        <v>3897</v>
      </c>
      <c r="B3059" s="573" t="s">
        <v>3560</v>
      </c>
      <c r="C3059" s="574" t="s">
        <v>492</v>
      </c>
      <c r="D3059" s="575">
        <v>0.79</v>
      </c>
    </row>
    <row r="3060" spans="1:4">
      <c r="A3060" s="572">
        <v>3875</v>
      </c>
      <c r="B3060" s="573" t="s">
        <v>3561</v>
      </c>
      <c r="C3060" s="574" t="s">
        <v>492</v>
      </c>
      <c r="D3060" s="575">
        <v>1.79</v>
      </c>
    </row>
    <row r="3061" spans="1:4">
      <c r="A3061" s="572">
        <v>3898</v>
      </c>
      <c r="B3061" s="573" t="s">
        <v>3562</v>
      </c>
      <c r="C3061" s="574" t="s">
        <v>492</v>
      </c>
      <c r="D3061" s="575">
        <v>3.33</v>
      </c>
    </row>
    <row r="3062" spans="1:4">
      <c r="A3062" s="572">
        <v>3855</v>
      </c>
      <c r="B3062" s="573" t="s">
        <v>3563</v>
      </c>
      <c r="C3062" s="574" t="s">
        <v>492</v>
      </c>
      <c r="D3062" s="575">
        <v>3.14</v>
      </c>
    </row>
    <row r="3063" spans="1:4">
      <c r="A3063" s="572">
        <v>3874</v>
      </c>
      <c r="B3063" s="573" t="s">
        <v>3564</v>
      </c>
      <c r="C3063" s="574" t="s">
        <v>492</v>
      </c>
      <c r="D3063" s="575">
        <v>3.35</v>
      </c>
    </row>
    <row r="3064" spans="1:4">
      <c r="A3064" s="572">
        <v>3870</v>
      </c>
      <c r="B3064" s="573" t="s">
        <v>3565</v>
      </c>
      <c r="C3064" s="574" t="s">
        <v>492</v>
      </c>
      <c r="D3064" s="575">
        <v>4.2</v>
      </c>
    </row>
    <row r="3065" spans="1:4">
      <c r="A3065" s="572">
        <v>38678</v>
      </c>
      <c r="B3065" s="573" t="s">
        <v>3566</v>
      </c>
      <c r="C3065" s="574" t="s">
        <v>492</v>
      </c>
      <c r="D3065" s="575">
        <v>9.68</v>
      </c>
    </row>
    <row r="3066" spans="1:4">
      <c r="A3066" s="572">
        <v>3859</v>
      </c>
      <c r="B3066" s="573" t="s">
        <v>3567</v>
      </c>
      <c r="C3066" s="574" t="s">
        <v>492</v>
      </c>
      <c r="D3066" s="575">
        <v>0.76</v>
      </c>
    </row>
    <row r="3067" spans="1:4">
      <c r="A3067" s="572">
        <v>3856</v>
      </c>
      <c r="B3067" s="573" t="s">
        <v>3568</v>
      </c>
      <c r="C3067" s="574" t="s">
        <v>492</v>
      </c>
      <c r="D3067" s="575">
        <v>1.1599999999999999</v>
      </c>
    </row>
    <row r="3068" spans="1:4">
      <c r="A3068" s="572">
        <v>3906</v>
      </c>
      <c r="B3068" s="573" t="s">
        <v>3569</v>
      </c>
      <c r="C3068" s="574" t="s">
        <v>492</v>
      </c>
      <c r="D3068" s="575">
        <v>0.88</v>
      </c>
    </row>
    <row r="3069" spans="1:4">
      <c r="A3069" s="572">
        <v>3860</v>
      </c>
      <c r="B3069" s="573" t="s">
        <v>3570</v>
      </c>
      <c r="C3069" s="574" t="s">
        <v>492</v>
      </c>
      <c r="D3069" s="575">
        <v>2.81</v>
      </c>
    </row>
    <row r="3070" spans="1:4">
      <c r="A3070" s="572">
        <v>3905</v>
      </c>
      <c r="B3070" s="573" t="s">
        <v>3571</v>
      </c>
      <c r="C3070" s="574" t="s">
        <v>492</v>
      </c>
      <c r="D3070" s="575">
        <v>6.05</v>
      </c>
    </row>
    <row r="3071" spans="1:4">
      <c r="A3071" s="572">
        <v>3871</v>
      </c>
      <c r="B3071" s="573" t="s">
        <v>3572</v>
      </c>
      <c r="C3071" s="574" t="s">
        <v>492</v>
      </c>
      <c r="D3071" s="575">
        <v>10.66</v>
      </c>
    </row>
    <row r="3072" spans="1:4">
      <c r="A3072" s="572">
        <v>37427</v>
      </c>
      <c r="B3072" s="573" t="s">
        <v>3573</v>
      </c>
      <c r="C3072" s="574" t="s">
        <v>492</v>
      </c>
      <c r="D3072" s="575">
        <v>32.11</v>
      </c>
    </row>
    <row r="3073" spans="1:4">
      <c r="A3073" s="572">
        <v>37428</v>
      </c>
      <c r="B3073" s="573" t="s">
        <v>3574</v>
      </c>
      <c r="C3073" s="574" t="s">
        <v>492</v>
      </c>
      <c r="D3073" s="575">
        <v>110.68</v>
      </c>
    </row>
    <row r="3074" spans="1:4">
      <c r="A3074" s="572">
        <v>37424</v>
      </c>
      <c r="B3074" s="573" t="s">
        <v>3575</v>
      </c>
      <c r="C3074" s="574" t="s">
        <v>492</v>
      </c>
      <c r="D3074" s="575">
        <v>6.18</v>
      </c>
    </row>
    <row r="3075" spans="1:4">
      <c r="A3075" s="572">
        <v>37425</v>
      </c>
      <c r="B3075" s="573" t="s">
        <v>3576</v>
      </c>
      <c r="C3075" s="574" t="s">
        <v>492</v>
      </c>
      <c r="D3075" s="575">
        <v>6.67</v>
      </c>
    </row>
    <row r="3076" spans="1:4">
      <c r="A3076" s="572">
        <v>37429</v>
      </c>
      <c r="B3076" s="573" t="s">
        <v>3577</v>
      </c>
      <c r="C3076" s="574" t="s">
        <v>492</v>
      </c>
      <c r="D3076" s="575">
        <v>1399.63</v>
      </c>
    </row>
    <row r="3077" spans="1:4">
      <c r="A3077" s="572">
        <v>37426</v>
      </c>
      <c r="B3077" s="573" t="s">
        <v>3578</v>
      </c>
      <c r="C3077" s="574" t="s">
        <v>492</v>
      </c>
      <c r="D3077" s="575">
        <v>13.46</v>
      </c>
    </row>
    <row r="3078" spans="1:4">
      <c r="A3078" s="572">
        <v>26037</v>
      </c>
      <c r="B3078" s="573" t="s">
        <v>3579</v>
      </c>
      <c r="C3078" s="574" t="s">
        <v>1094</v>
      </c>
      <c r="D3078" s="575">
        <v>542.36</v>
      </c>
    </row>
    <row r="3079" spans="1:4">
      <c r="A3079" s="572">
        <v>11519</v>
      </c>
      <c r="B3079" s="573" t="s">
        <v>3580</v>
      </c>
      <c r="C3079" s="574" t="s">
        <v>729</v>
      </c>
      <c r="D3079" s="575">
        <v>26.63</v>
      </c>
    </row>
    <row r="3080" spans="1:4">
      <c r="A3080" s="572">
        <v>11520</v>
      </c>
      <c r="B3080" s="573" t="s">
        <v>3581</v>
      </c>
      <c r="C3080" s="574" t="s">
        <v>729</v>
      </c>
      <c r="D3080" s="575">
        <v>10.56</v>
      </c>
    </row>
    <row r="3081" spans="1:4">
      <c r="A3081" s="572">
        <v>11518</v>
      </c>
      <c r="B3081" s="573" t="s">
        <v>3582</v>
      </c>
      <c r="C3081" s="574" t="s">
        <v>729</v>
      </c>
      <c r="D3081" s="575">
        <v>30.73</v>
      </c>
    </row>
    <row r="3082" spans="1:4">
      <c r="A3082" s="572">
        <v>38473</v>
      </c>
      <c r="B3082" s="573" t="s">
        <v>3583</v>
      </c>
      <c r="C3082" s="574" t="s">
        <v>492</v>
      </c>
      <c r="D3082" s="575">
        <v>110.73</v>
      </c>
    </row>
    <row r="3083" spans="1:4">
      <c r="A3083" s="572">
        <v>4244</v>
      </c>
      <c r="B3083" s="573" t="s">
        <v>3584</v>
      </c>
      <c r="C3083" s="574" t="s">
        <v>686</v>
      </c>
      <c r="D3083" s="575">
        <v>12.39</v>
      </c>
    </row>
    <row r="3084" spans="1:4">
      <c r="A3084" s="572">
        <v>40977</v>
      </c>
      <c r="B3084" s="573" t="s">
        <v>3585</v>
      </c>
      <c r="C3084" s="574" t="s">
        <v>688</v>
      </c>
      <c r="D3084" s="575">
        <v>2177.7800000000002</v>
      </c>
    </row>
    <row r="3085" spans="1:4">
      <c r="A3085" s="572">
        <v>4004</v>
      </c>
      <c r="B3085" s="573" t="s">
        <v>3586</v>
      </c>
      <c r="C3085" s="574" t="s">
        <v>780</v>
      </c>
      <c r="D3085" s="575">
        <v>2033</v>
      </c>
    </row>
    <row r="3086" spans="1:4">
      <c r="A3086" s="572">
        <v>11836</v>
      </c>
      <c r="B3086" s="573" t="s">
        <v>3587</v>
      </c>
      <c r="C3086" s="574" t="s">
        <v>780</v>
      </c>
      <c r="D3086" s="575">
        <v>2407.4899999999998</v>
      </c>
    </row>
    <row r="3087" spans="1:4">
      <c r="A3087" s="572">
        <v>3997</v>
      </c>
      <c r="B3087" s="573" t="s">
        <v>3588</v>
      </c>
      <c r="C3087" s="574" t="s">
        <v>780</v>
      </c>
      <c r="D3087" s="575">
        <v>1855.77</v>
      </c>
    </row>
    <row r="3088" spans="1:4">
      <c r="A3088" s="572">
        <v>3989</v>
      </c>
      <c r="B3088" s="573" t="s">
        <v>3589</v>
      </c>
      <c r="C3088" s="574" t="s">
        <v>780</v>
      </c>
      <c r="D3088" s="575">
        <v>1660.62</v>
      </c>
    </row>
    <row r="3089" spans="1:4">
      <c r="A3089" s="572">
        <v>4006</v>
      </c>
      <c r="B3089" s="573" t="s">
        <v>3590</v>
      </c>
      <c r="C3089" s="574" t="s">
        <v>780</v>
      </c>
      <c r="D3089" s="575">
        <v>811.83</v>
      </c>
    </row>
    <row r="3090" spans="1:4">
      <c r="A3090" s="572">
        <v>36151</v>
      </c>
      <c r="B3090" s="573" t="s">
        <v>3591</v>
      </c>
      <c r="C3090" s="574" t="s">
        <v>492</v>
      </c>
      <c r="D3090" s="575">
        <v>21.3</v>
      </c>
    </row>
    <row r="3091" spans="1:4">
      <c r="A3091" s="572">
        <v>37457</v>
      </c>
      <c r="B3091" s="573" t="s">
        <v>3592</v>
      </c>
      <c r="C3091" s="574" t="s">
        <v>810</v>
      </c>
      <c r="D3091" s="575">
        <v>1.21</v>
      </c>
    </row>
    <row r="3092" spans="1:4">
      <c r="A3092" s="572">
        <v>37456</v>
      </c>
      <c r="B3092" s="573" t="s">
        <v>3593</v>
      </c>
      <c r="C3092" s="574" t="s">
        <v>810</v>
      </c>
      <c r="D3092" s="575">
        <v>0.64</v>
      </c>
    </row>
    <row r="3093" spans="1:4" ht="28.5">
      <c r="A3093" s="572">
        <v>37461</v>
      </c>
      <c r="B3093" s="573" t="s">
        <v>3594</v>
      </c>
      <c r="C3093" s="574" t="s">
        <v>810</v>
      </c>
      <c r="D3093" s="575">
        <v>4.5</v>
      </c>
    </row>
    <row r="3094" spans="1:4" ht="28.5">
      <c r="A3094" s="572">
        <v>37460</v>
      </c>
      <c r="B3094" s="573" t="s">
        <v>3595</v>
      </c>
      <c r="C3094" s="574" t="s">
        <v>810</v>
      </c>
      <c r="D3094" s="575">
        <v>6.14</v>
      </c>
    </row>
    <row r="3095" spans="1:4">
      <c r="A3095" s="572">
        <v>37458</v>
      </c>
      <c r="B3095" s="573" t="s">
        <v>3596</v>
      </c>
      <c r="C3095" s="574" t="s">
        <v>810</v>
      </c>
      <c r="D3095" s="575">
        <v>1.8</v>
      </c>
    </row>
    <row r="3096" spans="1:4">
      <c r="A3096" s="572">
        <v>37455</v>
      </c>
      <c r="B3096" s="573" t="s">
        <v>3597</v>
      </c>
      <c r="C3096" s="574" t="s">
        <v>810</v>
      </c>
      <c r="D3096" s="575">
        <v>0.79</v>
      </c>
    </row>
    <row r="3097" spans="1:4">
      <c r="A3097" s="572">
        <v>37454</v>
      </c>
      <c r="B3097" s="573" t="s">
        <v>3598</v>
      </c>
      <c r="C3097" s="574" t="s">
        <v>810</v>
      </c>
      <c r="D3097" s="575">
        <v>0.47</v>
      </c>
    </row>
    <row r="3098" spans="1:4">
      <c r="A3098" s="572">
        <v>37459</v>
      </c>
      <c r="B3098" s="573" t="s">
        <v>3599</v>
      </c>
      <c r="C3098" s="574" t="s">
        <v>810</v>
      </c>
      <c r="D3098" s="575">
        <v>2.5299999999999998</v>
      </c>
    </row>
    <row r="3099" spans="1:4" ht="42.75">
      <c r="A3099" s="572">
        <v>21029</v>
      </c>
      <c r="B3099" s="573" t="s">
        <v>3600</v>
      </c>
      <c r="C3099" s="574" t="s">
        <v>492</v>
      </c>
      <c r="D3099" s="575">
        <v>236.41</v>
      </c>
    </row>
    <row r="3100" spans="1:4" ht="42.75">
      <c r="A3100" s="572">
        <v>21030</v>
      </c>
      <c r="B3100" s="573" t="s">
        <v>3601</v>
      </c>
      <c r="C3100" s="574" t="s">
        <v>492</v>
      </c>
      <c r="D3100" s="575">
        <v>291.41000000000003</v>
      </c>
    </row>
    <row r="3101" spans="1:4" ht="42.75">
      <c r="A3101" s="572">
        <v>21031</v>
      </c>
      <c r="B3101" s="573" t="s">
        <v>3602</v>
      </c>
      <c r="C3101" s="574" t="s">
        <v>492</v>
      </c>
      <c r="D3101" s="575">
        <v>362.8</v>
      </c>
    </row>
    <row r="3102" spans="1:4" ht="42.75">
      <c r="A3102" s="572">
        <v>21032</v>
      </c>
      <c r="B3102" s="573" t="s">
        <v>3603</v>
      </c>
      <c r="C3102" s="574" t="s">
        <v>492</v>
      </c>
      <c r="D3102" s="575">
        <v>387.38</v>
      </c>
    </row>
    <row r="3103" spans="1:4" ht="42.75">
      <c r="A3103" s="572">
        <v>37527</v>
      </c>
      <c r="B3103" s="573" t="s">
        <v>3604</v>
      </c>
      <c r="C3103" s="574" t="s">
        <v>492</v>
      </c>
      <c r="D3103" s="575">
        <v>349.93</v>
      </c>
    </row>
    <row r="3104" spans="1:4" ht="28.5">
      <c r="A3104" s="572">
        <v>37528</v>
      </c>
      <c r="B3104" s="573" t="s">
        <v>3605</v>
      </c>
      <c r="C3104" s="574" t="s">
        <v>492</v>
      </c>
      <c r="D3104" s="575">
        <v>417.22</v>
      </c>
    </row>
    <row r="3105" spans="1:4" ht="28.5">
      <c r="A3105" s="572">
        <v>37529</v>
      </c>
      <c r="B3105" s="573" t="s">
        <v>3606</v>
      </c>
      <c r="C3105" s="574" t="s">
        <v>492</v>
      </c>
      <c r="D3105" s="575">
        <v>421.32</v>
      </c>
    </row>
    <row r="3106" spans="1:4" ht="28.5">
      <c r="A3106" s="572">
        <v>37530</v>
      </c>
      <c r="B3106" s="573" t="s">
        <v>3607</v>
      </c>
      <c r="C3106" s="574" t="s">
        <v>492</v>
      </c>
      <c r="D3106" s="575">
        <v>550.05999999999995</v>
      </c>
    </row>
    <row r="3107" spans="1:4" ht="42.75">
      <c r="A3107" s="572">
        <v>21034</v>
      </c>
      <c r="B3107" s="573" t="s">
        <v>3608</v>
      </c>
      <c r="C3107" s="574" t="s">
        <v>492</v>
      </c>
      <c r="D3107" s="575">
        <v>469.3</v>
      </c>
    </row>
    <row r="3108" spans="1:4" ht="28.5">
      <c r="A3108" s="572">
        <v>37531</v>
      </c>
      <c r="B3108" s="573" t="s">
        <v>3609</v>
      </c>
      <c r="C3108" s="574" t="s">
        <v>492</v>
      </c>
      <c r="D3108" s="575">
        <v>591.02</v>
      </c>
    </row>
    <row r="3109" spans="1:4" ht="42.75">
      <c r="A3109" s="572">
        <v>21036</v>
      </c>
      <c r="B3109" s="573" t="s">
        <v>3610</v>
      </c>
      <c r="C3109" s="574" t="s">
        <v>492</v>
      </c>
      <c r="D3109" s="575">
        <v>718.59</v>
      </c>
    </row>
    <row r="3110" spans="1:4" ht="42.75">
      <c r="A3110" s="572">
        <v>21037</v>
      </c>
      <c r="B3110" s="573" t="s">
        <v>3611</v>
      </c>
      <c r="C3110" s="574" t="s">
        <v>492</v>
      </c>
      <c r="D3110" s="575">
        <v>819.24</v>
      </c>
    </row>
    <row r="3111" spans="1:4" ht="28.5">
      <c r="A3111" s="572">
        <v>20185</v>
      </c>
      <c r="B3111" s="573" t="s">
        <v>3612</v>
      </c>
      <c r="C3111" s="574" t="s">
        <v>810</v>
      </c>
      <c r="D3111" s="575">
        <v>7.32</v>
      </c>
    </row>
    <row r="3112" spans="1:4">
      <c r="A3112" s="572">
        <v>20260</v>
      </c>
      <c r="B3112" s="573" t="s">
        <v>3613</v>
      </c>
      <c r="C3112" s="574" t="s">
        <v>492</v>
      </c>
      <c r="D3112" s="575">
        <v>5.92</v>
      </c>
    </row>
    <row r="3113" spans="1:4" ht="28.5">
      <c r="A3113" s="572">
        <v>37523</v>
      </c>
      <c r="B3113" s="573" t="s">
        <v>3614</v>
      </c>
      <c r="C3113" s="574" t="s">
        <v>492</v>
      </c>
      <c r="D3113" s="575">
        <v>268952.5</v>
      </c>
    </row>
    <row r="3114" spans="1:4" ht="28.5">
      <c r="A3114" s="572">
        <v>37515</v>
      </c>
      <c r="B3114" s="573" t="s">
        <v>3615</v>
      </c>
      <c r="C3114" s="574" t="s">
        <v>492</v>
      </c>
      <c r="D3114" s="575">
        <v>239112.53</v>
      </c>
    </row>
    <row r="3115" spans="1:4" ht="42.75">
      <c r="A3115" s="572">
        <v>12899</v>
      </c>
      <c r="B3115" s="573" t="s">
        <v>3616</v>
      </c>
      <c r="C3115" s="574" t="s">
        <v>492</v>
      </c>
      <c r="D3115" s="575">
        <v>54.24</v>
      </c>
    </row>
    <row r="3116" spans="1:4" ht="42.75">
      <c r="A3116" s="572">
        <v>12898</v>
      </c>
      <c r="B3116" s="573" t="s">
        <v>3617</v>
      </c>
      <c r="C3116" s="574" t="s">
        <v>492</v>
      </c>
      <c r="D3116" s="575">
        <v>126.96</v>
      </c>
    </row>
    <row r="3117" spans="1:4">
      <c r="A3117" s="572">
        <v>40877</v>
      </c>
      <c r="B3117" s="573" t="s">
        <v>3618</v>
      </c>
      <c r="C3117" s="574" t="s">
        <v>891</v>
      </c>
      <c r="D3117" s="575">
        <v>5.72</v>
      </c>
    </row>
    <row r="3118" spans="1:4">
      <c r="A3118" s="572">
        <v>39699</v>
      </c>
      <c r="B3118" s="573" t="s">
        <v>3619</v>
      </c>
      <c r="C3118" s="574" t="s">
        <v>891</v>
      </c>
      <c r="D3118" s="575">
        <v>7.75</v>
      </c>
    </row>
    <row r="3119" spans="1:4">
      <c r="A3119" s="572">
        <v>39956</v>
      </c>
      <c r="B3119" s="573" t="s">
        <v>3620</v>
      </c>
      <c r="C3119" s="574" t="s">
        <v>891</v>
      </c>
      <c r="D3119" s="575">
        <v>3.32</v>
      </c>
    </row>
    <row r="3120" spans="1:4" ht="28.5">
      <c r="A3120" s="572">
        <v>11621</v>
      </c>
      <c r="B3120" s="573" t="s">
        <v>3621</v>
      </c>
      <c r="C3120" s="574" t="s">
        <v>891</v>
      </c>
      <c r="D3120" s="575">
        <v>35.25</v>
      </c>
    </row>
    <row r="3121" spans="1:4" ht="28.5">
      <c r="A3121" s="572">
        <v>4014</v>
      </c>
      <c r="B3121" s="573" t="s">
        <v>3622</v>
      </c>
      <c r="C3121" s="574" t="s">
        <v>891</v>
      </c>
      <c r="D3121" s="575">
        <v>31.97</v>
      </c>
    </row>
    <row r="3122" spans="1:4" ht="28.5">
      <c r="A3122" s="572">
        <v>4015</v>
      </c>
      <c r="B3122" s="573" t="s">
        <v>3623</v>
      </c>
      <c r="C3122" s="574" t="s">
        <v>891</v>
      </c>
      <c r="D3122" s="575">
        <v>36.93</v>
      </c>
    </row>
    <row r="3123" spans="1:4" ht="28.5">
      <c r="A3123" s="572">
        <v>4017</v>
      </c>
      <c r="B3123" s="573" t="s">
        <v>3624</v>
      </c>
      <c r="C3123" s="574" t="s">
        <v>891</v>
      </c>
      <c r="D3123" s="575">
        <v>39.89</v>
      </c>
    </row>
    <row r="3124" spans="1:4" ht="28.5">
      <c r="A3124" s="572">
        <v>4016</v>
      </c>
      <c r="B3124" s="573" t="s">
        <v>3625</v>
      </c>
      <c r="C3124" s="574" t="s">
        <v>891</v>
      </c>
      <c r="D3124" s="575">
        <v>24.01</v>
      </c>
    </row>
    <row r="3125" spans="1:4">
      <c r="A3125" s="572">
        <v>25860</v>
      </c>
      <c r="B3125" s="573" t="s">
        <v>3626</v>
      </c>
      <c r="C3125" s="574" t="s">
        <v>891</v>
      </c>
      <c r="D3125" s="575">
        <v>7.06</v>
      </c>
    </row>
    <row r="3126" spans="1:4">
      <c r="A3126" s="572">
        <v>25861</v>
      </c>
      <c r="B3126" s="573" t="s">
        <v>3627</v>
      </c>
      <c r="C3126" s="574" t="s">
        <v>891</v>
      </c>
      <c r="D3126" s="575">
        <v>10.66</v>
      </c>
    </row>
    <row r="3127" spans="1:4">
      <c r="A3127" s="572">
        <v>25862</v>
      </c>
      <c r="B3127" s="573" t="s">
        <v>3628</v>
      </c>
      <c r="C3127" s="574" t="s">
        <v>891</v>
      </c>
      <c r="D3127" s="575">
        <v>11.31</v>
      </c>
    </row>
    <row r="3128" spans="1:4">
      <c r="A3128" s="572">
        <v>25863</v>
      </c>
      <c r="B3128" s="573" t="s">
        <v>3629</v>
      </c>
      <c r="C3128" s="574" t="s">
        <v>891</v>
      </c>
      <c r="D3128" s="575">
        <v>14.14</v>
      </c>
    </row>
    <row r="3129" spans="1:4">
      <c r="A3129" s="572">
        <v>25864</v>
      </c>
      <c r="B3129" s="573" t="s">
        <v>3630</v>
      </c>
      <c r="C3129" s="574" t="s">
        <v>891</v>
      </c>
      <c r="D3129" s="575">
        <v>21.2</v>
      </c>
    </row>
    <row r="3130" spans="1:4">
      <c r="A3130" s="572">
        <v>25865</v>
      </c>
      <c r="B3130" s="573" t="s">
        <v>3631</v>
      </c>
      <c r="C3130" s="574" t="s">
        <v>891</v>
      </c>
      <c r="D3130" s="575">
        <v>28.41</v>
      </c>
    </row>
    <row r="3131" spans="1:4">
      <c r="A3131" s="572">
        <v>25866</v>
      </c>
      <c r="B3131" s="573" t="s">
        <v>3632</v>
      </c>
      <c r="C3131" s="574" t="s">
        <v>891</v>
      </c>
      <c r="D3131" s="575">
        <v>35.270000000000003</v>
      </c>
    </row>
    <row r="3132" spans="1:4" ht="28.5">
      <c r="A3132" s="572">
        <v>25868</v>
      </c>
      <c r="B3132" s="573" t="s">
        <v>3633</v>
      </c>
      <c r="C3132" s="574" t="s">
        <v>891</v>
      </c>
      <c r="D3132" s="575">
        <v>7.87</v>
      </c>
    </row>
    <row r="3133" spans="1:4" ht="28.5">
      <c r="A3133" s="572">
        <v>25869</v>
      </c>
      <c r="B3133" s="573" t="s">
        <v>3634</v>
      </c>
      <c r="C3133" s="574" t="s">
        <v>891</v>
      </c>
      <c r="D3133" s="575">
        <v>11.11</v>
      </c>
    </row>
    <row r="3134" spans="1:4" ht="28.5">
      <c r="A3134" s="572">
        <v>25870</v>
      </c>
      <c r="B3134" s="573" t="s">
        <v>3635</v>
      </c>
      <c r="C3134" s="574" t="s">
        <v>891</v>
      </c>
      <c r="D3134" s="575">
        <v>12.59</v>
      </c>
    </row>
    <row r="3135" spans="1:4" ht="28.5">
      <c r="A3135" s="572">
        <v>25871</v>
      </c>
      <c r="B3135" s="573" t="s">
        <v>3636</v>
      </c>
      <c r="C3135" s="574" t="s">
        <v>891</v>
      </c>
      <c r="D3135" s="575">
        <v>15.47</v>
      </c>
    </row>
    <row r="3136" spans="1:4" ht="28.5">
      <c r="A3136" s="572">
        <v>25867</v>
      </c>
      <c r="B3136" s="573" t="s">
        <v>3637</v>
      </c>
      <c r="C3136" s="574" t="s">
        <v>891</v>
      </c>
      <c r="D3136" s="575">
        <v>22.9</v>
      </c>
    </row>
    <row r="3137" spans="1:4" ht="28.5">
      <c r="A3137" s="572">
        <v>25872</v>
      </c>
      <c r="B3137" s="573" t="s">
        <v>3638</v>
      </c>
      <c r="C3137" s="574" t="s">
        <v>891</v>
      </c>
      <c r="D3137" s="575">
        <v>30.95</v>
      </c>
    </row>
    <row r="3138" spans="1:4" ht="28.5">
      <c r="A3138" s="572">
        <v>25873</v>
      </c>
      <c r="B3138" s="573" t="s">
        <v>3639</v>
      </c>
      <c r="C3138" s="574" t="s">
        <v>891</v>
      </c>
      <c r="D3138" s="575">
        <v>38.6</v>
      </c>
    </row>
    <row r="3139" spans="1:4" ht="42.75">
      <c r="A3139" s="572">
        <v>14535</v>
      </c>
      <c r="B3139" s="573" t="s">
        <v>3640</v>
      </c>
      <c r="C3139" s="574" t="s">
        <v>492</v>
      </c>
      <c r="D3139" s="575">
        <v>74081.279999999999</v>
      </c>
    </row>
    <row r="3140" spans="1:4">
      <c r="A3140" s="572">
        <v>4037</v>
      </c>
      <c r="B3140" s="573" t="s">
        <v>3641</v>
      </c>
      <c r="C3140" s="574" t="s">
        <v>686</v>
      </c>
      <c r="D3140" s="575">
        <v>5.74</v>
      </c>
    </row>
    <row r="3141" spans="1:4" ht="28.5">
      <c r="A3141" s="572">
        <v>4035</v>
      </c>
      <c r="B3141" s="573" t="s">
        <v>3642</v>
      </c>
      <c r="C3141" s="574" t="s">
        <v>686</v>
      </c>
      <c r="D3141" s="575">
        <v>3.83</v>
      </c>
    </row>
    <row r="3142" spans="1:4">
      <c r="A3142" s="572">
        <v>14619</v>
      </c>
      <c r="B3142" s="573" t="s">
        <v>3643</v>
      </c>
      <c r="C3142" s="574" t="s">
        <v>492</v>
      </c>
      <c r="D3142" s="575">
        <v>1908.95</v>
      </c>
    </row>
    <row r="3143" spans="1:4">
      <c r="A3143" s="572">
        <v>4036</v>
      </c>
      <c r="B3143" s="573" t="s">
        <v>3644</v>
      </c>
      <c r="C3143" s="574" t="s">
        <v>686</v>
      </c>
      <c r="D3143" s="575">
        <v>5.74</v>
      </c>
    </row>
    <row r="3144" spans="1:4">
      <c r="A3144" s="572">
        <v>10764</v>
      </c>
      <c r="B3144" s="573" t="s">
        <v>3645</v>
      </c>
      <c r="C3144" s="574" t="s">
        <v>686</v>
      </c>
      <c r="D3144" s="575">
        <v>4.67</v>
      </c>
    </row>
    <row r="3145" spans="1:4" ht="28.5">
      <c r="A3145" s="572">
        <v>13836</v>
      </c>
      <c r="B3145" s="573" t="s">
        <v>3646</v>
      </c>
      <c r="C3145" s="574" t="s">
        <v>492</v>
      </c>
      <c r="D3145" s="575">
        <v>57553.9</v>
      </c>
    </row>
    <row r="3146" spans="1:4">
      <c r="A3146" s="572">
        <v>10754</v>
      </c>
      <c r="B3146" s="573" t="s">
        <v>3647</v>
      </c>
      <c r="C3146" s="574" t="s">
        <v>686</v>
      </c>
      <c r="D3146" s="575">
        <v>5.96</v>
      </c>
    </row>
    <row r="3147" spans="1:4" ht="42.75">
      <c r="A3147" s="572">
        <v>14534</v>
      </c>
      <c r="B3147" s="573" t="s">
        <v>3648</v>
      </c>
      <c r="C3147" s="574" t="s">
        <v>492</v>
      </c>
      <c r="D3147" s="575">
        <v>24093.58</v>
      </c>
    </row>
    <row r="3148" spans="1:4" ht="28.5">
      <c r="A3148" s="572">
        <v>3335</v>
      </c>
      <c r="B3148" s="573" t="s">
        <v>3649</v>
      </c>
      <c r="C3148" s="574" t="s">
        <v>686</v>
      </c>
      <c r="D3148" s="575">
        <v>1.74</v>
      </c>
    </row>
    <row r="3149" spans="1:4" ht="42.75">
      <c r="A3149" s="572">
        <v>39813</v>
      </c>
      <c r="B3149" s="573" t="s">
        <v>3650</v>
      </c>
      <c r="C3149" s="574" t="s">
        <v>492</v>
      </c>
      <c r="D3149" s="575">
        <v>13739.61</v>
      </c>
    </row>
    <row r="3150" spans="1:4">
      <c r="A3150" s="572">
        <v>12868</v>
      </c>
      <c r="B3150" s="573" t="s">
        <v>3651</v>
      </c>
      <c r="C3150" s="574" t="s">
        <v>686</v>
      </c>
      <c r="D3150" s="575">
        <v>9.82</v>
      </c>
    </row>
    <row r="3151" spans="1:4">
      <c r="A3151" s="572">
        <v>40916</v>
      </c>
      <c r="B3151" s="573" t="s">
        <v>3652</v>
      </c>
      <c r="C3151" s="574" t="s">
        <v>688</v>
      </c>
      <c r="D3151" s="575">
        <v>1726.75</v>
      </c>
    </row>
    <row r="3152" spans="1:4">
      <c r="A3152" s="572">
        <v>41067</v>
      </c>
      <c r="B3152" s="573" t="s">
        <v>3653</v>
      </c>
      <c r="C3152" s="574" t="s">
        <v>688</v>
      </c>
      <c r="D3152" s="575">
        <v>1810.18</v>
      </c>
    </row>
    <row r="3153" spans="1:4">
      <c r="A3153" s="572">
        <v>4755</v>
      </c>
      <c r="B3153" s="573" t="s">
        <v>3654</v>
      </c>
      <c r="C3153" s="574" t="s">
        <v>686</v>
      </c>
      <c r="D3153" s="575">
        <v>10.29</v>
      </c>
    </row>
    <row r="3154" spans="1:4" ht="28.5">
      <c r="A3154" s="572">
        <v>4040</v>
      </c>
      <c r="B3154" s="573" t="s">
        <v>3655</v>
      </c>
      <c r="C3154" s="574" t="s">
        <v>686</v>
      </c>
      <c r="D3154" s="575">
        <v>4.84</v>
      </c>
    </row>
    <row r="3155" spans="1:4" ht="28.5">
      <c r="A3155" s="572">
        <v>4045</v>
      </c>
      <c r="B3155" s="573" t="s">
        <v>3656</v>
      </c>
      <c r="C3155" s="574" t="s">
        <v>686</v>
      </c>
      <c r="D3155" s="575">
        <v>7.04</v>
      </c>
    </row>
    <row r="3156" spans="1:4" ht="28.5">
      <c r="A3156" s="572">
        <v>4044</v>
      </c>
      <c r="B3156" s="573" t="s">
        <v>3657</v>
      </c>
      <c r="C3156" s="574" t="s">
        <v>686</v>
      </c>
      <c r="D3156" s="575">
        <v>5.05</v>
      </c>
    </row>
    <row r="3157" spans="1:4" ht="28.5">
      <c r="A3157" s="572">
        <v>4043</v>
      </c>
      <c r="B3157" s="573" t="s">
        <v>3658</v>
      </c>
      <c r="C3157" s="574" t="s">
        <v>686</v>
      </c>
      <c r="D3157" s="575">
        <v>5.27</v>
      </c>
    </row>
    <row r="3158" spans="1:4">
      <c r="A3158" s="572">
        <v>38463</v>
      </c>
      <c r="B3158" s="573" t="s">
        <v>3659</v>
      </c>
      <c r="C3158" s="574" t="s">
        <v>492</v>
      </c>
      <c r="D3158" s="575">
        <v>26.9</v>
      </c>
    </row>
    <row r="3159" spans="1:4" ht="28.5">
      <c r="A3159" s="572">
        <v>14531</v>
      </c>
      <c r="B3159" s="573" t="s">
        <v>3660</v>
      </c>
      <c r="C3159" s="574" t="s">
        <v>492</v>
      </c>
      <c r="D3159" s="575">
        <v>5068.53</v>
      </c>
    </row>
    <row r="3160" spans="1:4" ht="28.5">
      <c r="A3160" s="572">
        <v>36533</v>
      </c>
      <c r="B3160" s="573" t="s">
        <v>3661</v>
      </c>
      <c r="C3160" s="574" t="s">
        <v>492</v>
      </c>
      <c r="D3160" s="575">
        <v>5832.59</v>
      </c>
    </row>
    <row r="3161" spans="1:4">
      <c r="A3161" s="572">
        <v>11616</v>
      </c>
      <c r="B3161" s="573" t="s">
        <v>3662</v>
      </c>
      <c r="C3161" s="574" t="s">
        <v>492</v>
      </c>
      <c r="D3161" s="575">
        <v>5508.79</v>
      </c>
    </row>
    <row r="3162" spans="1:4">
      <c r="A3162" s="572">
        <v>4046</v>
      </c>
      <c r="B3162" s="573" t="s">
        <v>3663</v>
      </c>
      <c r="C3162" s="574" t="s">
        <v>492</v>
      </c>
      <c r="D3162" s="575">
        <v>5385.15</v>
      </c>
    </row>
    <row r="3163" spans="1:4" ht="28.5">
      <c r="A3163" s="572">
        <v>13447</v>
      </c>
      <c r="B3163" s="573" t="s">
        <v>3664</v>
      </c>
      <c r="C3163" s="574" t="s">
        <v>492</v>
      </c>
      <c r="D3163" s="575">
        <v>11405.01</v>
      </c>
    </row>
    <row r="3164" spans="1:4">
      <c r="A3164" s="572">
        <v>14529</v>
      </c>
      <c r="B3164" s="573" t="s">
        <v>3665</v>
      </c>
      <c r="C3164" s="574" t="s">
        <v>492</v>
      </c>
      <c r="D3164" s="575">
        <v>6378.53</v>
      </c>
    </row>
    <row r="3165" spans="1:4">
      <c r="A3165" s="572">
        <v>10747</v>
      </c>
      <c r="B3165" s="573" t="s">
        <v>3666</v>
      </c>
      <c r="C3165" s="574" t="s">
        <v>492</v>
      </c>
      <c r="D3165" s="575">
        <v>6258.31</v>
      </c>
    </row>
    <row r="3166" spans="1:4" ht="28.5">
      <c r="A3166" s="572">
        <v>36141</v>
      </c>
      <c r="B3166" s="573" t="s">
        <v>3667</v>
      </c>
      <c r="C3166" s="574" t="s">
        <v>492</v>
      </c>
      <c r="D3166" s="575">
        <v>28.75</v>
      </c>
    </row>
    <row r="3167" spans="1:4">
      <c r="A3167" s="572">
        <v>4053</v>
      </c>
      <c r="B3167" s="573" t="s">
        <v>3668</v>
      </c>
      <c r="C3167" s="574" t="s">
        <v>2747</v>
      </c>
      <c r="D3167" s="575">
        <v>51</v>
      </c>
    </row>
    <row r="3168" spans="1:4">
      <c r="A3168" s="572">
        <v>4052</v>
      </c>
      <c r="B3168" s="573" t="s">
        <v>3669</v>
      </c>
      <c r="C3168" s="574" t="s">
        <v>309</v>
      </c>
      <c r="D3168" s="575">
        <v>104.03</v>
      </c>
    </row>
    <row r="3169" spans="1:4">
      <c r="A3169" s="572">
        <v>4056</v>
      </c>
      <c r="B3169" s="573" t="s">
        <v>3670</v>
      </c>
      <c r="C3169" s="574" t="s">
        <v>2747</v>
      </c>
      <c r="D3169" s="575">
        <v>26.82</v>
      </c>
    </row>
    <row r="3170" spans="1:4">
      <c r="A3170" s="572">
        <v>4048</v>
      </c>
      <c r="B3170" s="573" t="s">
        <v>3671</v>
      </c>
      <c r="C3170" s="574" t="s">
        <v>256</v>
      </c>
      <c r="D3170" s="575">
        <v>3.71</v>
      </c>
    </row>
    <row r="3171" spans="1:4">
      <c r="A3171" s="572">
        <v>4047</v>
      </c>
      <c r="B3171" s="573" t="s">
        <v>3671</v>
      </c>
      <c r="C3171" s="574" t="s">
        <v>2747</v>
      </c>
      <c r="D3171" s="575">
        <v>13.39</v>
      </c>
    </row>
    <row r="3172" spans="1:4">
      <c r="A3172" s="572">
        <v>4051</v>
      </c>
      <c r="B3172" s="573" t="s">
        <v>3671</v>
      </c>
      <c r="C3172" s="574" t="s">
        <v>309</v>
      </c>
      <c r="D3172" s="575">
        <v>66.95</v>
      </c>
    </row>
    <row r="3173" spans="1:4" ht="28.5">
      <c r="A3173" s="572">
        <v>39434</v>
      </c>
      <c r="B3173" s="573" t="s">
        <v>3672</v>
      </c>
      <c r="C3173" s="574" t="s">
        <v>486</v>
      </c>
      <c r="D3173" s="575">
        <v>2.19</v>
      </c>
    </row>
    <row r="3174" spans="1:4" ht="28.5">
      <c r="A3174" s="572">
        <v>39433</v>
      </c>
      <c r="B3174" s="573" t="s">
        <v>3673</v>
      </c>
      <c r="C3174" s="574" t="s">
        <v>486</v>
      </c>
      <c r="D3174" s="575">
        <v>1.57</v>
      </c>
    </row>
    <row r="3175" spans="1:4">
      <c r="A3175" s="572">
        <v>4049</v>
      </c>
      <c r="B3175" s="573" t="s">
        <v>3674</v>
      </c>
      <c r="C3175" s="574" t="s">
        <v>256</v>
      </c>
      <c r="D3175" s="575">
        <v>41.94</v>
      </c>
    </row>
    <row r="3176" spans="1:4">
      <c r="A3176" s="572">
        <v>38120</v>
      </c>
      <c r="B3176" s="573" t="s">
        <v>3675</v>
      </c>
      <c r="C3176" s="574" t="s">
        <v>486</v>
      </c>
      <c r="D3176" s="575">
        <v>75.22</v>
      </c>
    </row>
    <row r="3177" spans="1:4">
      <c r="A3177" s="572">
        <v>38877</v>
      </c>
      <c r="B3177" s="573" t="s">
        <v>3676</v>
      </c>
      <c r="C3177" s="574" t="s">
        <v>486</v>
      </c>
      <c r="D3177" s="575">
        <v>5.9</v>
      </c>
    </row>
    <row r="3178" spans="1:4">
      <c r="A3178" s="572">
        <v>10498</v>
      </c>
      <c r="B3178" s="573" t="s">
        <v>3677</v>
      </c>
      <c r="C3178" s="574" t="s">
        <v>486</v>
      </c>
      <c r="D3178" s="575">
        <v>5.93</v>
      </c>
    </row>
    <row r="3179" spans="1:4">
      <c r="A3179" s="572">
        <v>4823</v>
      </c>
      <c r="B3179" s="573" t="s">
        <v>3678</v>
      </c>
      <c r="C3179" s="574" t="s">
        <v>486</v>
      </c>
      <c r="D3179" s="575">
        <v>21.24</v>
      </c>
    </row>
    <row r="3180" spans="1:4">
      <c r="A3180" s="572">
        <v>7317</v>
      </c>
      <c r="B3180" s="573" t="s">
        <v>3679</v>
      </c>
      <c r="C3180" s="574" t="s">
        <v>486</v>
      </c>
      <c r="D3180" s="575">
        <v>22.27</v>
      </c>
    </row>
    <row r="3181" spans="1:4">
      <c r="A3181" s="572">
        <v>12357</v>
      </c>
      <c r="B3181" s="573" t="s">
        <v>3680</v>
      </c>
      <c r="C3181" s="574" t="s">
        <v>492</v>
      </c>
      <c r="D3181" s="575">
        <v>134.12</v>
      </c>
    </row>
    <row r="3182" spans="1:4">
      <c r="A3182" s="572">
        <v>12358</v>
      </c>
      <c r="B3182" s="573" t="s">
        <v>3681</v>
      </c>
      <c r="C3182" s="574" t="s">
        <v>492</v>
      </c>
      <c r="D3182" s="575">
        <v>150.86000000000001</v>
      </c>
    </row>
    <row r="3183" spans="1:4" ht="28.5">
      <c r="A3183" s="572">
        <v>11080</v>
      </c>
      <c r="B3183" s="573" t="s">
        <v>3682</v>
      </c>
      <c r="C3183" s="574" t="s">
        <v>780</v>
      </c>
      <c r="D3183" s="575">
        <v>985.6</v>
      </c>
    </row>
    <row r="3184" spans="1:4" ht="28.5">
      <c r="A3184" s="572">
        <v>11079</v>
      </c>
      <c r="B3184" s="573" t="s">
        <v>3683</v>
      </c>
      <c r="C3184" s="574" t="s">
        <v>780</v>
      </c>
      <c r="D3184" s="575">
        <v>985.6</v>
      </c>
    </row>
    <row r="3185" spans="1:4" ht="28.5">
      <c r="A3185" s="572">
        <v>11081</v>
      </c>
      <c r="B3185" s="573" t="s">
        <v>3684</v>
      </c>
      <c r="C3185" s="574" t="s">
        <v>780</v>
      </c>
      <c r="D3185" s="575">
        <v>985.6</v>
      </c>
    </row>
    <row r="3186" spans="1:4" ht="28.5">
      <c r="A3186" s="572">
        <v>11082</v>
      </c>
      <c r="B3186" s="573" t="s">
        <v>3685</v>
      </c>
      <c r="C3186" s="574" t="s">
        <v>780</v>
      </c>
      <c r="D3186" s="575">
        <v>1005.55</v>
      </c>
    </row>
    <row r="3187" spans="1:4" ht="28.5">
      <c r="A3187" s="572">
        <v>11083</v>
      </c>
      <c r="B3187" s="573" t="s">
        <v>3686</v>
      </c>
      <c r="C3187" s="574" t="s">
        <v>780</v>
      </c>
      <c r="D3187" s="575">
        <v>985.6</v>
      </c>
    </row>
    <row r="3188" spans="1:4" ht="28.5">
      <c r="A3188" s="572">
        <v>11084</v>
      </c>
      <c r="B3188" s="573" t="s">
        <v>3687</v>
      </c>
      <c r="C3188" s="574" t="s">
        <v>780</v>
      </c>
      <c r="D3188" s="575">
        <v>985.6</v>
      </c>
    </row>
    <row r="3189" spans="1:4">
      <c r="A3189" s="572">
        <v>4058</v>
      </c>
      <c r="B3189" s="573" t="s">
        <v>3688</v>
      </c>
      <c r="C3189" s="574" t="s">
        <v>686</v>
      </c>
      <c r="D3189" s="575">
        <v>12.39</v>
      </c>
    </row>
    <row r="3190" spans="1:4">
      <c r="A3190" s="572">
        <v>40974</v>
      </c>
      <c r="B3190" s="573" t="s">
        <v>3689</v>
      </c>
      <c r="C3190" s="574" t="s">
        <v>688</v>
      </c>
      <c r="D3190" s="575">
        <v>2177.7800000000002</v>
      </c>
    </row>
    <row r="3191" spans="1:4">
      <c r="A3191" s="572">
        <v>34794</v>
      </c>
      <c r="B3191" s="573" t="s">
        <v>3690</v>
      </c>
      <c r="C3191" s="574" t="s">
        <v>686</v>
      </c>
      <c r="D3191" s="575">
        <v>11.99</v>
      </c>
    </row>
    <row r="3192" spans="1:4">
      <c r="A3192" s="572">
        <v>40925</v>
      </c>
      <c r="B3192" s="573" t="s">
        <v>3691</v>
      </c>
      <c r="C3192" s="574" t="s">
        <v>688</v>
      </c>
      <c r="D3192" s="575">
        <v>2105.33</v>
      </c>
    </row>
    <row r="3193" spans="1:4">
      <c r="A3193" s="572">
        <v>12768</v>
      </c>
      <c r="B3193" s="573" t="s">
        <v>3692</v>
      </c>
      <c r="C3193" s="574" t="s">
        <v>492</v>
      </c>
      <c r="D3193" s="575">
        <v>1192.45</v>
      </c>
    </row>
    <row r="3194" spans="1:4">
      <c r="A3194" s="572">
        <v>12779</v>
      </c>
      <c r="B3194" s="573" t="s">
        <v>3693</v>
      </c>
      <c r="C3194" s="574" t="s">
        <v>492</v>
      </c>
      <c r="D3194" s="575">
        <v>1609.95</v>
      </c>
    </row>
    <row r="3195" spans="1:4">
      <c r="A3195" s="572">
        <v>12780</v>
      </c>
      <c r="B3195" s="573" t="s">
        <v>3694</v>
      </c>
      <c r="C3195" s="574" t="s">
        <v>492</v>
      </c>
      <c r="D3195" s="575">
        <v>2069.19</v>
      </c>
    </row>
    <row r="3196" spans="1:4">
      <c r="A3196" s="572">
        <v>13741</v>
      </c>
      <c r="B3196" s="573" t="s">
        <v>3695</v>
      </c>
      <c r="C3196" s="574" t="s">
        <v>492</v>
      </c>
      <c r="D3196" s="575">
        <v>2398.2800000000002</v>
      </c>
    </row>
    <row r="3197" spans="1:4" ht="28.5">
      <c r="A3197" s="572">
        <v>3288</v>
      </c>
      <c r="B3197" s="573" t="s">
        <v>3696</v>
      </c>
      <c r="C3197" s="574" t="s">
        <v>810</v>
      </c>
      <c r="D3197" s="575">
        <v>3.85</v>
      </c>
    </row>
    <row r="3198" spans="1:4" ht="28.5">
      <c r="A3198" s="572">
        <v>13587</v>
      </c>
      <c r="B3198" s="573" t="s">
        <v>3697</v>
      </c>
      <c r="C3198" s="574" t="s">
        <v>810</v>
      </c>
      <c r="D3198" s="575">
        <v>2.3199999999999998</v>
      </c>
    </row>
    <row r="3199" spans="1:4">
      <c r="A3199" s="572">
        <v>38598</v>
      </c>
      <c r="B3199" s="573" t="s">
        <v>3698</v>
      </c>
      <c r="C3199" s="574" t="s">
        <v>492</v>
      </c>
      <c r="D3199" s="575">
        <v>2.13</v>
      </c>
    </row>
    <row r="3200" spans="1:4">
      <c r="A3200" s="572">
        <v>38595</v>
      </c>
      <c r="B3200" s="573" t="s">
        <v>3699</v>
      </c>
      <c r="C3200" s="574" t="s">
        <v>492</v>
      </c>
      <c r="D3200" s="575">
        <v>1.47</v>
      </c>
    </row>
    <row r="3201" spans="1:4">
      <c r="A3201" s="572">
        <v>38592</v>
      </c>
      <c r="B3201" s="573" t="s">
        <v>3700</v>
      </c>
      <c r="C3201" s="574" t="s">
        <v>492</v>
      </c>
      <c r="D3201" s="575">
        <v>1.93</v>
      </c>
    </row>
    <row r="3202" spans="1:4">
      <c r="A3202" s="572">
        <v>38588</v>
      </c>
      <c r="B3202" s="573" t="s">
        <v>3701</v>
      </c>
      <c r="C3202" s="574" t="s">
        <v>492</v>
      </c>
      <c r="D3202" s="575">
        <v>1.21</v>
      </c>
    </row>
    <row r="3203" spans="1:4">
      <c r="A3203" s="572">
        <v>38593</v>
      </c>
      <c r="B3203" s="573" t="s">
        <v>3702</v>
      </c>
      <c r="C3203" s="574" t="s">
        <v>492</v>
      </c>
      <c r="D3203" s="575">
        <v>2.0699999999999998</v>
      </c>
    </row>
    <row r="3204" spans="1:4">
      <c r="A3204" s="572">
        <v>38589</v>
      </c>
      <c r="B3204" s="573" t="s">
        <v>3703</v>
      </c>
      <c r="C3204" s="574" t="s">
        <v>492</v>
      </c>
      <c r="D3204" s="575">
        <v>1.48</v>
      </c>
    </row>
    <row r="3205" spans="1:4">
      <c r="A3205" s="572">
        <v>38594</v>
      </c>
      <c r="B3205" s="573" t="s">
        <v>3704</v>
      </c>
      <c r="C3205" s="574" t="s">
        <v>492</v>
      </c>
      <c r="D3205" s="575">
        <v>3.07</v>
      </c>
    </row>
    <row r="3206" spans="1:4">
      <c r="A3206" s="572">
        <v>34787</v>
      </c>
      <c r="B3206" s="573" t="s">
        <v>3705</v>
      </c>
      <c r="C3206" s="574" t="s">
        <v>492</v>
      </c>
      <c r="D3206" s="575">
        <v>0.82</v>
      </c>
    </row>
    <row r="3207" spans="1:4">
      <c r="A3207" s="572">
        <v>34788</v>
      </c>
      <c r="B3207" s="573" t="s">
        <v>3706</v>
      </c>
      <c r="C3207" s="574" t="s">
        <v>492</v>
      </c>
      <c r="D3207" s="575">
        <v>0.83</v>
      </c>
    </row>
    <row r="3208" spans="1:4">
      <c r="A3208" s="572">
        <v>34784</v>
      </c>
      <c r="B3208" s="573" t="s">
        <v>3707</v>
      </c>
      <c r="C3208" s="574" t="s">
        <v>492</v>
      </c>
      <c r="D3208" s="575">
        <v>0.91</v>
      </c>
    </row>
    <row r="3209" spans="1:4">
      <c r="A3209" s="572">
        <v>34781</v>
      </c>
      <c r="B3209" s="573" t="s">
        <v>3708</v>
      </c>
      <c r="C3209" s="574" t="s">
        <v>492</v>
      </c>
      <c r="D3209" s="575">
        <v>1.03</v>
      </c>
    </row>
    <row r="3210" spans="1:4">
      <c r="A3210" s="572">
        <v>34774</v>
      </c>
      <c r="B3210" s="573" t="s">
        <v>3709</v>
      </c>
      <c r="C3210" s="574" t="s">
        <v>492</v>
      </c>
      <c r="D3210" s="575">
        <v>1.38</v>
      </c>
    </row>
    <row r="3211" spans="1:4" ht="28.5">
      <c r="A3211" s="572">
        <v>34773</v>
      </c>
      <c r="B3211" s="573" t="s">
        <v>3710</v>
      </c>
      <c r="C3211" s="574" t="s">
        <v>492</v>
      </c>
      <c r="D3211" s="575">
        <v>1.54</v>
      </c>
    </row>
    <row r="3212" spans="1:4">
      <c r="A3212" s="572">
        <v>34771</v>
      </c>
      <c r="B3212" s="573" t="s">
        <v>3711</v>
      </c>
      <c r="C3212" s="574" t="s">
        <v>492</v>
      </c>
      <c r="D3212" s="575">
        <v>1.58</v>
      </c>
    </row>
    <row r="3213" spans="1:4" ht="28.5">
      <c r="A3213" s="572">
        <v>34769</v>
      </c>
      <c r="B3213" s="573" t="s">
        <v>3712</v>
      </c>
      <c r="C3213" s="574" t="s">
        <v>492</v>
      </c>
      <c r="D3213" s="575">
        <v>1.78</v>
      </c>
    </row>
    <row r="3214" spans="1:4">
      <c r="A3214" s="572">
        <v>34764</v>
      </c>
      <c r="B3214" s="573" t="s">
        <v>3713</v>
      </c>
      <c r="C3214" s="574" t="s">
        <v>492</v>
      </c>
      <c r="D3214" s="575">
        <v>0.96</v>
      </c>
    </row>
    <row r="3215" spans="1:4" ht="28.5">
      <c r="A3215" s="572">
        <v>34763</v>
      </c>
      <c r="B3215" s="573" t="s">
        <v>3714</v>
      </c>
      <c r="C3215" s="574" t="s">
        <v>492</v>
      </c>
      <c r="D3215" s="575">
        <v>1.03</v>
      </c>
    </row>
    <row r="3216" spans="1:4" ht="28.5">
      <c r="A3216" s="572">
        <v>4059</v>
      </c>
      <c r="B3216" s="573" t="s">
        <v>3715</v>
      </c>
      <c r="C3216" s="574" t="s">
        <v>810</v>
      </c>
      <c r="D3216" s="575">
        <v>13.9</v>
      </c>
    </row>
    <row r="3217" spans="1:4" ht="28.5">
      <c r="A3217" s="572">
        <v>4062</v>
      </c>
      <c r="B3217" s="573" t="s">
        <v>3716</v>
      </c>
      <c r="C3217" s="574" t="s">
        <v>492</v>
      </c>
      <c r="D3217" s="575">
        <v>11.46</v>
      </c>
    </row>
    <row r="3218" spans="1:4" ht="28.5">
      <c r="A3218" s="572">
        <v>4061</v>
      </c>
      <c r="B3218" s="573" t="s">
        <v>3717</v>
      </c>
      <c r="C3218" s="574" t="s">
        <v>492</v>
      </c>
      <c r="D3218" s="575">
        <v>11.12</v>
      </c>
    </row>
    <row r="3219" spans="1:4" ht="28.5">
      <c r="A3219" s="572">
        <v>10608</v>
      </c>
      <c r="B3219" s="573" t="s">
        <v>3718</v>
      </c>
      <c r="C3219" s="574" t="s">
        <v>492</v>
      </c>
      <c r="D3219" s="575">
        <v>8233.33</v>
      </c>
    </row>
    <row r="3220" spans="1:4">
      <c r="A3220" s="572">
        <v>4069</v>
      </c>
      <c r="B3220" s="573" t="s">
        <v>3719</v>
      </c>
      <c r="C3220" s="574" t="s">
        <v>686</v>
      </c>
      <c r="D3220" s="575">
        <v>24.31</v>
      </c>
    </row>
    <row r="3221" spans="1:4">
      <c r="A3221" s="572">
        <v>40819</v>
      </c>
      <c r="B3221" s="573" t="s">
        <v>3720</v>
      </c>
      <c r="C3221" s="574" t="s">
        <v>688</v>
      </c>
      <c r="D3221" s="575">
        <v>4272.4399999999996</v>
      </c>
    </row>
    <row r="3222" spans="1:4">
      <c r="A3222" s="572">
        <v>34361</v>
      </c>
      <c r="B3222" s="573" t="s">
        <v>3721</v>
      </c>
      <c r="C3222" s="574" t="s">
        <v>486</v>
      </c>
      <c r="D3222" s="575">
        <v>1.61</v>
      </c>
    </row>
    <row r="3223" spans="1:4" ht="28.5">
      <c r="A3223" s="572">
        <v>25972</v>
      </c>
      <c r="B3223" s="573" t="s">
        <v>3722</v>
      </c>
      <c r="C3223" s="574" t="s">
        <v>486</v>
      </c>
      <c r="D3223" s="575">
        <v>7.77</v>
      </c>
    </row>
    <row r="3224" spans="1:4" ht="28.5">
      <c r="A3224" s="572">
        <v>25973</v>
      </c>
      <c r="B3224" s="573" t="s">
        <v>3723</v>
      </c>
      <c r="C3224" s="574" t="s">
        <v>486</v>
      </c>
      <c r="D3224" s="575">
        <v>7.77</v>
      </c>
    </row>
    <row r="3225" spans="1:4" ht="28.5">
      <c r="A3225" s="572">
        <v>36512</v>
      </c>
      <c r="B3225" s="573" t="s">
        <v>3724</v>
      </c>
      <c r="C3225" s="574" t="s">
        <v>492</v>
      </c>
      <c r="D3225" s="575">
        <v>9186.94</v>
      </c>
    </row>
    <row r="3226" spans="1:4" ht="28.5">
      <c r="A3226" s="572">
        <v>11697</v>
      </c>
      <c r="B3226" s="573" t="s">
        <v>3725</v>
      </c>
      <c r="C3226" s="574" t="s">
        <v>492</v>
      </c>
      <c r="D3226" s="575">
        <v>447.16</v>
      </c>
    </row>
    <row r="3227" spans="1:4" ht="28.5">
      <c r="A3227" s="572">
        <v>11698</v>
      </c>
      <c r="B3227" s="573" t="s">
        <v>3726</v>
      </c>
      <c r="C3227" s="574" t="s">
        <v>492</v>
      </c>
      <c r="D3227" s="575">
        <v>533.42999999999995</v>
      </c>
    </row>
    <row r="3228" spans="1:4" ht="28.5">
      <c r="A3228" s="572">
        <v>11699</v>
      </c>
      <c r="B3228" s="573" t="s">
        <v>3727</v>
      </c>
      <c r="C3228" s="574" t="s">
        <v>492</v>
      </c>
      <c r="D3228" s="575">
        <v>589.55999999999995</v>
      </c>
    </row>
    <row r="3229" spans="1:4">
      <c r="A3229" s="572">
        <v>10432</v>
      </c>
      <c r="B3229" s="573" t="s">
        <v>3728</v>
      </c>
      <c r="C3229" s="574" t="s">
        <v>492</v>
      </c>
      <c r="D3229" s="575">
        <v>227.33</v>
      </c>
    </row>
    <row r="3230" spans="1:4">
      <c r="A3230" s="572">
        <v>10430</v>
      </c>
      <c r="B3230" s="573" t="s">
        <v>3729</v>
      </c>
      <c r="C3230" s="574" t="s">
        <v>492</v>
      </c>
      <c r="D3230" s="575">
        <v>244.83</v>
      </c>
    </row>
    <row r="3231" spans="1:4" ht="28.5">
      <c r="A3231" s="572">
        <v>37514</v>
      </c>
      <c r="B3231" s="573" t="s">
        <v>3730</v>
      </c>
      <c r="C3231" s="574" t="s">
        <v>492</v>
      </c>
      <c r="D3231" s="575">
        <v>140000</v>
      </c>
    </row>
    <row r="3232" spans="1:4" ht="28.5">
      <c r="A3232" s="572">
        <v>37519</v>
      </c>
      <c r="B3232" s="573" t="s">
        <v>3731</v>
      </c>
      <c r="C3232" s="574" t="s">
        <v>492</v>
      </c>
      <c r="D3232" s="575">
        <v>216061.07</v>
      </c>
    </row>
    <row r="3233" spans="1:4" ht="28.5">
      <c r="A3233" s="572">
        <v>37520</v>
      </c>
      <c r="B3233" s="573" t="s">
        <v>3732</v>
      </c>
      <c r="C3233" s="574" t="s">
        <v>492</v>
      </c>
      <c r="D3233" s="575">
        <v>212519.09</v>
      </c>
    </row>
    <row r="3234" spans="1:4" ht="28.5">
      <c r="A3234" s="572">
        <v>37521</v>
      </c>
      <c r="B3234" s="573" t="s">
        <v>3733</v>
      </c>
      <c r="C3234" s="574" t="s">
        <v>492</v>
      </c>
      <c r="D3234" s="575">
        <v>259273.29</v>
      </c>
    </row>
    <row r="3235" spans="1:4" ht="28.5">
      <c r="A3235" s="572">
        <v>37522</v>
      </c>
      <c r="B3235" s="573" t="s">
        <v>3734</v>
      </c>
      <c r="C3235" s="574" t="s">
        <v>492</v>
      </c>
      <c r="D3235" s="575">
        <v>267073.73</v>
      </c>
    </row>
    <row r="3236" spans="1:4" ht="28.5">
      <c r="A3236" s="572">
        <v>21109</v>
      </c>
      <c r="B3236" s="573" t="s">
        <v>3735</v>
      </c>
      <c r="C3236" s="574" t="s">
        <v>492</v>
      </c>
      <c r="D3236" s="575">
        <v>71.11</v>
      </c>
    </row>
    <row r="3237" spans="1:4">
      <c r="A3237" s="572">
        <v>36800</v>
      </c>
      <c r="B3237" s="573" t="s">
        <v>3736</v>
      </c>
      <c r="C3237" s="574" t="s">
        <v>492</v>
      </c>
      <c r="D3237" s="575">
        <v>64.53</v>
      </c>
    </row>
    <row r="3238" spans="1:4">
      <c r="A3238" s="572">
        <v>11769</v>
      </c>
      <c r="B3238" s="573" t="s">
        <v>3737</v>
      </c>
      <c r="C3238" s="574" t="s">
        <v>492</v>
      </c>
      <c r="D3238" s="575">
        <v>158.15</v>
      </c>
    </row>
    <row r="3239" spans="1:4">
      <c r="A3239" s="572">
        <v>36793</v>
      </c>
      <c r="B3239" s="573" t="s">
        <v>3738</v>
      </c>
      <c r="C3239" s="574" t="s">
        <v>492</v>
      </c>
      <c r="D3239" s="575">
        <v>256.05</v>
      </c>
    </row>
    <row r="3240" spans="1:4" ht="28.5">
      <c r="A3240" s="572">
        <v>37546</v>
      </c>
      <c r="B3240" s="573" t="s">
        <v>3739</v>
      </c>
      <c r="C3240" s="574" t="s">
        <v>492</v>
      </c>
      <c r="D3240" s="575">
        <v>8560.14</v>
      </c>
    </row>
    <row r="3241" spans="1:4" ht="28.5">
      <c r="A3241" s="572">
        <v>37544</v>
      </c>
      <c r="B3241" s="573" t="s">
        <v>3740</v>
      </c>
      <c r="C3241" s="574" t="s">
        <v>492</v>
      </c>
      <c r="D3241" s="575">
        <v>9053.7900000000009</v>
      </c>
    </row>
    <row r="3242" spans="1:4" ht="28.5">
      <c r="A3242" s="572">
        <v>37545</v>
      </c>
      <c r="B3242" s="573" t="s">
        <v>3741</v>
      </c>
      <c r="C3242" s="574" t="s">
        <v>492</v>
      </c>
      <c r="D3242" s="575">
        <v>10772.79</v>
      </c>
    </row>
    <row r="3243" spans="1:4" ht="28.5">
      <c r="A3243" s="572">
        <v>11771</v>
      </c>
      <c r="B3243" s="573" t="s">
        <v>3742</v>
      </c>
      <c r="C3243" s="574" t="s">
        <v>492</v>
      </c>
      <c r="D3243" s="575">
        <v>196.17</v>
      </c>
    </row>
    <row r="3244" spans="1:4" ht="42.75">
      <c r="A3244" s="572">
        <v>39919</v>
      </c>
      <c r="B3244" s="573" t="s">
        <v>3743</v>
      </c>
      <c r="C3244" s="574" t="s">
        <v>492</v>
      </c>
      <c r="D3244" s="575">
        <v>42848.25</v>
      </c>
    </row>
    <row r="3245" spans="1:4" ht="28.5">
      <c r="A3245" s="572">
        <v>37587</v>
      </c>
      <c r="B3245" s="573" t="s">
        <v>3744</v>
      </c>
      <c r="C3245" s="574" t="s">
        <v>492</v>
      </c>
      <c r="D3245" s="575">
        <v>178.42</v>
      </c>
    </row>
    <row r="3246" spans="1:4">
      <c r="A3246" s="572">
        <v>11561</v>
      </c>
      <c r="B3246" s="573" t="s">
        <v>3745</v>
      </c>
      <c r="C3246" s="574" t="s">
        <v>492</v>
      </c>
      <c r="D3246" s="575">
        <v>208.45</v>
      </c>
    </row>
    <row r="3247" spans="1:4">
      <c r="A3247" s="572">
        <v>11560</v>
      </c>
      <c r="B3247" s="573" t="s">
        <v>3746</v>
      </c>
      <c r="C3247" s="574" t="s">
        <v>492</v>
      </c>
      <c r="D3247" s="575">
        <v>171.83</v>
      </c>
    </row>
    <row r="3248" spans="1:4">
      <c r="A3248" s="572">
        <v>11571</v>
      </c>
      <c r="B3248" s="573" t="s">
        <v>3747</v>
      </c>
      <c r="C3248" s="574" t="s">
        <v>492</v>
      </c>
      <c r="D3248" s="575">
        <v>227.57</v>
      </c>
    </row>
    <row r="3249" spans="1:4">
      <c r="A3249" s="572">
        <v>11499</v>
      </c>
      <c r="B3249" s="573" t="s">
        <v>3748</v>
      </c>
      <c r="C3249" s="574" t="s">
        <v>492</v>
      </c>
      <c r="D3249" s="575">
        <v>1059.4000000000001</v>
      </c>
    </row>
    <row r="3250" spans="1:4">
      <c r="A3250" s="572">
        <v>40336</v>
      </c>
      <c r="B3250" s="573" t="s">
        <v>3749</v>
      </c>
      <c r="C3250" s="574" t="s">
        <v>686</v>
      </c>
      <c r="D3250" s="575">
        <v>15.15</v>
      </c>
    </row>
    <row r="3251" spans="1:4">
      <c r="A3251" s="572">
        <v>2701</v>
      </c>
      <c r="B3251" s="573" t="s">
        <v>3750</v>
      </c>
      <c r="C3251" s="574" t="s">
        <v>686</v>
      </c>
      <c r="D3251" s="575">
        <v>15.15</v>
      </c>
    </row>
    <row r="3252" spans="1:4">
      <c r="A3252" s="572">
        <v>40924</v>
      </c>
      <c r="B3252" s="573" t="s">
        <v>3751</v>
      </c>
      <c r="C3252" s="574" t="s">
        <v>688</v>
      </c>
      <c r="D3252" s="575">
        <v>1897.39</v>
      </c>
    </row>
    <row r="3253" spans="1:4">
      <c r="A3253" s="572">
        <v>25957</v>
      </c>
      <c r="B3253" s="573" t="s">
        <v>3752</v>
      </c>
      <c r="C3253" s="574" t="s">
        <v>686</v>
      </c>
      <c r="D3253" s="575">
        <v>6.64</v>
      </c>
    </row>
    <row r="3254" spans="1:4">
      <c r="A3254" s="572">
        <v>40983</v>
      </c>
      <c r="B3254" s="573" t="s">
        <v>3753</v>
      </c>
      <c r="C3254" s="574" t="s">
        <v>688</v>
      </c>
      <c r="D3254" s="575">
        <v>1166.92</v>
      </c>
    </row>
    <row r="3255" spans="1:4">
      <c r="A3255" s="572">
        <v>40921</v>
      </c>
      <c r="B3255" s="573" t="s">
        <v>3754</v>
      </c>
      <c r="C3255" s="574" t="s">
        <v>688</v>
      </c>
      <c r="D3255" s="575">
        <v>2971.09</v>
      </c>
    </row>
    <row r="3256" spans="1:4">
      <c r="A3256" s="572">
        <v>34761</v>
      </c>
      <c r="B3256" s="573" t="s">
        <v>3755</v>
      </c>
      <c r="C3256" s="574" t="s">
        <v>686</v>
      </c>
      <c r="D3256" s="575">
        <v>10.8</v>
      </c>
    </row>
    <row r="3257" spans="1:4">
      <c r="A3257" s="572">
        <v>2437</v>
      </c>
      <c r="B3257" s="573" t="s">
        <v>3756</v>
      </c>
      <c r="C3257" s="574" t="s">
        <v>686</v>
      </c>
      <c r="D3257" s="575">
        <v>16.91</v>
      </c>
    </row>
    <row r="3258" spans="1:4" ht="28.5">
      <c r="A3258" s="572">
        <v>40534</v>
      </c>
      <c r="B3258" s="573" t="s">
        <v>3757</v>
      </c>
      <c r="C3258" s="574" t="s">
        <v>492</v>
      </c>
      <c r="D3258" s="575">
        <v>132.19999999999999</v>
      </c>
    </row>
    <row r="3259" spans="1:4" ht="28.5">
      <c r="A3259" s="572">
        <v>14252</v>
      </c>
      <c r="B3259" s="573" t="s">
        <v>3758</v>
      </c>
      <c r="C3259" s="574" t="s">
        <v>492</v>
      </c>
      <c r="D3259" s="575">
        <v>1865.82</v>
      </c>
    </row>
    <row r="3260" spans="1:4" ht="28.5">
      <c r="A3260" s="572">
        <v>730</v>
      </c>
      <c r="B3260" s="573" t="s">
        <v>3759</v>
      </c>
      <c r="C3260" s="574" t="s">
        <v>492</v>
      </c>
      <c r="D3260" s="575">
        <v>4985.12</v>
      </c>
    </row>
    <row r="3261" spans="1:4" ht="42.75">
      <c r="A3261" s="572">
        <v>723</v>
      </c>
      <c r="B3261" s="573" t="s">
        <v>3760</v>
      </c>
      <c r="C3261" s="574" t="s">
        <v>492</v>
      </c>
      <c r="D3261" s="575">
        <v>2477.7800000000002</v>
      </c>
    </row>
    <row r="3262" spans="1:4" ht="28.5">
      <c r="A3262" s="572">
        <v>741</v>
      </c>
      <c r="B3262" s="573" t="s">
        <v>3761</v>
      </c>
      <c r="C3262" s="574" t="s">
        <v>686</v>
      </c>
      <c r="D3262" s="575">
        <v>1.26</v>
      </c>
    </row>
    <row r="3263" spans="1:4" ht="28.5">
      <c r="A3263" s="572">
        <v>744</v>
      </c>
      <c r="B3263" s="573" t="s">
        <v>3762</v>
      </c>
      <c r="C3263" s="574" t="s">
        <v>686</v>
      </c>
      <c r="D3263" s="575">
        <v>2.75</v>
      </c>
    </row>
    <row r="3264" spans="1:4" ht="28.5">
      <c r="A3264" s="572">
        <v>36502</v>
      </c>
      <c r="B3264" s="573" t="s">
        <v>3763</v>
      </c>
      <c r="C3264" s="574" t="s">
        <v>492</v>
      </c>
      <c r="D3264" s="575">
        <v>2328.8200000000002</v>
      </c>
    </row>
    <row r="3265" spans="1:4" ht="28.5">
      <c r="A3265" s="572">
        <v>36503</v>
      </c>
      <c r="B3265" s="573" t="s">
        <v>3764</v>
      </c>
      <c r="C3265" s="574" t="s">
        <v>492</v>
      </c>
      <c r="D3265" s="575">
        <v>2871.71</v>
      </c>
    </row>
    <row r="3266" spans="1:4" ht="28.5">
      <c r="A3266" s="572">
        <v>4087</v>
      </c>
      <c r="B3266" s="573" t="s">
        <v>3765</v>
      </c>
      <c r="C3266" s="574" t="s">
        <v>492</v>
      </c>
      <c r="D3266" s="575">
        <v>10800</v>
      </c>
    </row>
    <row r="3267" spans="1:4">
      <c r="A3267" s="572">
        <v>13227</v>
      </c>
      <c r="B3267" s="573" t="s">
        <v>3766</v>
      </c>
      <c r="C3267" s="574" t="s">
        <v>492</v>
      </c>
      <c r="D3267" s="575">
        <v>647521.80000000005</v>
      </c>
    </row>
    <row r="3268" spans="1:4">
      <c r="A3268" s="572">
        <v>10597</v>
      </c>
      <c r="B3268" s="573" t="s">
        <v>3767</v>
      </c>
      <c r="C3268" s="574" t="s">
        <v>492</v>
      </c>
      <c r="D3268" s="575">
        <v>871317</v>
      </c>
    </row>
    <row r="3269" spans="1:4">
      <c r="A3269" s="572">
        <v>4089</v>
      </c>
      <c r="B3269" s="573" t="s">
        <v>3768</v>
      </c>
      <c r="C3269" s="574" t="s">
        <v>686</v>
      </c>
      <c r="D3269" s="575">
        <v>155.66999999999999</v>
      </c>
    </row>
    <row r="3270" spans="1:4">
      <c r="A3270" s="572">
        <v>4092</v>
      </c>
      <c r="B3270" s="573" t="s">
        <v>3769</v>
      </c>
      <c r="C3270" s="574" t="s">
        <v>686</v>
      </c>
      <c r="D3270" s="575">
        <v>132.32</v>
      </c>
    </row>
    <row r="3271" spans="1:4" ht="28.5">
      <c r="A3271" s="572">
        <v>4091</v>
      </c>
      <c r="B3271" s="573" t="s">
        <v>3770</v>
      </c>
      <c r="C3271" s="574" t="s">
        <v>686</v>
      </c>
      <c r="D3271" s="575">
        <v>144</v>
      </c>
    </row>
    <row r="3272" spans="1:4" ht="28.5">
      <c r="A3272" s="572">
        <v>4090</v>
      </c>
      <c r="B3272" s="573" t="s">
        <v>3771</v>
      </c>
      <c r="C3272" s="574" t="s">
        <v>492</v>
      </c>
      <c r="D3272" s="575">
        <v>620000</v>
      </c>
    </row>
    <row r="3273" spans="1:4">
      <c r="A3273" s="572">
        <v>39628</v>
      </c>
      <c r="B3273" s="573" t="s">
        <v>3772</v>
      </c>
      <c r="C3273" s="574" t="s">
        <v>492</v>
      </c>
      <c r="D3273" s="575">
        <v>2191.79</v>
      </c>
    </row>
    <row r="3274" spans="1:4">
      <c r="A3274" s="572">
        <v>39404</v>
      </c>
      <c r="B3274" s="573" t="s">
        <v>3773</v>
      </c>
      <c r="C3274" s="574" t="s">
        <v>492</v>
      </c>
      <c r="D3274" s="575">
        <v>1086.8399999999999</v>
      </c>
    </row>
    <row r="3275" spans="1:4">
      <c r="A3275" s="572">
        <v>39402</v>
      </c>
      <c r="B3275" s="573" t="s">
        <v>3774</v>
      </c>
      <c r="C3275" s="574" t="s">
        <v>492</v>
      </c>
      <c r="D3275" s="575">
        <v>895.35</v>
      </c>
    </row>
    <row r="3276" spans="1:4">
      <c r="A3276" s="572">
        <v>39403</v>
      </c>
      <c r="B3276" s="573" t="s">
        <v>3775</v>
      </c>
      <c r="C3276" s="574" t="s">
        <v>492</v>
      </c>
      <c r="D3276" s="575">
        <v>875.87</v>
      </c>
    </row>
    <row r="3277" spans="1:4">
      <c r="A3277" s="572">
        <v>20020</v>
      </c>
      <c r="B3277" s="573" t="s">
        <v>3776</v>
      </c>
      <c r="C3277" s="574" t="s">
        <v>686</v>
      </c>
      <c r="D3277" s="575">
        <v>10.5</v>
      </c>
    </row>
    <row r="3278" spans="1:4">
      <c r="A3278" s="572">
        <v>4093</v>
      </c>
      <c r="B3278" s="573" t="s">
        <v>3777</v>
      </c>
      <c r="C3278" s="574" t="s">
        <v>686</v>
      </c>
      <c r="D3278" s="575">
        <v>10.5</v>
      </c>
    </row>
    <row r="3279" spans="1:4">
      <c r="A3279" s="572">
        <v>10512</v>
      </c>
      <c r="B3279" s="573" t="s">
        <v>3778</v>
      </c>
      <c r="C3279" s="574" t="s">
        <v>688</v>
      </c>
      <c r="D3279" s="575">
        <v>1845.58</v>
      </c>
    </row>
    <row r="3280" spans="1:4">
      <c r="A3280" s="572">
        <v>4094</v>
      </c>
      <c r="B3280" s="573" t="s">
        <v>3779</v>
      </c>
      <c r="C3280" s="574" t="s">
        <v>686</v>
      </c>
      <c r="D3280" s="575">
        <v>10.52</v>
      </c>
    </row>
    <row r="3281" spans="1:4">
      <c r="A3281" s="572">
        <v>41038</v>
      </c>
      <c r="B3281" s="573" t="s">
        <v>3780</v>
      </c>
      <c r="C3281" s="574" t="s">
        <v>688</v>
      </c>
      <c r="D3281" s="575">
        <v>1844.34</v>
      </c>
    </row>
    <row r="3282" spans="1:4">
      <c r="A3282" s="572">
        <v>40988</v>
      </c>
      <c r="B3282" s="573" t="s">
        <v>3781</v>
      </c>
      <c r="C3282" s="574" t="s">
        <v>688</v>
      </c>
      <c r="D3282" s="575">
        <v>1845.4</v>
      </c>
    </row>
    <row r="3283" spans="1:4">
      <c r="A3283" s="572">
        <v>40990</v>
      </c>
      <c r="B3283" s="573" t="s">
        <v>3782</v>
      </c>
      <c r="C3283" s="574" t="s">
        <v>688</v>
      </c>
      <c r="D3283" s="575">
        <v>1704.23</v>
      </c>
    </row>
    <row r="3284" spans="1:4">
      <c r="A3284" s="572">
        <v>40994</v>
      </c>
      <c r="B3284" s="573" t="s">
        <v>3783</v>
      </c>
      <c r="C3284" s="574" t="s">
        <v>688</v>
      </c>
      <c r="D3284" s="575">
        <v>1845.4</v>
      </c>
    </row>
    <row r="3285" spans="1:4">
      <c r="A3285" s="572">
        <v>4095</v>
      </c>
      <c r="B3285" s="573" t="s">
        <v>3784</v>
      </c>
      <c r="C3285" s="574" t="s">
        <v>686</v>
      </c>
      <c r="D3285" s="575">
        <v>9.6999999999999993</v>
      </c>
    </row>
    <row r="3286" spans="1:4">
      <c r="A3286" s="572">
        <v>4097</v>
      </c>
      <c r="B3286" s="573" t="s">
        <v>3785</v>
      </c>
      <c r="C3286" s="574" t="s">
        <v>686</v>
      </c>
      <c r="D3286" s="575">
        <v>10.52</v>
      </c>
    </row>
    <row r="3287" spans="1:4">
      <c r="A3287" s="572">
        <v>40992</v>
      </c>
      <c r="B3287" s="573" t="s">
        <v>3786</v>
      </c>
      <c r="C3287" s="574" t="s">
        <v>688</v>
      </c>
      <c r="D3287" s="575">
        <v>2020.13</v>
      </c>
    </row>
    <row r="3288" spans="1:4">
      <c r="A3288" s="572">
        <v>4096</v>
      </c>
      <c r="B3288" s="573" t="s">
        <v>3787</v>
      </c>
      <c r="C3288" s="574" t="s">
        <v>686</v>
      </c>
      <c r="D3288" s="575">
        <v>11.5</v>
      </c>
    </row>
    <row r="3289" spans="1:4">
      <c r="A3289" s="572">
        <v>10763</v>
      </c>
      <c r="B3289" s="573" t="s">
        <v>3788</v>
      </c>
      <c r="C3289" s="574" t="s">
        <v>686</v>
      </c>
      <c r="D3289" s="575">
        <v>3.82</v>
      </c>
    </row>
    <row r="3290" spans="1:4">
      <c r="A3290" s="572">
        <v>13955</v>
      </c>
      <c r="B3290" s="573" t="s">
        <v>3789</v>
      </c>
      <c r="C3290" s="574" t="s">
        <v>492</v>
      </c>
      <c r="D3290" s="575">
        <v>2253.67</v>
      </c>
    </row>
    <row r="3291" spans="1:4" ht="28.5">
      <c r="A3291" s="572">
        <v>4114</v>
      </c>
      <c r="B3291" s="573" t="s">
        <v>3790</v>
      </c>
      <c r="C3291" s="574" t="s">
        <v>492</v>
      </c>
      <c r="D3291" s="575">
        <v>40.21</v>
      </c>
    </row>
    <row r="3292" spans="1:4">
      <c r="A3292" s="572">
        <v>36797</v>
      </c>
      <c r="B3292" s="573" t="s">
        <v>3791</v>
      </c>
      <c r="C3292" s="574" t="s">
        <v>492</v>
      </c>
      <c r="D3292" s="575">
        <v>35.159999999999997</v>
      </c>
    </row>
    <row r="3293" spans="1:4">
      <c r="A3293" s="572">
        <v>4107</v>
      </c>
      <c r="B3293" s="573" t="s">
        <v>3792</v>
      </c>
      <c r="C3293" s="574" t="s">
        <v>492</v>
      </c>
      <c r="D3293" s="575">
        <v>33.86</v>
      </c>
    </row>
    <row r="3294" spans="1:4">
      <c r="A3294" s="572">
        <v>4108</v>
      </c>
      <c r="B3294" s="573" t="s">
        <v>3793</v>
      </c>
      <c r="C3294" s="574" t="s">
        <v>492</v>
      </c>
      <c r="D3294" s="575">
        <v>27.22</v>
      </c>
    </row>
    <row r="3295" spans="1:4">
      <c r="A3295" s="572">
        <v>4102</v>
      </c>
      <c r="B3295" s="573" t="s">
        <v>3794</v>
      </c>
      <c r="C3295" s="574" t="s">
        <v>492</v>
      </c>
      <c r="D3295" s="575">
        <v>40.5</v>
      </c>
    </row>
    <row r="3296" spans="1:4">
      <c r="A3296" s="572">
        <v>36799</v>
      </c>
      <c r="B3296" s="573" t="s">
        <v>3795</v>
      </c>
      <c r="C3296" s="574" t="s">
        <v>492</v>
      </c>
      <c r="D3296" s="575">
        <v>32.33</v>
      </c>
    </row>
    <row r="3297" spans="1:4" ht="28.5">
      <c r="A3297" s="572">
        <v>10826</v>
      </c>
      <c r="B3297" s="573" t="s">
        <v>3796</v>
      </c>
      <c r="C3297" s="574" t="s">
        <v>492</v>
      </c>
      <c r="D3297" s="575">
        <v>79.02</v>
      </c>
    </row>
    <row r="3298" spans="1:4" ht="28.5">
      <c r="A3298" s="572">
        <v>365</v>
      </c>
      <c r="B3298" s="573" t="s">
        <v>3797</v>
      </c>
      <c r="C3298" s="574" t="s">
        <v>492</v>
      </c>
      <c r="D3298" s="575">
        <v>48.99</v>
      </c>
    </row>
    <row r="3299" spans="1:4">
      <c r="A3299" s="572">
        <v>38639</v>
      </c>
      <c r="B3299" s="573" t="s">
        <v>3798</v>
      </c>
      <c r="C3299" s="574" t="s">
        <v>492</v>
      </c>
      <c r="D3299" s="575">
        <v>189.65</v>
      </c>
    </row>
    <row r="3300" spans="1:4">
      <c r="A3300" s="572">
        <v>38640</v>
      </c>
      <c r="B3300" s="573" t="s">
        <v>3799</v>
      </c>
      <c r="C3300" s="574" t="s">
        <v>492</v>
      </c>
      <c r="D3300" s="575">
        <v>2.84</v>
      </c>
    </row>
    <row r="3301" spans="1:4" ht="28.5">
      <c r="A3301" s="572">
        <v>358</v>
      </c>
      <c r="B3301" s="573" t="s">
        <v>3800</v>
      </c>
      <c r="C3301" s="574" t="s">
        <v>492</v>
      </c>
      <c r="D3301" s="575">
        <v>58.47</v>
      </c>
    </row>
    <row r="3302" spans="1:4" ht="28.5">
      <c r="A3302" s="572">
        <v>359</v>
      </c>
      <c r="B3302" s="573" t="s">
        <v>3801</v>
      </c>
      <c r="C3302" s="574" t="s">
        <v>492</v>
      </c>
      <c r="D3302" s="575">
        <v>120.11</v>
      </c>
    </row>
    <row r="3303" spans="1:4">
      <c r="A3303" s="572">
        <v>38641</v>
      </c>
      <c r="B3303" s="573" t="s">
        <v>3802</v>
      </c>
      <c r="C3303" s="574" t="s">
        <v>492</v>
      </c>
      <c r="D3303" s="575">
        <v>118.53</v>
      </c>
    </row>
    <row r="3304" spans="1:4" ht="28.5">
      <c r="A3304" s="572">
        <v>360</v>
      </c>
      <c r="B3304" s="573" t="s">
        <v>3803</v>
      </c>
      <c r="C3304" s="574" t="s">
        <v>492</v>
      </c>
      <c r="D3304" s="575">
        <v>2.75</v>
      </c>
    </row>
    <row r="3305" spans="1:4" ht="28.5">
      <c r="A3305" s="572">
        <v>4127</v>
      </c>
      <c r="B3305" s="573" t="s">
        <v>3804</v>
      </c>
      <c r="C3305" s="574" t="s">
        <v>492</v>
      </c>
      <c r="D3305" s="575">
        <v>248.98</v>
      </c>
    </row>
    <row r="3306" spans="1:4" ht="28.5">
      <c r="A3306" s="572">
        <v>4135</v>
      </c>
      <c r="B3306" s="573" t="s">
        <v>3805</v>
      </c>
      <c r="C3306" s="574" t="s">
        <v>492</v>
      </c>
      <c r="D3306" s="575">
        <v>375.48</v>
      </c>
    </row>
    <row r="3307" spans="1:4" ht="28.5">
      <c r="A3307" s="572">
        <v>4145</v>
      </c>
      <c r="B3307" s="573" t="s">
        <v>3806</v>
      </c>
      <c r="C3307" s="574" t="s">
        <v>492</v>
      </c>
      <c r="D3307" s="575">
        <v>297.17</v>
      </c>
    </row>
    <row r="3308" spans="1:4" ht="28.5">
      <c r="A3308" s="572">
        <v>4154</v>
      </c>
      <c r="B3308" s="573" t="s">
        <v>3807</v>
      </c>
      <c r="C3308" s="574" t="s">
        <v>492</v>
      </c>
      <c r="D3308" s="575">
        <v>304.2</v>
      </c>
    </row>
    <row r="3309" spans="1:4" ht="28.5">
      <c r="A3309" s="572">
        <v>4168</v>
      </c>
      <c r="B3309" s="573" t="s">
        <v>3808</v>
      </c>
      <c r="C3309" s="574" t="s">
        <v>492</v>
      </c>
      <c r="D3309" s="575">
        <v>321.27</v>
      </c>
    </row>
    <row r="3310" spans="1:4" ht="28.5">
      <c r="A3310" s="572">
        <v>4161</v>
      </c>
      <c r="B3310" s="573" t="s">
        <v>3809</v>
      </c>
      <c r="C3310" s="574" t="s">
        <v>492</v>
      </c>
      <c r="D3310" s="575">
        <v>309.22000000000003</v>
      </c>
    </row>
    <row r="3311" spans="1:4">
      <c r="A3311" s="572">
        <v>4179</v>
      </c>
      <c r="B3311" s="573" t="s">
        <v>3810</v>
      </c>
      <c r="C3311" s="574" t="s">
        <v>492</v>
      </c>
      <c r="D3311" s="575">
        <v>6.19</v>
      </c>
    </row>
    <row r="3312" spans="1:4">
      <c r="A3312" s="572">
        <v>4209</v>
      </c>
      <c r="B3312" s="573" t="s">
        <v>3811</v>
      </c>
      <c r="C3312" s="574" t="s">
        <v>492</v>
      </c>
      <c r="D3312" s="575">
        <v>9.7799999999999994</v>
      </c>
    </row>
    <row r="3313" spans="1:4">
      <c r="A3313" s="572">
        <v>4180</v>
      </c>
      <c r="B3313" s="573" t="s">
        <v>3812</v>
      </c>
      <c r="C3313" s="574" t="s">
        <v>492</v>
      </c>
      <c r="D3313" s="575">
        <v>8.6300000000000008</v>
      </c>
    </row>
    <row r="3314" spans="1:4">
      <c r="A3314" s="572">
        <v>4177</v>
      </c>
      <c r="B3314" s="573" t="s">
        <v>3813</v>
      </c>
      <c r="C3314" s="574" t="s">
        <v>492</v>
      </c>
      <c r="D3314" s="575">
        <v>2.56</v>
      </c>
    </row>
    <row r="3315" spans="1:4">
      <c r="A3315" s="572">
        <v>4181</v>
      </c>
      <c r="B3315" s="573" t="s">
        <v>3814</v>
      </c>
      <c r="C3315" s="574" t="s">
        <v>492</v>
      </c>
      <c r="D3315" s="575">
        <v>21.28</v>
      </c>
    </row>
    <row r="3316" spans="1:4">
      <c r="A3316" s="572">
        <v>4208</v>
      </c>
      <c r="B3316" s="573" t="s">
        <v>3815</v>
      </c>
      <c r="C3316" s="574" t="s">
        <v>492</v>
      </c>
      <c r="D3316" s="575">
        <v>30.4</v>
      </c>
    </row>
    <row r="3317" spans="1:4">
      <c r="A3317" s="572">
        <v>4182</v>
      </c>
      <c r="B3317" s="573" t="s">
        <v>3816</v>
      </c>
      <c r="C3317" s="574" t="s">
        <v>492</v>
      </c>
      <c r="D3317" s="575">
        <v>43.19</v>
      </c>
    </row>
    <row r="3318" spans="1:4">
      <c r="A3318" s="572">
        <v>4178</v>
      </c>
      <c r="B3318" s="573" t="s">
        <v>3817</v>
      </c>
      <c r="C3318" s="574" t="s">
        <v>492</v>
      </c>
      <c r="D3318" s="575">
        <v>3.67</v>
      </c>
    </row>
    <row r="3319" spans="1:4">
      <c r="A3319" s="572">
        <v>4183</v>
      </c>
      <c r="B3319" s="573" t="s">
        <v>3818</v>
      </c>
      <c r="C3319" s="574" t="s">
        <v>492</v>
      </c>
      <c r="D3319" s="575">
        <v>67.849999999999994</v>
      </c>
    </row>
    <row r="3320" spans="1:4">
      <c r="A3320" s="572">
        <v>4184</v>
      </c>
      <c r="B3320" s="573" t="s">
        <v>3819</v>
      </c>
      <c r="C3320" s="574" t="s">
        <v>492</v>
      </c>
      <c r="D3320" s="575">
        <v>121.85</v>
      </c>
    </row>
    <row r="3321" spans="1:4">
      <c r="A3321" s="572">
        <v>4185</v>
      </c>
      <c r="B3321" s="573" t="s">
        <v>3820</v>
      </c>
      <c r="C3321" s="574" t="s">
        <v>492</v>
      </c>
      <c r="D3321" s="575">
        <v>148.88999999999999</v>
      </c>
    </row>
    <row r="3322" spans="1:4">
      <c r="A3322" s="572">
        <v>4212</v>
      </c>
      <c r="B3322" s="573" t="s">
        <v>3821</v>
      </c>
      <c r="C3322" s="574" t="s">
        <v>492</v>
      </c>
      <c r="D3322" s="575">
        <v>1.23</v>
      </c>
    </row>
    <row r="3323" spans="1:4">
      <c r="A3323" s="572">
        <v>4214</v>
      </c>
      <c r="B3323" s="573" t="s">
        <v>3822</v>
      </c>
      <c r="C3323" s="574" t="s">
        <v>492</v>
      </c>
      <c r="D3323" s="575">
        <v>3.71</v>
      </c>
    </row>
    <row r="3324" spans="1:4">
      <c r="A3324" s="572">
        <v>4215</v>
      </c>
      <c r="B3324" s="573" t="s">
        <v>3823</v>
      </c>
      <c r="C3324" s="574" t="s">
        <v>492</v>
      </c>
      <c r="D3324" s="575">
        <v>3.07</v>
      </c>
    </row>
    <row r="3325" spans="1:4">
      <c r="A3325" s="572">
        <v>4210</v>
      </c>
      <c r="B3325" s="573" t="s">
        <v>3824</v>
      </c>
      <c r="C3325" s="574" t="s">
        <v>492</v>
      </c>
      <c r="D3325" s="575">
        <v>0.47</v>
      </c>
    </row>
    <row r="3326" spans="1:4">
      <c r="A3326" s="572">
        <v>4213</v>
      </c>
      <c r="B3326" s="573" t="s">
        <v>3825</v>
      </c>
      <c r="C3326" s="574" t="s">
        <v>492</v>
      </c>
      <c r="D3326" s="575">
        <v>6.7</v>
      </c>
    </row>
    <row r="3327" spans="1:4">
      <c r="A3327" s="572">
        <v>4211</v>
      </c>
      <c r="B3327" s="573" t="s">
        <v>3826</v>
      </c>
      <c r="C3327" s="574" t="s">
        <v>492</v>
      </c>
      <c r="D3327" s="575">
        <v>0.7</v>
      </c>
    </row>
    <row r="3328" spans="1:4">
      <c r="A3328" s="572">
        <v>4188</v>
      </c>
      <c r="B3328" s="573" t="s">
        <v>3827</v>
      </c>
      <c r="C3328" s="574" t="s">
        <v>492</v>
      </c>
      <c r="D3328" s="575">
        <v>6.1</v>
      </c>
    </row>
    <row r="3329" spans="1:4">
      <c r="A3329" s="572">
        <v>4189</v>
      </c>
      <c r="B3329" s="573" t="s">
        <v>3828</v>
      </c>
      <c r="C3329" s="574" t="s">
        <v>492</v>
      </c>
      <c r="D3329" s="575">
        <v>5.97</v>
      </c>
    </row>
    <row r="3330" spans="1:4">
      <c r="A3330" s="572">
        <v>4192</v>
      </c>
      <c r="B3330" s="573" t="s">
        <v>3829</v>
      </c>
      <c r="C3330" s="574" t="s">
        <v>492</v>
      </c>
      <c r="D3330" s="575">
        <v>9.64</v>
      </c>
    </row>
    <row r="3331" spans="1:4">
      <c r="A3331" s="572">
        <v>4205</v>
      </c>
      <c r="B3331" s="573" t="s">
        <v>3830</v>
      </c>
      <c r="C3331" s="574" t="s">
        <v>492</v>
      </c>
      <c r="D3331" s="575">
        <v>9.73</v>
      </c>
    </row>
    <row r="3332" spans="1:4">
      <c r="A3332" s="572">
        <v>4191</v>
      </c>
      <c r="B3332" s="573" t="s">
        <v>3831</v>
      </c>
      <c r="C3332" s="574" t="s">
        <v>492</v>
      </c>
      <c r="D3332" s="575">
        <v>9.64</v>
      </c>
    </row>
    <row r="3333" spans="1:4">
      <c r="A3333" s="572">
        <v>4206</v>
      </c>
      <c r="B3333" s="573" t="s">
        <v>3832</v>
      </c>
      <c r="C3333" s="574" t="s">
        <v>492</v>
      </c>
      <c r="D3333" s="575">
        <v>8.5399999999999991</v>
      </c>
    </row>
    <row r="3334" spans="1:4">
      <c r="A3334" s="572">
        <v>4207</v>
      </c>
      <c r="B3334" s="573" t="s">
        <v>3833</v>
      </c>
      <c r="C3334" s="574" t="s">
        <v>492</v>
      </c>
      <c r="D3334" s="575">
        <v>8.09</v>
      </c>
    </row>
    <row r="3335" spans="1:4">
      <c r="A3335" s="572">
        <v>4190</v>
      </c>
      <c r="B3335" s="573" t="s">
        <v>3834</v>
      </c>
      <c r="C3335" s="574" t="s">
        <v>492</v>
      </c>
      <c r="D3335" s="575">
        <v>8.32</v>
      </c>
    </row>
    <row r="3336" spans="1:4">
      <c r="A3336" s="572">
        <v>4186</v>
      </c>
      <c r="B3336" s="573" t="s">
        <v>3835</v>
      </c>
      <c r="C3336" s="574" t="s">
        <v>492</v>
      </c>
      <c r="D3336" s="575">
        <v>2.56</v>
      </c>
    </row>
    <row r="3337" spans="1:4">
      <c r="A3337" s="572">
        <v>4204</v>
      </c>
      <c r="B3337" s="573" t="s">
        <v>3836</v>
      </c>
      <c r="C3337" s="574" t="s">
        <v>492</v>
      </c>
      <c r="D3337" s="575">
        <v>20.8</v>
      </c>
    </row>
    <row r="3338" spans="1:4">
      <c r="A3338" s="572">
        <v>4194</v>
      </c>
      <c r="B3338" s="573" t="s">
        <v>3837</v>
      </c>
      <c r="C3338" s="574" t="s">
        <v>492</v>
      </c>
      <c r="D3338" s="575">
        <v>20.8</v>
      </c>
    </row>
    <row r="3339" spans="1:4">
      <c r="A3339" s="572">
        <v>4193</v>
      </c>
      <c r="B3339" s="573" t="s">
        <v>3838</v>
      </c>
      <c r="C3339" s="574" t="s">
        <v>492</v>
      </c>
      <c r="D3339" s="575">
        <v>20.8</v>
      </c>
    </row>
    <row r="3340" spans="1:4">
      <c r="A3340" s="572">
        <v>4196</v>
      </c>
      <c r="B3340" s="573" t="s">
        <v>3839</v>
      </c>
      <c r="C3340" s="574" t="s">
        <v>492</v>
      </c>
      <c r="D3340" s="575">
        <v>29.56</v>
      </c>
    </row>
    <row r="3341" spans="1:4">
      <c r="A3341" s="572">
        <v>4195</v>
      </c>
      <c r="B3341" s="573" t="s">
        <v>3840</v>
      </c>
      <c r="C3341" s="574" t="s">
        <v>492</v>
      </c>
      <c r="D3341" s="575">
        <v>29.92</v>
      </c>
    </row>
    <row r="3342" spans="1:4">
      <c r="A3342" s="572">
        <v>4197</v>
      </c>
      <c r="B3342" s="573" t="s">
        <v>3841</v>
      </c>
      <c r="C3342" s="574" t="s">
        <v>492</v>
      </c>
      <c r="D3342" s="575">
        <v>29.56</v>
      </c>
    </row>
    <row r="3343" spans="1:4">
      <c r="A3343" s="572">
        <v>4198</v>
      </c>
      <c r="B3343" s="573" t="s">
        <v>3842</v>
      </c>
      <c r="C3343" s="574" t="s">
        <v>492</v>
      </c>
      <c r="D3343" s="575">
        <v>42.66</v>
      </c>
    </row>
    <row r="3344" spans="1:4">
      <c r="A3344" s="572">
        <v>4203</v>
      </c>
      <c r="B3344" s="573" t="s">
        <v>3843</v>
      </c>
      <c r="C3344" s="574" t="s">
        <v>492</v>
      </c>
      <c r="D3344" s="575">
        <v>42.66</v>
      </c>
    </row>
    <row r="3345" spans="1:4">
      <c r="A3345" s="572">
        <v>4202</v>
      </c>
      <c r="B3345" s="573" t="s">
        <v>3844</v>
      </c>
      <c r="C3345" s="574" t="s">
        <v>492</v>
      </c>
      <c r="D3345" s="575">
        <v>42.66</v>
      </c>
    </row>
    <row r="3346" spans="1:4">
      <c r="A3346" s="572">
        <v>4187</v>
      </c>
      <c r="B3346" s="573" t="s">
        <v>3845</v>
      </c>
      <c r="C3346" s="574" t="s">
        <v>492</v>
      </c>
      <c r="D3346" s="575">
        <v>3.67</v>
      </c>
    </row>
    <row r="3347" spans="1:4">
      <c r="A3347" s="572">
        <v>2645</v>
      </c>
      <c r="B3347" s="573" t="s">
        <v>3846</v>
      </c>
      <c r="C3347" s="574" t="s">
        <v>492</v>
      </c>
      <c r="D3347" s="575">
        <v>2.0499999999999998</v>
      </c>
    </row>
    <row r="3348" spans="1:4">
      <c r="A3348" s="572">
        <v>2646</v>
      </c>
      <c r="B3348" s="573" t="s">
        <v>3847</v>
      </c>
      <c r="C3348" s="574" t="s">
        <v>492</v>
      </c>
      <c r="D3348" s="575">
        <v>3.25</v>
      </c>
    </row>
    <row r="3349" spans="1:4">
      <c r="A3349" s="572">
        <v>7252</v>
      </c>
      <c r="B3349" s="573" t="s">
        <v>3848</v>
      </c>
      <c r="C3349" s="574" t="s">
        <v>686</v>
      </c>
      <c r="D3349" s="575">
        <v>1.33</v>
      </c>
    </row>
    <row r="3350" spans="1:4">
      <c r="A3350" s="572">
        <v>7595</v>
      </c>
      <c r="B3350" s="573" t="s">
        <v>3849</v>
      </c>
      <c r="C3350" s="574" t="s">
        <v>686</v>
      </c>
      <c r="D3350" s="575">
        <v>8.8699999999999992</v>
      </c>
    </row>
    <row r="3351" spans="1:4">
      <c r="A3351" s="572">
        <v>41094</v>
      </c>
      <c r="B3351" s="573" t="s">
        <v>3850</v>
      </c>
      <c r="C3351" s="574" t="s">
        <v>688</v>
      </c>
      <c r="D3351" s="575">
        <v>1560.64</v>
      </c>
    </row>
    <row r="3352" spans="1:4" ht="28.5">
      <c r="A3352" s="572">
        <v>36152</v>
      </c>
      <c r="B3352" s="573" t="s">
        <v>3851</v>
      </c>
      <c r="C3352" s="574" t="s">
        <v>492</v>
      </c>
      <c r="D3352" s="575">
        <v>4.1500000000000004</v>
      </c>
    </row>
    <row r="3353" spans="1:4">
      <c r="A3353" s="572">
        <v>11138</v>
      </c>
      <c r="B3353" s="573" t="s">
        <v>3852</v>
      </c>
      <c r="C3353" s="574" t="s">
        <v>256</v>
      </c>
      <c r="D3353" s="575">
        <v>1.97</v>
      </c>
    </row>
    <row r="3354" spans="1:4">
      <c r="A3354" s="572">
        <v>5333</v>
      </c>
      <c r="B3354" s="573" t="s">
        <v>3853</v>
      </c>
      <c r="C3354" s="574" t="s">
        <v>256</v>
      </c>
      <c r="D3354" s="575">
        <v>18.55</v>
      </c>
    </row>
    <row r="3355" spans="1:4">
      <c r="A3355" s="572">
        <v>4221</v>
      </c>
      <c r="B3355" s="573" t="s">
        <v>3854</v>
      </c>
      <c r="C3355" s="574" t="s">
        <v>256</v>
      </c>
      <c r="D3355" s="575">
        <v>3.06</v>
      </c>
    </row>
    <row r="3356" spans="1:4" ht="28.5">
      <c r="A3356" s="572">
        <v>4227</v>
      </c>
      <c r="B3356" s="573" t="s">
        <v>3855</v>
      </c>
      <c r="C3356" s="574" t="s">
        <v>256</v>
      </c>
      <c r="D3356" s="575">
        <v>17</v>
      </c>
    </row>
    <row r="3357" spans="1:4">
      <c r="A3357" s="572">
        <v>4242</v>
      </c>
      <c r="B3357" s="573" t="s">
        <v>3856</v>
      </c>
      <c r="C3357" s="574" t="s">
        <v>686</v>
      </c>
      <c r="D3357" s="575">
        <v>10.5</v>
      </c>
    </row>
    <row r="3358" spans="1:4">
      <c r="A3358" s="572">
        <v>40980</v>
      </c>
      <c r="B3358" s="573" t="s">
        <v>3857</v>
      </c>
      <c r="C3358" s="574" t="s">
        <v>688</v>
      </c>
      <c r="D3358" s="575">
        <v>1389.15</v>
      </c>
    </row>
    <row r="3359" spans="1:4">
      <c r="A3359" s="572">
        <v>4243</v>
      </c>
      <c r="B3359" s="573" t="s">
        <v>3858</v>
      </c>
      <c r="C3359" s="574" t="s">
        <v>686</v>
      </c>
      <c r="D3359" s="575">
        <v>11.1</v>
      </c>
    </row>
    <row r="3360" spans="1:4">
      <c r="A3360" s="572">
        <v>41031</v>
      </c>
      <c r="B3360" s="573" t="s">
        <v>3859</v>
      </c>
      <c r="C3360" s="574" t="s">
        <v>688</v>
      </c>
      <c r="D3360" s="575">
        <v>1950.58</v>
      </c>
    </row>
    <row r="3361" spans="1:4">
      <c r="A3361" s="572">
        <v>37623</v>
      </c>
      <c r="B3361" s="573" t="s">
        <v>3860</v>
      </c>
      <c r="C3361" s="574" t="s">
        <v>686</v>
      </c>
      <c r="D3361" s="575">
        <v>8.32</v>
      </c>
    </row>
    <row r="3362" spans="1:4">
      <c r="A3362" s="572">
        <v>40978</v>
      </c>
      <c r="B3362" s="573" t="s">
        <v>3861</v>
      </c>
      <c r="C3362" s="574" t="s">
        <v>688</v>
      </c>
      <c r="D3362" s="575">
        <v>1185.9000000000001</v>
      </c>
    </row>
    <row r="3363" spans="1:4">
      <c r="A3363" s="572">
        <v>4250</v>
      </c>
      <c r="B3363" s="573" t="s">
        <v>3862</v>
      </c>
      <c r="C3363" s="574" t="s">
        <v>686</v>
      </c>
      <c r="D3363" s="575">
        <v>6.73</v>
      </c>
    </row>
    <row r="3364" spans="1:4">
      <c r="A3364" s="572">
        <v>25960</v>
      </c>
      <c r="B3364" s="573" t="s">
        <v>3863</v>
      </c>
      <c r="C3364" s="574" t="s">
        <v>686</v>
      </c>
      <c r="D3364" s="575">
        <v>11.5</v>
      </c>
    </row>
    <row r="3365" spans="1:4">
      <c r="A3365" s="572">
        <v>41043</v>
      </c>
      <c r="B3365" s="573" t="s">
        <v>3864</v>
      </c>
      <c r="C3365" s="574" t="s">
        <v>688</v>
      </c>
      <c r="D3365" s="575">
        <v>2022.43</v>
      </c>
    </row>
    <row r="3366" spans="1:4">
      <c r="A3366" s="572">
        <v>4234</v>
      </c>
      <c r="B3366" s="573" t="s">
        <v>3865</v>
      </c>
      <c r="C3366" s="574" t="s">
        <v>686</v>
      </c>
      <c r="D3366" s="575">
        <v>12.39</v>
      </c>
    </row>
    <row r="3367" spans="1:4">
      <c r="A3367" s="572">
        <v>40987</v>
      </c>
      <c r="B3367" s="573" t="s">
        <v>3866</v>
      </c>
      <c r="C3367" s="574" t="s">
        <v>688</v>
      </c>
      <c r="D3367" s="575">
        <v>2177.7800000000002</v>
      </c>
    </row>
    <row r="3368" spans="1:4">
      <c r="A3368" s="572">
        <v>4253</v>
      </c>
      <c r="B3368" s="573" t="s">
        <v>3867</v>
      </c>
      <c r="C3368" s="574" t="s">
        <v>686</v>
      </c>
      <c r="D3368" s="575">
        <v>6.24</v>
      </c>
    </row>
    <row r="3369" spans="1:4">
      <c r="A3369" s="572">
        <v>40981</v>
      </c>
      <c r="B3369" s="573" t="s">
        <v>3868</v>
      </c>
      <c r="C3369" s="574" t="s">
        <v>688</v>
      </c>
      <c r="D3369" s="575">
        <v>1095.22</v>
      </c>
    </row>
    <row r="3370" spans="1:4">
      <c r="A3370" s="572">
        <v>4254</v>
      </c>
      <c r="B3370" s="573" t="s">
        <v>3869</v>
      </c>
      <c r="C3370" s="574" t="s">
        <v>686</v>
      </c>
      <c r="D3370" s="575">
        <v>14.36</v>
      </c>
    </row>
    <row r="3371" spans="1:4">
      <c r="A3371" s="572">
        <v>41036</v>
      </c>
      <c r="B3371" s="573" t="s">
        <v>3870</v>
      </c>
      <c r="C3371" s="574" t="s">
        <v>688</v>
      </c>
      <c r="D3371" s="575">
        <v>2523.52</v>
      </c>
    </row>
    <row r="3372" spans="1:4">
      <c r="A3372" s="572">
        <v>40979</v>
      </c>
      <c r="B3372" s="573" t="s">
        <v>3871</v>
      </c>
      <c r="C3372" s="574" t="s">
        <v>688</v>
      </c>
      <c r="D3372" s="575">
        <v>1175.3599999999999</v>
      </c>
    </row>
    <row r="3373" spans="1:4">
      <c r="A3373" s="572">
        <v>4230</v>
      </c>
      <c r="B3373" s="573" t="s">
        <v>3872</v>
      </c>
      <c r="C3373" s="574" t="s">
        <v>686</v>
      </c>
      <c r="D3373" s="575">
        <v>10.39</v>
      </c>
    </row>
    <row r="3374" spans="1:4">
      <c r="A3374" s="572">
        <v>40998</v>
      </c>
      <c r="B3374" s="573" t="s">
        <v>3873</v>
      </c>
      <c r="C3374" s="574" t="s">
        <v>688</v>
      </c>
      <c r="D3374" s="575">
        <v>1826.13</v>
      </c>
    </row>
    <row r="3375" spans="1:4">
      <c r="A3375" s="572">
        <v>4257</v>
      </c>
      <c r="B3375" s="573" t="s">
        <v>3874</v>
      </c>
      <c r="C3375" s="574" t="s">
        <v>686</v>
      </c>
      <c r="D3375" s="575">
        <v>6.28</v>
      </c>
    </row>
    <row r="3376" spans="1:4">
      <c r="A3376" s="572">
        <v>40982</v>
      </c>
      <c r="B3376" s="573" t="s">
        <v>3875</v>
      </c>
      <c r="C3376" s="574" t="s">
        <v>688</v>
      </c>
      <c r="D3376" s="575">
        <v>1101.1600000000001</v>
      </c>
    </row>
    <row r="3377" spans="1:4">
      <c r="A3377" s="572">
        <v>41029</v>
      </c>
      <c r="B3377" s="573" t="s">
        <v>3876</v>
      </c>
      <c r="C3377" s="574" t="s">
        <v>688</v>
      </c>
      <c r="D3377" s="575">
        <v>1844.34</v>
      </c>
    </row>
    <row r="3378" spans="1:4">
      <c r="A3378" s="572">
        <v>4239</v>
      </c>
      <c r="B3378" s="573" t="s">
        <v>3877</v>
      </c>
      <c r="C3378" s="574" t="s">
        <v>686</v>
      </c>
      <c r="D3378" s="575">
        <v>16.27</v>
      </c>
    </row>
    <row r="3379" spans="1:4">
      <c r="A3379" s="572">
        <v>41024</v>
      </c>
      <c r="B3379" s="573" t="s">
        <v>3878</v>
      </c>
      <c r="C3379" s="574" t="s">
        <v>688</v>
      </c>
      <c r="D3379" s="575">
        <v>2859.39</v>
      </c>
    </row>
    <row r="3380" spans="1:4">
      <c r="A3380" s="572">
        <v>4240</v>
      </c>
      <c r="B3380" s="573" t="s">
        <v>3879</v>
      </c>
      <c r="C3380" s="574" t="s">
        <v>686</v>
      </c>
      <c r="D3380" s="575">
        <v>16.27</v>
      </c>
    </row>
    <row r="3381" spans="1:4">
      <c r="A3381" s="572">
        <v>41026</v>
      </c>
      <c r="B3381" s="573" t="s">
        <v>3880</v>
      </c>
      <c r="C3381" s="574" t="s">
        <v>688</v>
      </c>
      <c r="D3381" s="575">
        <v>2859.39</v>
      </c>
    </row>
    <row r="3382" spans="1:4">
      <c r="A3382" s="572">
        <v>4248</v>
      </c>
      <c r="B3382" s="573" t="s">
        <v>3881</v>
      </c>
      <c r="C3382" s="574" t="s">
        <v>686</v>
      </c>
      <c r="D3382" s="575">
        <v>11.65</v>
      </c>
    </row>
    <row r="3383" spans="1:4">
      <c r="A3383" s="572">
        <v>41033</v>
      </c>
      <c r="B3383" s="573" t="s">
        <v>3882</v>
      </c>
      <c r="C3383" s="574" t="s">
        <v>688</v>
      </c>
      <c r="D3383" s="575">
        <v>2046.3</v>
      </c>
    </row>
    <row r="3384" spans="1:4">
      <c r="A3384" s="572">
        <v>25959</v>
      </c>
      <c r="B3384" s="573" t="s">
        <v>3883</v>
      </c>
      <c r="C3384" s="574" t="s">
        <v>686</v>
      </c>
      <c r="D3384" s="575">
        <v>11.5</v>
      </c>
    </row>
    <row r="3385" spans="1:4">
      <c r="A3385" s="572">
        <v>41040</v>
      </c>
      <c r="B3385" s="573" t="s">
        <v>3884</v>
      </c>
      <c r="C3385" s="574" t="s">
        <v>688</v>
      </c>
      <c r="D3385" s="575">
        <v>2022.43</v>
      </c>
    </row>
    <row r="3386" spans="1:4">
      <c r="A3386" s="572">
        <v>4238</v>
      </c>
      <c r="B3386" s="573" t="s">
        <v>3885</v>
      </c>
      <c r="C3386" s="574" t="s">
        <v>686</v>
      </c>
      <c r="D3386" s="575">
        <v>10.029999999999999</v>
      </c>
    </row>
    <row r="3387" spans="1:4">
      <c r="A3387" s="572">
        <v>41012</v>
      </c>
      <c r="B3387" s="573" t="s">
        <v>3886</v>
      </c>
      <c r="C3387" s="574" t="s">
        <v>688</v>
      </c>
      <c r="D3387" s="575">
        <v>1762.97</v>
      </c>
    </row>
    <row r="3388" spans="1:4">
      <c r="A3388" s="572">
        <v>41002</v>
      </c>
      <c r="B3388" s="573" t="s">
        <v>3887</v>
      </c>
      <c r="C3388" s="574" t="s">
        <v>688</v>
      </c>
      <c r="D3388" s="575">
        <v>1926.89</v>
      </c>
    </row>
    <row r="3389" spans="1:4">
      <c r="A3389" s="572">
        <v>4233</v>
      </c>
      <c r="B3389" s="573" t="s">
        <v>3888</v>
      </c>
      <c r="C3389" s="574" t="s">
        <v>686</v>
      </c>
      <c r="D3389" s="575">
        <v>10.5</v>
      </c>
    </row>
    <row r="3390" spans="1:4">
      <c r="A3390" s="572">
        <v>41001</v>
      </c>
      <c r="B3390" s="573" t="s">
        <v>3889</v>
      </c>
      <c r="C3390" s="574" t="s">
        <v>688</v>
      </c>
      <c r="D3390" s="575">
        <v>1844.34</v>
      </c>
    </row>
    <row r="3391" spans="1:4">
      <c r="A3391" s="572">
        <v>4251</v>
      </c>
      <c r="B3391" s="573" t="s">
        <v>3890</v>
      </c>
      <c r="C3391" s="574" t="s">
        <v>686</v>
      </c>
      <c r="D3391" s="575">
        <v>6.68</v>
      </c>
    </row>
    <row r="3392" spans="1:4">
      <c r="A3392" s="572">
        <v>4252</v>
      </c>
      <c r="B3392" s="573" t="s">
        <v>3891</v>
      </c>
      <c r="C3392" s="574" t="s">
        <v>686</v>
      </c>
      <c r="D3392" s="575">
        <v>7.91</v>
      </c>
    </row>
    <row r="3393" spans="1:4">
      <c r="A3393" s="572">
        <v>2</v>
      </c>
      <c r="B3393" s="573" t="s">
        <v>3892</v>
      </c>
      <c r="C3393" s="574" t="s">
        <v>780</v>
      </c>
      <c r="D3393" s="575">
        <v>8.76</v>
      </c>
    </row>
    <row r="3394" spans="1:4" ht="42.75">
      <c r="A3394" s="572">
        <v>4261</v>
      </c>
      <c r="B3394" s="573" t="s">
        <v>3893</v>
      </c>
      <c r="C3394" s="574" t="s">
        <v>686</v>
      </c>
      <c r="D3394" s="575">
        <v>126.7</v>
      </c>
    </row>
    <row r="3395" spans="1:4" ht="28.5">
      <c r="A3395" s="572">
        <v>4259</v>
      </c>
      <c r="B3395" s="573" t="s">
        <v>3894</v>
      </c>
      <c r="C3395" s="574" t="s">
        <v>686</v>
      </c>
      <c r="D3395" s="575">
        <v>158.38</v>
      </c>
    </row>
    <row r="3396" spans="1:4" ht="28.5">
      <c r="A3396" s="572">
        <v>4260</v>
      </c>
      <c r="B3396" s="573" t="s">
        <v>3895</v>
      </c>
      <c r="C3396" s="574" t="s">
        <v>686</v>
      </c>
      <c r="D3396" s="575">
        <v>112.5</v>
      </c>
    </row>
    <row r="3397" spans="1:4" ht="28.5">
      <c r="A3397" s="572">
        <v>14221</v>
      </c>
      <c r="B3397" s="573" t="s">
        <v>3896</v>
      </c>
      <c r="C3397" s="574" t="s">
        <v>492</v>
      </c>
      <c r="D3397" s="575">
        <v>322466.65000000002</v>
      </c>
    </row>
    <row r="3398" spans="1:4" ht="28.5">
      <c r="A3398" s="572">
        <v>36517</v>
      </c>
      <c r="B3398" s="573" t="s">
        <v>3897</v>
      </c>
      <c r="C3398" s="574" t="s">
        <v>492</v>
      </c>
      <c r="D3398" s="575">
        <v>310800</v>
      </c>
    </row>
    <row r="3399" spans="1:4" ht="28.5">
      <c r="A3399" s="572">
        <v>4262</v>
      </c>
      <c r="B3399" s="573" t="s">
        <v>3898</v>
      </c>
      <c r="C3399" s="574" t="s">
        <v>492</v>
      </c>
      <c r="D3399" s="575">
        <v>350000</v>
      </c>
    </row>
    <row r="3400" spans="1:4" ht="28.5">
      <c r="A3400" s="572">
        <v>4263</v>
      </c>
      <c r="B3400" s="573" t="s">
        <v>3899</v>
      </c>
      <c r="C3400" s="574" t="s">
        <v>492</v>
      </c>
      <c r="D3400" s="575">
        <v>485333.31</v>
      </c>
    </row>
    <row r="3401" spans="1:4" ht="28.5">
      <c r="A3401" s="572">
        <v>36518</v>
      </c>
      <c r="B3401" s="573" t="s">
        <v>3900</v>
      </c>
      <c r="C3401" s="574" t="s">
        <v>492</v>
      </c>
      <c r="D3401" s="575">
        <v>552533.31000000006</v>
      </c>
    </row>
    <row r="3402" spans="1:4">
      <c r="A3402" s="572">
        <v>38402</v>
      </c>
      <c r="B3402" s="573" t="s">
        <v>3901</v>
      </c>
      <c r="C3402" s="574" t="s">
        <v>492</v>
      </c>
      <c r="D3402" s="575">
        <v>6.05</v>
      </c>
    </row>
    <row r="3403" spans="1:4">
      <c r="A3403" s="572">
        <v>13597</v>
      </c>
      <c r="B3403" s="573" t="s">
        <v>3902</v>
      </c>
      <c r="C3403" s="574" t="s">
        <v>492</v>
      </c>
      <c r="D3403" s="575">
        <v>683.73</v>
      </c>
    </row>
    <row r="3404" spans="1:4" ht="28.5">
      <c r="A3404" s="572">
        <v>39744</v>
      </c>
      <c r="B3404" s="573" t="s">
        <v>3903</v>
      </c>
      <c r="C3404" s="574" t="s">
        <v>891</v>
      </c>
      <c r="D3404" s="575">
        <v>17.96</v>
      </c>
    </row>
    <row r="3405" spans="1:4" ht="28.5">
      <c r="A3405" s="572">
        <v>39745</v>
      </c>
      <c r="B3405" s="573" t="s">
        <v>3904</v>
      </c>
      <c r="C3405" s="574" t="s">
        <v>891</v>
      </c>
      <c r="D3405" s="575">
        <v>37.92</v>
      </c>
    </row>
    <row r="3406" spans="1:4" ht="28.5">
      <c r="A3406" s="572">
        <v>39637</v>
      </c>
      <c r="B3406" s="573" t="s">
        <v>3905</v>
      </c>
      <c r="C3406" s="574" t="s">
        <v>891</v>
      </c>
      <c r="D3406" s="575">
        <v>67.37</v>
      </c>
    </row>
    <row r="3407" spans="1:4" ht="28.5">
      <c r="A3407" s="572">
        <v>39638</v>
      </c>
      <c r="B3407" s="573" t="s">
        <v>3906</v>
      </c>
      <c r="C3407" s="574" t="s">
        <v>891</v>
      </c>
      <c r="D3407" s="575">
        <v>125.45</v>
      </c>
    </row>
    <row r="3408" spans="1:4" ht="28.5">
      <c r="A3408" s="572">
        <v>39639</v>
      </c>
      <c r="B3408" s="573" t="s">
        <v>3907</v>
      </c>
      <c r="C3408" s="574" t="s">
        <v>891</v>
      </c>
      <c r="D3408" s="575">
        <v>165.4</v>
      </c>
    </row>
    <row r="3409" spans="1:4" ht="42.75">
      <c r="A3409" s="572">
        <v>39517</v>
      </c>
      <c r="B3409" s="573" t="s">
        <v>3908</v>
      </c>
      <c r="C3409" s="574" t="s">
        <v>891</v>
      </c>
      <c r="D3409" s="575">
        <v>121.48</v>
      </c>
    </row>
    <row r="3410" spans="1:4" ht="42.75">
      <c r="A3410" s="572">
        <v>39518</v>
      </c>
      <c r="B3410" s="573" t="s">
        <v>3909</v>
      </c>
      <c r="C3410" s="574" t="s">
        <v>891</v>
      </c>
      <c r="D3410" s="575">
        <v>143.69</v>
      </c>
    </row>
    <row r="3411" spans="1:4">
      <c r="A3411" s="572">
        <v>21144</v>
      </c>
      <c r="B3411" s="573" t="s">
        <v>3910</v>
      </c>
      <c r="C3411" s="574" t="s">
        <v>492</v>
      </c>
      <c r="D3411" s="575">
        <v>0.95</v>
      </c>
    </row>
    <row r="3412" spans="1:4">
      <c r="A3412" s="572">
        <v>21140</v>
      </c>
      <c r="B3412" s="573" t="s">
        <v>3911</v>
      </c>
      <c r="C3412" s="574" t="s">
        <v>3912</v>
      </c>
      <c r="D3412" s="575">
        <v>5</v>
      </c>
    </row>
    <row r="3413" spans="1:4">
      <c r="A3413" s="572">
        <v>11851</v>
      </c>
      <c r="B3413" s="573" t="s">
        <v>3913</v>
      </c>
      <c r="C3413" s="574" t="s">
        <v>3914</v>
      </c>
      <c r="D3413" s="575">
        <v>0.03</v>
      </c>
    </row>
    <row r="3414" spans="1:4">
      <c r="A3414" s="572">
        <v>11852</v>
      </c>
      <c r="B3414" s="573" t="s">
        <v>3915</v>
      </c>
      <c r="C3414" s="574" t="s">
        <v>810</v>
      </c>
      <c r="D3414" s="575">
        <v>5.43</v>
      </c>
    </row>
    <row r="3415" spans="1:4">
      <c r="A3415" s="572">
        <v>11853</v>
      </c>
      <c r="B3415" s="573" t="s">
        <v>3916</v>
      </c>
      <c r="C3415" s="574" t="s">
        <v>810</v>
      </c>
      <c r="D3415" s="575">
        <v>4.32</v>
      </c>
    </row>
    <row r="3416" spans="1:4">
      <c r="A3416" s="572">
        <v>21139</v>
      </c>
      <c r="B3416" s="573" t="s">
        <v>3917</v>
      </c>
      <c r="C3416" s="574" t="s">
        <v>810</v>
      </c>
      <c r="D3416" s="575">
        <v>4.13</v>
      </c>
    </row>
    <row r="3417" spans="1:4">
      <c r="A3417" s="572">
        <v>11703</v>
      </c>
      <c r="B3417" s="573" t="s">
        <v>3918</v>
      </c>
      <c r="C3417" s="574" t="s">
        <v>492</v>
      </c>
      <c r="D3417" s="575">
        <v>18.36</v>
      </c>
    </row>
    <row r="3418" spans="1:4">
      <c r="A3418" s="572">
        <v>37400</v>
      </c>
      <c r="B3418" s="573" t="s">
        <v>3919</v>
      </c>
      <c r="C3418" s="574" t="s">
        <v>492</v>
      </c>
      <c r="D3418" s="575">
        <v>47.09</v>
      </c>
    </row>
    <row r="3419" spans="1:4" ht="28.5">
      <c r="A3419" s="572">
        <v>25400</v>
      </c>
      <c r="B3419" s="573" t="s">
        <v>3920</v>
      </c>
      <c r="C3419" s="574" t="s">
        <v>492</v>
      </c>
      <c r="D3419" s="575">
        <v>770.72</v>
      </c>
    </row>
    <row r="3420" spans="1:4" ht="28.5">
      <c r="A3420" s="572">
        <v>4272</v>
      </c>
      <c r="B3420" s="573" t="s">
        <v>3921</v>
      </c>
      <c r="C3420" s="574" t="s">
        <v>492</v>
      </c>
      <c r="D3420" s="575">
        <v>77</v>
      </c>
    </row>
    <row r="3421" spans="1:4" ht="28.5">
      <c r="A3421" s="572">
        <v>4276</v>
      </c>
      <c r="B3421" s="573" t="s">
        <v>3922</v>
      </c>
      <c r="C3421" s="574" t="s">
        <v>492</v>
      </c>
      <c r="D3421" s="575">
        <v>227.28</v>
      </c>
    </row>
    <row r="3422" spans="1:4" ht="28.5">
      <c r="A3422" s="572">
        <v>4273</v>
      </c>
      <c r="B3422" s="573" t="s">
        <v>3923</v>
      </c>
      <c r="C3422" s="574" t="s">
        <v>492</v>
      </c>
      <c r="D3422" s="575">
        <v>377.56</v>
      </c>
    </row>
    <row r="3423" spans="1:4" ht="28.5">
      <c r="A3423" s="572">
        <v>4274</v>
      </c>
      <c r="B3423" s="573" t="s">
        <v>3924</v>
      </c>
      <c r="C3423" s="574" t="s">
        <v>492</v>
      </c>
      <c r="D3423" s="575">
        <v>87.55</v>
      </c>
    </row>
    <row r="3424" spans="1:4" ht="42.75">
      <c r="A3424" s="572">
        <v>39438</v>
      </c>
      <c r="B3424" s="573" t="s">
        <v>3925</v>
      </c>
      <c r="C3424" s="574" t="s">
        <v>492</v>
      </c>
      <c r="D3424" s="575">
        <v>0.1</v>
      </c>
    </row>
    <row r="3425" spans="1:4" ht="28.5">
      <c r="A3425" s="572">
        <v>11963</v>
      </c>
      <c r="B3425" s="573" t="s">
        <v>3926</v>
      </c>
      <c r="C3425" s="574" t="s">
        <v>492</v>
      </c>
      <c r="D3425" s="575">
        <v>3.63</v>
      </c>
    </row>
    <row r="3426" spans="1:4" ht="28.5">
      <c r="A3426" s="572">
        <v>11964</v>
      </c>
      <c r="B3426" s="573" t="s">
        <v>3927</v>
      </c>
      <c r="C3426" s="574" t="s">
        <v>492</v>
      </c>
      <c r="D3426" s="575">
        <v>0.91</v>
      </c>
    </row>
    <row r="3427" spans="1:4" ht="28.5">
      <c r="A3427" s="572">
        <v>4379</v>
      </c>
      <c r="B3427" s="573" t="s">
        <v>3928</v>
      </c>
      <c r="C3427" s="574" t="s">
        <v>492</v>
      </c>
      <c r="D3427" s="575">
        <v>0.02</v>
      </c>
    </row>
    <row r="3428" spans="1:4" ht="28.5">
      <c r="A3428" s="572">
        <v>4377</v>
      </c>
      <c r="B3428" s="573" t="s">
        <v>3929</v>
      </c>
      <c r="C3428" s="574" t="s">
        <v>492</v>
      </c>
      <c r="D3428" s="575">
        <v>7.0000000000000007E-2</v>
      </c>
    </row>
    <row r="3429" spans="1:4" ht="28.5">
      <c r="A3429" s="572">
        <v>4356</v>
      </c>
      <c r="B3429" s="573" t="s">
        <v>3930</v>
      </c>
      <c r="C3429" s="574" t="s">
        <v>492</v>
      </c>
      <c r="D3429" s="575">
        <v>0.1</v>
      </c>
    </row>
    <row r="3430" spans="1:4" ht="28.5">
      <c r="A3430" s="572">
        <v>13246</v>
      </c>
      <c r="B3430" s="573" t="s">
        <v>3931</v>
      </c>
      <c r="C3430" s="574" t="s">
        <v>492</v>
      </c>
      <c r="D3430" s="575">
        <v>0.17</v>
      </c>
    </row>
    <row r="3431" spans="1:4" ht="28.5">
      <c r="A3431" s="572">
        <v>4346</v>
      </c>
      <c r="B3431" s="573" t="s">
        <v>3932</v>
      </c>
      <c r="C3431" s="574" t="s">
        <v>492</v>
      </c>
      <c r="D3431" s="575">
        <v>3.89</v>
      </c>
    </row>
    <row r="3432" spans="1:4" ht="28.5">
      <c r="A3432" s="572">
        <v>11955</v>
      </c>
      <c r="B3432" s="573" t="s">
        <v>3933</v>
      </c>
      <c r="C3432" s="574" t="s">
        <v>492</v>
      </c>
      <c r="D3432" s="575">
        <v>1.7</v>
      </c>
    </row>
    <row r="3433" spans="1:4" ht="28.5">
      <c r="A3433" s="572">
        <v>11960</v>
      </c>
      <c r="B3433" s="573" t="s">
        <v>3934</v>
      </c>
      <c r="C3433" s="574" t="s">
        <v>492</v>
      </c>
      <c r="D3433" s="575">
        <v>0.05</v>
      </c>
    </row>
    <row r="3434" spans="1:4" ht="28.5">
      <c r="A3434" s="572">
        <v>4333</v>
      </c>
      <c r="B3434" s="573" t="s">
        <v>3935</v>
      </c>
      <c r="C3434" s="574" t="s">
        <v>492</v>
      </c>
      <c r="D3434" s="575">
        <v>0.1</v>
      </c>
    </row>
    <row r="3435" spans="1:4" ht="28.5">
      <c r="A3435" s="572">
        <v>4358</v>
      </c>
      <c r="B3435" s="573" t="s">
        <v>3936</v>
      </c>
      <c r="C3435" s="574" t="s">
        <v>492</v>
      </c>
      <c r="D3435" s="575">
        <v>0.77</v>
      </c>
    </row>
    <row r="3436" spans="1:4" ht="28.5">
      <c r="A3436" s="572">
        <v>39435</v>
      </c>
      <c r="B3436" s="573" t="s">
        <v>3937</v>
      </c>
      <c r="C3436" s="574" t="s">
        <v>492</v>
      </c>
      <c r="D3436" s="575">
        <v>0.04</v>
      </c>
    </row>
    <row r="3437" spans="1:4" ht="28.5">
      <c r="A3437" s="572">
        <v>39436</v>
      </c>
      <c r="B3437" s="573" t="s">
        <v>3938</v>
      </c>
      <c r="C3437" s="574" t="s">
        <v>492</v>
      </c>
      <c r="D3437" s="575">
        <v>0.06</v>
      </c>
    </row>
    <row r="3438" spans="1:4" ht="28.5">
      <c r="A3438" s="572">
        <v>39437</v>
      </c>
      <c r="B3438" s="573" t="s">
        <v>3939</v>
      </c>
      <c r="C3438" s="574" t="s">
        <v>492</v>
      </c>
      <c r="D3438" s="575">
        <v>0.08</v>
      </c>
    </row>
    <row r="3439" spans="1:4" ht="28.5">
      <c r="A3439" s="572">
        <v>39439</v>
      </c>
      <c r="B3439" s="573" t="s">
        <v>3940</v>
      </c>
      <c r="C3439" s="574" t="s">
        <v>492</v>
      </c>
      <c r="D3439" s="575">
        <v>0.06</v>
      </c>
    </row>
    <row r="3440" spans="1:4" ht="28.5">
      <c r="A3440" s="572">
        <v>39440</v>
      </c>
      <c r="B3440" s="573" t="s">
        <v>3941</v>
      </c>
      <c r="C3440" s="574" t="s">
        <v>492</v>
      </c>
      <c r="D3440" s="575">
        <v>7.0000000000000007E-2</v>
      </c>
    </row>
    <row r="3441" spans="1:4" ht="28.5">
      <c r="A3441" s="572">
        <v>39441</v>
      </c>
      <c r="B3441" s="573" t="s">
        <v>3942</v>
      </c>
      <c r="C3441" s="574" t="s">
        <v>492</v>
      </c>
      <c r="D3441" s="575">
        <v>0.09</v>
      </c>
    </row>
    <row r="3442" spans="1:4" ht="28.5">
      <c r="A3442" s="572">
        <v>39442</v>
      </c>
      <c r="B3442" s="573" t="s">
        <v>3943</v>
      </c>
      <c r="C3442" s="574" t="s">
        <v>492</v>
      </c>
      <c r="D3442" s="575">
        <v>7.0000000000000007E-2</v>
      </c>
    </row>
    <row r="3443" spans="1:4" ht="28.5">
      <c r="A3443" s="572">
        <v>39443</v>
      </c>
      <c r="B3443" s="573" t="s">
        <v>3944</v>
      </c>
      <c r="C3443" s="574" t="s">
        <v>492</v>
      </c>
      <c r="D3443" s="575">
        <v>0.09</v>
      </c>
    </row>
    <row r="3444" spans="1:4" ht="28.5">
      <c r="A3444" s="572">
        <v>4329</v>
      </c>
      <c r="B3444" s="573" t="s">
        <v>3945</v>
      </c>
      <c r="C3444" s="574" t="s">
        <v>492</v>
      </c>
      <c r="D3444" s="575">
        <v>0.83</v>
      </c>
    </row>
    <row r="3445" spans="1:4" ht="28.5">
      <c r="A3445" s="572">
        <v>436</v>
      </c>
      <c r="B3445" s="573" t="s">
        <v>3946</v>
      </c>
      <c r="C3445" s="574" t="s">
        <v>492</v>
      </c>
      <c r="D3445" s="575">
        <v>4.3600000000000003</v>
      </c>
    </row>
    <row r="3446" spans="1:4" ht="28.5">
      <c r="A3446" s="572">
        <v>442</v>
      </c>
      <c r="B3446" s="573" t="s">
        <v>3947</v>
      </c>
      <c r="C3446" s="574" t="s">
        <v>492</v>
      </c>
      <c r="D3446" s="575">
        <v>2.58</v>
      </c>
    </row>
    <row r="3447" spans="1:4" ht="28.5">
      <c r="A3447" s="572">
        <v>4383</v>
      </c>
      <c r="B3447" s="573" t="s">
        <v>3948</v>
      </c>
      <c r="C3447" s="574" t="s">
        <v>492</v>
      </c>
      <c r="D3447" s="575">
        <v>1.78</v>
      </c>
    </row>
    <row r="3448" spans="1:4" ht="28.5">
      <c r="A3448" s="572">
        <v>4344</v>
      </c>
      <c r="B3448" s="573" t="s">
        <v>3949</v>
      </c>
      <c r="C3448" s="574" t="s">
        <v>492</v>
      </c>
      <c r="D3448" s="575">
        <v>1.66</v>
      </c>
    </row>
    <row r="3449" spans="1:4" ht="28.5">
      <c r="A3449" s="572">
        <v>4335</v>
      </c>
      <c r="B3449" s="573" t="s">
        <v>3950</v>
      </c>
      <c r="C3449" s="574" t="s">
        <v>492</v>
      </c>
      <c r="D3449" s="575">
        <v>5.28</v>
      </c>
    </row>
    <row r="3450" spans="1:4" ht="28.5">
      <c r="A3450" s="572">
        <v>4334</v>
      </c>
      <c r="B3450" s="573" t="s">
        <v>3951</v>
      </c>
      <c r="C3450" s="574" t="s">
        <v>492</v>
      </c>
      <c r="D3450" s="575">
        <v>7.24</v>
      </c>
    </row>
    <row r="3451" spans="1:4" ht="28.5">
      <c r="A3451" s="572">
        <v>11953</v>
      </c>
      <c r="B3451" s="573" t="s">
        <v>3952</v>
      </c>
      <c r="C3451" s="574" t="s">
        <v>492</v>
      </c>
      <c r="D3451" s="575">
        <v>1.24</v>
      </c>
    </row>
    <row r="3452" spans="1:4" ht="28.5">
      <c r="A3452" s="572">
        <v>4343</v>
      </c>
      <c r="B3452" s="573" t="s">
        <v>3953</v>
      </c>
      <c r="C3452" s="574" t="s">
        <v>492</v>
      </c>
      <c r="D3452" s="575">
        <v>1.78</v>
      </c>
    </row>
    <row r="3453" spans="1:4" ht="28.5">
      <c r="A3453" s="572">
        <v>430</v>
      </c>
      <c r="B3453" s="573" t="s">
        <v>3954</v>
      </c>
      <c r="C3453" s="574" t="s">
        <v>492</v>
      </c>
      <c r="D3453" s="575">
        <v>3.9</v>
      </c>
    </row>
    <row r="3454" spans="1:4" ht="28.5">
      <c r="A3454" s="572">
        <v>441</v>
      </c>
      <c r="B3454" s="573" t="s">
        <v>3955</v>
      </c>
      <c r="C3454" s="574" t="s">
        <v>492</v>
      </c>
      <c r="D3454" s="575">
        <v>4.29</v>
      </c>
    </row>
    <row r="3455" spans="1:4" ht="28.5">
      <c r="A3455" s="572">
        <v>431</v>
      </c>
      <c r="B3455" s="573" t="s">
        <v>3956</v>
      </c>
      <c r="C3455" s="574" t="s">
        <v>492</v>
      </c>
      <c r="D3455" s="575">
        <v>5.18</v>
      </c>
    </row>
    <row r="3456" spans="1:4" ht="28.5">
      <c r="A3456" s="572">
        <v>432</v>
      </c>
      <c r="B3456" s="573" t="s">
        <v>3957</v>
      </c>
      <c r="C3456" s="574" t="s">
        <v>492</v>
      </c>
      <c r="D3456" s="575">
        <v>5.72</v>
      </c>
    </row>
    <row r="3457" spans="1:4" ht="28.5">
      <c r="A3457" s="572">
        <v>429</v>
      </c>
      <c r="B3457" s="573" t="s">
        <v>3958</v>
      </c>
      <c r="C3457" s="574" t="s">
        <v>492</v>
      </c>
      <c r="D3457" s="575">
        <v>7.71</v>
      </c>
    </row>
    <row r="3458" spans="1:4" ht="28.5">
      <c r="A3458" s="572">
        <v>439</v>
      </c>
      <c r="B3458" s="573" t="s">
        <v>3959</v>
      </c>
      <c r="C3458" s="574" t="s">
        <v>492</v>
      </c>
      <c r="D3458" s="575">
        <v>6.57</v>
      </c>
    </row>
    <row r="3459" spans="1:4" ht="28.5">
      <c r="A3459" s="572">
        <v>433</v>
      </c>
      <c r="B3459" s="573" t="s">
        <v>3960</v>
      </c>
      <c r="C3459" s="574" t="s">
        <v>492</v>
      </c>
      <c r="D3459" s="575">
        <v>7.67</v>
      </c>
    </row>
    <row r="3460" spans="1:4" ht="28.5">
      <c r="A3460" s="572">
        <v>437</v>
      </c>
      <c r="B3460" s="573" t="s">
        <v>3961</v>
      </c>
      <c r="C3460" s="574" t="s">
        <v>492</v>
      </c>
      <c r="D3460" s="575">
        <v>10.199999999999999</v>
      </c>
    </row>
    <row r="3461" spans="1:4" ht="28.5">
      <c r="A3461" s="572">
        <v>11790</v>
      </c>
      <c r="B3461" s="573" t="s">
        <v>3962</v>
      </c>
      <c r="C3461" s="574" t="s">
        <v>492</v>
      </c>
      <c r="D3461" s="575">
        <v>11.57</v>
      </c>
    </row>
    <row r="3462" spans="1:4" ht="28.5">
      <c r="A3462" s="572">
        <v>428</v>
      </c>
      <c r="B3462" s="573" t="s">
        <v>3963</v>
      </c>
      <c r="C3462" s="574" t="s">
        <v>492</v>
      </c>
      <c r="D3462" s="575">
        <v>12.58</v>
      </c>
    </row>
    <row r="3463" spans="1:4" ht="28.5">
      <c r="A3463" s="572">
        <v>4384</v>
      </c>
      <c r="B3463" s="573" t="s">
        <v>3964</v>
      </c>
      <c r="C3463" s="574" t="s">
        <v>492</v>
      </c>
      <c r="D3463" s="575">
        <v>8.6199999999999992</v>
      </c>
    </row>
    <row r="3464" spans="1:4" ht="28.5">
      <c r="A3464" s="572">
        <v>4351</v>
      </c>
      <c r="B3464" s="573" t="s">
        <v>3965</v>
      </c>
      <c r="C3464" s="574" t="s">
        <v>492</v>
      </c>
      <c r="D3464" s="575">
        <v>1.59</v>
      </c>
    </row>
    <row r="3465" spans="1:4" ht="28.5">
      <c r="A3465" s="572">
        <v>11054</v>
      </c>
      <c r="B3465" s="573" t="s">
        <v>3966</v>
      </c>
      <c r="C3465" s="574" t="s">
        <v>492</v>
      </c>
      <c r="D3465" s="575">
        <v>0.03</v>
      </c>
    </row>
    <row r="3466" spans="1:4" ht="28.5">
      <c r="A3466" s="572">
        <v>11055</v>
      </c>
      <c r="B3466" s="573" t="s">
        <v>3967</v>
      </c>
      <c r="C3466" s="574" t="s">
        <v>492</v>
      </c>
      <c r="D3466" s="575">
        <v>0.05</v>
      </c>
    </row>
    <row r="3467" spans="1:4" ht="28.5">
      <c r="A3467" s="572">
        <v>11056</v>
      </c>
      <c r="B3467" s="573" t="s">
        <v>3968</v>
      </c>
      <c r="C3467" s="574" t="s">
        <v>492</v>
      </c>
      <c r="D3467" s="575">
        <v>0.05</v>
      </c>
    </row>
    <row r="3468" spans="1:4" ht="28.5">
      <c r="A3468" s="572">
        <v>11057</v>
      </c>
      <c r="B3468" s="573" t="s">
        <v>3969</v>
      </c>
      <c r="C3468" s="574" t="s">
        <v>492</v>
      </c>
      <c r="D3468" s="575">
        <v>0.11</v>
      </c>
    </row>
    <row r="3469" spans="1:4" ht="28.5">
      <c r="A3469" s="572">
        <v>11059</v>
      </c>
      <c r="B3469" s="573" t="s">
        <v>3970</v>
      </c>
      <c r="C3469" s="574" t="s">
        <v>492</v>
      </c>
      <c r="D3469" s="575">
        <v>0.22</v>
      </c>
    </row>
    <row r="3470" spans="1:4" ht="28.5">
      <c r="A3470" s="572">
        <v>11058</v>
      </c>
      <c r="B3470" s="573" t="s">
        <v>3971</v>
      </c>
      <c r="C3470" s="574" t="s">
        <v>492</v>
      </c>
      <c r="D3470" s="575">
        <v>0.28000000000000003</v>
      </c>
    </row>
    <row r="3471" spans="1:4">
      <c r="A3471" s="572">
        <v>4354</v>
      </c>
      <c r="B3471" s="573" t="s">
        <v>3972</v>
      </c>
      <c r="C3471" s="574" t="s">
        <v>492</v>
      </c>
      <c r="D3471" s="575">
        <v>0.86</v>
      </c>
    </row>
    <row r="3472" spans="1:4" ht="28.5">
      <c r="A3472" s="572">
        <v>4320</v>
      </c>
      <c r="B3472" s="573" t="s">
        <v>3973</v>
      </c>
      <c r="C3472" s="574" t="s">
        <v>492</v>
      </c>
      <c r="D3472" s="575">
        <v>2.27</v>
      </c>
    </row>
    <row r="3473" spans="1:4" ht="28.5">
      <c r="A3473" s="572">
        <v>4318</v>
      </c>
      <c r="B3473" s="573" t="s">
        <v>3974</v>
      </c>
      <c r="C3473" s="574" t="s">
        <v>492</v>
      </c>
      <c r="D3473" s="575">
        <v>1.1000000000000001</v>
      </c>
    </row>
    <row r="3474" spans="1:4">
      <c r="A3474" s="572">
        <v>4380</v>
      </c>
      <c r="B3474" s="573" t="s">
        <v>3975</v>
      </c>
      <c r="C3474" s="574" t="s">
        <v>492</v>
      </c>
      <c r="D3474" s="575">
        <v>0.95</v>
      </c>
    </row>
    <row r="3475" spans="1:4" ht="28.5">
      <c r="A3475" s="572">
        <v>4299</v>
      </c>
      <c r="B3475" s="573" t="s">
        <v>3976</v>
      </c>
      <c r="C3475" s="574" t="s">
        <v>492</v>
      </c>
      <c r="D3475" s="575">
        <v>0.9</v>
      </c>
    </row>
    <row r="3476" spans="1:4" ht="28.5">
      <c r="A3476" s="572">
        <v>4304</v>
      </c>
      <c r="B3476" s="573" t="s">
        <v>3977</v>
      </c>
      <c r="C3476" s="574" t="s">
        <v>492</v>
      </c>
      <c r="D3476" s="575">
        <v>1.22</v>
      </c>
    </row>
    <row r="3477" spans="1:4" ht="28.5">
      <c r="A3477" s="572">
        <v>4305</v>
      </c>
      <c r="B3477" s="573" t="s">
        <v>3978</v>
      </c>
      <c r="C3477" s="574" t="s">
        <v>492</v>
      </c>
      <c r="D3477" s="575">
        <v>1.42</v>
      </c>
    </row>
    <row r="3478" spans="1:4" ht="28.5">
      <c r="A3478" s="572">
        <v>4306</v>
      </c>
      <c r="B3478" s="573" t="s">
        <v>3979</v>
      </c>
      <c r="C3478" s="574" t="s">
        <v>492</v>
      </c>
      <c r="D3478" s="575">
        <v>1.65</v>
      </c>
    </row>
    <row r="3479" spans="1:4" ht="28.5">
      <c r="A3479" s="572">
        <v>4308</v>
      </c>
      <c r="B3479" s="573" t="s">
        <v>3980</v>
      </c>
      <c r="C3479" s="574" t="s">
        <v>492</v>
      </c>
      <c r="D3479" s="575">
        <v>3.42</v>
      </c>
    </row>
    <row r="3480" spans="1:4" ht="28.5">
      <c r="A3480" s="572">
        <v>4302</v>
      </c>
      <c r="B3480" s="573" t="s">
        <v>3981</v>
      </c>
      <c r="C3480" s="574" t="s">
        <v>492</v>
      </c>
      <c r="D3480" s="575">
        <v>2.57</v>
      </c>
    </row>
    <row r="3481" spans="1:4" ht="28.5">
      <c r="A3481" s="572">
        <v>4300</v>
      </c>
      <c r="B3481" s="573" t="s">
        <v>3982</v>
      </c>
      <c r="C3481" s="574" t="s">
        <v>492</v>
      </c>
      <c r="D3481" s="575">
        <v>0.61</v>
      </c>
    </row>
    <row r="3482" spans="1:4" ht="28.5">
      <c r="A3482" s="572">
        <v>4301</v>
      </c>
      <c r="B3482" s="573" t="s">
        <v>3983</v>
      </c>
      <c r="C3482" s="574" t="s">
        <v>492</v>
      </c>
      <c r="D3482" s="575">
        <v>0.74</v>
      </c>
    </row>
    <row r="3483" spans="1:4">
      <c r="A3483" s="572">
        <v>40577</v>
      </c>
      <c r="B3483" s="573" t="s">
        <v>3984</v>
      </c>
      <c r="C3483" s="574" t="s">
        <v>2659</v>
      </c>
      <c r="D3483" s="575">
        <v>7.88</v>
      </c>
    </row>
    <row r="3484" spans="1:4" ht="28.5">
      <c r="A3484" s="572">
        <v>11962</v>
      </c>
      <c r="B3484" s="573" t="s">
        <v>3985</v>
      </c>
      <c r="C3484" s="574" t="s">
        <v>492</v>
      </c>
      <c r="D3484" s="575">
        <v>0.08</v>
      </c>
    </row>
    <row r="3485" spans="1:4" ht="28.5">
      <c r="A3485" s="572">
        <v>4332</v>
      </c>
      <c r="B3485" s="573" t="s">
        <v>3986</v>
      </c>
      <c r="C3485" s="574" t="s">
        <v>492</v>
      </c>
      <c r="D3485" s="575">
        <v>0.41</v>
      </c>
    </row>
    <row r="3486" spans="1:4" ht="28.5">
      <c r="A3486" s="572">
        <v>4331</v>
      </c>
      <c r="B3486" s="573" t="s">
        <v>3987</v>
      </c>
      <c r="C3486" s="574" t="s">
        <v>492</v>
      </c>
      <c r="D3486" s="575">
        <v>1.57</v>
      </c>
    </row>
    <row r="3487" spans="1:4" ht="28.5">
      <c r="A3487" s="572">
        <v>4336</v>
      </c>
      <c r="B3487" s="573" t="s">
        <v>3988</v>
      </c>
      <c r="C3487" s="574" t="s">
        <v>492</v>
      </c>
      <c r="D3487" s="575">
        <v>2.0099999999999998</v>
      </c>
    </row>
    <row r="3488" spans="1:4" ht="28.5">
      <c r="A3488" s="572">
        <v>13294</v>
      </c>
      <c r="B3488" s="573" t="s">
        <v>3989</v>
      </c>
      <c r="C3488" s="574" t="s">
        <v>492</v>
      </c>
      <c r="D3488" s="575">
        <v>0.56999999999999995</v>
      </c>
    </row>
    <row r="3489" spans="1:4" ht="28.5">
      <c r="A3489" s="572">
        <v>11948</v>
      </c>
      <c r="B3489" s="573" t="s">
        <v>3990</v>
      </c>
      <c r="C3489" s="574" t="s">
        <v>492</v>
      </c>
      <c r="D3489" s="575">
        <v>0.25</v>
      </c>
    </row>
    <row r="3490" spans="1:4" ht="28.5">
      <c r="A3490" s="572">
        <v>4382</v>
      </c>
      <c r="B3490" s="573" t="s">
        <v>3991</v>
      </c>
      <c r="C3490" s="574" t="s">
        <v>492</v>
      </c>
      <c r="D3490" s="575">
        <v>0.43</v>
      </c>
    </row>
    <row r="3491" spans="1:4" ht="28.5">
      <c r="A3491" s="572">
        <v>40843</v>
      </c>
      <c r="B3491" s="573" t="s">
        <v>3992</v>
      </c>
      <c r="C3491" s="574" t="s">
        <v>2659</v>
      </c>
      <c r="D3491" s="575">
        <v>21.68</v>
      </c>
    </row>
    <row r="3492" spans="1:4" ht="28.5">
      <c r="A3492" s="572">
        <v>40580</v>
      </c>
      <c r="B3492" s="573" t="s">
        <v>3993</v>
      </c>
      <c r="C3492" s="574" t="s">
        <v>2659</v>
      </c>
      <c r="D3492" s="575">
        <v>35.31</v>
      </c>
    </row>
    <row r="3493" spans="1:4" ht="28.5">
      <c r="A3493" s="572">
        <v>40578</v>
      </c>
      <c r="B3493" s="573" t="s">
        <v>3994</v>
      </c>
      <c r="C3493" s="574" t="s">
        <v>2659</v>
      </c>
      <c r="D3493" s="575">
        <v>54.28</v>
      </c>
    </row>
    <row r="3494" spans="1:4" ht="28.5">
      <c r="A3494" s="572">
        <v>40579</v>
      </c>
      <c r="B3494" s="573" t="s">
        <v>3995</v>
      </c>
      <c r="C3494" s="574" t="s">
        <v>2659</v>
      </c>
      <c r="D3494" s="575">
        <v>22.82</v>
      </c>
    </row>
    <row r="3495" spans="1:4" ht="28.5">
      <c r="A3495" s="572">
        <v>4385</v>
      </c>
      <c r="B3495" s="573" t="s">
        <v>3996</v>
      </c>
      <c r="C3495" s="574" t="s">
        <v>1022</v>
      </c>
      <c r="D3495" s="575">
        <v>1285.71</v>
      </c>
    </row>
    <row r="3496" spans="1:4" ht="28.5">
      <c r="A3496" s="572">
        <v>4386</v>
      </c>
      <c r="B3496" s="573" t="s">
        <v>3997</v>
      </c>
      <c r="C3496" s="574" t="s">
        <v>891</v>
      </c>
      <c r="D3496" s="575">
        <v>54.36</v>
      </c>
    </row>
    <row r="3497" spans="1:4">
      <c r="A3497" s="572">
        <v>38397</v>
      </c>
      <c r="B3497" s="573" t="s">
        <v>3998</v>
      </c>
      <c r="C3497" s="574" t="s">
        <v>486</v>
      </c>
      <c r="D3497" s="575">
        <v>3.56</v>
      </c>
    </row>
    <row r="3498" spans="1:4" ht="28.5">
      <c r="A3498" s="572">
        <v>20079</v>
      </c>
      <c r="B3498" s="573" t="s">
        <v>3999</v>
      </c>
      <c r="C3498" s="574" t="s">
        <v>492</v>
      </c>
      <c r="D3498" s="575">
        <v>103.14</v>
      </c>
    </row>
    <row r="3499" spans="1:4" ht="28.5">
      <c r="A3499" s="572">
        <v>20078</v>
      </c>
      <c r="B3499" s="573" t="s">
        <v>4000</v>
      </c>
      <c r="C3499" s="574" t="s">
        <v>492</v>
      </c>
      <c r="D3499" s="575">
        <v>16.53</v>
      </c>
    </row>
    <row r="3500" spans="1:4">
      <c r="A3500" s="572">
        <v>39897</v>
      </c>
      <c r="B3500" s="573" t="s">
        <v>4001</v>
      </c>
      <c r="C3500" s="574" t="s">
        <v>4002</v>
      </c>
      <c r="D3500" s="575">
        <v>21.75</v>
      </c>
    </row>
    <row r="3501" spans="1:4">
      <c r="A3501" s="572">
        <v>118</v>
      </c>
      <c r="B3501" s="573" t="s">
        <v>4003</v>
      </c>
      <c r="C3501" s="574" t="s">
        <v>492</v>
      </c>
      <c r="D3501" s="575">
        <v>62.51</v>
      </c>
    </row>
    <row r="3502" spans="1:4" ht="28.5">
      <c r="A3502" s="572">
        <v>36881</v>
      </c>
      <c r="B3502" s="573" t="s">
        <v>4004</v>
      </c>
      <c r="C3502" s="574" t="s">
        <v>891</v>
      </c>
      <c r="D3502" s="575">
        <v>73.22</v>
      </c>
    </row>
    <row r="3503" spans="1:4" ht="28.5">
      <c r="A3503" s="572">
        <v>36882</v>
      </c>
      <c r="B3503" s="573" t="s">
        <v>4005</v>
      </c>
      <c r="C3503" s="574" t="s">
        <v>891</v>
      </c>
      <c r="D3503" s="575">
        <v>85.42</v>
      </c>
    </row>
    <row r="3504" spans="1:4" ht="28.5">
      <c r="A3504" s="572">
        <v>4396</v>
      </c>
      <c r="B3504" s="573" t="s">
        <v>4006</v>
      </c>
      <c r="C3504" s="574" t="s">
        <v>891</v>
      </c>
      <c r="D3504" s="575">
        <v>81.94</v>
      </c>
    </row>
    <row r="3505" spans="1:4" ht="28.5">
      <c r="A3505" s="572">
        <v>4397</v>
      </c>
      <c r="B3505" s="573" t="s">
        <v>4007</v>
      </c>
      <c r="C3505" s="574" t="s">
        <v>891</v>
      </c>
      <c r="D3505" s="575">
        <v>132.87</v>
      </c>
    </row>
    <row r="3506" spans="1:4" ht="28.5">
      <c r="A3506" s="572">
        <v>34754</v>
      </c>
      <c r="B3506" s="573" t="s">
        <v>4008</v>
      </c>
      <c r="C3506" s="574" t="s">
        <v>891</v>
      </c>
      <c r="D3506" s="575">
        <v>246.04</v>
      </c>
    </row>
    <row r="3507" spans="1:4" ht="42.75">
      <c r="A3507" s="572">
        <v>25962</v>
      </c>
      <c r="B3507" s="573" t="s">
        <v>4009</v>
      </c>
      <c r="C3507" s="574" t="s">
        <v>891</v>
      </c>
      <c r="D3507" s="575">
        <v>155.83000000000001</v>
      </c>
    </row>
    <row r="3508" spans="1:4" ht="28.5">
      <c r="A3508" s="572">
        <v>34752</v>
      </c>
      <c r="B3508" s="573" t="s">
        <v>4010</v>
      </c>
      <c r="C3508" s="574" t="s">
        <v>891</v>
      </c>
      <c r="D3508" s="575">
        <v>274.41000000000003</v>
      </c>
    </row>
    <row r="3509" spans="1:4">
      <c r="A3509" s="572">
        <v>4751</v>
      </c>
      <c r="B3509" s="573" t="s">
        <v>4011</v>
      </c>
      <c r="C3509" s="574" t="s">
        <v>686</v>
      </c>
      <c r="D3509" s="575">
        <v>13.21</v>
      </c>
    </row>
    <row r="3510" spans="1:4">
      <c r="A3510" s="572">
        <v>41066</v>
      </c>
      <c r="B3510" s="573" t="s">
        <v>4012</v>
      </c>
      <c r="C3510" s="574" t="s">
        <v>688</v>
      </c>
      <c r="D3510" s="575">
        <v>2319.87</v>
      </c>
    </row>
    <row r="3511" spans="1:4">
      <c r="A3511" s="572">
        <v>13186</v>
      </c>
      <c r="B3511" s="573" t="s">
        <v>4013</v>
      </c>
      <c r="C3511" s="574" t="s">
        <v>780</v>
      </c>
      <c r="D3511" s="575">
        <v>76.459999999999994</v>
      </c>
    </row>
    <row r="3512" spans="1:4">
      <c r="A3512" s="572">
        <v>6194</v>
      </c>
      <c r="B3512" s="573" t="s">
        <v>4014</v>
      </c>
      <c r="C3512" s="574" t="s">
        <v>810</v>
      </c>
      <c r="D3512" s="575">
        <v>4.21</v>
      </c>
    </row>
    <row r="3513" spans="1:4">
      <c r="A3513" s="572">
        <v>4509</v>
      </c>
      <c r="B3513" s="573" t="s">
        <v>4015</v>
      </c>
      <c r="C3513" s="574" t="s">
        <v>810</v>
      </c>
      <c r="D3513" s="575">
        <v>4.34</v>
      </c>
    </row>
    <row r="3514" spans="1:4">
      <c r="A3514" s="572">
        <v>4513</v>
      </c>
      <c r="B3514" s="573" t="s">
        <v>4016</v>
      </c>
      <c r="C3514" s="574" t="s">
        <v>810</v>
      </c>
      <c r="D3514" s="575">
        <v>2.0299999999999998</v>
      </c>
    </row>
    <row r="3515" spans="1:4">
      <c r="A3515" s="572">
        <v>4512</v>
      </c>
      <c r="B3515" s="573" t="s">
        <v>4017</v>
      </c>
      <c r="C3515" s="574" t="s">
        <v>810</v>
      </c>
      <c r="D3515" s="575">
        <v>2.67</v>
      </c>
    </row>
    <row r="3516" spans="1:4">
      <c r="A3516" s="572">
        <v>4500</v>
      </c>
      <c r="B3516" s="573" t="s">
        <v>4018</v>
      </c>
      <c r="C3516" s="574" t="s">
        <v>810</v>
      </c>
      <c r="D3516" s="575">
        <v>13.1</v>
      </c>
    </row>
    <row r="3517" spans="1:4" ht="28.5">
      <c r="A3517" s="572">
        <v>4460</v>
      </c>
      <c r="B3517" s="573" t="s">
        <v>4019</v>
      </c>
      <c r="C3517" s="574" t="s">
        <v>810</v>
      </c>
      <c r="D3517" s="575">
        <v>5.67</v>
      </c>
    </row>
    <row r="3518" spans="1:4">
      <c r="A3518" s="572">
        <v>4415</v>
      </c>
      <c r="B3518" s="573" t="s">
        <v>4020</v>
      </c>
      <c r="C3518" s="574" t="s">
        <v>810</v>
      </c>
      <c r="D3518" s="575">
        <v>2.73</v>
      </c>
    </row>
    <row r="3519" spans="1:4">
      <c r="A3519" s="572">
        <v>4417</v>
      </c>
      <c r="B3519" s="573" t="s">
        <v>4021</v>
      </c>
      <c r="C3519" s="574" t="s">
        <v>810</v>
      </c>
      <c r="D3519" s="575">
        <v>3.26</v>
      </c>
    </row>
    <row r="3520" spans="1:4">
      <c r="A3520" s="572">
        <v>4400</v>
      </c>
      <c r="B3520" s="573" t="s">
        <v>4022</v>
      </c>
      <c r="C3520" s="574" t="s">
        <v>810</v>
      </c>
      <c r="D3520" s="575">
        <v>7.82</v>
      </c>
    </row>
    <row r="3521" spans="1:4">
      <c r="A3521" s="572">
        <v>4430</v>
      </c>
      <c r="B3521" s="573" t="s">
        <v>4023</v>
      </c>
      <c r="C3521" s="574" t="s">
        <v>810</v>
      </c>
      <c r="D3521" s="575">
        <v>6.19</v>
      </c>
    </row>
    <row r="3522" spans="1:4" ht="28.5">
      <c r="A3522" s="572">
        <v>4425</v>
      </c>
      <c r="B3522" s="573" t="s">
        <v>4024</v>
      </c>
      <c r="C3522" s="574" t="s">
        <v>810</v>
      </c>
      <c r="D3522" s="575">
        <v>12</v>
      </c>
    </row>
    <row r="3523" spans="1:4">
      <c r="A3523" s="572">
        <v>4472</v>
      </c>
      <c r="B3523" s="573" t="s">
        <v>4025</v>
      </c>
      <c r="C3523" s="574" t="s">
        <v>810</v>
      </c>
      <c r="D3523" s="575">
        <v>16.329999999999998</v>
      </c>
    </row>
    <row r="3524" spans="1:4" ht="28.5">
      <c r="A3524" s="572">
        <v>4481</v>
      </c>
      <c r="B3524" s="573" t="s">
        <v>4026</v>
      </c>
      <c r="C3524" s="574" t="s">
        <v>810</v>
      </c>
      <c r="D3524" s="575">
        <v>22.1</v>
      </c>
    </row>
    <row r="3525" spans="1:4" ht="28.5">
      <c r="A3525" s="572">
        <v>4433</v>
      </c>
      <c r="B3525" s="573" t="s">
        <v>4027</v>
      </c>
      <c r="C3525" s="574" t="s">
        <v>810</v>
      </c>
      <c r="D3525" s="575">
        <v>7.5</v>
      </c>
    </row>
    <row r="3526" spans="1:4">
      <c r="A3526" s="572">
        <v>4408</v>
      </c>
      <c r="B3526" s="573" t="s">
        <v>4028</v>
      </c>
      <c r="C3526" s="574" t="s">
        <v>810</v>
      </c>
      <c r="D3526" s="575">
        <v>1.36</v>
      </c>
    </row>
    <row r="3527" spans="1:4" ht="28.5">
      <c r="A3527" s="572">
        <v>4465</v>
      </c>
      <c r="B3527" s="573" t="s">
        <v>4029</v>
      </c>
      <c r="C3527" s="574" t="s">
        <v>810</v>
      </c>
      <c r="D3527" s="575">
        <v>30</v>
      </c>
    </row>
    <row r="3528" spans="1:4">
      <c r="A3528" s="572">
        <v>4487</v>
      </c>
      <c r="B3528" s="573" t="s">
        <v>4030</v>
      </c>
      <c r="C3528" s="574" t="s">
        <v>810</v>
      </c>
      <c r="D3528" s="575">
        <v>10.72</v>
      </c>
    </row>
    <row r="3529" spans="1:4" ht="28.5">
      <c r="A3529" s="572">
        <v>4470</v>
      </c>
      <c r="B3529" s="573" t="s">
        <v>4031</v>
      </c>
      <c r="C3529" s="574" t="s">
        <v>810</v>
      </c>
      <c r="D3529" s="575">
        <v>49.53</v>
      </c>
    </row>
    <row r="3530" spans="1:4">
      <c r="A3530" s="572">
        <v>4412</v>
      </c>
      <c r="B3530" s="573" t="s">
        <v>4032</v>
      </c>
      <c r="C3530" s="574" t="s">
        <v>810</v>
      </c>
      <c r="D3530" s="575">
        <v>1.01</v>
      </c>
    </row>
    <row r="3531" spans="1:4">
      <c r="A3531" s="572">
        <v>11844</v>
      </c>
      <c r="B3531" s="573" t="s">
        <v>4033</v>
      </c>
      <c r="C3531" s="574" t="s">
        <v>810</v>
      </c>
      <c r="D3531" s="575">
        <v>23.72</v>
      </c>
    </row>
    <row r="3532" spans="1:4">
      <c r="A3532" s="572">
        <v>20205</v>
      </c>
      <c r="B3532" s="573" t="s">
        <v>4034</v>
      </c>
      <c r="C3532" s="574" t="s">
        <v>810</v>
      </c>
      <c r="D3532" s="575">
        <v>1.17</v>
      </c>
    </row>
    <row r="3533" spans="1:4">
      <c r="A3533" s="572">
        <v>20206</v>
      </c>
      <c r="B3533" s="573" t="s">
        <v>4035</v>
      </c>
      <c r="C3533" s="574" t="s">
        <v>810</v>
      </c>
      <c r="D3533" s="575">
        <v>3.94</v>
      </c>
    </row>
    <row r="3534" spans="1:4">
      <c r="A3534" s="572">
        <v>20212</v>
      </c>
      <c r="B3534" s="573" t="s">
        <v>4036</v>
      </c>
      <c r="C3534" s="574" t="s">
        <v>810</v>
      </c>
      <c r="D3534" s="575">
        <v>7.42</v>
      </c>
    </row>
    <row r="3535" spans="1:4">
      <c r="A3535" s="572">
        <v>20208</v>
      </c>
      <c r="B3535" s="573" t="s">
        <v>4037</v>
      </c>
      <c r="C3535" s="574" t="s">
        <v>810</v>
      </c>
      <c r="D3535" s="575">
        <v>44.52</v>
      </c>
    </row>
    <row r="3536" spans="1:4">
      <c r="A3536" s="572">
        <v>20209</v>
      </c>
      <c r="B3536" s="573" t="s">
        <v>4038</v>
      </c>
      <c r="C3536" s="574" t="s">
        <v>810</v>
      </c>
      <c r="D3536" s="575">
        <v>11.12</v>
      </c>
    </row>
    <row r="3537" spans="1:4">
      <c r="A3537" s="572">
        <v>20211</v>
      </c>
      <c r="B3537" s="573" t="s">
        <v>4039</v>
      </c>
      <c r="C3537" s="574" t="s">
        <v>810</v>
      </c>
      <c r="D3537" s="575">
        <v>22.26</v>
      </c>
    </row>
    <row r="3538" spans="1:4">
      <c r="A3538" s="572">
        <v>20204</v>
      </c>
      <c r="B3538" s="573" t="s">
        <v>4040</v>
      </c>
      <c r="C3538" s="574" t="s">
        <v>810</v>
      </c>
      <c r="D3538" s="575">
        <v>34.119999999999997</v>
      </c>
    </row>
    <row r="3539" spans="1:4">
      <c r="A3539" s="572">
        <v>20213</v>
      </c>
      <c r="B3539" s="573" t="s">
        <v>4041</v>
      </c>
      <c r="C3539" s="574" t="s">
        <v>810</v>
      </c>
      <c r="D3539" s="575">
        <v>12.94</v>
      </c>
    </row>
    <row r="3540" spans="1:4" ht="28.5">
      <c r="A3540" s="572">
        <v>14580</v>
      </c>
      <c r="B3540" s="573" t="s">
        <v>4042</v>
      </c>
      <c r="C3540" s="574" t="s">
        <v>810</v>
      </c>
      <c r="D3540" s="575">
        <v>39.06</v>
      </c>
    </row>
    <row r="3541" spans="1:4">
      <c r="A3541" s="572">
        <v>4505</v>
      </c>
      <c r="B3541" s="573" t="s">
        <v>4043</v>
      </c>
      <c r="C3541" s="574" t="s">
        <v>810</v>
      </c>
      <c r="D3541" s="575">
        <v>3.34</v>
      </c>
    </row>
    <row r="3542" spans="1:4">
      <c r="A3542" s="572">
        <v>4517</v>
      </c>
      <c r="B3542" s="573" t="s">
        <v>4044</v>
      </c>
      <c r="C3542" s="574" t="s">
        <v>810</v>
      </c>
      <c r="D3542" s="575">
        <v>1.4</v>
      </c>
    </row>
    <row r="3543" spans="1:4" ht="28.5">
      <c r="A3543" s="572">
        <v>4448</v>
      </c>
      <c r="B3543" s="573" t="s">
        <v>4045</v>
      </c>
      <c r="C3543" s="574" t="s">
        <v>810</v>
      </c>
      <c r="D3543" s="575">
        <v>15.44</v>
      </c>
    </row>
    <row r="3544" spans="1:4" ht="28.5">
      <c r="A3544" s="572">
        <v>4491</v>
      </c>
      <c r="B3544" s="573" t="s">
        <v>4046</v>
      </c>
      <c r="C3544" s="574" t="s">
        <v>810</v>
      </c>
      <c r="D3544" s="575">
        <v>8.4499999999999993</v>
      </c>
    </row>
    <row r="3545" spans="1:4">
      <c r="A3545" s="572">
        <v>2745</v>
      </c>
      <c r="B3545" s="573" t="s">
        <v>4047</v>
      </c>
      <c r="C3545" s="574" t="s">
        <v>810</v>
      </c>
      <c r="D3545" s="575">
        <v>1.84</v>
      </c>
    </row>
    <row r="3546" spans="1:4">
      <c r="A3546" s="572">
        <v>2748</v>
      </c>
      <c r="B3546" s="573" t="s">
        <v>4048</v>
      </c>
      <c r="C3546" s="574" t="s">
        <v>810</v>
      </c>
      <c r="D3546" s="575">
        <v>6.53</v>
      </c>
    </row>
    <row r="3547" spans="1:4">
      <c r="A3547" s="572">
        <v>2742</v>
      </c>
      <c r="B3547" s="573" t="s">
        <v>4049</v>
      </c>
      <c r="C3547" s="574" t="s">
        <v>810</v>
      </c>
      <c r="D3547" s="575">
        <v>2.2200000000000002</v>
      </c>
    </row>
    <row r="3548" spans="1:4">
      <c r="A3548" s="572">
        <v>4119</v>
      </c>
      <c r="B3548" s="573" t="s">
        <v>4050</v>
      </c>
      <c r="C3548" s="574" t="s">
        <v>810</v>
      </c>
      <c r="D3548" s="575">
        <v>4.78</v>
      </c>
    </row>
    <row r="3549" spans="1:4">
      <c r="A3549" s="572">
        <v>2736</v>
      </c>
      <c r="B3549" s="573" t="s">
        <v>4051</v>
      </c>
      <c r="C3549" s="574" t="s">
        <v>810</v>
      </c>
      <c r="D3549" s="575">
        <v>9.1199999999999992</v>
      </c>
    </row>
    <row r="3550" spans="1:4" ht="28.5">
      <c r="A3550" s="572">
        <v>2751</v>
      </c>
      <c r="B3550" s="573" t="s">
        <v>4052</v>
      </c>
      <c r="C3550" s="574" t="s">
        <v>810</v>
      </c>
      <c r="D3550" s="575">
        <v>2.35</v>
      </c>
    </row>
    <row r="3551" spans="1:4" ht="28.5">
      <c r="A3551" s="572">
        <v>2729</v>
      </c>
      <c r="B3551" s="573" t="s">
        <v>4053</v>
      </c>
      <c r="C3551" s="574" t="s">
        <v>492</v>
      </c>
      <c r="D3551" s="575">
        <v>4.03</v>
      </c>
    </row>
    <row r="3552" spans="1:4" ht="28.5">
      <c r="A3552" s="572">
        <v>4115</v>
      </c>
      <c r="B3552" s="573" t="s">
        <v>4054</v>
      </c>
      <c r="C3552" s="574" t="s">
        <v>810</v>
      </c>
      <c r="D3552" s="575">
        <v>3.16</v>
      </c>
    </row>
    <row r="3553" spans="1:4" ht="28.5">
      <c r="A3553" s="572">
        <v>2747</v>
      </c>
      <c r="B3553" s="573" t="s">
        <v>4055</v>
      </c>
      <c r="C3553" s="574" t="s">
        <v>810</v>
      </c>
      <c r="D3553" s="575">
        <v>6.72</v>
      </c>
    </row>
    <row r="3554" spans="1:4" ht="28.5">
      <c r="A3554" s="572">
        <v>2731</v>
      </c>
      <c r="B3554" s="573" t="s">
        <v>4056</v>
      </c>
      <c r="C3554" s="574" t="s">
        <v>810</v>
      </c>
      <c r="D3554" s="575">
        <v>9.15</v>
      </c>
    </row>
    <row r="3555" spans="1:4" ht="28.5">
      <c r="A3555" s="572">
        <v>2794</v>
      </c>
      <c r="B3555" s="573" t="s">
        <v>4057</v>
      </c>
      <c r="C3555" s="574" t="s">
        <v>810</v>
      </c>
      <c r="D3555" s="575">
        <v>15.96</v>
      </c>
    </row>
    <row r="3556" spans="1:4" ht="28.5">
      <c r="A3556" s="572">
        <v>2788</v>
      </c>
      <c r="B3556" s="573" t="s">
        <v>4058</v>
      </c>
      <c r="C3556" s="574" t="s">
        <v>810</v>
      </c>
      <c r="D3556" s="575">
        <v>18.399999999999999</v>
      </c>
    </row>
    <row r="3557" spans="1:4" ht="28.5">
      <c r="A3557" s="572">
        <v>21138</v>
      </c>
      <c r="B3557" s="573" t="s">
        <v>4059</v>
      </c>
      <c r="C3557" s="574" t="s">
        <v>810</v>
      </c>
      <c r="D3557" s="575">
        <v>2.38</v>
      </c>
    </row>
    <row r="3558" spans="1:4" ht="28.5">
      <c r="A3558" s="572">
        <v>14439</v>
      </c>
      <c r="B3558" s="573" t="s">
        <v>4060</v>
      </c>
      <c r="C3558" s="574" t="s">
        <v>810</v>
      </c>
      <c r="D3558" s="575">
        <v>2.08</v>
      </c>
    </row>
    <row r="3559" spans="1:4">
      <c r="A3559" s="572">
        <v>10731</v>
      </c>
      <c r="B3559" s="573" t="s">
        <v>4061</v>
      </c>
      <c r="C3559" s="574" t="s">
        <v>891</v>
      </c>
      <c r="D3559" s="575">
        <v>16</v>
      </c>
    </row>
    <row r="3560" spans="1:4">
      <c r="A3560" s="572">
        <v>4704</v>
      </c>
      <c r="B3560" s="573" t="s">
        <v>4062</v>
      </c>
      <c r="C3560" s="574" t="s">
        <v>891</v>
      </c>
      <c r="D3560" s="575">
        <v>14.43</v>
      </c>
    </row>
    <row r="3561" spans="1:4">
      <c r="A3561" s="572">
        <v>10730</v>
      </c>
      <c r="B3561" s="573" t="s">
        <v>4063</v>
      </c>
      <c r="C3561" s="574" t="s">
        <v>891</v>
      </c>
      <c r="D3561" s="575">
        <v>15.47</v>
      </c>
    </row>
    <row r="3562" spans="1:4" ht="28.5">
      <c r="A3562" s="572">
        <v>4729</v>
      </c>
      <c r="B3562" s="573" t="s">
        <v>4064</v>
      </c>
      <c r="C3562" s="574" t="s">
        <v>780</v>
      </c>
      <c r="D3562" s="575">
        <v>92.25</v>
      </c>
    </row>
    <row r="3563" spans="1:4" ht="28.5">
      <c r="A3563" s="572">
        <v>4720</v>
      </c>
      <c r="B3563" s="573" t="s">
        <v>4065</v>
      </c>
      <c r="C3563" s="574" t="s">
        <v>780</v>
      </c>
      <c r="D3563" s="575">
        <v>100.87</v>
      </c>
    </row>
    <row r="3564" spans="1:4">
      <c r="A3564" s="572">
        <v>4721</v>
      </c>
      <c r="B3564" s="573" t="s">
        <v>4066</v>
      </c>
      <c r="C3564" s="574" t="s">
        <v>780</v>
      </c>
      <c r="D3564" s="575">
        <v>79</v>
      </c>
    </row>
    <row r="3565" spans="1:4">
      <c r="A3565" s="572">
        <v>4718</v>
      </c>
      <c r="B3565" s="573" t="s">
        <v>4067</v>
      </c>
      <c r="C3565" s="574" t="s">
        <v>780</v>
      </c>
      <c r="D3565" s="575">
        <v>79</v>
      </c>
    </row>
    <row r="3566" spans="1:4">
      <c r="A3566" s="572">
        <v>4722</v>
      </c>
      <c r="B3566" s="573" t="s">
        <v>4068</v>
      </c>
      <c r="C3566" s="574" t="s">
        <v>780</v>
      </c>
      <c r="D3566" s="575">
        <v>79</v>
      </c>
    </row>
    <row r="3567" spans="1:4">
      <c r="A3567" s="572">
        <v>4723</v>
      </c>
      <c r="B3567" s="573" t="s">
        <v>4069</v>
      </c>
      <c r="C3567" s="574" t="s">
        <v>780</v>
      </c>
      <c r="D3567" s="575">
        <v>86.19</v>
      </c>
    </row>
    <row r="3568" spans="1:4">
      <c r="A3568" s="572">
        <v>4727</v>
      </c>
      <c r="B3568" s="573" t="s">
        <v>4070</v>
      </c>
      <c r="C3568" s="574" t="s">
        <v>780</v>
      </c>
      <c r="D3568" s="575">
        <v>88.58</v>
      </c>
    </row>
    <row r="3569" spans="1:4" ht="28.5">
      <c r="A3569" s="572">
        <v>4748</v>
      </c>
      <c r="B3569" s="573" t="s">
        <v>4071</v>
      </c>
      <c r="C3569" s="574" t="s">
        <v>780</v>
      </c>
      <c r="D3569" s="575">
        <v>85.47</v>
      </c>
    </row>
    <row r="3570" spans="1:4" ht="28.5">
      <c r="A3570" s="572">
        <v>4730</v>
      </c>
      <c r="B3570" s="573" t="s">
        <v>4072</v>
      </c>
      <c r="C3570" s="574" t="s">
        <v>780</v>
      </c>
      <c r="D3570" s="575">
        <v>82.59</v>
      </c>
    </row>
    <row r="3571" spans="1:4" ht="42.75">
      <c r="A3571" s="572">
        <v>10737</v>
      </c>
      <c r="B3571" s="573" t="s">
        <v>4073</v>
      </c>
      <c r="C3571" s="574" t="s">
        <v>891</v>
      </c>
      <c r="D3571" s="575">
        <v>50.28</v>
      </c>
    </row>
    <row r="3572" spans="1:4" ht="28.5">
      <c r="A3572" s="572">
        <v>10734</v>
      </c>
      <c r="B3572" s="573" t="s">
        <v>4074</v>
      </c>
      <c r="C3572" s="574" t="s">
        <v>891</v>
      </c>
      <c r="D3572" s="575">
        <v>29.91</v>
      </c>
    </row>
    <row r="3573" spans="1:4">
      <c r="A3573" s="572">
        <v>4717</v>
      </c>
      <c r="B3573" s="573" t="s">
        <v>4075</v>
      </c>
      <c r="C3573" s="574" t="s">
        <v>891</v>
      </c>
      <c r="D3573" s="575">
        <v>58.01</v>
      </c>
    </row>
    <row r="3574" spans="1:4">
      <c r="A3574" s="572">
        <v>4708</v>
      </c>
      <c r="B3574" s="573" t="s">
        <v>4076</v>
      </c>
      <c r="C3574" s="574" t="s">
        <v>891</v>
      </c>
      <c r="D3574" s="575">
        <v>58.01</v>
      </c>
    </row>
    <row r="3575" spans="1:4" ht="42.75">
      <c r="A3575" s="572">
        <v>4712</v>
      </c>
      <c r="B3575" s="573" t="s">
        <v>4077</v>
      </c>
      <c r="C3575" s="574" t="s">
        <v>891</v>
      </c>
      <c r="D3575" s="575">
        <v>28.36</v>
      </c>
    </row>
    <row r="3576" spans="1:4" ht="42.75">
      <c r="A3576" s="572">
        <v>4710</v>
      </c>
      <c r="B3576" s="573" t="s">
        <v>4078</v>
      </c>
      <c r="C3576" s="574" t="s">
        <v>891</v>
      </c>
      <c r="D3576" s="575">
        <v>90.95</v>
      </c>
    </row>
    <row r="3577" spans="1:4" ht="28.5">
      <c r="A3577" s="572">
        <v>4746</v>
      </c>
      <c r="B3577" s="573" t="s">
        <v>4079</v>
      </c>
      <c r="C3577" s="574" t="s">
        <v>780</v>
      </c>
      <c r="D3577" s="575">
        <v>76.61</v>
      </c>
    </row>
    <row r="3578" spans="1:4">
      <c r="A3578" s="572">
        <v>4750</v>
      </c>
      <c r="B3578" s="573" t="s">
        <v>4080</v>
      </c>
      <c r="C3578" s="574" t="s">
        <v>686</v>
      </c>
      <c r="D3578" s="575">
        <v>10.93</v>
      </c>
    </row>
    <row r="3579" spans="1:4">
      <c r="A3579" s="572">
        <v>41065</v>
      </c>
      <c r="B3579" s="573" t="s">
        <v>4081</v>
      </c>
      <c r="C3579" s="574" t="s">
        <v>688</v>
      </c>
      <c r="D3579" s="575">
        <v>1921.76</v>
      </c>
    </row>
    <row r="3580" spans="1:4" ht="28.5">
      <c r="A3580" s="572">
        <v>4825</v>
      </c>
      <c r="B3580" s="573" t="s">
        <v>4082</v>
      </c>
      <c r="C3580" s="574" t="s">
        <v>810</v>
      </c>
      <c r="D3580" s="575">
        <v>59.75</v>
      </c>
    </row>
    <row r="3581" spans="1:4" ht="28.5">
      <c r="A3581" s="572">
        <v>34747</v>
      </c>
      <c r="B3581" s="573" t="s">
        <v>4083</v>
      </c>
      <c r="C3581" s="574" t="s">
        <v>810</v>
      </c>
      <c r="D3581" s="575">
        <v>40.14</v>
      </c>
    </row>
    <row r="3582" spans="1:4" ht="28.5">
      <c r="A3582" s="572">
        <v>4826</v>
      </c>
      <c r="B3582" s="573" t="s">
        <v>4084</v>
      </c>
      <c r="C3582" s="574" t="s">
        <v>810</v>
      </c>
      <c r="D3582" s="575">
        <v>43.16</v>
      </c>
    </row>
    <row r="3583" spans="1:4">
      <c r="A3583" s="572">
        <v>10855</v>
      </c>
      <c r="B3583" s="573" t="s">
        <v>4085</v>
      </c>
      <c r="C3583" s="574" t="s">
        <v>810</v>
      </c>
      <c r="D3583" s="575">
        <v>43.27</v>
      </c>
    </row>
    <row r="3584" spans="1:4">
      <c r="A3584" s="572">
        <v>34744</v>
      </c>
      <c r="B3584" s="573" t="s">
        <v>4086</v>
      </c>
      <c r="C3584" s="574" t="s">
        <v>891</v>
      </c>
      <c r="D3584" s="575">
        <v>30.22</v>
      </c>
    </row>
    <row r="3585" spans="1:4" ht="28.5">
      <c r="A3585" s="572">
        <v>38410</v>
      </c>
      <c r="B3585" s="573" t="s">
        <v>4087</v>
      </c>
      <c r="C3585" s="574" t="s">
        <v>492</v>
      </c>
      <c r="D3585" s="575">
        <v>10023.799999999999</v>
      </c>
    </row>
    <row r="3586" spans="1:4">
      <c r="A3586" s="572">
        <v>34742</v>
      </c>
      <c r="B3586" s="573" t="s">
        <v>4088</v>
      </c>
      <c r="C3586" s="574" t="s">
        <v>486</v>
      </c>
      <c r="D3586" s="575">
        <v>3.78</v>
      </c>
    </row>
    <row r="3587" spans="1:4">
      <c r="A3587" s="572">
        <v>34740</v>
      </c>
      <c r="B3587" s="573" t="s">
        <v>4089</v>
      </c>
      <c r="C3587" s="574" t="s">
        <v>486</v>
      </c>
      <c r="D3587" s="575">
        <v>3.78</v>
      </c>
    </row>
    <row r="3588" spans="1:4" ht="28.5">
      <c r="A3588" s="572">
        <v>13340</v>
      </c>
      <c r="B3588" s="573" t="s">
        <v>4090</v>
      </c>
      <c r="C3588" s="574" t="s">
        <v>810</v>
      </c>
      <c r="D3588" s="575">
        <v>16.03</v>
      </c>
    </row>
    <row r="3589" spans="1:4">
      <c r="A3589" s="572">
        <v>4764</v>
      </c>
      <c r="B3589" s="573" t="s">
        <v>4091</v>
      </c>
      <c r="C3589" s="574" t="s">
        <v>486</v>
      </c>
      <c r="D3589" s="575">
        <v>3.78</v>
      </c>
    </row>
    <row r="3590" spans="1:4">
      <c r="A3590" s="572">
        <v>4773</v>
      </c>
      <c r="B3590" s="573" t="s">
        <v>4092</v>
      </c>
      <c r="C3590" s="574" t="s">
        <v>810</v>
      </c>
      <c r="D3590" s="575">
        <v>164.04</v>
      </c>
    </row>
    <row r="3591" spans="1:4">
      <c r="A3591" s="572">
        <v>4774</v>
      </c>
      <c r="B3591" s="573" t="s">
        <v>4093</v>
      </c>
      <c r="C3591" s="574" t="s">
        <v>486</v>
      </c>
      <c r="D3591" s="575">
        <v>3.79</v>
      </c>
    </row>
    <row r="3592" spans="1:4">
      <c r="A3592" s="572">
        <v>4776</v>
      </c>
      <c r="B3592" s="573" t="s">
        <v>4094</v>
      </c>
      <c r="C3592" s="574" t="s">
        <v>810</v>
      </c>
      <c r="D3592" s="575">
        <v>254.32</v>
      </c>
    </row>
    <row r="3593" spans="1:4">
      <c r="A3593" s="572">
        <v>4768</v>
      </c>
      <c r="B3593" s="573" t="s">
        <v>4095</v>
      </c>
      <c r="C3593" s="574" t="s">
        <v>486</v>
      </c>
      <c r="D3593" s="575">
        <v>3.81</v>
      </c>
    </row>
    <row r="3594" spans="1:4">
      <c r="A3594" s="572">
        <v>10963</v>
      </c>
      <c r="B3594" s="573" t="s">
        <v>4096</v>
      </c>
      <c r="C3594" s="574" t="s">
        <v>810</v>
      </c>
      <c r="D3594" s="575">
        <v>129.94999999999999</v>
      </c>
    </row>
    <row r="3595" spans="1:4" ht="28.5">
      <c r="A3595" s="572">
        <v>40656</v>
      </c>
      <c r="B3595" s="573" t="s">
        <v>4097</v>
      </c>
      <c r="C3595" s="574" t="s">
        <v>486</v>
      </c>
      <c r="D3595" s="575">
        <v>4.88</v>
      </c>
    </row>
    <row r="3596" spans="1:4">
      <c r="A3596" s="572">
        <v>34360</v>
      </c>
      <c r="B3596" s="573" t="s">
        <v>4098</v>
      </c>
      <c r="C3596" s="574" t="s">
        <v>486</v>
      </c>
      <c r="D3596" s="575">
        <v>26.69</v>
      </c>
    </row>
    <row r="3597" spans="1:4" ht="28.5">
      <c r="A3597" s="572">
        <v>20259</v>
      </c>
      <c r="B3597" s="573" t="s">
        <v>4099</v>
      </c>
      <c r="C3597" s="574" t="s">
        <v>810</v>
      </c>
      <c r="D3597" s="575">
        <v>19.8</v>
      </c>
    </row>
    <row r="3598" spans="1:4" ht="42.75">
      <c r="A3598" s="572">
        <v>14077</v>
      </c>
      <c r="B3598" s="573" t="s">
        <v>4100</v>
      </c>
      <c r="C3598" s="574" t="s">
        <v>810</v>
      </c>
      <c r="D3598" s="575">
        <v>303.06</v>
      </c>
    </row>
    <row r="3599" spans="1:4" ht="42.75">
      <c r="A3599" s="572">
        <v>3678</v>
      </c>
      <c r="B3599" s="573" t="s">
        <v>4101</v>
      </c>
      <c r="C3599" s="574" t="s">
        <v>810</v>
      </c>
      <c r="D3599" s="575">
        <v>136.97999999999999</v>
      </c>
    </row>
    <row r="3600" spans="1:4">
      <c r="A3600" s="572">
        <v>40313</v>
      </c>
      <c r="B3600" s="573" t="s">
        <v>4102</v>
      </c>
      <c r="C3600" s="574" t="s">
        <v>486</v>
      </c>
      <c r="D3600" s="575">
        <v>3.78</v>
      </c>
    </row>
    <row r="3601" spans="1:4">
      <c r="A3601" s="572">
        <v>10962</v>
      </c>
      <c r="B3601" s="573" t="s">
        <v>4103</v>
      </c>
      <c r="C3601" s="574" t="s">
        <v>486</v>
      </c>
      <c r="D3601" s="575">
        <v>4.03</v>
      </c>
    </row>
    <row r="3602" spans="1:4" ht="28.5">
      <c r="A3602" s="572">
        <v>10965</v>
      </c>
      <c r="B3602" s="573" t="s">
        <v>4104</v>
      </c>
      <c r="C3602" s="574" t="s">
        <v>810</v>
      </c>
      <c r="D3602" s="575">
        <v>34.200000000000003</v>
      </c>
    </row>
    <row r="3603" spans="1:4">
      <c r="A3603" s="572">
        <v>10966</v>
      </c>
      <c r="B3603" s="573" t="s">
        <v>4105</v>
      </c>
      <c r="C3603" s="574" t="s">
        <v>486</v>
      </c>
      <c r="D3603" s="575">
        <v>3.82</v>
      </c>
    </row>
    <row r="3604" spans="1:4" ht="28.5">
      <c r="A3604" s="572">
        <v>4765</v>
      </c>
      <c r="B3604" s="573" t="s">
        <v>4106</v>
      </c>
      <c r="C3604" s="574" t="s">
        <v>810</v>
      </c>
      <c r="D3604" s="575">
        <v>47.58</v>
      </c>
    </row>
    <row r="3605" spans="1:4">
      <c r="A3605" s="572">
        <v>4766</v>
      </c>
      <c r="B3605" s="573" t="s">
        <v>4107</v>
      </c>
      <c r="C3605" s="574" t="s">
        <v>486</v>
      </c>
      <c r="D3605" s="575">
        <v>3.79</v>
      </c>
    </row>
    <row r="3606" spans="1:4" ht="28.5">
      <c r="A3606" s="572">
        <v>4767</v>
      </c>
      <c r="B3606" s="573" t="s">
        <v>4108</v>
      </c>
      <c r="C3606" s="574" t="s">
        <v>810</v>
      </c>
      <c r="D3606" s="575">
        <v>82</v>
      </c>
    </row>
    <row r="3607" spans="1:4" ht="28.5">
      <c r="A3607" s="572">
        <v>40570</v>
      </c>
      <c r="B3607" s="573" t="s">
        <v>4109</v>
      </c>
      <c r="C3607" s="574" t="s">
        <v>486</v>
      </c>
      <c r="D3607" s="575">
        <v>4.7</v>
      </c>
    </row>
    <row r="3608" spans="1:4" ht="28.5">
      <c r="A3608" s="572">
        <v>40619</v>
      </c>
      <c r="B3608" s="573" t="s">
        <v>4110</v>
      </c>
      <c r="C3608" s="574" t="s">
        <v>486</v>
      </c>
      <c r="D3608" s="575">
        <v>4.5199999999999996</v>
      </c>
    </row>
    <row r="3609" spans="1:4">
      <c r="A3609" s="572">
        <v>40574</v>
      </c>
      <c r="B3609" s="573" t="s">
        <v>4111</v>
      </c>
      <c r="C3609" s="574" t="s">
        <v>486</v>
      </c>
      <c r="D3609" s="575">
        <v>4.87</v>
      </c>
    </row>
    <row r="3610" spans="1:4">
      <c r="A3610" s="572">
        <v>40573</v>
      </c>
      <c r="B3610" s="573" t="s">
        <v>4112</v>
      </c>
      <c r="C3610" s="574" t="s">
        <v>486</v>
      </c>
      <c r="D3610" s="575">
        <v>4.87</v>
      </c>
    </row>
    <row r="3611" spans="1:4">
      <c r="A3611" s="572">
        <v>39958</v>
      </c>
      <c r="B3611" s="573" t="s">
        <v>4113</v>
      </c>
      <c r="C3611" s="574" t="s">
        <v>810</v>
      </c>
      <c r="D3611" s="575">
        <v>13.58</v>
      </c>
    </row>
    <row r="3612" spans="1:4">
      <c r="A3612" s="572">
        <v>39957</v>
      </c>
      <c r="B3612" s="573" t="s">
        <v>4114</v>
      </c>
      <c r="C3612" s="574" t="s">
        <v>810</v>
      </c>
      <c r="D3612" s="575">
        <v>7.51</v>
      </c>
    </row>
    <row r="3613" spans="1:4" ht="42.75">
      <c r="A3613" s="572">
        <v>38541</v>
      </c>
      <c r="B3613" s="573" t="s">
        <v>4115</v>
      </c>
      <c r="C3613" s="574" t="s">
        <v>492</v>
      </c>
      <c r="D3613" s="575">
        <v>1938618.4</v>
      </c>
    </row>
    <row r="3614" spans="1:4" ht="42.75">
      <c r="A3614" s="572">
        <v>38542</v>
      </c>
      <c r="B3614" s="573" t="s">
        <v>4116</v>
      </c>
      <c r="C3614" s="574" t="s">
        <v>492</v>
      </c>
      <c r="D3614" s="575">
        <v>3014473.66</v>
      </c>
    </row>
    <row r="3615" spans="1:4" ht="42.75">
      <c r="A3615" s="572">
        <v>38543</v>
      </c>
      <c r="B3615" s="573" t="s">
        <v>4117</v>
      </c>
      <c r="C3615" s="574" t="s">
        <v>492</v>
      </c>
      <c r="D3615" s="575">
        <v>738026.33</v>
      </c>
    </row>
    <row r="3616" spans="1:4" ht="28.5">
      <c r="A3616" s="572">
        <v>39947</v>
      </c>
      <c r="B3616" s="573" t="s">
        <v>4118</v>
      </c>
      <c r="C3616" s="574" t="s">
        <v>492</v>
      </c>
      <c r="D3616" s="575">
        <v>21540.6</v>
      </c>
    </row>
    <row r="3617" spans="1:4" ht="28.5">
      <c r="A3617" s="572">
        <v>40789</v>
      </c>
      <c r="B3617" s="573" t="s">
        <v>4119</v>
      </c>
      <c r="C3617" s="574" t="s">
        <v>492</v>
      </c>
      <c r="D3617" s="575">
        <v>4513.93</v>
      </c>
    </row>
    <row r="3618" spans="1:4" ht="28.5">
      <c r="A3618" s="572">
        <v>11651</v>
      </c>
      <c r="B3618" s="573" t="s">
        <v>4120</v>
      </c>
      <c r="C3618" s="574" t="s">
        <v>492</v>
      </c>
      <c r="D3618" s="575">
        <v>4517.0600000000004</v>
      </c>
    </row>
    <row r="3619" spans="1:4" ht="28.5">
      <c r="A3619" s="572">
        <v>4780</v>
      </c>
      <c r="B3619" s="573" t="s">
        <v>4121</v>
      </c>
      <c r="C3619" s="574" t="s">
        <v>686</v>
      </c>
      <c r="D3619" s="575">
        <v>2.94</v>
      </c>
    </row>
    <row r="3620" spans="1:4" ht="28.5">
      <c r="A3620" s="572">
        <v>4778</v>
      </c>
      <c r="B3620" s="573" t="s">
        <v>4122</v>
      </c>
      <c r="C3620" s="574" t="s">
        <v>686</v>
      </c>
      <c r="D3620" s="575">
        <v>2.7</v>
      </c>
    </row>
    <row r="3621" spans="1:4" ht="28.5">
      <c r="A3621" s="572">
        <v>39012</v>
      </c>
      <c r="B3621" s="573" t="s">
        <v>4123</v>
      </c>
      <c r="C3621" s="574" t="s">
        <v>492</v>
      </c>
      <c r="D3621" s="575">
        <v>422431.09</v>
      </c>
    </row>
    <row r="3622" spans="1:4">
      <c r="A3622" s="572">
        <v>5327</v>
      </c>
      <c r="B3622" s="573" t="s">
        <v>4124</v>
      </c>
      <c r="C3622" s="574" t="s">
        <v>486</v>
      </c>
      <c r="D3622" s="575">
        <v>29.43</v>
      </c>
    </row>
    <row r="3623" spans="1:4" ht="28.5">
      <c r="A3623" s="572">
        <v>35274</v>
      </c>
      <c r="B3623" s="573" t="s">
        <v>4125</v>
      </c>
      <c r="C3623" s="574" t="s">
        <v>810</v>
      </c>
      <c r="D3623" s="575">
        <v>23.05</v>
      </c>
    </row>
    <row r="3624" spans="1:4" ht="28.5">
      <c r="A3624" s="572">
        <v>35275</v>
      </c>
      <c r="B3624" s="573" t="s">
        <v>4126</v>
      </c>
      <c r="C3624" s="574" t="s">
        <v>810</v>
      </c>
      <c r="D3624" s="575">
        <v>49.23</v>
      </c>
    </row>
    <row r="3625" spans="1:4" ht="28.5">
      <c r="A3625" s="572">
        <v>35276</v>
      </c>
      <c r="B3625" s="573" t="s">
        <v>4127</v>
      </c>
      <c r="C3625" s="574" t="s">
        <v>810</v>
      </c>
      <c r="D3625" s="575">
        <v>80.510000000000005</v>
      </c>
    </row>
    <row r="3626" spans="1:4">
      <c r="A3626" s="572">
        <v>11091</v>
      </c>
      <c r="B3626" s="573" t="s">
        <v>4128</v>
      </c>
      <c r="C3626" s="574" t="s">
        <v>492</v>
      </c>
      <c r="D3626" s="575">
        <v>1.0900000000000001</v>
      </c>
    </row>
    <row r="3627" spans="1:4">
      <c r="A3627" s="572">
        <v>11092</v>
      </c>
      <c r="B3627" s="573" t="s">
        <v>4129</v>
      </c>
      <c r="C3627" s="574" t="s">
        <v>492</v>
      </c>
      <c r="D3627" s="575">
        <v>1.0900000000000001</v>
      </c>
    </row>
    <row r="3628" spans="1:4" ht="28.5">
      <c r="A3628" s="572">
        <v>37586</v>
      </c>
      <c r="B3628" s="573" t="s">
        <v>4130</v>
      </c>
      <c r="C3628" s="574" t="s">
        <v>2659</v>
      </c>
      <c r="D3628" s="575">
        <v>55.63</v>
      </c>
    </row>
    <row r="3629" spans="1:4">
      <c r="A3629" s="572">
        <v>37395</v>
      </c>
      <c r="B3629" s="573" t="s">
        <v>4131</v>
      </c>
      <c r="C3629" s="574" t="s">
        <v>2659</v>
      </c>
      <c r="D3629" s="575">
        <v>47.84</v>
      </c>
    </row>
    <row r="3630" spans="1:4" ht="28.5">
      <c r="A3630" s="572">
        <v>14147</v>
      </c>
      <c r="B3630" s="573" t="s">
        <v>4132</v>
      </c>
      <c r="C3630" s="574" t="s">
        <v>2659</v>
      </c>
      <c r="D3630" s="575">
        <v>63.45</v>
      </c>
    </row>
    <row r="3631" spans="1:4">
      <c r="A3631" s="572">
        <v>37396</v>
      </c>
      <c r="B3631" s="573" t="s">
        <v>4133</v>
      </c>
      <c r="C3631" s="574" t="s">
        <v>2659</v>
      </c>
      <c r="D3631" s="575">
        <v>39.14</v>
      </c>
    </row>
    <row r="3632" spans="1:4">
      <c r="A3632" s="572">
        <v>37397</v>
      </c>
      <c r="B3632" s="573" t="s">
        <v>4134</v>
      </c>
      <c r="C3632" s="574" t="s">
        <v>2659</v>
      </c>
      <c r="D3632" s="575">
        <v>41</v>
      </c>
    </row>
    <row r="3633" spans="1:4" ht="28.5">
      <c r="A3633" s="572">
        <v>444</v>
      </c>
      <c r="B3633" s="573" t="s">
        <v>4135</v>
      </c>
      <c r="C3633" s="574" t="s">
        <v>492</v>
      </c>
      <c r="D3633" s="575">
        <v>20.2</v>
      </c>
    </row>
    <row r="3634" spans="1:4" ht="28.5">
      <c r="A3634" s="572">
        <v>445</v>
      </c>
      <c r="B3634" s="573" t="s">
        <v>4136</v>
      </c>
      <c r="C3634" s="574" t="s">
        <v>492</v>
      </c>
      <c r="D3634" s="575">
        <v>27.65</v>
      </c>
    </row>
    <row r="3635" spans="1:4">
      <c r="A3635" s="572">
        <v>4783</v>
      </c>
      <c r="B3635" s="573" t="s">
        <v>4137</v>
      </c>
      <c r="C3635" s="574" t="s">
        <v>686</v>
      </c>
      <c r="D3635" s="575">
        <v>12.39</v>
      </c>
    </row>
    <row r="3636" spans="1:4">
      <c r="A3636" s="572">
        <v>41079</v>
      </c>
      <c r="B3636" s="573" t="s">
        <v>4138</v>
      </c>
      <c r="C3636" s="574" t="s">
        <v>688</v>
      </c>
      <c r="D3636" s="575">
        <v>2177.7800000000002</v>
      </c>
    </row>
    <row r="3637" spans="1:4">
      <c r="A3637" s="572">
        <v>12874</v>
      </c>
      <c r="B3637" s="573" t="s">
        <v>4139</v>
      </c>
      <c r="C3637" s="574" t="s">
        <v>686</v>
      </c>
      <c r="D3637" s="575">
        <v>13.09</v>
      </c>
    </row>
    <row r="3638" spans="1:4">
      <c r="A3638" s="572">
        <v>41082</v>
      </c>
      <c r="B3638" s="573" t="s">
        <v>4140</v>
      </c>
      <c r="C3638" s="574" t="s">
        <v>688</v>
      </c>
      <c r="D3638" s="575">
        <v>2301.9</v>
      </c>
    </row>
    <row r="3639" spans="1:4">
      <c r="A3639" s="572">
        <v>4785</v>
      </c>
      <c r="B3639" s="573" t="s">
        <v>4141</v>
      </c>
      <c r="C3639" s="574" t="s">
        <v>686</v>
      </c>
      <c r="D3639" s="575">
        <v>14.76</v>
      </c>
    </row>
    <row r="3640" spans="1:4">
      <c r="A3640" s="572">
        <v>41081</v>
      </c>
      <c r="B3640" s="573" t="s">
        <v>4142</v>
      </c>
      <c r="C3640" s="574" t="s">
        <v>688</v>
      </c>
      <c r="D3640" s="575">
        <v>2593.39</v>
      </c>
    </row>
    <row r="3641" spans="1:4">
      <c r="A3641" s="572">
        <v>4801</v>
      </c>
      <c r="B3641" s="573" t="s">
        <v>4143</v>
      </c>
      <c r="C3641" s="574" t="s">
        <v>891</v>
      </c>
      <c r="D3641" s="575">
        <v>36.92</v>
      </c>
    </row>
    <row r="3642" spans="1:4">
      <c r="A3642" s="572">
        <v>4800</v>
      </c>
      <c r="B3642" s="573" t="s">
        <v>4144</v>
      </c>
      <c r="C3642" s="574" t="s">
        <v>891</v>
      </c>
      <c r="D3642" s="575">
        <v>28.09</v>
      </c>
    </row>
    <row r="3643" spans="1:4">
      <c r="A3643" s="572">
        <v>4796</v>
      </c>
      <c r="B3643" s="573" t="s">
        <v>4145</v>
      </c>
      <c r="C3643" s="574" t="s">
        <v>891</v>
      </c>
      <c r="D3643" s="575">
        <v>102.15</v>
      </c>
    </row>
    <row r="3644" spans="1:4" ht="28.5">
      <c r="A3644" s="572">
        <v>4797</v>
      </c>
      <c r="B3644" s="573" t="s">
        <v>4146</v>
      </c>
      <c r="C3644" s="574" t="s">
        <v>891</v>
      </c>
      <c r="D3644" s="575">
        <v>102.15</v>
      </c>
    </row>
    <row r="3645" spans="1:4" ht="28.5">
      <c r="A3645" s="572">
        <v>4795</v>
      </c>
      <c r="B3645" s="573" t="s">
        <v>4147</v>
      </c>
      <c r="C3645" s="574" t="s">
        <v>891</v>
      </c>
      <c r="D3645" s="575">
        <v>163.72</v>
      </c>
    </row>
    <row r="3646" spans="1:4" ht="28.5">
      <c r="A3646" s="572">
        <v>4794</v>
      </c>
      <c r="B3646" s="573" t="s">
        <v>4148</v>
      </c>
      <c r="C3646" s="574" t="s">
        <v>891</v>
      </c>
      <c r="D3646" s="575">
        <v>168.18</v>
      </c>
    </row>
    <row r="3647" spans="1:4" ht="42.75">
      <c r="A3647" s="572">
        <v>40581</v>
      </c>
      <c r="B3647" s="573" t="s">
        <v>4149</v>
      </c>
      <c r="C3647" s="574" t="s">
        <v>891</v>
      </c>
      <c r="D3647" s="575">
        <v>34.18</v>
      </c>
    </row>
    <row r="3648" spans="1:4" ht="28.5">
      <c r="A3648" s="572">
        <v>1292</v>
      </c>
      <c r="B3648" s="573" t="s">
        <v>4150</v>
      </c>
      <c r="C3648" s="574" t="s">
        <v>891</v>
      </c>
      <c r="D3648" s="575">
        <v>34.94</v>
      </c>
    </row>
    <row r="3649" spans="1:4" ht="28.5">
      <c r="A3649" s="572">
        <v>1287</v>
      </c>
      <c r="B3649" s="573" t="s">
        <v>4151</v>
      </c>
      <c r="C3649" s="574" t="s">
        <v>891</v>
      </c>
      <c r="D3649" s="575">
        <v>17.14</v>
      </c>
    </row>
    <row r="3650" spans="1:4" ht="28.5">
      <c r="A3650" s="572">
        <v>1297</v>
      </c>
      <c r="B3650" s="573" t="s">
        <v>4152</v>
      </c>
      <c r="C3650" s="574" t="s">
        <v>891</v>
      </c>
      <c r="D3650" s="575">
        <v>14.21</v>
      </c>
    </row>
    <row r="3651" spans="1:4" ht="28.5">
      <c r="A3651" s="572">
        <v>4786</v>
      </c>
      <c r="B3651" s="573" t="s">
        <v>4153</v>
      </c>
      <c r="C3651" s="574" t="s">
        <v>891</v>
      </c>
      <c r="D3651" s="575">
        <v>51.5</v>
      </c>
    </row>
    <row r="3652" spans="1:4">
      <c r="A3652" s="572">
        <v>25981</v>
      </c>
      <c r="B3652" s="573" t="s">
        <v>4154</v>
      </c>
      <c r="C3652" s="574" t="s">
        <v>891</v>
      </c>
      <c r="D3652" s="575">
        <v>152.16999999999999</v>
      </c>
    </row>
    <row r="3653" spans="1:4">
      <c r="A3653" s="572">
        <v>25980</v>
      </c>
      <c r="B3653" s="573" t="s">
        <v>4155</v>
      </c>
      <c r="C3653" s="574" t="s">
        <v>891</v>
      </c>
      <c r="D3653" s="575">
        <v>126.17</v>
      </c>
    </row>
    <row r="3654" spans="1:4">
      <c r="A3654" s="572">
        <v>21108</v>
      </c>
      <c r="B3654" s="573" t="s">
        <v>4156</v>
      </c>
      <c r="C3654" s="574" t="s">
        <v>891</v>
      </c>
      <c r="D3654" s="575">
        <v>46.57</v>
      </c>
    </row>
    <row r="3655" spans="1:4" ht="28.5">
      <c r="A3655" s="572">
        <v>38180</v>
      </c>
      <c r="B3655" s="573" t="s">
        <v>4157</v>
      </c>
      <c r="C3655" s="574" t="s">
        <v>891</v>
      </c>
      <c r="D3655" s="575">
        <v>82.24</v>
      </c>
    </row>
    <row r="3656" spans="1:4" ht="28.5">
      <c r="A3656" s="572">
        <v>40582</v>
      </c>
      <c r="B3656" s="573" t="s">
        <v>4158</v>
      </c>
      <c r="C3656" s="574" t="s">
        <v>891</v>
      </c>
      <c r="D3656" s="575">
        <v>38.450000000000003</v>
      </c>
    </row>
    <row r="3657" spans="1:4" ht="28.5">
      <c r="A3657" s="572">
        <v>40588</v>
      </c>
      <c r="B3657" s="573" t="s">
        <v>4159</v>
      </c>
      <c r="C3657" s="574" t="s">
        <v>891</v>
      </c>
      <c r="D3657" s="575">
        <v>48.87</v>
      </c>
    </row>
    <row r="3658" spans="1:4" ht="42.75">
      <c r="A3658" s="572">
        <v>36169</v>
      </c>
      <c r="B3658" s="573" t="s">
        <v>4160</v>
      </c>
      <c r="C3658" s="574" t="s">
        <v>891</v>
      </c>
      <c r="D3658" s="575">
        <v>44.58</v>
      </c>
    </row>
    <row r="3659" spans="1:4" ht="28.5">
      <c r="A3659" s="572">
        <v>36172</v>
      </c>
      <c r="B3659" s="573" t="s">
        <v>4161</v>
      </c>
      <c r="C3659" s="574" t="s">
        <v>891</v>
      </c>
      <c r="D3659" s="575">
        <v>36.81</v>
      </c>
    </row>
    <row r="3660" spans="1:4" ht="28.5">
      <c r="A3660" s="572">
        <v>36174</v>
      </c>
      <c r="B3660" s="573" t="s">
        <v>4162</v>
      </c>
      <c r="C3660" s="574" t="s">
        <v>891</v>
      </c>
      <c r="D3660" s="575">
        <v>55.22</v>
      </c>
    </row>
    <row r="3661" spans="1:4" ht="28.5">
      <c r="A3661" s="572">
        <v>36170</v>
      </c>
      <c r="B3661" s="573" t="s">
        <v>4163</v>
      </c>
      <c r="C3661" s="574" t="s">
        <v>891</v>
      </c>
      <c r="D3661" s="575">
        <v>44.86</v>
      </c>
    </row>
    <row r="3662" spans="1:4" ht="28.5">
      <c r="A3662" s="572">
        <v>36156</v>
      </c>
      <c r="B3662" s="573" t="s">
        <v>4164</v>
      </c>
      <c r="C3662" s="574" t="s">
        <v>891</v>
      </c>
      <c r="D3662" s="575">
        <v>46.02</v>
      </c>
    </row>
    <row r="3663" spans="1:4" ht="28.5">
      <c r="A3663" s="572">
        <v>36155</v>
      </c>
      <c r="B3663" s="573" t="s">
        <v>4165</v>
      </c>
      <c r="C3663" s="574" t="s">
        <v>891</v>
      </c>
      <c r="D3663" s="575">
        <v>36.81</v>
      </c>
    </row>
    <row r="3664" spans="1:4" ht="28.5">
      <c r="A3664" s="572">
        <v>36154</v>
      </c>
      <c r="B3664" s="573" t="s">
        <v>4166</v>
      </c>
      <c r="C3664" s="574" t="s">
        <v>891</v>
      </c>
      <c r="D3664" s="575">
        <v>53.61</v>
      </c>
    </row>
    <row r="3665" spans="1:4" ht="28.5">
      <c r="A3665" s="572">
        <v>36196</v>
      </c>
      <c r="B3665" s="573" t="s">
        <v>4167</v>
      </c>
      <c r="C3665" s="574" t="s">
        <v>891</v>
      </c>
      <c r="D3665" s="575">
        <v>43.71</v>
      </c>
    </row>
    <row r="3666" spans="1:4" ht="28.5">
      <c r="A3666" s="572">
        <v>711</v>
      </c>
      <c r="B3666" s="573" t="s">
        <v>4168</v>
      </c>
      <c r="C3666" s="574" t="s">
        <v>891</v>
      </c>
      <c r="D3666" s="575">
        <v>38.42</v>
      </c>
    </row>
    <row r="3667" spans="1:4" ht="28.5">
      <c r="A3667" s="572">
        <v>712</v>
      </c>
      <c r="B3667" s="573" t="s">
        <v>4169</v>
      </c>
      <c r="C3667" s="574" t="s">
        <v>891</v>
      </c>
      <c r="D3667" s="575">
        <v>45.55</v>
      </c>
    </row>
    <row r="3668" spans="1:4" ht="28.5">
      <c r="A3668" s="572">
        <v>36191</v>
      </c>
      <c r="B3668" s="573" t="s">
        <v>4170</v>
      </c>
      <c r="C3668" s="574" t="s">
        <v>492</v>
      </c>
      <c r="D3668" s="575">
        <v>2.67</v>
      </c>
    </row>
    <row r="3669" spans="1:4" ht="28.5">
      <c r="A3669" s="572">
        <v>679</v>
      </c>
      <c r="B3669" s="573" t="s">
        <v>4171</v>
      </c>
      <c r="C3669" s="574" t="s">
        <v>891</v>
      </c>
      <c r="D3669" s="575">
        <v>57.06</v>
      </c>
    </row>
    <row r="3670" spans="1:4" ht="42.75">
      <c r="A3670" s="572">
        <v>40585</v>
      </c>
      <c r="B3670" s="573" t="s">
        <v>4172</v>
      </c>
      <c r="C3670" s="574" t="s">
        <v>891</v>
      </c>
      <c r="D3670" s="575">
        <v>47</v>
      </c>
    </row>
    <row r="3671" spans="1:4" ht="28.5">
      <c r="A3671" s="572">
        <v>695</v>
      </c>
      <c r="B3671" s="573" t="s">
        <v>4173</v>
      </c>
      <c r="C3671" s="574" t="s">
        <v>891</v>
      </c>
      <c r="D3671" s="575">
        <v>35.49</v>
      </c>
    </row>
    <row r="3672" spans="1:4" ht="28.5">
      <c r="A3672" s="572">
        <v>36178</v>
      </c>
      <c r="B3672" s="573" t="s">
        <v>4174</v>
      </c>
      <c r="C3672" s="574" t="s">
        <v>492</v>
      </c>
      <c r="D3672" s="575">
        <v>4.59</v>
      </c>
    </row>
    <row r="3673" spans="1:4">
      <c r="A3673" s="572">
        <v>38195</v>
      </c>
      <c r="B3673" s="573" t="s">
        <v>4175</v>
      </c>
      <c r="C3673" s="574" t="s">
        <v>891</v>
      </c>
      <c r="D3673" s="575">
        <v>55</v>
      </c>
    </row>
    <row r="3674" spans="1:4" ht="28.5">
      <c r="A3674" s="572">
        <v>38188</v>
      </c>
      <c r="B3674" s="573" t="s">
        <v>4176</v>
      </c>
      <c r="C3674" s="574" t="s">
        <v>891</v>
      </c>
      <c r="D3674" s="575">
        <v>278.02</v>
      </c>
    </row>
    <row r="3675" spans="1:4" ht="28.5">
      <c r="A3675" s="572">
        <v>38187</v>
      </c>
      <c r="B3675" s="573" t="s">
        <v>4177</v>
      </c>
      <c r="C3675" s="574" t="s">
        <v>891</v>
      </c>
      <c r="D3675" s="575">
        <v>247.52</v>
      </c>
    </row>
    <row r="3676" spans="1:4">
      <c r="A3676" s="572">
        <v>38184</v>
      </c>
      <c r="B3676" s="573" t="s">
        <v>4178</v>
      </c>
      <c r="C3676" s="574" t="s">
        <v>891</v>
      </c>
      <c r="D3676" s="575">
        <v>106.95</v>
      </c>
    </row>
    <row r="3677" spans="1:4">
      <c r="A3677" s="572">
        <v>38183</v>
      </c>
      <c r="B3677" s="573" t="s">
        <v>4179</v>
      </c>
      <c r="C3677" s="574" t="s">
        <v>891</v>
      </c>
      <c r="D3677" s="575">
        <v>112.28</v>
      </c>
    </row>
    <row r="3678" spans="1:4" ht="28.5">
      <c r="A3678" s="572">
        <v>38186</v>
      </c>
      <c r="B3678" s="573" t="s">
        <v>4180</v>
      </c>
      <c r="C3678" s="574" t="s">
        <v>891</v>
      </c>
      <c r="D3678" s="575">
        <v>278</v>
      </c>
    </row>
    <row r="3679" spans="1:4" ht="28.5">
      <c r="A3679" s="572">
        <v>38185</v>
      </c>
      <c r="B3679" s="573" t="s">
        <v>4181</v>
      </c>
      <c r="C3679" s="574" t="s">
        <v>891</v>
      </c>
      <c r="D3679" s="575">
        <v>247.52</v>
      </c>
    </row>
    <row r="3680" spans="1:4">
      <c r="A3680" s="572">
        <v>38181</v>
      </c>
      <c r="B3680" s="573" t="s">
        <v>4182</v>
      </c>
      <c r="C3680" s="574" t="s">
        <v>891</v>
      </c>
      <c r="D3680" s="575">
        <v>112.28</v>
      </c>
    </row>
    <row r="3681" spans="1:4">
      <c r="A3681" s="572">
        <v>38182</v>
      </c>
      <c r="B3681" s="573" t="s">
        <v>4183</v>
      </c>
      <c r="C3681" s="574" t="s">
        <v>891</v>
      </c>
      <c r="D3681" s="575">
        <v>106.95</v>
      </c>
    </row>
    <row r="3682" spans="1:4">
      <c r="A3682" s="572">
        <v>4790</v>
      </c>
      <c r="B3682" s="573" t="s">
        <v>4184</v>
      </c>
      <c r="C3682" s="574" t="s">
        <v>891</v>
      </c>
      <c r="D3682" s="575">
        <v>47.47</v>
      </c>
    </row>
    <row r="3683" spans="1:4">
      <c r="A3683" s="572">
        <v>4792</v>
      </c>
      <c r="B3683" s="573" t="s">
        <v>4185</v>
      </c>
      <c r="C3683" s="574" t="s">
        <v>891</v>
      </c>
      <c r="D3683" s="575">
        <v>78.95</v>
      </c>
    </row>
    <row r="3684" spans="1:4" ht="28.5">
      <c r="A3684" s="572">
        <v>4822</v>
      </c>
      <c r="B3684" s="573" t="s">
        <v>4186</v>
      </c>
      <c r="C3684" s="574" t="s">
        <v>891</v>
      </c>
      <c r="D3684" s="575">
        <v>165.39</v>
      </c>
    </row>
    <row r="3685" spans="1:4" ht="28.5">
      <c r="A3685" s="572">
        <v>4818</v>
      </c>
      <c r="B3685" s="573" t="s">
        <v>4187</v>
      </c>
      <c r="C3685" s="574" t="s">
        <v>891</v>
      </c>
      <c r="D3685" s="575">
        <v>170</v>
      </c>
    </row>
    <row r="3686" spans="1:4" ht="42.75">
      <c r="A3686" s="572">
        <v>39567</v>
      </c>
      <c r="B3686" s="573" t="s">
        <v>4188</v>
      </c>
      <c r="C3686" s="574" t="s">
        <v>891</v>
      </c>
      <c r="D3686" s="575">
        <v>26.13</v>
      </c>
    </row>
    <row r="3687" spans="1:4" ht="42.75">
      <c r="A3687" s="572">
        <v>39566</v>
      </c>
      <c r="B3687" s="573" t="s">
        <v>4189</v>
      </c>
      <c r="C3687" s="574" t="s">
        <v>891</v>
      </c>
      <c r="D3687" s="575">
        <v>30.18</v>
      </c>
    </row>
    <row r="3688" spans="1:4">
      <c r="A3688" s="572">
        <v>12119</v>
      </c>
      <c r="B3688" s="573" t="s">
        <v>4190</v>
      </c>
      <c r="C3688" s="574" t="s">
        <v>492</v>
      </c>
      <c r="D3688" s="575">
        <v>1.45</v>
      </c>
    </row>
    <row r="3689" spans="1:4">
      <c r="A3689" s="572">
        <v>12120</v>
      </c>
      <c r="B3689" s="573" t="s">
        <v>4191</v>
      </c>
      <c r="C3689" s="574" t="s">
        <v>492</v>
      </c>
      <c r="D3689" s="575">
        <v>3.39</v>
      </c>
    </row>
    <row r="3690" spans="1:4">
      <c r="A3690" s="572">
        <v>21110</v>
      </c>
      <c r="B3690" s="573" t="s">
        <v>4192</v>
      </c>
      <c r="C3690" s="574" t="s">
        <v>492</v>
      </c>
      <c r="D3690" s="575">
        <v>10.42</v>
      </c>
    </row>
    <row r="3691" spans="1:4">
      <c r="A3691" s="572">
        <v>12121</v>
      </c>
      <c r="B3691" s="573" t="s">
        <v>4193</v>
      </c>
      <c r="C3691" s="574" t="s">
        <v>492</v>
      </c>
      <c r="D3691" s="575">
        <v>2.85</v>
      </c>
    </row>
    <row r="3692" spans="1:4" ht="28.5">
      <c r="A3692" s="572">
        <v>13521</v>
      </c>
      <c r="B3692" s="573" t="s">
        <v>4194</v>
      </c>
      <c r="C3692" s="574" t="s">
        <v>492</v>
      </c>
      <c r="D3692" s="575">
        <v>107.25</v>
      </c>
    </row>
    <row r="3693" spans="1:4" ht="28.5">
      <c r="A3693" s="572">
        <v>10851</v>
      </c>
      <c r="B3693" s="573" t="s">
        <v>4195</v>
      </c>
      <c r="C3693" s="574" t="s">
        <v>492</v>
      </c>
      <c r="D3693" s="575">
        <v>39.89</v>
      </c>
    </row>
    <row r="3694" spans="1:4" ht="28.5">
      <c r="A3694" s="572">
        <v>4812</v>
      </c>
      <c r="B3694" s="573" t="s">
        <v>4196</v>
      </c>
      <c r="C3694" s="574" t="s">
        <v>891</v>
      </c>
      <c r="D3694" s="575">
        <v>7.22</v>
      </c>
    </row>
    <row r="3695" spans="1:4">
      <c r="A3695" s="572">
        <v>10849</v>
      </c>
      <c r="B3695" s="573" t="s">
        <v>4197</v>
      </c>
      <c r="C3695" s="574" t="s">
        <v>492</v>
      </c>
      <c r="D3695" s="575">
        <v>1560.01</v>
      </c>
    </row>
    <row r="3696" spans="1:4">
      <c r="A3696" s="572">
        <v>10848</v>
      </c>
      <c r="B3696" s="573" t="s">
        <v>4198</v>
      </c>
      <c r="C3696" s="574" t="s">
        <v>492</v>
      </c>
      <c r="D3696" s="575">
        <v>979.88</v>
      </c>
    </row>
    <row r="3697" spans="1:4" ht="28.5">
      <c r="A3697" s="572">
        <v>4813</v>
      </c>
      <c r="B3697" s="573" t="s">
        <v>4199</v>
      </c>
      <c r="C3697" s="574" t="s">
        <v>891</v>
      </c>
      <c r="D3697" s="575">
        <v>325</v>
      </c>
    </row>
    <row r="3698" spans="1:4" ht="28.5">
      <c r="A3698" s="572">
        <v>3408</v>
      </c>
      <c r="B3698" s="573" t="s">
        <v>4200</v>
      </c>
      <c r="C3698" s="574" t="s">
        <v>891</v>
      </c>
      <c r="D3698" s="575">
        <v>5</v>
      </c>
    </row>
    <row r="3699" spans="1:4" ht="42.75">
      <c r="A3699" s="572">
        <v>37560</v>
      </c>
      <c r="B3699" s="573" t="s">
        <v>4201</v>
      </c>
      <c r="C3699" s="574" t="s">
        <v>492</v>
      </c>
      <c r="D3699" s="575">
        <v>29.53</v>
      </c>
    </row>
    <row r="3700" spans="1:4" ht="42.75">
      <c r="A3700" s="572">
        <v>37557</v>
      </c>
      <c r="B3700" s="573" t="s">
        <v>4202</v>
      </c>
      <c r="C3700" s="574" t="s">
        <v>492</v>
      </c>
      <c r="D3700" s="575">
        <v>8.9600000000000009</v>
      </c>
    </row>
    <row r="3701" spans="1:4" ht="42.75">
      <c r="A3701" s="572">
        <v>37556</v>
      </c>
      <c r="B3701" s="573" t="s">
        <v>4203</v>
      </c>
      <c r="C3701" s="574" t="s">
        <v>492</v>
      </c>
      <c r="D3701" s="575">
        <v>17.350000000000001</v>
      </c>
    </row>
    <row r="3702" spans="1:4" ht="42.75">
      <c r="A3702" s="572">
        <v>37559</v>
      </c>
      <c r="B3702" s="573" t="s">
        <v>4204</v>
      </c>
      <c r="C3702" s="574" t="s">
        <v>492</v>
      </c>
      <c r="D3702" s="575">
        <v>21.28</v>
      </c>
    </row>
    <row r="3703" spans="1:4" ht="42.75">
      <c r="A3703" s="572">
        <v>37539</v>
      </c>
      <c r="B3703" s="573" t="s">
        <v>4205</v>
      </c>
      <c r="C3703" s="574" t="s">
        <v>492</v>
      </c>
      <c r="D3703" s="575">
        <v>15</v>
      </c>
    </row>
    <row r="3704" spans="1:4" ht="42.75">
      <c r="A3704" s="572">
        <v>37558</v>
      </c>
      <c r="B3704" s="573" t="s">
        <v>4206</v>
      </c>
      <c r="C3704" s="574" t="s">
        <v>492</v>
      </c>
      <c r="D3704" s="575">
        <v>27.96</v>
      </c>
    </row>
    <row r="3705" spans="1:4">
      <c r="A3705" s="572">
        <v>34723</v>
      </c>
      <c r="B3705" s="573" t="s">
        <v>4207</v>
      </c>
      <c r="C3705" s="574" t="s">
        <v>891</v>
      </c>
      <c r="D3705" s="575">
        <v>750.75</v>
      </c>
    </row>
    <row r="3706" spans="1:4">
      <c r="A3706" s="572">
        <v>34721</v>
      </c>
      <c r="B3706" s="573" t="s">
        <v>4208</v>
      </c>
      <c r="C3706" s="574" t="s">
        <v>891</v>
      </c>
      <c r="D3706" s="575">
        <v>936</v>
      </c>
    </row>
    <row r="3707" spans="1:4">
      <c r="A3707" s="572">
        <v>4309</v>
      </c>
      <c r="B3707" s="573" t="s">
        <v>4209</v>
      </c>
      <c r="C3707" s="574" t="s">
        <v>492</v>
      </c>
      <c r="D3707" s="575">
        <v>4.92</v>
      </c>
    </row>
    <row r="3708" spans="1:4">
      <c r="A3708" s="572">
        <v>4307</v>
      </c>
      <c r="B3708" s="573" t="s">
        <v>4210</v>
      </c>
      <c r="C3708" s="574" t="s">
        <v>492</v>
      </c>
      <c r="D3708" s="575">
        <v>8.42</v>
      </c>
    </row>
    <row r="3709" spans="1:4" ht="28.5">
      <c r="A3709" s="572">
        <v>10850</v>
      </c>
      <c r="B3709" s="573" t="s">
        <v>4211</v>
      </c>
      <c r="C3709" s="574" t="s">
        <v>492</v>
      </c>
      <c r="D3709" s="575">
        <v>48.75</v>
      </c>
    </row>
    <row r="3710" spans="1:4" ht="28.5">
      <c r="A3710" s="572">
        <v>1442</v>
      </c>
      <c r="B3710" s="573" t="s">
        <v>4212</v>
      </c>
      <c r="C3710" s="574" t="s">
        <v>492</v>
      </c>
      <c r="D3710" s="575">
        <v>6548.04</v>
      </c>
    </row>
    <row r="3711" spans="1:4" ht="28.5">
      <c r="A3711" s="572">
        <v>13457</v>
      </c>
      <c r="B3711" s="573" t="s">
        <v>4213</v>
      </c>
      <c r="C3711" s="574" t="s">
        <v>492</v>
      </c>
      <c r="D3711" s="575">
        <v>5652.17</v>
      </c>
    </row>
    <row r="3712" spans="1:4">
      <c r="A3712" s="572">
        <v>4895</v>
      </c>
      <c r="B3712" s="573" t="s">
        <v>4214</v>
      </c>
      <c r="C3712" s="574" t="s">
        <v>492</v>
      </c>
      <c r="D3712" s="575">
        <v>0.5</v>
      </c>
    </row>
    <row r="3713" spans="1:4">
      <c r="A3713" s="572">
        <v>4893</v>
      </c>
      <c r="B3713" s="573" t="s">
        <v>4215</v>
      </c>
      <c r="C3713" s="574" t="s">
        <v>492</v>
      </c>
      <c r="D3713" s="575">
        <v>7.17</v>
      </c>
    </row>
    <row r="3714" spans="1:4">
      <c r="A3714" s="572">
        <v>4894</v>
      </c>
      <c r="B3714" s="573" t="s">
        <v>4216</v>
      </c>
      <c r="C3714" s="574" t="s">
        <v>492</v>
      </c>
      <c r="D3714" s="575">
        <v>5.53</v>
      </c>
    </row>
    <row r="3715" spans="1:4">
      <c r="A3715" s="572">
        <v>4890</v>
      </c>
      <c r="B3715" s="573" t="s">
        <v>4217</v>
      </c>
      <c r="C3715" s="574" t="s">
        <v>492</v>
      </c>
      <c r="D3715" s="575">
        <v>3.67</v>
      </c>
    </row>
    <row r="3716" spans="1:4">
      <c r="A3716" s="572">
        <v>4888</v>
      </c>
      <c r="B3716" s="573" t="s">
        <v>4218</v>
      </c>
      <c r="C3716" s="574" t="s">
        <v>492</v>
      </c>
      <c r="D3716" s="575">
        <v>1.63</v>
      </c>
    </row>
    <row r="3717" spans="1:4">
      <c r="A3717" s="572">
        <v>12411</v>
      </c>
      <c r="B3717" s="573" t="s">
        <v>4219</v>
      </c>
      <c r="C3717" s="574" t="s">
        <v>492</v>
      </c>
      <c r="D3717" s="575">
        <v>20.49</v>
      </c>
    </row>
    <row r="3718" spans="1:4">
      <c r="A3718" s="572">
        <v>4891</v>
      </c>
      <c r="B3718" s="573" t="s">
        <v>4220</v>
      </c>
      <c r="C3718" s="574" t="s">
        <v>492</v>
      </c>
      <c r="D3718" s="575">
        <v>10.88</v>
      </c>
    </row>
    <row r="3719" spans="1:4">
      <c r="A3719" s="572">
        <v>4892</v>
      </c>
      <c r="B3719" s="573" t="s">
        <v>4221</v>
      </c>
      <c r="C3719" s="574" t="s">
        <v>492</v>
      </c>
      <c r="D3719" s="575">
        <v>28.14</v>
      </c>
    </row>
    <row r="3720" spans="1:4">
      <c r="A3720" s="572">
        <v>4889</v>
      </c>
      <c r="B3720" s="573" t="s">
        <v>4222</v>
      </c>
      <c r="C3720" s="574" t="s">
        <v>492</v>
      </c>
      <c r="D3720" s="575">
        <v>2.56</v>
      </c>
    </row>
    <row r="3721" spans="1:4">
      <c r="A3721" s="572">
        <v>12412</v>
      </c>
      <c r="B3721" s="573" t="s">
        <v>4223</v>
      </c>
      <c r="C3721" s="574" t="s">
        <v>492</v>
      </c>
      <c r="D3721" s="575">
        <v>55.06</v>
      </c>
    </row>
    <row r="3722" spans="1:4">
      <c r="A3722" s="572">
        <v>11071</v>
      </c>
      <c r="B3722" s="573" t="s">
        <v>4224</v>
      </c>
      <c r="C3722" s="574" t="s">
        <v>492</v>
      </c>
      <c r="D3722" s="575">
        <v>8.1999999999999993</v>
      </c>
    </row>
    <row r="3723" spans="1:4">
      <c r="A3723" s="572">
        <v>11072</v>
      </c>
      <c r="B3723" s="573" t="s">
        <v>4225</v>
      </c>
      <c r="C3723" s="574" t="s">
        <v>492</v>
      </c>
      <c r="D3723" s="575">
        <v>3</v>
      </c>
    </row>
    <row r="3724" spans="1:4">
      <c r="A3724" s="572">
        <v>11073</v>
      </c>
      <c r="B3724" s="573" t="s">
        <v>4226</v>
      </c>
      <c r="C3724" s="574" t="s">
        <v>492</v>
      </c>
      <c r="D3724" s="575">
        <v>6.87</v>
      </c>
    </row>
    <row r="3725" spans="1:4">
      <c r="A3725" s="572">
        <v>4897</v>
      </c>
      <c r="B3725" s="573" t="s">
        <v>4227</v>
      </c>
      <c r="C3725" s="574" t="s">
        <v>492</v>
      </c>
      <c r="D3725" s="575">
        <v>1.03</v>
      </c>
    </row>
    <row r="3726" spans="1:4">
      <c r="A3726" s="572">
        <v>4896</v>
      </c>
      <c r="B3726" s="573" t="s">
        <v>4228</v>
      </c>
      <c r="C3726" s="574" t="s">
        <v>492</v>
      </c>
      <c r="D3726" s="575">
        <v>0.43</v>
      </c>
    </row>
    <row r="3727" spans="1:4">
      <c r="A3727" s="572">
        <v>4907</v>
      </c>
      <c r="B3727" s="573" t="s">
        <v>4229</v>
      </c>
      <c r="C3727" s="574" t="s">
        <v>492</v>
      </c>
      <c r="D3727" s="575">
        <v>20.91</v>
      </c>
    </row>
    <row r="3728" spans="1:4">
      <c r="A3728" s="572">
        <v>4902</v>
      </c>
      <c r="B3728" s="573" t="s">
        <v>4230</v>
      </c>
      <c r="C3728" s="574" t="s">
        <v>492</v>
      </c>
      <c r="D3728" s="575">
        <v>47.35</v>
      </c>
    </row>
    <row r="3729" spans="1:4">
      <c r="A3729" s="572">
        <v>4908</v>
      </c>
      <c r="B3729" s="573" t="s">
        <v>4231</v>
      </c>
      <c r="C3729" s="574" t="s">
        <v>492</v>
      </c>
      <c r="D3729" s="575">
        <v>68.150000000000006</v>
      </c>
    </row>
    <row r="3730" spans="1:4">
      <c r="A3730" s="572">
        <v>4909</v>
      </c>
      <c r="B3730" s="573" t="s">
        <v>4232</v>
      </c>
      <c r="C3730" s="574" t="s">
        <v>492</v>
      </c>
      <c r="D3730" s="575">
        <v>124.93</v>
      </c>
    </row>
    <row r="3731" spans="1:4">
      <c r="A3731" s="572">
        <v>4904</v>
      </c>
      <c r="B3731" s="573" t="s">
        <v>4233</v>
      </c>
      <c r="C3731" s="574" t="s">
        <v>492</v>
      </c>
      <c r="D3731" s="575">
        <v>168.82</v>
      </c>
    </row>
    <row r="3732" spans="1:4">
      <c r="A3732" s="572">
        <v>4903</v>
      </c>
      <c r="B3732" s="573" t="s">
        <v>4234</v>
      </c>
      <c r="C3732" s="574" t="s">
        <v>492</v>
      </c>
      <c r="D3732" s="575">
        <v>245.7</v>
      </c>
    </row>
    <row r="3733" spans="1:4">
      <c r="A3733" s="572">
        <v>4905</v>
      </c>
      <c r="B3733" s="573" t="s">
        <v>4235</v>
      </c>
      <c r="C3733" s="574" t="s">
        <v>492</v>
      </c>
      <c r="D3733" s="575">
        <v>275.35000000000002</v>
      </c>
    </row>
    <row r="3734" spans="1:4">
      <c r="A3734" s="572">
        <v>4900</v>
      </c>
      <c r="B3734" s="573" t="s">
        <v>4236</v>
      </c>
      <c r="C3734" s="574" t="s">
        <v>492</v>
      </c>
      <c r="D3734" s="575">
        <v>2.98</v>
      </c>
    </row>
    <row r="3735" spans="1:4">
      <c r="A3735" s="572">
        <v>4898</v>
      </c>
      <c r="B3735" s="573" t="s">
        <v>4237</v>
      </c>
      <c r="C3735" s="574" t="s">
        <v>492</v>
      </c>
      <c r="D3735" s="575">
        <v>1.3</v>
      </c>
    </row>
    <row r="3736" spans="1:4">
      <c r="A3736" s="572">
        <v>4899</v>
      </c>
      <c r="B3736" s="573" t="s">
        <v>4238</v>
      </c>
      <c r="C3736" s="574" t="s">
        <v>492</v>
      </c>
      <c r="D3736" s="575">
        <v>4.0599999999999996</v>
      </c>
    </row>
    <row r="3737" spans="1:4">
      <c r="A3737" s="572">
        <v>13940</v>
      </c>
      <c r="B3737" s="573" t="s">
        <v>4239</v>
      </c>
      <c r="C3737" s="574" t="s">
        <v>492</v>
      </c>
      <c r="D3737" s="575">
        <v>2390.9299999999998</v>
      </c>
    </row>
    <row r="3738" spans="1:4">
      <c r="A3738" s="572">
        <v>13950</v>
      </c>
      <c r="B3738" s="573" t="s">
        <v>4240</v>
      </c>
      <c r="C3738" s="574" t="s">
        <v>492</v>
      </c>
      <c r="D3738" s="575">
        <v>840</v>
      </c>
    </row>
    <row r="3739" spans="1:4">
      <c r="A3739" s="572">
        <v>36504</v>
      </c>
      <c r="B3739" s="573" t="s">
        <v>4241</v>
      </c>
      <c r="C3739" s="574" t="s">
        <v>492</v>
      </c>
      <c r="D3739" s="575">
        <v>1515.62</v>
      </c>
    </row>
    <row r="3740" spans="1:4">
      <c r="A3740" s="572">
        <v>36505</v>
      </c>
      <c r="B3740" s="573" t="s">
        <v>4242</v>
      </c>
      <c r="C3740" s="574" t="s">
        <v>492</v>
      </c>
      <c r="D3740" s="575">
        <v>1378.24</v>
      </c>
    </row>
    <row r="3741" spans="1:4">
      <c r="A3741" s="572">
        <v>36507</v>
      </c>
      <c r="B3741" s="573" t="s">
        <v>4243</v>
      </c>
      <c r="C3741" s="574" t="s">
        <v>492</v>
      </c>
      <c r="D3741" s="575">
        <v>1875.38</v>
      </c>
    </row>
    <row r="3742" spans="1:4">
      <c r="A3742" s="572">
        <v>13946</v>
      </c>
      <c r="B3742" s="573" t="s">
        <v>4244</v>
      </c>
      <c r="C3742" s="574" t="s">
        <v>492</v>
      </c>
      <c r="D3742" s="575">
        <v>344.6</v>
      </c>
    </row>
    <row r="3743" spans="1:4" ht="28.5">
      <c r="A3743" s="572">
        <v>13942</v>
      </c>
      <c r="B3743" s="573" t="s">
        <v>4245</v>
      </c>
      <c r="C3743" s="574" t="s">
        <v>492</v>
      </c>
      <c r="D3743" s="575">
        <v>393.62</v>
      </c>
    </row>
    <row r="3744" spans="1:4">
      <c r="A3744" s="572">
        <v>36506</v>
      </c>
      <c r="B3744" s="573" t="s">
        <v>4246</v>
      </c>
      <c r="C3744" s="574" t="s">
        <v>492</v>
      </c>
      <c r="D3744" s="575">
        <v>2108.31</v>
      </c>
    </row>
    <row r="3745" spans="1:4">
      <c r="A3745" s="572">
        <v>11096</v>
      </c>
      <c r="B3745" s="573" t="s">
        <v>4247</v>
      </c>
      <c r="C3745" s="574" t="s">
        <v>486</v>
      </c>
      <c r="D3745" s="575">
        <v>0.4</v>
      </c>
    </row>
    <row r="3746" spans="1:4">
      <c r="A3746" s="572">
        <v>4741</v>
      </c>
      <c r="B3746" s="573" t="s">
        <v>4248</v>
      </c>
      <c r="C3746" s="574" t="s">
        <v>780</v>
      </c>
      <c r="D3746" s="575">
        <v>75.41</v>
      </c>
    </row>
    <row r="3747" spans="1:4">
      <c r="A3747" s="572">
        <v>4752</v>
      </c>
      <c r="B3747" s="573" t="s">
        <v>4249</v>
      </c>
      <c r="C3747" s="574" t="s">
        <v>686</v>
      </c>
      <c r="D3747" s="575">
        <v>11.65</v>
      </c>
    </row>
    <row r="3748" spans="1:4">
      <c r="A3748" s="572">
        <v>41091</v>
      </c>
      <c r="B3748" s="573" t="s">
        <v>4250</v>
      </c>
      <c r="C3748" s="574" t="s">
        <v>688</v>
      </c>
      <c r="D3748" s="575">
        <v>2047.52</v>
      </c>
    </row>
    <row r="3749" spans="1:4" ht="28.5">
      <c r="A3749" s="572">
        <v>13954</v>
      </c>
      <c r="B3749" s="573" t="s">
        <v>4251</v>
      </c>
      <c r="C3749" s="574" t="s">
        <v>492</v>
      </c>
      <c r="D3749" s="575">
        <v>6394.5</v>
      </c>
    </row>
    <row r="3750" spans="1:4">
      <c r="A3750" s="572">
        <v>39995</v>
      </c>
      <c r="B3750" s="573" t="s">
        <v>4252</v>
      </c>
      <c r="C3750" s="574" t="s">
        <v>780</v>
      </c>
      <c r="D3750" s="575">
        <v>221.96</v>
      </c>
    </row>
    <row r="3751" spans="1:4">
      <c r="A3751" s="572">
        <v>11427</v>
      </c>
      <c r="B3751" s="573" t="s">
        <v>4253</v>
      </c>
      <c r="C3751" s="574" t="s">
        <v>486</v>
      </c>
      <c r="D3751" s="575">
        <v>18.7</v>
      </c>
    </row>
    <row r="3752" spans="1:4" ht="28.5">
      <c r="A3752" s="572">
        <v>26022</v>
      </c>
      <c r="B3752" s="573" t="s">
        <v>4254</v>
      </c>
      <c r="C3752" s="574" t="s">
        <v>492</v>
      </c>
      <c r="D3752" s="575">
        <v>99.8</v>
      </c>
    </row>
    <row r="3753" spans="1:4">
      <c r="A3753" s="572">
        <v>421</v>
      </c>
      <c r="B3753" s="573" t="s">
        <v>4255</v>
      </c>
      <c r="C3753" s="574" t="s">
        <v>492</v>
      </c>
      <c r="D3753" s="575">
        <v>7.6</v>
      </c>
    </row>
    <row r="3754" spans="1:4">
      <c r="A3754" s="572">
        <v>12362</v>
      </c>
      <c r="B3754" s="573" t="s">
        <v>4256</v>
      </c>
      <c r="C3754" s="574" t="s">
        <v>492</v>
      </c>
      <c r="D3754" s="575">
        <v>10.97</v>
      </c>
    </row>
    <row r="3755" spans="1:4" ht="28.5">
      <c r="A3755" s="572">
        <v>14148</v>
      </c>
      <c r="B3755" s="573" t="s">
        <v>4257</v>
      </c>
      <c r="C3755" s="574" t="s">
        <v>492</v>
      </c>
      <c r="D3755" s="575">
        <v>1.08</v>
      </c>
    </row>
    <row r="3756" spans="1:4">
      <c r="A3756" s="572">
        <v>4341</v>
      </c>
      <c r="B3756" s="573" t="s">
        <v>4258</v>
      </c>
      <c r="C3756" s="574" t="s">
        <v>492</v>
      </c>
      <c r="D3756" s="575">
        <v>0.38</v>
      </c>
    </row>
    <row r="3757" spans="1:4">
      <c r="A3757" s="572">
        <v>4337</v>
      </c>
      <c r="B3757" s="573" t="s">
        <v>4259</v>
      </c>
      <c r="C3757" s="574" t="s">
        <v>492</v>
      </c>
      <c r="D3757" s="575">
        <v>0.98</v>
      </c>
    </row>
    <row r="3758" spans="1:4">
      <c r="A3758" s="572">
        <v>11971</v>
      </c>
      <c r="B3758" s="573" t="s">
        <v>4260</v>
      </c>
      <c r="C3758" s="574" t="s">
        <v>492</v>
      </c>
      <c r="D3758" s="575">
        <v>1.62</v>
      </c>
    </row>
    <row r="3759" spans="1:4">
      <c r="A3759" s="572">
        <v>4339</v>
      </c>
      <c r="B3759" s="573" t="s">
        <v>4261</v>
      </c>
      <c r="C3759" s="574" t="s">
        <v>492</v>
      </c>
      <c r="D3759" s="575">
        <v>0.2</v>
      </c>
    </row>
    <row r="3760" spans="1:4">
      <c r="A3760" s="572">
        <v>39997</v>
      </c>
      <c r="B3760" s="573" t="s">
        <v>4262</v>
      </c>
      <c r="C3760" s="574" t="s">
        <v>492</v>
      </c>
      <c r="D3760" s="575">
        <v>0.11</v>
      </c>
    </row>
    <row r="3761" spans="1:4">
      <c r="A3761" s="572">
        <v>4342</v>
      </c>
      <c r="B3761" s="573" t="s">
        <v>4263</v>
      </c>
      <c r="C3761" s="574" t="s">
        <v>492</v>
      </c>
      <c r="D3761" s="575">
        <v>0.08</v>
      </c>
    </row>
    <row r="3762" spans="1:4">
      <c r="A3762" s="572">
        <v>4330</v>
      </c>
      <c r="B3762" s="573" t="s">
        <v>4264</v>
      </c>
      <c r="C3762" s="574" t="s">
        <v>492</v>
      </c>
      <c r="D3762" s="575">
        <v>0.05</v>
      </c>
    </row>
    <row r="3763" spans="1:4">
      <c r="A3763" s="572">
        <v>4340</v>
      </c>
      <c r="B3763" s="573" t="s">
        <v>4265</v>
      </c>
      <c r="C3763" s="574" t="s">
        <v>492</v>
      </c>
      <c r="D3763" s="575">
        <v>0.45</v>
      </c>
    </row>
    <row r="3764" spans="1:4">
      <c r="A3764" s="572">
        <v>5088</v>
      </c>
      <c r="B3764" s="573" t="s">
        <v>4266</v>
      </c>
      <c r="C3764" s="574" t="s">
        <v>492</v>
      </c>
      <c r="D3764" s="575">
        <v>5.05</v>
      </c>
    </row>
    <row r="3765" spans="1:4" ht="28.5">
      <c r="A3765" s="572">
        <v>11154</v>
      </c>
      <c r="B3765" s="573" t="s">
        <v>4267</v>
      </c>
      <c r="C3765" s="574" t="s">
        <v>492</v>
      </c>
      <c r="D3765" s="575">
        <v>1093</v>
      </c>
    </row>
    <row r="3766" spans="1:4" ht="42.75">
      <c r="A3766" s="572">
        <v>39021</v>
      </c>
      <c r="B3766" s="573" t="s">
        <v>4268</v>
      </c>
      <c r="C3766" s="574" t="s">
        <v>492</v>
      </c>
      <c r="D3766" s="575">
        <v>429.42</v>
      </c>
    </row>
    <row r="3767" spans="1:4" ht="28.5">
      <c r="A3767" s="572">
        <v>11152</v>
      </c>
      <c r="B3767" s="573" t="s">
        <v>4269</v>
      </c>
      <c r="C3767" s="574" t="s">
        <v>891</v>
      </c>
      <c r="D3767" s="575">
        <v>378.53</v>
      </c>
    </row>
    <row r="3768" spans="1:4" ht="42.75">
      <c r="A3768" s="572">
        <v>11153</v>
      </c>
      <c r="B3768" s="573" t="s">
        <v>4270</v>
      </c>
      <c r="C3768" s="574" t="s">
        <v>891</v>
      </c>
      <c r="D3768" s="575">
        <v>389.22</v>
      </c>
    </row>
    <row r="3769" spans="1:4" ht="28.5">
      <c r="A3769" s="572">
        <v>39022</v>
      </c>
      <c r="B3769" s="573" t="s">
        <v>4271</v>
      </c>
      <c r="C3769" s="574" t="s">
        <v>492</v>
      </c>
      <c r="D3769" s="575">
        <v>531.05999999999995</v>
      </c>
    </row>
    <row r="3770" spans="1:4" ht="42.75">
      <c r="A3770" s="572">
        <v>39024</v>
      </c>
      <c r="B3770" s="573" t="s">
        <v>4272</v>
      </c>
      <c r="C3770" s="574" t="s">
        <v>492</v>
      </c>
      <c r="D3770" s="575">
        <v>760.76</v>
      </c>
    </row>
    <row r="3771" spans="1:4" ht="28.5">
      <c r="A3771" s="572">
        <v>4914</v>
      </c>
      <c r="B3771" s="573" t="s">
        <v>4273</v>
      </c>
      <c r="C3771" s="574" t="s">
        <v>891</v>
      </c>
      <c r="D3771" s="575">
        <v>616.85</v>
      </c>
    </row>
    <row r="3772" spans="1:4" ht="28.5">
      <c r="A3772" s="572">
        <v>4917</v>
      </c>
      <c r="B3772" s="573" t="s">
        <v>4274</v>
      </c>
      <c r="C3772" s="574" t="s">
        <v>891</v>
      </c>
      <c r="D3772" s="575">
        <v>426</v>
      </c>
    </row>
    <row r="3773" spans="1:4" ht="28.5">
      <c r="A3773" s="572">
        <v>39025</v>
      </c>
      <c r="B3773" s="573" t="s">
        <v>4275</v>
      </c>
      <c r="C3773" s="574" t="s">
        <v>492</v>
      </c>
      <c r="D3773" s="575">
        <v>780.08</v>
      </c>
    </row>
    <row r="3774" spans="1:4" ht="28.5">
      <c r="A3774" s="572">
        <v>4930</v>
      </c>
      <c r="B3774" s="573" t="s">
        <v>4276</v>
      </c>
      <c r="C3774" s="574" t="s">
        <v>891</v>
      </c>
      <c r="D3774" s="575">
        <v>335</v>
      </c>
    </row>
    <row r="3775" spans="1:4" ht="28.5">
      <c r="A3775" s="572">
        <v>4922</v>
      </c>
      <c r="B3775" s="573" t="s">
        <v>4277</v>
      </c>
      <c r="C3775" s="574" t="s">
        <v>891</v>
      </c>
      <c r="D3775" s="575">
        <v>395.15</v>
      </c>
    </row>
    <row r="3776" spans="1:4" ht="28.5">
      <c r="A3776" s="572">
        <v>4911</v>
      </c>
      <c r="B3776" s="573" t="s">
        <v>4278</v>
      </c>
      <c r="C3776" s="574" t="s">
        <v>891</v>
      </c>
      <c r="D3776" s="575">
        <v>140</v>
      </c>
    </row>
    <row r="3777" spans="1:4" ht="28.5">
      <c r="A3777" s="572">
        <v>37518</v>
      </c>
      <c r="B3777" s="573" t="s">
        <v>4279</v>
      </c>
      <c r="C3777" s="574" t="s">
        <v>891</v>
      </c>
      <c r="D3777" s="575">
        <v>178.72</v>
      </c>
    </row>
    <row r="3778" spans="1:4" ht="28.5">
      <c r="A3778" s="572">
        <v>4910</v>
      </c>
      <c r="B3778" s="573" t="s">
        <v>4280</v>
      </c>
      <c r="C3778" s="574" t="s">
        <v>891</v>
      </c>
      <c r="D3778" s="575">
        <v>140</v>
      </c>
    </row>
    <row r="3779" spans="1:4" ht="28.5">
      <c r="A3779" s="572">
        <v>4943</v>
      </c>
      <c r="B3779" s="573" t="s">
        <v>4281</v>
      </c>
      <c r="C3779" s="574" t="s">
        <v>891</v>
      </c>
      <c r="D3779" s="575">
        <v>222.21</v>
      </c>
    </row>
    <row r="3780" spans="1:4" ht="28.5">
      <c r="A3780" s="572">
        <v>4989</v>
      </c>
      <c r="B3780" s="573" t="s">
        <v>4282</v>
      </c>
      <c r="C3780" s="574" t="s">
        <v>492</v>
      </c>
      <c r="D3780" s="575">
        <v>183.23</v>
      </c>
    </row>
    <row r="3781" spans="1:4" ht="28.5">
      <c r="A3781" s="572">
        <v>5020</v>
      </c>
      <c r="B3781" s="573" t="s">
        <v>4283</v>
      </c>
      <c r="C3781" s="574" t="s">
        <v>492</v>
      </c>
      <c r="D3781" s="575">
        <v>123.32</v>
      </c>
    </row>
    <row r="3782" spans="1:4" ht="28.5">
      <c r="A3782" s="572">
        <v>4981</v>
      </c>
      <c r="B3782" s="573" t="s">
        <v>4284</v>
      </c>
      <c r="C3782" s="574" t="s">
        <v>492</v>
      </c>
      <c r="D3782" s="575">
        <v>134.65</v>
      </c>
    </row>
    <row r="3783" spans="1:4" ht="28.5">
      <c r="A3783" s="572">
        <v>4987</v>
      </c>
      <c r="B3783" s="573" t="s">
        <v>4285</v>
      </c>
      <c r="C3783" s="574" t="s">
        <v>492</v>
      </c>
      <c r="D3783" s="575">
        <v>161.74</v>
      </c>
    </row>
    <row r="3784" spans="1:4">
      <c r="A3784" s="572">
        <v>4982</v>
      </c>
      <c r="B3784" s="573" t="s">
        <v>4286</v>
      </c>
      <c r="C3784" s="574" t="s">
        <v>492</v>
      </c>
      <c r="D3784" s="575">
        <v>130.49</v>
      </c>
    </row>
    <row r="3785" spans="1:4">
      <c r="A3785" s="572">
        <v>10553</v>
      </c>
      <c r="B3785" s="573" t="s">
        <v>4287</v>
      </c>
      <c r="C3785" s="574" t="s">
        <v>492</v>
      </c>
      <c r="D3785" s="575">
        <v>83.36</v>
      </c>
    </row>
    <row r="3786" spans="1:4">
      <c r="A3786" s="572">
        <v>10554</v>
      </c>
      <c r="B3786" s="573" t="s">
        <v>4288</v>
      </c>
      <c r="C3786" s="574" t="s">
        <v>492</v>
      </c>
      <c r="D3786" s="575">
        <v>86.12</v>
      </c>
    </row>
    <row r="3787" spans="1:4">
      <c r="A3787" s="572">
        <v>10555</v>
      </c>
      <c r="B3787" s="573" t="s">
        <v>4289</v>
      </c>
      <c r="C3787" s="574" t="s">
        <v>492</v>
      </c>
      <c r="D3787" s="575">
        <v>88.89</v>
      </c>
    </row>
    <row r="3788" spans="1:4">
      <c r="A3788" s="572">
        <v>10556</v>
      </c>
      <c r="B3788" s="573" t="s">
        <v>4290</v>
      </c>
      <c r="C3788" s="574" t="s">
        <v>492</v>
      </c>
      <c r="D3788" s="575">
        <v>101.35</v>
      </c>
    </row>
    <row r="3789" spans="1:4" ht="28.5">
      <c r="A3789" s="572">
        <v>4977</v>
      </c>
      <c r="B3789" s="573" t="s">
        <v>4291</v>
      </c>
      <c r="C3789" s="574" t="s">
        <v>891</v>
      </c>
      <c r="D3789" s="575">
        <v>255.38</v>
      </c>
    </row>
    <row r="3790" spans="1:4">
      <c r="A3790" s="572">
        <v>25969</v>
      </c>
      <c r="B3790" s="573" t="s">
        <v>4292</v>
      </c>
      <c r="C3790" s="574" t="s">
        <v>492</v>
      </c>
      <c r="D3790" s="575">
        <v>211.48</v>
      </c>
    </row>
    <row r="3791" spans="1:4">
      <c r="A3791" s="572">
        <v>11367</v>
      </c>
      <c r="B3791" s="573" t="s">
        <v>4293</v>
      </c>
      <c r="C3791" s="574" t="s">
        <v>891</v>
      </c>
      <c r="D3791" s="575">
        <v>214.93</v>
      </c>
    </row>
    <row r="3792" spans="1:4">
      <c r="A3792" s="572">
        <v>11364</v>
      </c>
      <c r="B3792" s="573" t="s">
        <v>4294</v>
      </c>
      <c r="C3792" s="574" t="s">
        <v>492</v>
      </c>
      <c r="D3792" s="575">
        <v>170.9</v>
      </c>
    </row>
    <row r="3793" spans="1:4">
      <c r="A3793" s="572">
        <v>11365</v>
      </c>
      <c r="B3793" s="573" t="s">
        <v>4295</v>
      </c>
      <c r="C3793" s="574" t="s">
        <v>492</v>
      </c>
      <c r="D3793" s="575">
        <v>175.63</v>
      </c>
    </row>
    <row r="3794" spans="1:4">
      <c r="A3794" s="572">
        <v>11366</v>
      </c>
      <c r="B3794" s="573" t="s">
        <v>4296</v>
      </c>
      <c r="C3794" s="574" t="s">
        <v>492</v>
      </c>
      <c r="D3794" s="575">
        <v>114.66</v>
      </c>
    </row>
    <row r="3795" spans="1:4" ht="28.5">
      <c r="A3795" s="572">
        <v>4944</v>
      </c>
      <c r="B3795" s="573" t="s">
        <v>4297</v>
      </c>
      <c r="C3795" s="574" t="s">
        <v>891</v>
      </c>
      <c r="D3795" s="575">
        <v>272.51</v>
      </c>
    </row>
    <row r="3796" spans="1:4">
      <c r="A3796" s="572">
        <v>4992</v>
      </c>
      <c r="B3796" s="573" t="s">
        <v>4298</v>
      </c>
      <c r="C3796" s="574" t="s">
        <v>492</v>
      </c>
      <c r="D3796" s="575">
        <v>140.16999999999999</v>
      </c>
    </row>
    <row r="3797" spans="1:4">
      <c r="A3797" s="572">
        <v>4969</v>
      </c>
      <c r="B3797" s="573" t="s">
        <v>4299</v>
      </c>
      <c r="C3797" s="574" t="s">
        <v>891</v>
      </c>
      <c r="D3797" s="575">
        <v>202.5</v>
      </c>
    </row>
    <row r="3798" spans="1:4">
      <c r="A3798" s="572">
        <v>5002</v>
      </c>
      <c r="B3798" s="573" t="s">
        <v>4300</v>
      </c>
      <c r="C3798" s="574" t="s">
        <v>891</v>
      </c>
      <c r="D3798" s="575">
        <v>204.84</v>
      </c>
    </row>
    <row r="3799" spans="1:4">
      <c r="A3799" s="572">
        <v>20322</v>
      </c>
      <c r="B3799" s="573" t="s">
        <v>4301</v>
      </c>
      <c r="C3799" s="574" t="s">
        <v>492</v>
      </c>
      <c r="D3799" s="575">
        <v>152.16999999999999</v>
      </c>
    </row>
    <row r="3800" spans="1:4">
      <c r="A3800" s="572">
        <v>4962</v>
      </c>
      <c r="B3800" s="573" t="s">
        <v>4302</v>
      </c>
      <c r="C3800" s="574" t="s">
        <v>492</v>
      </c>
      <c r="D3800" s="575">
        <v>158.02000000000001</v>
      </c>
    </row>
    <row r="3801" spans="1:4">
      <c r="A3801" s="572">
        <v>4958</v>
      </c>
      <c r="B3801" s="573" t="s">
        <v>4303</v>
      </c>
      <c r="C3801" s="574" t="s">
        <v>891</v>
      </c>
      <c r="D3801" s="575">
        <v>163.93</v>
      </c>
    </row>
    <row r="3802" spans="1:4">
      <c r="A3802" s="572">
        <v>4964</v>
      </c>
      <c r="B3802" s="573" t="s">
        <v>4304</v>
      </c>
      <c r="C3802" s="574" t="s">
        <v>492</v>
      </c>
      <c r="D3802" s="575">
        <v>243.15</v>
      </c>
    </row>
    <row r="3803" spans="1:4" ht="28.5">
      <c r="A3803" s="572">
        <v>5028</v>
      </c>
      <c r="B3803" s="573" t="s">
        <v>4305</v>
      </c>
      <c r="C3803" s="574" t="s">
        <v>891</v>
      </c>
      <c r="D3803" s="575">
        <v>391.35</v>
      </c>
    </row>
    <row r="3804" spans="1:4" ht="28.5">
      <c r="A3804" s="572">
        <v>4998</v>
      </c>
      <c r="B3804" s="573" t="s">
        <v>4306</v>
      </c>
      <c r="C3804" s="574" t="s">
        <v>891</v>
      </c>
      <c r="D3804" s="575">
        <v>208.32</v>
      </c>
    </row>
    <row r="3805" spans="1:4">
      <c r="A3805" s="572">
        <v>21102</v>
      </c>
      <c r="B3805" s="573" t="s">
        <v>4307</v>
      </c>
      <c r="C3805" s="574" t="s">
        <v>492</v>
      </c>
      <c r="D3805" s="575">
        <v>21.84</v>
      </c>
    </row>
    <row r="3806" spans="1:4">
      <c r="A3806" s="572">
        <v>21101</v>
      </c>
      <c r="B3806" s="573" t="s">
        <v>4308</v>
      </c>
      <c r="C3806" s="574" t="s">
        <v>492</v>
      </c>
      <c r="D3806" s="575">
        <v>14.02</v>
      </c>
    </row>
    <row r="3807" spans="1:4">
      <c r="A3807" s="572">
        <v>34713</v>
      </c>
      <c r="B3807" s="573" t="s">
        <v>4309</v>
      </c>
      <c r="C3807" s="574" t="s">
        <v>891</v>
      </c>
      <c r="D3807" s="575">
        <v>197.89</v>
      </c>
    </row>
    <row r="3808" spans="1:4" ht="28.5">
      <c r="A3808" s="572">
        <v>4947</v>
      </c>
      <c r="B3808" s="573" t="s">
        <v>4310</v>
      </c>
      <c r="C3808" s="574" t="s">
        <v>891</v>
      </c>
      <c r="D3808" s="575">
        <v>481.78</v>
      </c>
    </row>
    <row r="3809" spans="1:4" ht="28.5">
      <c r="A3809" s="572">
        <v>37563</v>
      </c>
      <c r="B3809" s="573" t="s">
        <v>4311</v>
      </c>
      <c r="C3809" s="574" t="s">
        <v>891</v>
      </c>
      <c r="D3809" s="575">
        <v>330.56</v>
      </c>
    </row>
    <row r="3810" spans="1:4" ht="28.5">
      <c r="A3810" s="572">
        <v>4948</v>
      </c>
      <c r="B3810" s="573" t="s">
        <v>4312</v>
      </c>
      <c r="C3810" s="574" t="s">
        <v>891</v>
      </c>
      <c r="D3810" s="575">
        <v>300</v>
      </c>
    </row>
    <row r="3811" spans="1:4" ht="42.75">
      <c r="A3811" s="572">
        <v>37561</v>
      </c>
      <c r="B3811" s="573" t="s">
        <v>4313</v>
      </c>
      <c r="C3811" s="574" t="s">
        <v>891</v>
      </c>
      <c r="D3811" s="575">
        <v>480.21</v>
      </c>
    </row>
    <row r="3812" spans="1:4" ht="28.5">
      <c r="A3812" s="572">
        <v>37562</v>
      </c>
      <c r="B3812" s="573" t="s">
        <v>4314</v>
      </c>
      <c r="C3812" s="574" t="s">
        <v>891</v>
      </c>
      <c r="D3812" s="575">
        <v>308</v>
      </c>
    </row>
    <row r="3813" spans="1:4" ht="28.5">
      <c r="A3813" s="572">
        <v>37585</v>
      </c>
      <c r="B3813" s="573" t="s">
        <v>4315</v>
      </c>
      <c r="C3813" s="574" t="s">
        <v>492</v>
      </c>
      <c r="D3813" s="575">
        <v>212.4</v>
      </c>
    </row>
    <row r="3814" spans="1:4" ht="28.5">
      <c r="A3814" s="572">
        <v>14164</v>
      </c>
      <c r="B3814" s="573" t="s">
        <v>4316</v>
      </c>
      <c r="C3814" s="574" t="s">
        <v>492</v>
      </c>
      <c r="D3814" s="575">
        <v>1259.6500000000001</v>
      </c>
    </row>
    <row r="3815" spans="1:4" ht="28.5">
      <c r="A3815" s="572">
        <v>14163</v>
      </c>
      <c r="B3815" s="573" t="s">
        <v>4317</v>
      </c>
      <c r="C3815" s="574" t="s">
        <v>492</v>
      </c>
      <c r="D3815" s="575">
        <v>1431.68</v>
      </c>
    </row>
    <row r="3816" spans="1:4" ht="28.5">
      <c r="A3816" s="572">
        <v>5051</v>
      </c>
      <c r="B3816" s="573" t="s">
        <v>4318</v>
      </c>
      <c r="C3816" s="574" t="s">
        <v>492</v>
      </c>
      <c r="D3816" s="575">
        <v>1217.6199999999999</v>
      </c>
    </row>
    <row r="3817" spans="1:4" ht="28.5">
      <c r="A3817" s="572">
        <v>5052</v>
      </c>
      <c r="B3817" s="573" t="s">
        <v>4319</v>
      </c>
      <c r="C3817" s="574" t="s">
        <v>492</v>
      </c>
      <c r="D3817" s="575">
        <v>907.2</v>
      </c>
    </row>
    <row r="3818" spans="1:4" ht="28.5">
      <c r="A3818" s="572">
        <v>14162</v>
      </c>
      <c r="B3818" s="573" t="s">
        <v>4320</v>
      </c>
      <c r="C3818" s="574" t="s">
        <v>492</v>
      </c>
      <c r="D3818" s="575">
        <v>1215.8499999999999</v>
      </c>
    </row>
    <row r="3819" spans="1:4" ht="28.5">
      <c r="A3819" s="572">
        <v>14166</v>
      </c>
      <c r="B3819" s="573" t="s">
        <v>4321</v>
      </c>
      <c r="C3819" s="574" t="s">
        <v>492</v>
      </c>
      <c r="D3819" s="575">
        <v>918.72</v>
      </c>
    </row>
    <row r="3820" spans="1:4" ht="28.5">
      <c r="A3820" s="572">
        <v>14165</v>
      </c>
      <c r="B3820" s="573" t="s">
        <v>4322</v>
      </c>
      <c r="C3820" s="574" t="s">
        <v>492</v>
      </c>
      <c r="D3820" s="575">
        <v>1272.75</v>
      </c>
    </row>
    <row r="3821" spans="1:4" ht="28.5">
      <c r="A3821" s="572">
        <v>5050</v>
      </c>
      <c r="B3821" s="573" t="s">
        <v>4323</v>
      </c>
      <c r="C3821" s="574" t="s">
        <v>492</v>
      </c>
      <c r="D3821" s="575">
        <v>313.25</v>
      </c>
    </row>
    <row r="3822" spans="1:4" ht="28.5">
      <c r="A3822" s="572">
        <v>12378</v>
      </c>
      <c r="B3822" s="573" t="s">
        <v>4324</v>
      </c>
      <c r="C3822" s="574" t="s">
        <v>492</v>
      </c>
      <c r="D3822" s="575">
        <v>744.59</v>
      </c>
    </row>
    <row r="3823" spans="1:4">
      <c r="A3823" s="572">
        <v>5040</v>
      </c>
      <c r="B3823" s="573" t="s">
        <v>4325</v>
      </c>
      <c r="C3823" s="574" t="s">
        <v>492</v>
      </c>
      <c r="D3823" s="575">
        <v>164.12</v>
      </c>
    </row>
    <row r="3824" spans="1:4">
      <c r="A3824" s="572">
        <v>5054</v>
      </c>
      <c r="B3824" s="573" t="s">
        <v>4326</v>
      </c>
      <c r="C3824" s="574" t="s">
        <v>492</v>
      </c>
      <c r="D3824" s="575">
        <v>239.41</v>
      </c>
    </row>
    <row r="3825" spans="1:4">
      <c r="A3825" s="572">
        <v>12366</v>
      </c>
      <c r="B3825" s="573" t="s">
        <v>4327</v>
      </c>
      <c r="C3825" s="574" t="s">
        <v>492</v>
      </c>
      <c r="D3825" s="575">
        <v>426.24</v>
      </c>
    </row>
    <row r="3826" spans="1:4">
      <c r="A3826" s="572">
        <v>5045</v>
      </c>
      <c r="B3826" s="573" t="s">
        <v>4328</v>
      </c>
      <c r="C3826" s="574" t="s">
        <v>492</v>
      </c>
      <c r="D3826" s="575">
        <v>593.57000000000005</v>
      </c>
    </row>
    <row r="3827" spans="1:4">
      <c r="A3827" s="572">
        <v>12367</v>
      </c>
      <c r="B3827" s="573" t="s">
        <v>4329</v>
      </c>
      <c r="C3827" s="574" t="s">
        <v>492</v>
      </c>
      <c r="D3827" s="575">
        <v>1817.2</v>
      </c>
    </row>
    <row r="3828" spans="1:4">
      <c r="A3828" s="572">
        <v>12368</v>
      </c>
      <c r="B3828" s="573" t="s">
        <v>4330</v>
      </c>
      <c r="C3828" s="574" t="s">
        <v>492</v>
      </c>
      <c r="D3828" s="575">
        <v>3595.5</v>
      </c>
    </row>
    <row r="3829" spans="1:4">
      <c r="A3829" s="572">
        <v>5042</v>
      </c>
      <c r="B3829" s="573" t="s">
        <v>4331</v>
      </c>
      <c r="C3829" s="574" t="s">
        <v>492</v>
      </c>
      <c r="D3829" s="575">
        <v>309.63</v>
      </c>
    </row>
    <row r="3830" spans="1:4">
      <c r="A3830" s="572">
        <v>5044</v>
      </c>
      <c r="B3830" s="573" t="s">
        <v>4332</v>
      </c>
      <c r="C3830" s="574" t="s">
        <v>492</v>
      </c>
      <c r="D3830" s="575">
        <v>418.77</v>
      </c>
    </row>
    <row r="3831" spans="1:4">
      <c r="A3831" s="572">
        <v>5055</v>
      </c>
      <c r="B3831" s="573" t="s">
        <v>4333</v>
      </c>
      <c r="C3831" s="574" t="s">
        <v>492</v>
      </c>
      <c r="D3831" s="575">
        <v>595.38</v>
      </c>
    </row>
    <row r="3832" spans="1:4">
      <c r="A3832" s="572">
        <v>5041</v>
      </c>
      <c r="B3832" s="573" t="s">
        <v>4334</v>
      </c>
      <c r="C3832" s="574" t="s">
        <v>492</v>
      </c>
      <c r="D3832" s="575">
        <v>219.96</v>
      </c>
    </row>
    <row r="3833" spans="1:4">
      <c r="A3833" s="572">
        <v>5043</v>
      </c>
      <c r="B3833" s="573" t="s">
        <v>4335</v>
      </c>
      <c r="C3833" s="574" t="s">
        <v>492</v>
      </c>
      <c r="D3833" s="575">
        <v>379.85</v>
      </c>
    </row>
    <row r="3834" spans="1:4">
      <c r="A3834" s="572">
        <v>5053</v>
      </c>
      <c r="B3834" s="573" t="s">
        <v>4336</v>
      </c>
      <c r="C3834" s="574" t="s">
        <v>492</v>
      </c>
      <c r="D3834" s="575">
        <v>463.4</v>
      </c>
    </row>
    <row r="3835" spans="1:4">
      <c r="A3835" s="572">
        <v>5035</v>
      </c>
      <c r="B3835" s="573" t="s">
        <v>4337</v>
      </c>
      <c r="C3835" s="574" t="s">
        <v>492</v>
      </c>
      <c r="D3835" s="575">
        <v>757.65</v>
      </c>
    </row>
    <row r="3836" spans="1:4">
      <c r="A3836" s="572">
        <v>5036</v>
      </c>
      <c r="B3836" s="573" t="s">
        <v>4338</v>
      </c>
      <c r="C3836" s="574" t="s">
        <v>492</v>
      </c>
      <c r="D3836" s="575">
        <v>1264.77</v>
      </c>
    </row>
    <row r="3837" spans="1:4">
      <c r="A3837" s="572">
        <v>5059</v>
      </c>
      <c r="B3837" s="573" t="s">
        <v>4339</v>
      </c>
      <c r="C3837" s="574" t="s">
        <v>492</v>
      </c>
      <c r="D3837" s="575">
        <v>592.54999999999995</v>
      </c>
    </row>
    <row r="3838" spans="1:4">
      <c r="A3838" s="572">
        <v>5034</v>
      </c>
      <c r="B3838" s="573" t="s">
        <v>4340</v>
      </c>
      <c r="C3838" s="574" t="s">
        <v>492</v>
      </c>
      <c r="D3838" s="575">
        <v>817.67</v>
      </c>
    </row>
    <row r="3839" spans="1:4">
      <c r="A3839" s="572">
        <v>12374</v>
      </c>
      <c r="B3839" s="573" t="s">
        <v>4341</v>
      </c>
      <c r="C3839" s="574" t="s">
        <v>492</v>
      </c>
      <c r="D3839" s="575">
        <v>211.5</v>
      </c>
    </row>
    <row r="3840" spans="1:4">
      <c r="A3840" s="572">
        <v>12372</v>
      </c>
      <c r="B3840" s="573" t="s">
        <v>4342</v>
      </c>
      <c r="C3840" s="574" t="s">
        <v>492</v>
      </c>
      <c r="D3840" s="575">
        <v>454.3</v>
      </c>
    </row>
    <row r="3841" spans="1:4">
      <c r="A3841" s="572">
        <v>13335</v>
      </c>
      <c r="B3841" s="573" t="s">
        <v>4343</v>
      </c>
      <c r="C3841" s="574" t="s">
        <v>492</v>
      </c>
      <c r="D3841" s="575">
        <v>273.58</v>
      </c>
    </row>
    <row r="3842" spans="1:4">
      <c r="A3842" s="572">
        <v>13339</v>
      </c>
      <c r="B3842" s="573" t="s">
        <v>4344</v>
      </c>
      <c r="C3842" s="574" t="s">
        <v>492</v>
      </c>
      <c r="D3842" s="575">
        <v>675.37</v>
      </c>
    </row>
    <row r="3843" spans="1:4">
      <c r="A3843" s="572">
        <v>12373</v>
      </c>
      <c r="B3843" s="573" t="s">
        <v>4345</v>
      </c>
      <c r="C3843" s="574" t="s">
        <v>492</v>
      </c>
      <c r="D3843" s="575">
        <v>707.25</v>
      </c>
    </row>
    <row r="3844" spans="1:4">
      <c r="A3844" s="572">
        <v>5057</v>
      </c>
      <c r="B3844" s="573" t="s">
        <v>4346</v>
      </c>
      <c r="C3844" s="574" t="s">
        <v>492</v>
      </c>
      <c r="D3844" s="575">
        <v>509.54</v>
      </c>
    </row>
    <row r="3845" spans="1:4">
      <c r="A3845" s="572">
        <v>5033</v>
      </c>
      <c r="B3845" s="573" t="s">
        <v>4347</v>
      </c>
      <c r="C3845" s="574" t="s">
        <v>492</v>
      </c>
      <c r="D3845" s="575">
        <v>423</v>
      </c>
    </row>
    <row r="3846" spans="1:4">
      <c r="A3846" s="572">
        <v>5056</v>
      </c>
      <c r="B3846" s="573" t="s">
        <v>4348</v>
      </c>
      <c r="C3846" s="574" t="s">
        <v>492</v>
      </c>
      <c r="D3846" s="575">
        <v>635.34</v>
      </c>
    </row>
    <row r="3847" spans="1:4">
      <c r="A3847" s="572">
        <v>5037</v>
      </c>
      <c r="B3847" s="573" t="s">
        <v>4349</v>
      </c>
      <c r="C3847" s="574" t="s">
        <v>492</v>
      </c>
      <c r="D3847" s="575">
        <v>214.6</v>
      </c>
    </row>
    <row r="3848" spans="1:4">
      <c r="A3848" s="572">
        <v>5038</v>
      </c>
      <c r="B3848" s="573" t="s">
        <v>4350</v>
      </c>
      <c r="C3848" s="574" t="s">
        <v>492</v>
      </c>
      <c r="D3848" s="575">
        <v>344.74</v>
      </c>
    </row>
    <row r="3849" spans="1:4">
      <c r="A3849" s="572">
        <v>34712</v>
      </c>
      <c r="B3849" s="573" t="s">
        <v>4351</v>
      </c>
      <c r="C3849" s="574" t="s">
        <v>492</v>
      </c>
      <c r="D3849" s="575">
        <v>516.05999999999995</v>
      </c>
    </row>
    <row r="3850" spans="1:4">
      <c r="A3850" s="572">
        <v>34711</v>
      </c>
      <c r="B3850" s="573" t="s">
        <v>4352</v>
      </c>
      <c r="C3850" s="574" t="s">
        <v>492</v>
      </c>
      <c r="D3850" s="575">
        <v>676.8</v>
      </c>
    </row>
    <row r="3851" spans="1:4">
      <c r="A3851" s="572">
        <v>34706</v>
      </c>
      <c r="B3851" s="573" t="s">
        <v>4353</v>
      </c>
      <c r="C3851" s="574" t="s">
        <v>492</v>
      </c>
      <c r="D3851" s="575">
        <v>1159.8599999999999</v>
      </c>
    </row>
    <row r="3852" spans="1:4">
      <c r="A3852" s="572">
        <v>34703</v>
      </c>
      <c r="B3852" s="573" t="s">
        <v>4354</v>
      </c>
      <c r="C3852" s="574" t="s">
        <v>492</v>
      </c>
      <c r="D3852" s="575">
        <v>1945.8</v>
      </c>
    </row>
    <row r="3853" spans="1:4" ht="28.5">
      <c r="A3853" s="572">
        <v>12388</v>
      </c>
      <c r="B3853" s="573" t="s">
        <v>4355</v>
      </c>
      <c r="C3853" s="574" t="s">
        <v>492</v>
      </c>
      <c r="D3853" s="575">
        <v>185.42</v>
      </c>
    </row>
    <row r="3854" spans="1:4">
      <c r="A3854" s="572">
        <v>34695</v>
      </c>
      <c r="B3854" s="573" t="s">
        <v>4356</v>
      </c>
      <c r="C3854" s="574" t="s">
        <v>492</v>
      </c>
      <c r="D3854" s="575">
        <v>486.45</v>
      </c>
    </row>
    <row r="3855" spans="1:4">
      <c r="A3855" s="572">
        <v>34692</v>
      </c>
      <c r="B3855" s="573" t="s">
        <v>4357</v>
      </c>
      <c r="C3855" s="574" t="s">
        <v>492</v>
      </c>
      <c r="D3855" s="575">
        <v>1167.48</v>
      </c>
    </row>
    <row r="3856" spans="1:4">
      <c r="A3856" s="572">
        <v>26028</v>
      </c>
      <c r="B3856" s="573" t="s">
        <v>4358</v>
      </c>
      <c r="C3856" s="574" t="s">
        <v>303</v>
      </c>
      <c r="D3856" s="575">
        <v>236.46</v>
      </c>
    </row>
    <row r="3857" spans="1:4" ht="28.5">
      <c r="A3857" s="572">
        <v>35273</v>
      </c>
      <c r="B3857" s="573" t="s">
        <v>4359</v>
      </c>
      <c r="C3857" s="574" t="s">
        <v>810</v>
      </c>
      <c r="D3857" s="575">
        <v>33.15</v>
      </c>
    </row>
    <row r="3858" spans="1:4">
      <c r="A3858" s="572">
        <v>4437</v>
      </c>
      <c r="B3858" s="573" t="s">
        <v>4360</v>
      </c>
      <c r="C3858" s="574" t="s">
        <v>810</v>
      </c>
      <c r="D3858" s="575">
        <v>35.86</v>
      </c>
    </row>
    <row r="3859" spans="1:4">
      <c r="A3859" s="572">
        <v>20247</v>
      </c>
      <c r="B3859" s="573" t="s">
        <v>4361</v>
      </c>
      <c r="C3859" s="574" t="s">
        <v>486</v>
      </c>
      <c r="D3859" s="575">
        <v>10.08</v>
      </c>
    </row>
    <row r="3860" spans="1:4">
      <c r="A3860" s="572">
        <v>39027</v>
      </c>
      <c r="B3860" s="573" t="s">
        <v>4362</v>
      </c>
      <c r="C3860" s="574" t="s">
        <v>486</v>
      </c>
      <c r="D3860" s="575">
        <v>9.09</v>
      </c>
    </row>
    <row r="3861" spans="1:4">
      <c r="A3861" s="572">
        <v>40620</v>
      </c>
      <c r="B3861" s="573" t="s">
        <v>4363</v>
      </c>
      <c r="C3861" s="574" t="s">
        <v>486</v>
      </c>
      <c r="D3861" s="575">
        <v>7.82</v>
      </c>
    </row>
    <row r="3862" spans="1:4">
      <c r="A3862" s="572">
        <v>40605</v>
      </c>
      <c r="B3862" s="573" t="s">
        <v>4364</v>
      </c>
      <c r="C3862" s="574" t="s">
        <v>486</v>
      </c>
      <c r="D3862" s="575">
        <v>9.33</v>
      </c>
    </row>
    <row r="3863" spans="1:4">
      <c r="A3863" s="572">
        <v>5063</v>
      </c>
      <c r="B3863" s="573" t="s">
        <v>4365</v>
      </c>
      <c r="C3863" s="574" t="s">
        <v>486</v>
      </c>
      <c r="D3863" s="575">
        <v>10.86</v>
      </c>
    </row>
    <row r="3864" spans="1:4">
      <c r="A3864" s="572">
        <v>5074</v>
      </c>
      <c r="B3864" s="573" t="s">
        <v>4366</v>
      </c>
      <c r="C3864" s="574" t="s">
        <v>486</v>
      </c>
      <c r="D3864" s="575">
        <v>10.199999999999999</v>
      </c>
    </row>
    <row r="3865" spans="1:4">
      <c r="A3865" s="572">
        <v>5072</v>
      </c>
      <c r="B3865" s="573" t="s">
        <v>4367</v>
      </c>
      <c r="C3865" s="574" t="s">
        <v>486</v>
      </c>
      <c r="D3865" s="575">
        <v>16.02</v>
      </c>
    </row>
    <row r="3866" spans="1:4">
      <c r="A3866" s="572">
        <v>5065</v>
      </c>
      <c r="B3866" s="573" t="s">
        <v>4368</v>
      </c>
      <c r="C3866" s="574" t="s">
        <v>486</v>
      </c>
      <c r="D3866" s="575">
        <v>17.309999999999999</v>
      </c>
    </row>
    <row r="3867" spans="1:4">
      <c r="A3867" s="572">
        <v>5066</v>
      </c>
      <c r="B3867" s="573" t="s">
        <v>4369</v>
      </c>
      <c r="C3867" s="574" t="s">
        <v>486</v>
      </c>
      <c r="D3867" s="575">
        <v>11.99</v>
      </c>
    </row>
    <row r="3868" spans="1:4">
      <c r="A3868" s="572">
        <v>5067</v>
      </c>
      <c r="B3868" s="573" t="s">
        <v>4370</v>
      </c>
      <c r="C3868" s="574" t="s">
        <v>486</v>
      </c>
      <c r="D3868" s="575">
        <v>9.6999999999999993</v>
      </c>
    </row>
    <row r="3869" spans="1:4">
      <c r="A3869" s="572">
        <v>5068</v>
      </c>
      <c r="B3869" s="573" t="s">
        <v>4371</v>
      </c>
      <c r="C3869" s="574" t="s">
        <v>486</v>
      </c>
      <c r="D3869" s="575">
        <v>9.1</v>
      </c>
    </row>
    <row r="3870" spans="1:4">
      <c r="A3870" s="572">
        <v>5073</v>
      </c>
      <c r="B3870" s="573" t="s">
        <v>4372</v>
      </c>
      <c r="C3870" s="574" t="s">
        <v>486</v>
      </c>
      <c r="D3870" s="575">
        <v>9.2799999999999994</v>
      </c>
    </row>
    <row r="3871" spans="1:4">
      <c r="A3871" s="572">
        <v>5069</v>
      </c>
      <c r="B3871" s="573" t="s">
        <v>4373</v>
      </c>
      <c r="C3871" s="574" t="s">
        <v>486</v>
      </c>
      <c r="D3871" s="575">
        <v>9.2799999999999994</v>
      </c>
    </row>
    <row r="3872" spans="1:4">
      <c r="A3872" s="572">
        <v>5070</v>
      </c>
      <c r="B3872" s="573" t="s">
        <v>4374</v>
      </c>
      <c r="C3872" s="574" t="s">
        <v>486</v>
      </c>
      <c r="D3872" s="575">
        <v>9.3800000000000008</v>
      </c>
    </row>
    <row r="3873" spans="1:4">
      <c r="A3873" s="572">
        <v>5071</v>
      </c>
      <c r="B3873" s="573" t="s">
        <v>4375</v>
      </c>
      <c r="C3873" s="574" t="s">
        <v>486</v>
      </c>
      <c r="D3873" s="575">
        <v>9.1</v>
      </c>
    </row>
    <row r="3874" spans="1:4">
      <c r="A3874" s="572">
        <v>5061</v>
      </c>
      <c r="B3874" s="573" t="s">
        <v>4376</v>
      </c>
      <c r="C3874" s="574" t="s">
        <v>486</v>
      </c>
      <c r="D3874" s="575">
        <v>8.9499999999999993</v>
      </c>
    </row>
    <row r="3875" spans="1:4">
      <c r="A3875" s="572">
        <v>5075</v>
      </c>
      <c r="B3875" s="573" t="s">
        <v>4377</v>
      </c>
      <c r="C3875" s="574" t="s">
        <v>486</v>
      </c>
      <c r="D3875" s="575">
        <v>9.1</v>
      </c>
    </row>
    <row r="3876" spans="1:4">
      <c r="A3876" s="572">
        <v>5064</v>
      </c>
      <c r="B3876" s="573" t="s">
        <v>4378</v>
      </c>
      <c r="C3876" s="574" t="s">
        <v>486</v>
      </c>
      <c r="D3876" s="575">
        <v>8.9499999999999993</v>
      </c>
    </row>
    <row r="3877" spans="1:4">
      <c r="A3877" s="572">
        <v>5078</v>
      </c>
      <c r="B3877" s="573" t="s">
        <v>4379</v>
      </c>
      <c r="C3877" s="574" t="s">
        <v>486</v>
      </c>
      <c r="D3877" s="575">
        <v>9.59</v>
      </c>
    </row>
    <row r="3878" spans="1:4">
      <c r="A3878" s="572">
        <v>5062</v>
      </c>
      <c r="B3878" s="573" t="s">
        <v>4380</v>
      </c>
      <c r="C3878" s="574" t="s">
        <v>486</v>
      </c>
      <c r="D3878" s="575">
        <v>9.2200000000000006</v>
      </c>
    </row>
    <row r="3879" spans="1:4">
      <c r="A3879" s="572">
        <v>38959</v>
      </c>
      <c r="B3879" s="573" t="s">
        <v>4381</v>
      </c>
      <c r="C3879" s="574" t="s">
        <v>492</v>
      </c>
      <c r="D3879" s="575">
        <v>605.64</v>
      </c>
    </row>
    <row r="3880" spans="1:4">
      <c r="A3880" s="572">
        <v>11149</v>
      </c>
      <c r="B3880" s="573" t="s">
        <v>4382</v>
      </c>
      <c r="C3880" s="574" t="s">
        <v>2747</v>
      </c>
      <c r="D3880" s="575">
        <v>172.73</v>
      </c>
    </row>
    <row r="3881" spans="1:4" ht="28.5">
      <c r="A3881" s="572">
        <v>511</v>
      </c>
      <c r="B3881" s="573" t="s">
        <v>4383</v>
      </c>
      <c r="C3881" s="574" t="s">
        <v>256</v>
      </c>
      <c r="D3881" s="575">
        <v>12.59</v>
      </c>
    </row>
    <row r="3882" spans="1:4">
      <c r="A3882" s="572">
        <v>11174</v>
      </c>
      <c r="B3882" s="573" t="s">
        <v>4384</v>
      </c>
      <c r="C3882" s="574" t="s">
        <v>309</v>
      </c>
      <c r="D3882" s="575">
        <v>490.44</v>
      </c>
    </row>
    <row r="3883" spans="1:4" ht="28.5">
      <c r="A3883" s="572">
        <v>37540</v>
      </c>
      <c r="B3883" s="573" t="s">
        <v>4385</v>
      </c>
      <c r="C3883" s="574" t="s">
        <v>492</v>
      </c>
      <c r="D3883" s="575">
        <v>55697.41</v>
      </c>
    </row>
    <row r="3884" spans="1:4" ht="28.5">
      <c r="A3884" s="572">
        <v>37548</v>
      </c>
      <c r="B3884" s="573" t="s">
        <v>4386</v>
      </c>
      <c r="C3884" s="574" t="s">
        <v>492</v>
      </c>
      <c r="D3884" s="575">
        <v>73826.63</v>
      </c>
    </row>
    <row r="3885" spans="1:4" ht="42.75">
      <c r="A3885" s="572">
        <v>39828</v>
      </c>
      <c r="B3885" s="573" t="s">
        <v>4387</v>
      </c>
      <c r="C3885" s="574" t="s">
        <v>492</v>
      </c>
      <c r="D3885" s="575">
        <v>442.88</v>
      </c>
    </row>
    <row r="3886" spans="1:4" ht="42.75">
      <c r="A3886" s="572">
        <v>12273</v>
      </c>
      <c r="B3886" s="573" t="s">
        <v>4388</v>
      </c>
      <c r="C3886" s="574" t="s">
        <v>492</v>
      </c>
      <c r="D3886" s="575">
        <v>47.54</v>
      </c>
    </row>
    <row r="3887" spans="1:4">
      <c r="A3887" s="572">
        <v>11733</v>
      </c>
      <c r="B3887" s="573" t="s">
        <v>4389</v>
      </c>
      <c r="C3887" s="574" t="s">
        <v>492</v>
      </c>
      <c r="D3887" s="575">
        <v>1.69</v>
      </c>
    </row>
    <row r="3888" spans="1:4">
      <c r="A3888" s="572">
        <v>11735</v>
      </c>
      <c r="B3888" s="573" t="s">
        <v>4390</v>
      </c>
      <c r="C3888" s="574" t="s">
        <v>492</v>
      </c>
      <c r="D3888" s="575">
        <v>3.46</v>
      </c>
    </row>
    <row r="3889" spans="1:4">
      <c r="A3889" s="572">
        <v>11734</v>
      </c>
      <c r="B3889" s="573" t="s">
        <v>4391</v>
      </c>
      <c r="C3889" s="574" t="s">
        <v>492</v>
      </c>
      <c r="D3889" s="575">
        <v>2.61</v>
      </c>
    </row>
    <row r="3890" spans="1:4">
      <c r="A3890" s="572">
        <v>11737</v>
      </c>
      <c r="B3890" s="573" t="s">
        <v>4392</v>
      </c>
      <c r="C3890" s="574" t="s">
        <v>492</v>
      </c>
      <c r="D3890" s="575">
        <v>4.63</v>
      </c>
    </row>
    <row r="3891" spans="1:4">
      <c r="A3891" s="572">
        <v>11738</v>
      </c>
      <c r="B3891" s="573" t="s">
        <v>4393</v>
      </c>
      <c r="C3891" s="574" t="s">
        <v>492</v>
      </c>
      <c r="D3891" s="575">
        <v>7.52</v>
      </c>
    </row>
    <row r="3892" spans="1:4" ht="28.5">
      <c r="A3892" s="572">
        <v>36143</v>
      </c>
      <c r="B3892" s="573" t="s">
        <v>4394</v>
      </c>
      <c r="C3892" s="574" t="s">
        <v>492</v>
      </c>
      <c r="D3892" s="575">
        <v>21.83</v>
      </c>
    </row>
    <row r="3893" spans="1:4" ht="28.5">
      <c r="A3893" s="572">
        <v>36142</v>
      </c>
      <c r="B3893" s="573" t="s">
        <v>4395</v>
      </c>
      <c r="C3893" s="574" t="s">
        <v>492</v>
      </c>
      <c r="D3893" s="575">
        <v>1.59</v>
      </c>
    </row>
    <row r="3894" spans="1:4">
      <c r="A3894" s="572">
        <v>36146</v>
      </c>
      <c r="B3894" s="573" t="s">
        <v>4396</v>
      </c>
      <c r="C3894" s="574" t="s">
        <v>492</v>
      </c>
      <c r="D3894" s="575">
        <v>181.05</v>
      </c>
    </row>
    <row r="3895" spans="1:4">
      <c r="A3895" s="572">
        <v>38377</v>
      </c>
      <c r="B3895" s="573" t="s">
        <v>4397</v>
      </c>
      <c r="C3895" s="574" t="s">
        <v>492</v>
      </c>
      <c r="D3895" s="575">
        <v>20.91</v>
      </c>
    </row>
    <row r="3896" spans="1:4">
      <c r="A3896" s="572">
        <v>38376</v>
      </c>
      <c r="B3896" s="573" t="s">
        <v>4398</v>
      </c>
      <c r="C3896" s="574" t="s">
        <v>492</v>
      </c>
      <c r="D3896" s="575">
        <v>23.84</v>
      </c>
    </row>
    <row r="3897" spans="1:4">
      <c r="A3897" s="572">
        <v>11523</v>
      </c>
      <c r="B3897" s="573" t="s">
        <v>4399</v>
      </c>
      <c r="C3897" s="574" t="s">
        <v>492</v>
      </c>
      <c r="D3897" s="575">
        <v>8.2200000000000006</v>
      </c>
    </row>
    <row r="3898" spans="1:4" ht="28.5">
      <c r="A3898" s="572">
        <v>11522</v>
      </c>
      <c r="B3898" s="573" t="s">
        <v>4400</v>
      </c>
      <c r="C3898" s="574" t="s">
        <v>492</v>
      </c>
      <c r="D3898" s="575">
        <v>8.93</v>
      </c>
    </row>
    <row r="3899" spans="1:4">
      <c r="A3899" s="572">
        <v>11524</v>
      </c>
      <c r="B3899" s="573" t="s">
        <v>4401</v>
      </c>
      <c r="C3899" s="574" t="s">
        <v>492</v>
      </c>
      <c r="D3899" s="575">
        <v>11.39</v>
      </c>
    </row>
    <row r="3900" spans="1:4">
      <c r="A3900" s="572">
        <v>5080</v>
      </c>
      <c r="B3900" s="573" t="s">
        <v>4402</v>
      </c>
      <c r="C3900" s="574" t="s">
        <v>492</v>
      </c>
      <c r="D3900" s="575">
        <v>9.76</v>
      </c>
    </row>
    <row r="3901" spans="1:4">
      <c r="A3901" s="572">
        <v>14060</v>
      </c>
      <c r="B3901" s="573" t="s">
        <v>4403</v>
      </c>
      <c r="C3901" s="574" t="s">
        <v>492</v>
      </c>
      <c r="D3901" s="575">
        <v>136.22999999999999</v>
      </c>
    </row>
    <row r="3902" spans="1:4" ht="28.5">
      <c r="A3902" s="572">
        <v>13391</v>
      </c>
      <c r="B3902" s="573" t="s">
        <v>4404</v>
      </c>
      <c r="C3902" s="574" t="s">
        <v>492</v>
      </c>
      <c r="D3902" s="575">
        <v>141</v>
      </c>
    </row>
    <row r="3903" spans="1:4" ht="28.5">
      <c r="A3903" s="572">
        <v>13392</v>
      </c>
      <c r="B3903" s="573" t="s">
        <v>4405</v>
      </c>
      <c r="C3903" s="574" t="s">
        <v>492</v>
      </c>
      <c r="D3903" s="575">
        <v>131.32</v>
      </c>
    </row>
    <row r="3904" spans="1:4" ht="28.5">
      <c r="A3904" s="572">
        <v>13402</v>
      </c>
      <c r="B3904" s="573" t="s">
        <v>4406</v>
      </c>
      <c r="C3904" s="574" t="s">
        <v>492</v>
      </c>
      <c r="D3904" s="575">
        <v>214.82</v>
      </c>
    </row>
    <row r="3905" spans="1:4" ht="28.5">
      <c r="A3905" s="572">
        <v>13393</v>
      </c>
      <c r="B3905" s="573" t="s">
        <v>4407</v>
      </c>
      <c r="C3905" s="574" t="s">
        <v>492</v>
      </c>
      <c r="D3905" s="575">
        <v>154.86000000000001</v>
      </c>
    </row>
    <row r="3906" spans="1:4" ht="28.5">
      <c r="A3906" s="572">
        <v>13394</v>
      </c>
      <c r="B3906" s="573" t="s">
        <v>4408</v>
      </c>
      <c r="C3906" s="574" t="s">
        <v>492</v>
      </c>
      <c r="D3906" s="575">
        <v>171.28</v>
      </c>
    </row>
    <row r="3907" spans="1:4" ht="28.5">
      <c r="A3907" s="572">
        <v>13395</v>
      </c>
      <c r="B3907" s="573" t="s">
        <v>4409</v>
      </c>
      <c r="C3907" s="574" t="s">
        <v>492</v>
      </c>
      <c r="D3907" s="575">
        <v>208.95</v>
      </c>
    </row>
    <row r="3908" spans="1:4" ht="28.5">
      <c r="A3908" s="572">
        <v>12039</v>
      </c>
      <c r="B3908" s="573" t="s">
        <v>4410</v>
      </c>
      <c r="C3908" s="574" t="s">
        <v>492</v>
      </c>
      <c r="D3908" s="575">
        <v>258.16000000000003</v>
      </c>
    </row>
    <row r="3909" spans="1:4" ht="28.5">
      <c r="A3909" s="572">
        <v>13396</v>
      </c>
      <c r="B3909" s="573" t="s">
        <v>4411</v>
      </c>
      <c r="C3909" s="574" t="s">
        <v>492</v>
      </c>
      <c r="D3909" s="575">
        <v>257.81</v>
      </c>
    </row>
    <row r="3910" spans="1:4" ht="28.5">
      <c r="A3910" s="572">
        <v>13397</v>
      </c>
      <c r="B3910" s="573" t="s">
        <v>4412</v>
      </c>
      <c r="C3910" s="574" t="s">
        <v>492</v>
      </c>
      <c r="D3910" s="575">
        <v>264.07</v>
      </c>
    </row>
    <row r="3911" spans="1:4" ht="28.5">
      <c r="A3911" s="572">
        <v>5101</v>
      </c>
      <c r="B3911" s="573" t="s">
        <v>4413</v>
      </c>
      <c r="C3911" s="574" t="s">
        <v>492</v>
      </c>
      <c r="D3911" s="575">
        <v>261.68</v>
      </c>
    </row>
    <row r="3912" spans="1:4" ht="28.5">
      <c r="A3912" s="572">
        <v>12041</v>
      </c>
      <c r="B3912" s="573" t="s">
        <v>4414</v>
      </c>
      <c r="C3912" s="574" t="s">
        <v>492</v>
      </c>
      <c r="D3912" s="575">
        <v>404.25</v>
      </c>
    </row>
    <row r="3913" spans="1:4" ht="28.5">
      <c r="A3913" s="572">
        <v>12042</v>
      </c>
      <c r="B3913" s="573" t="s">
        <v>4415</v>
      </c>
      <c r="C3913" s="574" t="s">
        <v>492</v>
      </c>
      <c r="D3913" s="575">
        <v>455.01</v>
      </c>
    </row>
    <row r="3914" spans="1:4" ht="28.5">
      <c r="A3914" s="572">
        <v>5097</v>
      </c>
      <c r="B3914" s="573" t="s">
        <v>4416</v>
      </c>
      <c r="C3914" s="574" t="s">
        <v>492</v>
      </c>
      <c r="D3914" s="575">
        <v>430.27</v>
      </c>
    </row>
    <row r="3915" spans="1:4" ht="28.5">
      <c r="A3915" s="572">
        <v>12043</v>
      </c>
      <c r="B3915" s="573" t="s">
        <v>4417</v>
      </c>
      <c r="C3915" s="574" t="s">
        <v>492</v>
      </c>
      <c r="D3915" s="575">
        <v>635.9</v>
      </c>
    </row>
    <row r="3916" spans="1:4" ht="28.5">
      <c r="A3916" s="572">
        <v>12045</v>
      </c>
      <c r="B3916" s="573" t="s">
        <v>4418</v>
      </c>
      <c r="C3916" s="574" t="s">
        <v>492</v>
      </c>
      <c r="D3916" s="575">
        <v>789.38</v>
      </c>
    </row>
    <row r="3917" spans="1:4" ht="28.5">
      <c r="A3917" s="572">
        <v>13399</v>
      </c>
      <c r="B3917" s="573" t="s">
        <v>4419</v>
      </c>
      <c r="C3917" s="574" t="s">
        <v>492</v>
      </c>
      <c r="D3917" s="575">
        <v>14.93</v>
      </c>
    </row>
    <row r="3918" spans="1:4" ht="28.5">
      <c r="A3918" s="572">
        <v>13398</v>
      </c>
      <c r="B3918" s="573" t="s">
        <v>4420</v>
      </c>
      <c r="C3918" s="574" t="s">
        <v>492</v>
      </c>
      <c r="D3918" s="575">
        <v>12.4</v>
      </c>
    </row>
    <row r="3919" spans="1:4" ht="28.5">
      <c r="A3919" s="572">
        <v>13400</v>
      </c>
      <c r="B3919" s="573" t="s">
        <v>4421</v>
      </c>
      <c r="C3919" s="574" t="s">
        <v>492</v>
      </c>
      <c r="D3919" s="575">
        <v>22.63</v>
      </c>
    </row>
    <row r="3920" spans="1:4" ht="28.5">
      <c r="A3920" s="572">
        <v>13401</v>
      </c>
      <c r="B3920" s="573" t="s">
        <v>4422</v>
      </c>
      <c r="C3920" s="574" t="s">
        <v>492</v>
      </c>
      <c r="D3920" s="575">
        <v>41.95</v>
      </c>
    </row>
    <row r="3921" spans="1:4" ht="28.5">
      <c r="A3921" s="572">
        <v>5095</v>
      </c>
      <c r="B3921" s="573" t="s">
        <v>4423</v>
      </c>
      <c r="C3921" s="574" t="s">
        <v>492</v>
      </c>
      <c r="D3921" s="575">
        <v>20.350000000000001</v>
      </c>
    </row>
    <row r="3922" spans="1:4" ht="28.5">
      <c r="A3922" s="572">
        <v>12038</v>
      </c>
      <c r="B3922" s="573" t="s">
        <v>4424</v>
      </c>
      <c r="C3922" s="574" t="s">
        <v>492</v>
      </c>
      <c r="D3922" s="575">
        <v>238.94</v>
      </c>
    </row>
    <row r="3923" spans="1:4" ht="22.5" customHeight="1">
      <c r="A3923" s="572">
        <v>12040</v>
      </c>
      <c r="B3923" s="573" t="s">
        <v>4425</v>
      </c>
      <c r="C3923" s="574" t="s">
        <v>492</v>
      </c>
      <c r="D3923" s="575">
        <v>280.27999999999997</v>
      </c>
    </row>
    <row r="3924" spans="1:4" ht="28.5">
      <c r="A3924" s="572">
        <v>21104</v>
      </c>
      <c r="B3924" s="573" t="s">
        <v>4426</v>
      </c>
      <c r="C3924" s="574" t="s">
        <v>492</v>
      </c>
      <c r="D3924" s="575">
        <v>322.44</v>
      </c>
    </row>
    <row r="3925" spans="1:4" ht="28.5">
      <c r="A3925" s="572">
        <v>12035</v>
      </c>
      <c r="B3925" s="573" t="s">
        <v>4427</v>
      </c>
      <c r="C3925" s="574" t="s">
        <v>492</v>
      </c>
      <c r="D3925" s="575">
        <v>14.93</v>
      </c>
    </row>
    <row r="3926" spans="1:4">
      <c r="A3926" s="572">
        <v>20272</v>
      </c>
      <c r="B3926" s="573" t="s">
        <v>4428</v>
      </c>
      <c r="C3926" s="574" t="s">
        <v>492</v>
      </c>
      <c r="D3926" s="575">
        <v>215.51</v>
      </c>
    </row>
    <row r="3927" spans="1:4">
      <c r="A3927" s="572">
        <v>4224</v>
      </c>
      <c r="B3927" s="573" t="s">
        <v>4429</v>
      </c>
      <c r="C3927" s="574" t="s">
        <v>256</v>
      </c>
      <c r="D3927" s="575">
        <v>12.84</v>
      </c>
    </row>
    <row r="3928" spans="1:4">
      <c r="A3928" s="572">
        <v>21059</v>
      </c>
      <c r="B3928" s="573" t="s">
        <v>4430</v>
      </c>
      <c r="C3928" s="574" t="s">
        <v>492</v>
      </c>
      <c r="D3928" s="575">
        <v>33</v>
      </c>
    </row>
    <row r="3929" spans="1:4">
      <c r="A3929" s="572">
        <v>11234</v>
      </c>
      <c r="B3929" s="573" t="s">
        <v>4431</v>
      </c>
      <c r="C3929" s="574" t="s">
        <v>492</v>
      </c>
      <c r="D3929" s="575">
        <v>49.74</v>
      </c>
    </row>
    <row r="3930" spans="1:4">
      <c r="A3930" s="572">
        <v>21060</v>
      </c>
      <c r="B3930" s="573" t="s">
        <v>4432</v>
      </c>
      <c r="C3930" s="574" t="s">
        <v>492</v>
      </c>
      <c r="D3930" s="575">
        <v>61.22</v>
      </c>
    </row>
    <row r="3931" spans="1:4">
      <c r="A3931" s="572">
        <v>21061</v>
      </c>
      <c r="B3931" s="573" t="s">
        <v>4433</v>
      </c>
      <c r="C3931" s="574" t="s">
        <v>492</v>
      </c>
      <c r="D3931" s="575">
        <v>76.52</v>
      </c>
    </row>
    <row r="3932" spans="1:4">
      <c r="A3932" s="572">
        <v>21062</v>
      </c>
      <c r="B3932" s="573" t="s">
        <v>4434</v>
      </c>
      <c r="C3932" s="574" t="s">
        <v>492</v>
      </c>
      <c r="D3932" s="575">
        <v>120.53</v>
      </c>
    </row>
    <row r="3933" spans="1:4">
      <c r="A3933" s="572">
        <v>11708</v>
      </c>
      <c r="B3933" s="573" t="s">
        <v>4435</v>
      </c>
      <c r="C3933" s="574" t="s">
        <v>492</v>
      </c>
      <c r="D3933" s="575">
        <v>13.15</v>
      </c>
    </row>
    <row r="3934" spans="1:4">
      <c r="A3934" s="572">
        <v>11709</v>
      </c>
      <c r="B3934" s="573" t="s">
        <v>4436</v>
      </c>
      <c r="C3934" s="574" t="s">
        <v>492</v>
      </c>
      <c r="D3934" s="575">
        <v>30.89</v>
      </c>
    </row>
    <row r="3935" spans="1:4">
      <c r="A3935" s="572">
        <v>11710</v>
      </c>
      <c r="B3935" s="573" t="s">
        <v>4437</v>
      </c>
      <c r="C3935" s="574" t="s">
        <v>492</v>
      </c>
      <c r="D3935" s="575">
        <v>71.02</v>
      </c>
    </row>
    <row r="3936" spans="1:4">
      <c r="A3936" s="572">
        <v>11707</v>
      </c>
      <c r="B3936" s="573" t="s">
        <v>4438</v>
      </c>
      <c r="C3936" s="574" t="s">
        <v>492</v>
      </c>
      <c r="D3936" s="575">
        <v>9.85</v>
      </c>
    </row>
    <row r="3937" spans="1:4">
      <c r="A3937" s="572">
        <v>11711</v>
      </c>
      <c r="B3937" s="573" t="s">
        <v>4439</v>
      </c>
      <c r="C3937" s="574" t="s">
        <v>492</v>
      </c>
      <c r="D3937" s="575">
        <v>7.38</v>
      </c>
    </row>
    <row r="3938" spans="1:4">
      <c r="A3938" s="572">
        <v>11739</v>
      </c>
      <c r="B3938" s="573" t="s">
        <v>4440</v>
      </c>
      <c r="C3938" s="574" t="s">
        <v>492</v>
      </c>
      <c r="D3938" s="575">
        <v>5.04</v>
      </c>
    </row>
    <row r="3939" spans="1:4" ht="28.5">
      <c r="A3939" s="572">
        <v>5102</v>
      </c>
      <c r="B3939" s="573" t="s">
        <v>4441</v>
      </c>
      <c r="C3939" s="574" t="s">
        <v>492</v>
      </c>
      <c r="D3939" s="575">
        <v>7.14</v>
      </c>
    </row>
    <row r="3940" spans="1:4">
      <c r="A3940" s="572">
        <v>11741</v>
      </c>
      <c r="B3940" s="573" t="s">
        <v>4442</v>
      </c>
      <c r="C3940" s="574" t="s">
        <v>492</v>
      </c>
      <c r="D3940" s="575">
        <v>5.2</v>
      </c>
    </row>
    <row r="3941" spans="1:4" ht="28.5">
      <c r="A3941" s="572">
        <v>11743</v>
      </c>
      <c r="B3941" s="573" t="s">
        <v>4443</v>
      </c>
      <c r="C3941" s="574" t="s">
        <v>492</v>
      </c>
      <c r="D3941" s="575">
        <v>4.72</v>
      </c>
    </row>
    <row r="3942" spans="1:4" ht="28.5">
      <c r="A3942" s="572">
        <v>11745</v>
      </c>
      <c r="B3942" s="573" t="s">
        <v>4444</v>
      </c>
      <c r="C3942" s="574" t="s">
        <v>492</v>
      </c>
      <c r="D3942" s="575">
        <v>6.71</v>
      </c>
    </row>
    <row r="3943" spans="1:4">
      <c r="A3943" s="572">
        <v>25961</v>
      </c>
      <c r="B3943" s="573" t="s">
        <v>4445</v>
      </c>
      <c r="C3943" s="574" t="s">
        <v>686</v>
      </c>
      <c r="D3943" s="575">
        <v>4.4800000000000004</v>
      </c>
    </row>
    <row r="3944" spans="1:4">
      <c r="A3944" s="572">
        <v>40985</v>
      </c>
      <c r="B3944" s="573" t="s">
        <v>4446</v>
      </c>
      <c r="C3944" s="574" t="s">
        <v>688</v>
      </c>
      <c r="D3944" s="575">
        <v>788.18</v>
      </c>
    </row>
    <row r="3945" spans="1:4">
      <c r="A3945" s="572">
        <v>12316</v>
      </c>
      <c r="B3945" s="573" t="s">
        <v>4447</v>
      </c>
      <c r="C3945" s="574" t="s">
        <v>492</v>
      </c>
      <c r="D3945" s="575">
        <v>49.39</v>
      </c>
    </row>
    <row r="3946" spans="1:4">
      <c r="A3946" s="572">
        <v>12317</v>
      </c>
      <c r="B3946" s="573" t="s">
        <v>4448</v>
      </c>
      <c r="C3946" s="574" t="s">
        <v>492</v>
      </c>
      <c r="D3946" s="575">
        <v>58.9</v>
      </c>
    </row>
    <row r="3947" spans="1:4">
      <c r="A3947" s="572">
        <v>12318</v>
      </c>
      <c r="B3947" s="573" t="s">
        <v>4449</v>
      </c>
      <c r="C3947" s="574" t="s">
        <v>492</v>
      </c>
      <c r="D3947" s="575">
        <v>67.849999999999994</v>
      </c>
    </row>
    <row r="3948" spans="1:4">
      <c r="A3948" s="572">
        <v>1082</v>
      </c>
      <c r="B3948" s="573" t="s">
        <v>4450</v>
      </c>
      <c r="C3948" s="574" t="s">
        <v>492</v>
      </c>
      <c r="D3948" s="575">
        <v>107.76</v>
      </c>
    </row>
    <row r="3949" spans="1:4">
      <c r="A3949" s="572">
        <v>12314</v>
      </c>
      <c r="B3949" s="573" t="s">
        <v>4451</v>
      </c>
      <c r="C3949" s="574" t="s">
        <v>492</v>
      </c>
      <c r="D3949" s="575">
        <v>54.8</v>
      </c>
    </row>
    <row r="3950" spans="1:4">
      <c r="A3950" s="572">
        <v>1088</v>
      </c>
      <c r="B3950" s="573" t="s">
        <v>4452</v>
      </c>
      <c r="C3950" s="574" t="s">
        <v>492</v>
      </c>
      <c r="D3950" s="575">
        <v>20.99</v>
      </c>
    </row>
    <row r="3951" spans="1:4">
      <c r="A3951" s="572">
        <v>1087</v>
      </c>
      <c r="B3951" s="573" t="s">
        <v>4453</v>
      </c>
      <c r="C3951" s="574" t="s">
        <v>492</v>
      </c>
      <c r="D3951" s="575">
        <v>20.99</v>
      </c>
    </row>
    <row r="3952" spans="1:4">
      <c r="A3952" s="572">
        <v>1086</v>
      </c>
      <c r="B3952" s="573" t="s">
        <v>4454</v>
      </c>
      <c r="C3952" s="574" t="s">
        <v>492</v>
      </c>
      <c r="D3952" s="575">
        <v>28.65</v>
      </c>
    </row>
    <row r="3953" spans="1:4">
      <c r="A3953" s="572">
        <v>1079</v>
      </c>
      <c r="B3953" s="573" t="s">
        <v>4455</v>
      </c>
      <c r="C3953" s="574" t="s">
        <v>492</v>
      </c>
      <c r="D3953" s="575">
        <v>31.69</v>
      </c>
    </row>
    <row r="3954" spans="1:4">
      <c r="A3954" s="572">
        <v>5104</v>
      </c>
      <c r="B3954" s="573" t="s">
        <v>4456</v>
      </c>
      <c r="C3954" s="574" t="s">
        <v>486</v>
      </c>
      <c r="D3954" s="575">
        <v>43.51</v>
      </c>
    </row>
    <row r="3955" spans="1:4">
      <c r="A3955" s="572">
        <v>26023</v>
      </c>
      <c r="B3955" s="573" t="s">
        <v>4457</v>
      </c>
      <c r="C3955" s="574" t="s">
        <v>492</v>
      </c>
      <c r="D3955" s="575">
        <v>35.450000000000003</v>
      </c>
    </row>
    <row r="3956" spans="1:4">
      <c r="A3956" s="572">
        <v>2710</v>
      </c>
      <c r="B3956" s="573" t="s">
        <v>4458</v>
      </c>
      <c r="C3956" s="574" t="s">
        <v>492</v>
      </c>
      <c r="D3956" s="575">
        <v>28.31</v>
      </c>
    </row>
    <row r="3957" spans="1:4" ht="28.5">
      <c r="A3957" s="572">
        <v>14575</v>
      </c>
      <c r="B3957" s="573" t="s">
        <v>4459</v>
      </c>
      <c r="C3957" s="574" t="s">
        <v>492</v>
      </c>
      <c r="D3957" s="575">
        <v>2136096.87</v>
      </c>
    </row>
    <row r="3958" spans="1:4">
      <c r="A3958" s="572">
        <v>20053</v>
      </c>
      <c r="B3958" s="573" t="s">
        <v>4460</v>
      </c>
      <c r="C3958" s="574" t="s">
        <v>492</v>
      </c>
      <c r="D3958" s="575">
        <v>45.13</v>
      </c>
    </row>
    <row r="3959" spans="1:4" ht="28.5">
      <c r="A3959" s="572">
        <v>20033</v>
      </c>
      <c r="B3959" s="573" t="s">
        <v>4461</v>
      </c>
      <c r="C3959" s="574" t="s">
        <v>492</v>
      </c>
      <c r="D3959" s="575">
        <v>30.45</v>
      </c>
    </row>
    <row r="3960" spans="1:4" ht="28.5">
      <c r="A3960" s="572">
        <v>20034</v>
      </c>
      <c r="B3960" s="573" t="s">
        <v>4462</v>
      </c>
      <c r="C3960" s="574" t="s">
        <v>492</v>
      </c>
      <c r="D3960" s="575">
        <v>49.9</v>
      </c>
    </row>
    <row r="3961" spans="1:4" ht="28.5">
      <c r="A3961" s="572">
        <v>20035</v>
      </c>
      <c r="B3961" s="573" t="s">
        <v>4463</v>
      </c>
      <c r="C3961" s="574" t="s">
        <v>492</v>
      </c>
      <c r="D3961" s="575">
        <v>55.54</v>
      </c>
    </row>
    <row r="3962" spans="1:4" ht="28.5">
      <c r="A3962" s="572">
        <v>20036</v>
      </c>
      <c r="B3962" s="573" t="s">
        <v>4464</v>
      </c>
      <c r="C3962" s="574" t="s">
        <v>492</v>
      </c>
      <c r="D3962" s="575">
        <v>80.319999999999993</v>
      </c>
    </row>
    <row r="3963" spans="1:4" ht="28.5">
      <c r="A3963" s="572">
        <v>20037</v>
      </c>
      <c r="B3963" s="573" t="s">
        <v>4465</v>
      </c>
      <c r="C3963" s="574" t="s">
        <v>492</v>
      </c>
      <c r="D3963" s="575">
        <v>163.87</v>
      </c>
    </row>
    <row r="3964" spans="1:4" ht="28.5">
      <c r="A3964" s="572">
        <v>20038</v>
      </c>
      <c r="B3964" s="573" t="s">
        <v>4466</v>
      </c>
      <c r="C3964" s="574" t="s">
        <v>492</v>
      </c>
      <c r="D3964" s="575">
        <v>302.37</v>
      </c>
    </row>
    <row r="3965" spans="1:4" ht="28.5">
      <c r="A3965" s="572">
        <v>20039</v>
      </c>
      <c r="B3965" s="573" t="s">
        <v>4467</v>
      </c>
      <c r="C3965" s="574" t="s">
        <v>492</v>
      </c>
      <c r="D3965" s="575">
        <v>427.1</v>
      </c>
    </row>
    <row r="3966" spans="1:4" ht="28.5">
      <c r="A3966" s="572">
        <v>20040</v>
      </c>
      <c r="B3966" s="573" t="s">
        <v>4468</v>
      </c>
      <c r="C3966" s="574" t="s">
        <v>492</v>
      </c>
      <c r="D3966" s="575">
        <v>544.72</v>
      </c>
    </row>
    <row r="3967" spans="1:4" ht="28.5">
      <c r="A3967" s="572">
        <v>20041</v>
      </c>
      <c r="B3967" s="573" t="s">
        <v>4469</v>
      </c>
      <c r="C3967" s="574" t="s">
        <v>492</v>
      </c>
      <c r="D3967" s="575">
        <v>549.79999999999995</v>
      </c>
    </row>
    <row r="3968" spans="1:4">
      <c r="A3968" s="572">
        <v>20043</v>
      </c>
      <c r="B3968" s="573" t="s">
        <v>4470</v>
      </c>
      <c r="C3968" s="574" t="s">
        <v>492</v>
      </c>
      <c r="D3968" s="575">
        <v>3.01</v>
      </c>
    </row>
    <row r="3969" spans="1:4">
      <c r="A3969" s="572">
        <v>20044</v>
      </c>
      <c r="B3969" s="573" t="s">
        <v>4471</v>
      </c>
      <c r="C3969" s="574" t="s">
        <v>492</v>
      </c>
      <c r="D3969" s="575">
        <v>3.67</v>
      </c>
    </row>
    <row r="3970" spans="1:4">
      <c r="A3970" s="572">
        <v>20042</v>
      </c>
      <c r="B3970" s="573" t="s">
        <v>4472</v>
      </c>
      <c r="C3970" s="574" t="s">
        <v>492</v>
      </c>
      <c r="D3970" s="575">
        <v>2.76</v>
      </c>
    </row>
    <row r="3971" spans="1:4">
      <c r="A3971" s="572">
        <v>20046</v>
      </c>
      <c r="B3971" s="573" t="s">
        <v>4473</v>
      </c>
      <c r="C3971" s="574" t="s">
        <v>492</v>
      </c>
      <c r="D3971" s="575">
        <v>10.08</v>
      </c>
    </row>
    <row r="3972" spans="1:4">
      <c r="A3972" s="572">
        <v>20047</v>
      </c>
      <c r="B3972" s="573" t="s">
        <v>4474</v>
      </c>
      <c r="C3972" s="574" t="s">
        <v>492</v>
      </c>
      <c r="D3972" s="575">
        <v>29.19</v>
      </c>
    </row>
    <row r="3973" spans="1:4">
      <c r="A3973" s="572">
        <v>20045</v>
      </c>
      <c r="B3973" s="573" t="s">
        <v>4475</v>
      </c>
      <c r="C3973" s="574" t="s">
        <v>492</v>
      </c>
      <c r="D3973" s="575">
        <v>4.78</v>
      </c>
    </row>
    <row r="3974" spans="1:4" ht="28.5">
      <c r="A3974" s="572">
        <v>20972</v>
      </c>
      <c r="B3974" s="573" t="s">
        <v>4476</v>
      </c>
      <c r="C3974" s="574" t="s">
        <v>492</v>
      </c>
      <c r="D3974" s="575">
        <v>73.92</v>
      </c>
    </row>
    <row r="3975" spans="1:4">
      <c r="A3975" s="572">
        <v>20032</v>
      </c>
      <c r="B3975" s="573" t="s">
        <v>4477</v>
      </c>
      <c r="C3975" s="574" t="s">
        <v>492</v>
      </c>
      <c r="D3975" s="575">
        <v>34.1</v>
      </c>
    </row>
    <row r="3976" spans="1:4">
      <c r="A3976" s="572">
        <v>11321</v>
      </c>
      <c r="B3976" s="573" t="s">
        <v>4478</v>
      </c>
      <c r="C3976" s="574" t="s">
        <v>492</v>
      </c>
      <c r="D3976" s="575">
        <v>14.24</v>
      </c>
    </row>
    <row r="3977" spans="1:4">
      <c r="A3977" s="572">
        <v>11323</v>
      </c>
      <c r="B3977" s="573" t="s">
        <v>4479</v>
      </c>
      <c r="C3977" s="574" t="s">
        <v>492</v>
      </c>
      <c r="D3977" s="575">
        <v>17.02</v>
      </c>
    </row>
    <row r="3978" spans="1:4">
      <c r="A3978" s="572">
        <v>20327</v>
      </c>
      <c r="B3978" s="573" t="s">
        <v>4480</v>
      </c>
      <c r="C3978" s="574" t="s">
        <v>492</v>
      </c>
      <c r="D3978" s="575">
        <v>10.07</v>
      </c>
    </row>
    <row r="3979" spans="1:4">
      <c r="A3979" s="572">
        <v>25966</v>
      </c>
      <c r="B3979" s="573" t="s">
        <v>4481</v>
      </c>
      <c r="C3979" s="574" t="s">
        <v>256</v>
      </c>
      <c r="D3979" s="575">
        <v>16.41</v>
      </c>
    </row>
    <row r="3980" spans="1:4">
      <c r="A3980" s="572">
        <v>13846</v>
      </c>
      <c r="B3980" s="573" t="s">
        <v>4482</v>
      </c>
      <c r="C3980" s="574" t="s">
        <v>492</v>
      </c>
      <c r="D3980" s="575">
        <v>29.05</v>
      </c>
    </row>
    <row r="3981" spans="1:4" ht="42.75">
      <c r="A3981" s="572">
        <v>13390</v>
      </c>
      <c r="B3981" s="573" t="s">
        <v>4483</v>
      </c>
      <c r="C3981" s="574" t="s">
        <v>492</v>
      </c>
      <c r="D3981" s="575">
        <v>62.33</v>
      </c>
    </row>
    <row r="3982" spans="1:4">
      <c r="A3982" s="572">
        <v>6034</v>
      </c>
      <c r="B3982" s="573" t="s">
        <v>4484</v>
      </c>
      <c r="C3982" s="574" t="s">
        <v>492</v>
      </c>
      <c r="D3982" s="575">
        <v>7.25</v>
      </c>
    </row>
    <row r="3983" spans="1:4">
      <c r="A3983" s="572">
        <v>6036</v>
      </c>
      <c r="B3983" s="573" t="s">
        <v>4485</v>
      </c>
      <c r="C3983" s="574" t="s">
        <v>492</v>
      </c>
      <c r="D3983" s="575">
        <v>9.8800000000000008</v>
      </c>
    </row>
    <row r="3984" spans="1:4">
      <c r="A3984" s="572">
        <v>6031</v>
      </c>
      <c r="B3984" s="573" t="s">
        <v>4486</v>
      </c>
      <c r="C3984" s="574" t="s">
        <v>492</v>
      </c>
      <c r="D3984" s="575">
        <v>11.61</v>
      </c>
    </row>
    <row r="3985" spans="1:4">
      <c r="A3985" s="572">
        <v>6029</v>
      </c>
      <c r="B3985" s="573" t="s">
        <v>4487</v>
      </c>
      <c r="C3985" s="574" t="s">
        <v>492</v>
      </c>
      <c r="D3985" s="575">
        <v>11.74</v>
      </c>
    </row>
    <row r="3986" spans="1:4">
      <c r="A3986" s="572">
        <v>6033</v>
      </c>
      <c r="B3986" s="573" t="s">
        <v>4488</v>
      </c>
      <c r="C3986" s="574" t="s">
        <v>492</v>
      </c>
      <c r="D3986" s="575">
        <v>15.47</v>
      </c>
    </row>
    <row r="3987" spans="1:4" ht="28.5">
      <c r="A3987" s="572">
        <v>11672</v>
      </c>
      <c r="B3987" s="573" t="s">
        <v>4489</v>
      </c>
      <c r="C3987" s="574" t="s">
        <v>492</v>
      </c>
      <c r="D3987" s="575">
        <v>33.65</v>
      </c>
    </row>
    <row r="3988" spans="1:4" ht="28.5">
      <c r="A3988" s="572">
        <v>11669</v>
      </c>
      <c r="B3988" s="573" t="s">
        <v>4490</v>
      </c>
      <c r="C3988" s="574" t="s">
        <v>492</v>
      </c>
      <c r="D3988" s="575">
        <v>32.049999999999997</v>
      </c>
    </row>
    <row r="3989" spans="1:4" ht="28.5">
      <c r="A3989" s="572">
        <v>20055</v>
      </c>
      <c r="B3989" s="573" t="s">
        <v>4491</v>
      </c>
      <c r="C3989" s="574" t="s">
        <v>492</v>
      </c>
      <c r="D3989" s="575">
        <v>24</v>
      </c>
    </row>
    <row r="3990" spans="1:4" ht="28.5">
      <c r="A3990" s="572">
        <v>11670</v>
      </c>
      <c r="B3990" s="573" t="s">
        <v>4492</v>
      </c>
      <c r="C3990" s="574" t="s">
        <v>492</v>
      </c>
      <c r="D3990" s="575">
        <v>12.27</v>
      </c>
    </row>
    <row r="3991" spans="1:4" ht="28.5">
      <c r="A3991" s="572">
        <v>11671</v>
      </c>
      <c r="B3991" s="573" t="s">
        <v>4493</v>
      </c>
      <c r="C3991" s="574" t="s">
        <v>492</v>
      </c>
      <c r="D3991" s="575">
        <v>51.5</v>
      </c>
    </row>
    <row r="3992" spans="1:4" ht="28.5">
      <c r="A3992" s="572">
        <v>6032</v>
      </c>
      <c r="B3992" s="573" t="s">
        <v>4494</v>
      </c>
      <c r="C3992" s="574" t="s">
        <v>492</v>
      </c>
      <c r="D3992" s="575">
        <v>14.71</v>
      </c>
    </row>
    <row r="3993" spans="1:4" ht="28.5">
      <c r="A3993" s="572">
        <v>11673</v>
      </c>
      <c r="B3993" s="573" t="s">
        <v>4495</v>
      </c>
      <c r="C3993" s="574" t="s">
        <v>492</v>
      </c>
      <c r="D3993" s="575">
        <v>11.58</v>
      </c>
    </row>
    <row r="3994" spans="1:4" ht="28.5">
      <c r="A3994" s="572">
        <v>11674</v>
      </c>
      <c r="B3994" s="573" t="s">
        <v>4496</v>
      </c>
      <c r="C3994" s="574" t="s">
        <v>492</v>
      </c>
      <c r="D3994" s="575">
        <v>14.92</v>
      </c>
    </row>
    <row r="3995" spans="1:4" ht="28.5">
      <c r="A3995" s="572">
        <v>11675</v>
      </c>
      <c r="B3995" s="573" t="s">
        <v>4497</v>
      </c>
      <c r="C3995" s="574" t="s">
        <v>492</v>
      </c>
      <c r="D3995" s="575">
        <v>23.68</v>
      </c>
    </row>
    <row r="3996" spans="1:4" ht="28.5">
      <c r="A3996" s="572">
        <v>11676</v>
      </c>
      <c r="B3996" s="573" t="s">
        <v>4498</v>
      </c>
      <c r="C3996" s="574" t="s">
        <v>492</v>
      </c>
      <c r="D3996" s="575">
        <v>31.68</v>
      </c>
    </row>
    <row r="3997" spans="1:4" ht="28.5">
      <c r="A3997" s="572">
        <v>11677</v>
      </c>
      <c r="B3997" s="573" t="s">
        <v>4499</v>
      </c>
      <c r="C3997" s="574" t="s">
        <v>492</v>
      </c>
      <c r="D3997" s="575">
        <v>32.71</v>
      </c>
    </row>
    <row r="3998" spans="1:4" ht="28.5">
      <c r="A3998" s="572">
        <v>11678</v>
      </c>
      <c r="B3998" s="573" t="s">
        <v>4500</v>
      </c>
      <c r="C3998" s="574" t="s">
        <v>492</v>
      </c>
      <c r="D3998" s="575">
        <v>59.91</v>
      </c>
    </row>
    <row r="3999" spans="1:4">
      <c r="A3999" s="572">
        <v>6038</v>
      </c>
      <c r="B3999" s="573" t="s">
        <v>4501</v>
      </c>
      <c r="C3999" s="574" t="s">
        <v>492</v>
      </c>
      <c r="D3999" s="575">
        <v>3.8</v>
      </c>
    </row>
    <row r="4000" spans="1:4">
      <c r="A4000" s="572">
        <v>11718</v>
      </c>
      <c r="B4000" s="573" t="s">
        <v>4502</v>
      </c>
      <c r="C4000" s="574" t="s">
        <v>492</v>
      </c>
      <c r="D4000" s="575">
        <v>10.84</v>
      </c>
    </row>
    <row r="4001" spans="1:4">
      <c r="A4001" s="572">
        <v>6037</v>
      </c>
      <c r="B4001" s="573" t="s">
        <v>4503</v>
      </c>
      <c r="C4001" s="574" t="s">
        <v>492</v>
      </c>
      <c r="D4001" s="575">
        <v>7.9</v>
      </c>
    </row>
    <row r="4002" spans="1:4">
      <c r="A4002" s="572">
        <v>11719</v>
      </c>
      <c r="B4002" s="573" t="s">
        <v>4504</v>
      </c>
      <c r="C4002" s="574" t="s">
        <v>492</v>
      </c>
      <c r="D4002" s="575">
        <v>8.7899999999999991</v>
      </c>
    </row>
    <row r="4003" spans="1:4">
      <c r="A4003" s="572">
        <v>6012</v>
      </c>
      <c r="B4003" s="573" t="s">
        <v>4505</v>
      </c>
      <c r="C4003" s="574" t="s">
        <v>492</v>
      </c>
      <c r="D4003" s="575">
        <v>291.37</v>
      </c>
    </row>
    <row r="4004" spans="1:4">
      <c r="A4004" s="572">
        <v>6027</v>
      </c>
      <c r="B4004" s="573" t="s">
        <v>4506</v>
      </c>
      <c r="C4004" s="574" t="s">
        <v>492</v>
      </c>
      <c r="D4004" s="575">
        <v>496.52</v>
      </c>
    </row>
    <row r="4005" spans="1:4">
      <c r="A4005" s="572">
        <v>6010</v>
      </c>
      <c r="B4005" s="573" t="s">
        <v>4507</v>
      </c>
      <c r="C4005" s="574" t="s">
        <v>492</v>
      </c>
      <c r="D4005" s="575">
        <v>54.55</v>
      </c>
    </row>
    <row r="4006" spans="1:4">
      <c r="A4006" s="572">
        <v>6017</v>
      </c>
      <c r="B4006" s="573" t="s">
        <v>4508</v>
      </c>
      <c r="C4006" s="574" t="s">
        <v>492</v>
      </c>
      <c r="D4006" s="575">
        <v>43.2</v>
      </c>
    </row>
    <row r="4007" spans="1:4">
      <c r="A4007" s="572">
        <v>6019</v>
      </c>
      <c r="B4007" s="573" t="s">
        <v>4509</v>
      </c>
      <c r="C4007" s="574" t="s">
        <v>492</v>
      </c>
      <c r="D4007" s="575">
        <v>31.7</v>
      </c>
    </row>
    <row r="4008" spans="1:4">
      <c r="A4008" s="572">
        <v>6020</v>
      </c>
      <c r="B4008" s="573" t="s">
        <v>4510</v>
      </c>
      <c r="C4008" s="574" t="s">
        <v>492</v>
      </c>
      <c r="D4008" s="575">
        <v>19.04</v>
      </c>
    </row>
    <row r="4009" spans="1:4">
      <c r="A4009" s="572">
        <v>6011</v>
      </c>
      <c r="B4009" s="573" t="s">
        <v>4511</v>
      </c>
      <c r="C4009" s="574" t="s">
        <v>492</v>
      </c>
      <c r="D4009" s="575">
        <v>157.57</v>
      </c>
    </row>
    <row r="4010" spans="1:4">
      <c r="A4010" s="572">
        <v>6028</v>
      </c>
      <c r="B4010" s="573" t="s">
        <v>4512</v>
      </c>
      <c r="C4010" s="574" t="s">
        <v>492</v>
      </c>
      <c r="D4010" s="575">
        <v>75.98</v>
      </c>
    </row>
    <row r="4011" spans="1:4">
      <c r="A4011" s="572">
        <v>6016</v>
      </c>
      <c r="B4011" s="573" t="s">
        <v>4513</v>
      </c>
      <c r="C4011" s="574" t="s">
        <v>492</v>
      </c>
      <c r="D4011" s="575">
        <v>20.079999999999998</v>
      </c>
    </row>
    <row r="4012" spans="1:4" ht="28.5">
      <c r="A4012" s="572">
        <v>6015</v>
      </c>
      <c r="B4012" s="573" t="s">
        <v>4514</v>
      </c>
      <c r="C4012" s="574" t="s">
        <v>492</v>
      </c>
      <c r="D4012" s="575">
        <v>87.22</v>
      </c>
    </row>
    <row r="4013" spans="1:4" ht="28.5">
      <c r="A4013" s="572">
        <v>6014</v>
      </c>
      <c r="B4013" s="573" t="s">
        <v>4515</v>
      </c>
      <c r="C4013" s="574" t="s">
        <v>492</v>
      </c>
      <c r="D4013" s="575">
        <v>83.39</v>
      </c>
    </row>
    <row r="4014" spans="1:4" ht="28.5">
      <c r="A4014" s="572">
        <v>6013</v>
      </c>
      <c r="B4014" s="573" t="s">
        <v>4516</v>
      </c>
      <c r="C4014" s="574" t="s">
        <v>492</v>
      </c>
      <c r="D4014" s="575">
        <v>59.98</v>
      </c>
    </row>
    <row r="4015" spans="1:4" ht="28.5">
      <c r="A4015" s="572">
        <v>6006</v>
      </c>
      <c r="B4015" s="573" t="s">
        <v>4517</v>
      </c>
      <c r="C4015" s="574" t="s">
        <v>492</v>
      </c>
      <c r="D4015" s="575">
        <v>43.43</v>
      </c>
    </row>
    <row r="4016" spans="1:4" ht="28.5">
      <c r="A4016" s="572">
        <v>6005</v>
      </c>
      <c r="B4016" s="573" t="s">
        <v>4518</v>
      </c>
      <c r="C4016" s="574" t="s">
        <v>492</v>
      </c>
      <c r="D4016" s="575">
        <v>49</v>
      </c>
    </row>
    <row r="4017" spans="1:4">
      <c r="A4017" s="572">
        <v>11756</v>
      </c>
      <c r="B4017" s="573" t="s">
        <v>4519</v>
      </c>
      <c r="C4017" s="574" t="s">
        <v>492</v>
      </c>
      <c r="D4017" s="575">
        <v>23.4</v>
      </c>
    </row>
    <row r="4018" spans="1:4" ht="28.5">
      <c r="A4018" s="572">
        <v>10904</v>
      </c>
      <c r="B4018" s="573" t="s">
        <v>4520</v>
      </c>
      <c r="C4018" s="574" t="s">
        <v>492</v>
      </c>
      <c r="D4018" s="575">
        <v>103.5</v>
      </c>
    </row>
    <row r="4019" spans="1:4">
      <c r="A4019" s="572">
        <v>11752</v>
      </c>
      <c r="B4019" s="573" t="s">
        <v>4521</v>
      </c>
      <c r="C4019" s="574" t="s">
        <v>492</v>
      </c>
      <c r="D4019" s="575">
        <v>13.49</v>
      </c>
    </row>
    <row r="4020" spans="1:4">
      <c r="A4020" s="572">
        <v>11753</v>
      </c>
      <c r="B4020" s="573" t="s">
        <v>4522</v>
      </c>
      <c r="C4020" s="574" t="s">
        <v>492</v>
      </c>
      <c r="D4020" s="575">
        <v>16.11</v>
      </c>
    </row>
    <row r="4021" spans="1:4" ht="28.5">
      <c r="A4021" s="572">
        <v>6021</v>
      </c>
      <c r="B4021" s="573" t="s">
        <v>4523</v>
      </c>
      <c r="C4021" s="574" t="s">
        <v>492</v>
      </c>
      <c r="D4021" s="575">
        <v>44.71</v>
      </c>
    </row>
    <row r="4022" spans="1:4" ht="28.5">
      <c r="A4022" s="572">
        <v>6024</v>
      </c>
      <c r="B4022" s="573" t="s">
        <v>4524</v>
      </c>
      <c r="C4022" s="574" t="s">
        <v>492</v>
      </c>
      <c r="D4022" s="575">
        <v>46.21</v>
      </c>
    </row>
    <row r="4023" spans="1:4">
      <c r="A4023" s="572">
        <v>38379</v>
      </c>
      <c r="B4023" s="573" t="s">
        <v>4525</v>
      </c>
      <c r="C4023" s="574" t="s">
        <v>810</v>
      </c>
      <c r="D4023" s="575">
        <v>27.97</v>
      </c>
    </row>
    <row r="4024" spans="1:4" ht="28.5">
      <c r="A4024" s="572">
        <v>13897</v>
      </c>
      <c r="B4024" s="573" t="s">
        <v>4526</v>
      </c>
      <c r="C4024" s="574" t="s">
        <v>492</v>
      </c>
      <c r="D4024" s="575">
        <v>5831.79</v>
      </c>
    </row>
    <row r="4025" spans="1:4" ht="28.5">
      <c r="A4025" s="572">
        <v>10640</v>
      </c>
      <c r="B4025" s="573" t="s">
        <v>4527</v>
      </c>
      <c r="C4025" s="574" t="s">
        <v>492</v>
      </c>
      <c r="D4025" s="575">
        <v>12630.43</v>
      </c>
    </row>
    <row r="4026" spans="1:4" ht="28.5">
      <c r="A4026" s="572">
        <v>11086</v>
      </c>
      <c r="B4026" s="573" t="s">
        <v>4528</v>
      </c>
      <c r="C4026" s="574" t="s">
        <v>780</v>
      </c>
      <c r="D4026" s="575">
        <v>71.02</v>
      </c>
    </row>
    <row r="4027" spans="1:4">
      <c r="A4027" s="572">
        <v>34356</v>
      </c>
      <c r="B4027" s="573" t="s">
        <v>4529</v>
      </c>
      <c r="C4027" s="574" t="s">
        <v>486</v>
      </c>
      <c r="D4027" s="575">
        <v>6.37</v>
      </c>
    </row>
    <row r="4028" spans="1:4">
      <c r="A4028" s="572">
        <v>34357</v>
      </c>
      <c r="B4028" s="573" t="s">
        <v>4530</v>
      </c>
      <c r="C4028" s="574" t="s">
        <v>486</v>
      </c>
      <c r="D4028" s="575">
        <v>7.07</v>
      </c>
    </row>
    <row r="4029" spans="1:4">
      <c r="A4029" s="572">
        <v>37329</v>
      </c>
      <c r="B4029" s="573" t="s">
        <v>4531</v>
      </c>
      <c r="C4029" s="574" t="s">
        <v>486</v>
      </c>
      <c r="D4029" s="575">
        <v>97.53</v>
      </c>
    </row>
    <row r="4030" spans="1:4">
      <c r="A4030" s="572">
        <v>37398</v>
      </c>
      <c r="B4030" s="573" t="s">
        <v>4532</v>
      </c>
      <c r="C4030" s="574" t="s">
        <v>486</v>
      </c>
      <c r="D4030" s="575">
        <v>124.82</v>
      </c>
    </row>
    <row r="4031" spans="1:4">
      <c r="A4031" s="572">
        <v>2510</v>
      </c>
      <c r="B4031" s="573" t="s">
        <v>4533</v>
      </c>
      <c r="C4031" s="574" t="s">
        <v>492</v>
      </c>
      <c r="D4031" s="575">
        <v>28.31</v>
      </c>
    </row>
    <row r="4032" spans="1:4" ht="28.5">
      <c r="A4032" s="572">
        <v>12359</v>
      </c>
      <c r="B4032" s="573" t="s">
        <v>4534</v>
      </c>
      <c r="C4032" s="574" t="s">
        <v>492</v>
      </c>
      <c r="D4032" s="575">
        <v>107.81</v>
      </c>
    </row>
    <row r="4033" spans="1:4">
      <c r="A4033" s="572">
        <v>5320</v>
      </c>
      <c r="B4033" s="573" t="s">
        <v>4535</v>
      </c>
      <c r="C4033" s="574" t="s">
        <v>256</v>
      </c>
      <c r="D4033" s="575">
        <v>32.83</v>
      </c>
    </row>
    <row r="4034" spans="1:4" ht="28.5">
      <c r="A4034" s="572">
        <v>40596</v>
      </c>
      <c r="B4034" s="573" t="s">
        <v>4536</v>
      </c>
      <c r="C4034" s="574" t="s">
        <v>780</v>
      </c>
      <c r="D4034" s="575">
        <v>41.32</v>
      </c>
    </row>
    <row r="4035" spans="1:4">
      <c r="A4035" s="572">
        <v>7353</v>
      </c>
      <c r="B4035" s="573" t="s">
        <v>4537</v>
      </c>
      <c r="C4035" s="574" t="s">
        <v>256</v>
      </c>
      <c r="D4035" s="575">
        <v>22.18</v>
      </c>
    </row>
    <row r="4036" spans="1:4">
      <c r="A4036" s="572">
        <v>36144</v>
      </c>
      <c r="B4036" s="573" t="s">
        <v>4538</v>
      </c>
      <c r="C4036" s="574" t="s">
        <v>492</v>
      </c>
      <c r="D4036" s="575">
        <v>1.19</v>
      </c>
    </row>
    <row r="4037" spans="1:4">
      <c r="A4037" s="572">
        <v>10518</v>
      </c>
      <c r="B4037" s="573" t="s">
        <v>4539</v>
      </c>
      <c r="C4037" s="574" t="s">
        <v>492</v>
      </c>
      <c r="D4037" s="575">
        <v>10.39</v>
      </c>
    </row>
    <row r="4038" spans="1:4" ht="28.5">
      <c r="A4038" s="572">
        <v>6042</v>
      </c>
      <c r="B4038" s="573" t="s">
        <v>4540</v>
      </c>
      <c r="C4038" s="574" t="s">
        <v>686</v>
      </c>
      <c r="D4038" s="575">
        <v>81</v>
      </c>
    </row>
    <row r="4039" spans="1:4" ht="42.75">
      <c r="A4039" s="572">
        <v>6043</v>
      </c>
      <c r="B4039" s="573" t="s">
        <v>4541</v>
      </c>
      <c r="C4039" s="574" t="s">
        <v>686</v>
      </c>
      <c r="D4039" s="575">
        <v>90</v>
      </c>
    </row>
    <row r="4040" spans="1:4" ht="57">
      <c r="A4040" s="572">
        <v>36530</v>
      </c>
      <c r="B4040" s="573" t="s">
        <v>4542</v>
      </c>
      <c r="C4040" s="574" t="s">
        <v>492</v>
      </c>
      <c r="D4040" s="575">
        <v>212048.77</v>
      </c>
    </row>
    <row r="4041" spans="1:4" ht="57">
      <c r="A4041" s="572">
        <v>6046</v>
      </c>
      <c r="B4041" s="573" t="s">
        <v>4543</v>
      </c>
      <c r="C4041" s="574" t="s">
        <v>492</v>
      </c>
      <c r="D4041" s="575">
        <v>230000</v>
      </c>
    </row>
    <row r="4042" spans="1:4" ht="57">
      <c r="A4042" s="572">
        <v>36531</v>
      </c>
      <c r="B4042" s="573" t="s">
        <v>4544</v>
      </c>
      <c r="C4042" s="574" t="s">
        <v>492</v>
      </c>
      <c r="D4042" s="575">
        <v>238414.61</v>
      </c>
    </row>
    <row r="4043" spans="1:4">
      <c r="A4043" s="572">
        <v>34684</v>
      </c>
      <c r="B4043" s="573" t="s">
        <v>4545</v>
      </c>
      <c r="C4043" s="574" t="s">
        <v>891</v>
      </c>
      <c r="D4043" s="575">
        <v>121.8</v>
      </c>
    </row>
    <row r="4044" spans="1:4" ht="28.5">
      <c r="A4044" s="572">
        <v>34683</v>
      </c>
      <c r="B4044" s="573" t="s">
        <v>4546</v>
      </c>
      <c r="C4044" s="574" t="s">
        <v>891</v>
      </c>
      <c r="D4044" s="575">
        <v>76.13</v>
      </c>
    </row>
    <row r="4045" spans="1:4" ht="28.5">
      <c r="A4045" s="572">
        <v>533</v>
      </c>
      <c r="B4045" s="573" t="s">
        <v>4547</v>
      </c>
      <c r="C4045" s="574" t="s">
        <v>891</v>
      </c>
      <c r="D4045" s="575">
        <v>10.88</v>
      </c>
    </row>
    <row r="4046" spans="1:4" ht="28.5">
      <c r="A4046" s="572">
        <v>10515</v>
      </c>
      <c r="B4046" s="573" t="s">
        <v>4548</v>
      </c>
      <c r="C4046" s="574" t="s">
        <v>891</v>
      </c>
      <c r="D4046" s="575">
        <v>28.06</v>
      </c>
    </row>
    <row r="4047" spans="1:4" ht="28.5">
      <c r="A4047" s="572">
        <v>536</v>
      </c>
      <c r="B4047" s="573" t="s">
        <v>4549</v>
      </c>
      <c r="C4047" s="574" t="s">
        <v>891</v>
      </c>
      <c r="D4047" s="575">
        <v>18.440000000000001</v>
      </c>
    </row>
    <row r="4048" spans="1:4" ht="28.5">
      <c r="A4048" s="572">
        <v>153</v>
      </c>
      <c r="B4048" s="573" t="s">
        <v>4550</v>
      </c>
      <c r="C4048" s="574" t="s">
        <v>256</v>
      </c>
      <c r="D4048" s="575">
        <v>80.2</v>
      </c>
    </row>
    <row r="4049" spans="1:4" ht="28.5">
      <c r="A4049" s="572">
        <v>34682</v>
      </c>
      <c r="B4049" s="573" t="s">
        <v>4551</v>
      </c>
      <c r="C4049" s="574" t="s">
        <v>891</v>
      </c>
      <c r="D4049" s="575">
        <v>58.21</v>
      </c>
    </row>
    <row r="4050" spans="1:4">
      <c r="A4050" s="572">
        <v>10559</v>
      </c>
      <c r="B4050" s="573" t="s">
        <v>4552</v>
      </c>
      <c r="C4050" s="574" t="s">
        <v>492</v>
      </c>
      <c r="D4050" s="575">
        <v>2300</v>
      </c>
    </row>
    <row r="4051" spans="1:4">
      <c r="A4051" s="572">
        <v>10664</v>
      </c>
      <c r="B4051" s="573" t="s">
        <v>4553</v>
      </c>
      <c r="C4051" s="574" t="s">
        <v>492</v>
      </c>
      <c r="D4051" s="575">
        <v>6250.9</v>
      </c>
    </row>
    <row r="4052" spans="1:4">
      <c r="A4052" s="572">
        <v>10857</v>
      </c>
      <c r="B4052" s="573" t="s">
        <v>4554</v>
      </c>
      <c r="C4052" s="574" t="s">
        <v>810</v>
      </c>
      <c r="D4052" s="575">
        <v>6.23</v>
      </c>
    </row>
    <row r="4053" spans="1:4">
      <c r="A4053" s="572">
        <v>4803</v>
      </c>
      <c r="B4053" s="573" t="s">
        <v>4555</v>
      </c>
      <c r="C4053" s="574" t="s">
        <v>810</v>
      </c>
      <c r="D4053" s="575">
        <v>15.01</v>
      </c>
    </row>
    <row r="4054" spans="1:4" ht="28.5">
      <c r="A4054" s="572">
        <v>6186</v>
      </c>
      <c r="B4054" s="573" t="s">
        <v>4556</v>
      </c>
      <c r="C4054" s="574" t="s">
        <v>810</v>
      </c>
      <c r="D4054" s="575">
        <v>4.8600000000000003</v>
      </c>
    </row>
    <row r="4055" spans="1:4" ht="28.5">
      <c r="A4055" s="572">
        <v>4829</v>
      </c>
      <c r="B4055" s="573" t="s">
        <v>4557</v>
      </c>
      <c r="C4055" s="574" t="s">
        <v>810</v>
      </c>
      <c r="D4055" s="575">
        <v>20.23</v>
      </c>
    </row>
    <row r="4056" spans="1:4">
      <c r="A4056" s="572">
        <v>20231</v>
      </c>
      <c r="B4056" s="573" t="s">
        <v>4558</v>
      </c>
      <c r="C4056" s="574" t="s">
        <v>810</v>
      </c>
      <c r="D4056" s="575">
        <v>41.01</v>
      </c>
    </row>
    <row r="4057" spans="1:4">
      <c r="A4057" s="572">
        <v>34680</v>
      </c>
      <c r="B4057" s="573" t="s">
        <v>4559</v>
      </c>
      <c r="C4057" s="574" t="s">
        <v>810</v>
      </c>
      <c r="D4057" s="575">
        <v>17.91</v>
      </c>
    </row>
    <row r="4058" spans="1:4">
      <c r="A4058" s="572">
        <v>4804</v>
      </c>
      <c r="B4058" s="573" t="s">
        <v>4560</v>
      </c>
      <c r="C4058" s="574" t="s">
        <v>810</v>
      </c>
      <c r="D4058" s="575">
        <v>11.52</v>
      </c>
    </row>
    <row r="4059" spans="1:4">
      <c r="A4059" s="572">
        <v>11573</v>
      </c>
      <c r="B4059" s="573" t="s">
        <v>4561</v>
      </c>
      <c r="C4059" s="574" t="s">
        <v>492</v>
      </c>
      <c r="D4059" s="575">
        <v>14.7</v>
      </c>
    </row>
    <row r="4060" spans="1:4">
      <c r="A4060" s="572">
        <v>38401</v>
      </c>
      <c r="B4060" s="573" t="s">
        <v>4562</v>
      </c>
      <c r="C4060" s="574" t="s">
        <v>492</v>
      </c>
      <c r="D4060" s="575">
        <v>7.2</v>
      </c>
    </row>
    <row r="4061" spans="1:4">
      <c r="A4061" s="572">
        <v>11575</v>
      </c>
      <c r="B4061" s="573" t="s">
        <v>4563</v>
      </c>
      <c r="C4061" s="574" t="s">
        <v>492</v>
      </c>
      <c r="D4061" s="575">
        <v>26.95</v>
      </c>
    </row>
    <row r="4062" spans="1:4">
      <c r="A4062" s="572">
        <v>11576</v>
      </c>
      <c r="B4062" s="573" t="s">
        <v>4564</v>
      </c>
      <c r="C4062" s="574" t="s">
        <v>492</v>
      </c>
      <c r="D4062" s="575">
        <v>28.31</v>
      </c>
    </row>
    <row r="4063" spans="1:4" ht="28.5">
      <c r="A4063" s="572">
        <v>20256</v>
      </c>
      <c r="B4063" s="573" t="s">
        <v>4565</v>
      </c>
      <c r="C4063" s="574" t="s">
        <v>492</v>
      </c>
      <c r="D4063" s="575">
        <v>0.21</v>
      </c>
    </row>
    <row r="4064" spans="1:4" ht="42.75">
      <c r="A4064" s="572">
        <v>13470</v>
      </c>
      <c r="B4064" s="573" t="s">
        <v>4566</v>
      </c>
      <c r="C4064" s="574" t="s">
        <v>492</v>
      </c>
      <c r="D4064" s="575">
        <v>369641</v>
      </c>
    </row>
    <row r="4065" spans="1:4" ht="42.75">
      <c r="A4065" s="572">
        <v>6066</v>
      </c>
      <c r="B4065" s="573" t="s">
        <v>4567</v>
      </c>
      <c r="C4065" s="574" t="s">
        <v>492</v>
      </c>
      <c r="D4065" s="575">
        <v>332299.83</v>
      </c>
    </row>
    <row r="4066" spans="1:4" ht="28.5">
      <c r="A4066" s="572">
        <v>14511</v>
      </c>
      <c r="B4066" s="573" t="s">
        <v>4568</v>
      </c>
      <c r="C4066" s="574" t="s">
        <v>492</v>
      </c>
      <c r="D4066" s="575">
        <v>364725.54</v>
      </c>
    </row>
    <row r="4067" spans="1:4" ht="28.5">
      <c r="A4067" s="572">
        <v>10642</v>
      </c>
      <c r="B4067" s="573" t="s">
        <v>4569</v>
      </c>
      <c r="C4067" s="574" t="s">
        <v>492</v>
      </c>
      <c r="D4067" s="575">
        <v>343589.18</v>
      </c>
    </row>
    <row r="4068" spans="1:4" ht="42.75">
      <c r="A4068" s="572">
        <v>6063</v>
      </c>
      <c r="B4068" s="573" t="s">
        <v>4570</v>
      </c>
      <c r="C4068" s="574" t="s">
        <v>686</v>
      </c>
      <c r="D4068" s="575">
        <v>78.41</v>
      </c>
    </row>
    <row r="4069" spans="1:4" ht="42.75">
      <c r="A4069" s="572">
        <v>6051</v>
      </c>
      <c r="B4069" s="573" t="s">
        <v>4571</v>
      </c>
      <c r="C4069" s="574" t="s">
        <v>686</v>
      </c>
      <c r="D4069" s="575">
        <v>64.150000000000006</v>
      </c>
    </row>
    <row r="4070" spans="1:4" ht="28.5">
      <c r="A4070" s="572">
        <v>6054</v>
      </c>
      <c r="B4070" s="573" t="s">
        <v>4572</v>
      </c>
      <c r="C4070" s="574" t="s">
        <v>686</v>
      </c>
      <c r="D4070" s="575">
        <v>52.75</v>
      </c>
    </row>
    <row r="4071" spans="1:4" ht="28.5">
      <c r="A4071" s="572">
        <v>6050</v>
      </c>
      <c r="B4071" s="573" t="s">
        <v>4573</v>
      </c>
      <c r="C4071" s="574" t="s">
        <v>686</v>
      </c>
      <c r="D4071" s="575">
        <v>24.95</v>
      </c>
    </row>
    <row r="4072" spans="1:4" ht="28.5">
      <c r="A4072" s="572">
        <v>6049</v>
      </c>
      <c r="B4072" s="573" t="s">
        <v>4574</v>
      </c>
      <c r="C4072" s="574" t="s">
        <v>686</v>
      </c>
      <c r="D4072" s="575">
        <v>26.73</v>
      </c>
    </row>
    <row r="4073" spans="1:4" ht="42.75">
      <c r="A4073" s="572">
        <v>13469</v>
      </c>
      <c r="B4073" s="573" t="s">
        <v>4575</v>
      </c>
      <c r="C4073" s="574" t="s">
        <v>492</v>
      </c>
      <c r="D4073" s="575">
        <v>321961.23</v>
      </c>
    </row>
    <row r="4074" spans="1:4" ht="28.5">
      <c r="A4074" s="572">
        <v>6048</v>
      </c>
      <c r="B4074" s="573" t="s">
        <v>4576</v>
      </c>
      <c r="C4074" s="574" t="s">
        <v>686</v>
      </c>
      <c r="D4074" s="575">
        <v>26.73</v>
      </c>
    </row>
    <row r="4075" spans="1:4" ht="28.5">
      <c r="A4075" s="572">
        <v>6047</v>
      </c>
      <c r="B4075" s="573" t="s">
        <v>4577</v>
      </c>
      <c r="C4075" s="574" t="s">
        <v>686</v>
      </c>
      <c r="D4075" s="575">
        <v>24.95</v>
      </c>
    </row>
    <row r="4076" spans="1:4" ht="42.75">
      <c r="A4076" s="572">
        <v>14489</v>
      </c>
      <c r="B4076" s="573" t="s">
        <v>4578</v>
      </c>
      <c r="C4076" s="574" t="s">
        <v>492</v>
      </c>
      <c r="D4076" s="575">
        <v>304757.21000000002</v>
      </c>
    </row>
    <row r="4077" spans="1:4" ht="28.5">
      <c r="A4077" s="572">
        <v>14626</v>
      </c>
      <c r="B4077" s="573" t="s">
        <v>4579</v>
      </c>
      <c r="C4077" s="574" t="s">
        <v>492</v>
      </c>
      <c r="D4077" s="575">
        <v>328863.94</v>
      </c>
    </row>
    <row r="4078" spans="1:4" ht="28.5">
      <c r="A4078" s="572">
        <v>6068</v>
      </c>
      <c r="B4078" s="573" t="s">
        <v>4580</v>
      </c>
      <c r="C4078" s="574" t="s">
        <v>492</v>
      </c>
      <c r="D4078" s="575">
        <v>228535.9</v>
      </c>
    </row>
    <row r="4079" spans="1:4" ht="28.5">
      <c r="A4079" s="572">
        <v>13467</v>
      </c>
      <c r="B4079" s="573" t="s">
        <v>4581</v>
      </c>
      <c r="C4079" s="574" t="s">
        <v>492</v>
      </c>
      <c r="D4079" s="575">
        <v>314588.08</v>
      </c>
    </row>
    <row r="4080" spans="1:4" ht="42.75">
      <c r="A4080" s="572">
        <v>13600</v>
      </c>
      <c r="B4080" s="573" t="s">
        <v>4582</v>
      </c>
      <c r="C4080" s="574" t="s">
        <v>492</v>
      </c>
      <c r="D4080" s="575">
        <v>294926.3</v>
      </c>
    </row>
    <row r="4081" spans="1:4" ht="28.5">
      <c r="A4081" s="572">
        <v>36541</v>
      </c>
      <c r="B4081" s="573" t="s">
        <v>4583</v>
      </c>
      <c r="C4081" s="574" t="s">
        <v>492</v>
      </c>
      <c r="D4081" s="575">
        <v>229550.96</v>
      </c>
    </row>
    <row r="4082" spans="1:4" ht="42.75">
      <c r="A4082" s="572">
        <v>10646</v>
      </c>
      <c r="B4082" s="573" t="s">
        <v>4584</v>
      </c>
      <c r="C4082" s="574" t="s">
        <v>492</v>
      </c>
      <c r="D4082" s="575">
        <v>219847.9</v>
      </c>
    </row>
    <row r="4083" spans="1:4" ht="42.75">
      <c r="A4083" s="572">
        <v>6058</v>
      </c>
      <c r="B4083" s="573" t="s">
        <v>4585</v>
      </c>
      <c r="C4083" s="574" t="s">
        <v>686</v>
      </c>
      <c r="D4083" s="575">
        <v>64.150000000000006</v>
      </c>
    </row>
    <row r="4084" spans="1:4" ht="42.75">
      <c r="A4084" s="572">
        <v>6065</v>
      </c>
      <c r="B4084" s="573" t="s">
        <v>4586</v>
      </c>
      <c r="C4084" s="574" t="s">
        <v>686</v>
      </c>
      <c r="D4084" s="575">
        <v>64.150000000000006</v>
      </c>
    </row>
    <row r="4085" spans="1:4" ht="28.5">
      <c r="A4085" s="572">
        <v>6052</v>
      </c>
      <c r="B4085" s="573" t="s">
        <v>4587</v>
      </c>
      <c r="C4085" s="574" t="s">
        <v>686</v>
      </c>
      <c r="D4085" s="575">
        <v>64.150000000000006</v>
      </c>
    </row>
    <row r="4086" spans="1:4" ht="28.5">
      <c r="A4086" s="572">
        <v>6056</v>
      </c>
      <c r="B4086" s="573" t="s">
        <v>4588</v>
      </c>
      <c r="C4086" s="574" t="s">
        <v>686</v>
      </c>
      <c r="D4086" s="575">
        <v>60.95</v>
      </c>
    </row>
    <row r="4087" spans="1:4" ht="28.5">
      <c r="A4087" s="572">
        <v>6059</v>
      </c>
      <c r="B4087" s="573" t="s">
        <v>4589</v>
      </c>
      <c r="C4087" s="574" t="s">
        <v>686</v>
      </c>
      <c r="D4087" s="575">
        <v>63.44</v>
      </c>
    </row>
    <row r="4088" spans="1:4" ht="42.75">
      <c r="A4088" s="572">
        <v>10758</v>
      </c>
      <c r="B4088" s="573" t="s">
        <v>4590</v>
      </c>
      <c r="C4088" s="574" t="s">
        <v>686</v>
      </c>
      <c r="D4088" s="575">
        <v>49.9</v>
      </c>
    </row>
    <row r="4089" spans="1:4" ht="42.75">
      <c r="A4089" s="572">
        <v>6070</v>
      </c>
      <c r="B4089" s="573" t="s">
        <v>4591</v>
      </c>
      <c r="C4089" s="574" t="s">
        <v>492</v>
      </c>
      <c r="D4089" s="575">
        <v>300395.09999999998</v>
      </c>
    </row>
    <row r="4090" spans="1:4" ht="28.5">
      <c r="A4090" s="572">
        <v>6060</v>
      </c>
      <c r="B4090" s="573" t="s">
        <v>4592</v>
      </c>
      <c r="C4090" s="574" t="s">
        <v>686</v>
      </c>
      <c r="D4090" s="575">
        <v>64.150000000000006</v>
      </c>
    </row>
    <row r="4091" spans="1:4" ht="42.75">
      <c r="A4091" s="572">
        <v>14513</v>
      </c>
      <c r="B4091" s="573" t="s">
        <v>4593</v>
      </c>
      <c r="C4091" s="574" t="s">
        <v>492</v>
      </c>
      <c r="D4091" s="575">
        <v>228575.14</v>
      </c>
    </row>
    <row r="4092" spans="1:4" ht="28.5">
      <c r="A4092" s="572">
        <v>6069</v>
      </c>
      <c r="B4092" s="573" t="s">
        <v>4594</v>
      </c>
      <c r="C4092" s="574" t="s">
        <v>492</v>
      </c>
      <c r="D4092" s="575">
        <v>66361.81</v>
      </c>
    </row>
    <row r="4093" spans="1:4" ht="28.5">
      <c r="A4093" s="572">
        <v>6067</v>
      </c>
      <c r="B4093" s="573" t="s">
        <v>4595</v>
      </c>
      <c r="C4093" s="574" t="s">
        <v>492</v>
      </c>
      <c r="D4093" s="575">
        <v>269962.93</v>
      </c>
    </row>
    <row r="4094" spans="1:4" ht="28.5">
      <c r="A4094" s="572">
        <v>13881</v>
      </c>
      <c r="B4094" s="573" t="s">
        <v>4596</v>
      </c>
      <c r="C4094" s="574" t="s">
        <v>492</v>
      </c>
      <c r="D4094" s="575">
        <v>117970.52</v>
      </c>
    </row>
    <row r="4095" spans="1:4" ht="28.5">
      <c r="A4095" s="572">
        <v>13468</v>
      </c>
      <c r="B4095" s="573" t="s">
        <v>4597</v>
      </c>
      <c r="C4095" s="574" t="s">
        <v>492</v>
      </c>
      <c r="D4095" s="575">
        <v>164470.81</v>
      </c>
    </row>
    <row r="4096" spans="1:4" ht="28.5">
      <c r="A4096" s="572">
        <v>13365</v>
      </c>
      <c r="B4096" s="573" t="s">
        <v>4598</v>
      </c>
      <c r="C4096" s="574" t="s">
        <v>492</v>
      </c>
      <c r="D4096" s="575">
        <v>185827.18</v>
      </c>
    </row>
    <row r="4097" spans="1:4" ht="28.5">
      <c r="A4097" s="572">
        <v>11282</v>
      </c>
      <c r="B4097" s="573" t="s">
        <v>4599</v>
      </c>
      <c r="C4097" s="574" t="s">
        <v>492</v>
      </c>
      <c r="D4097" s="575">
        <v>122885.94</v>
      </c>
    </row>
    <row r="4098" spans="1:4" ht="42.75">
      <c r="A4098" s="572">
        <v>6062</v>
      </c>
      <c r="B4098" s="573" t="s">
        <v>4600</v>
      </c>
      <c r="C4098" s="574" t="s">
        <v>686</v>
      </c>
      <c r="D4098" s="575">
        <v>72</v>
      </c>
    </row>
    <row r="4099" spans="1:4">
      <c r="A4099" s="572">
        <v>36532</v>
      </c>
      <c r="B4099" s="573" t="s">
        <v>4601</v>
      </c>
      <c r="C4099" s="574" t="s">
        <v>492</v>
      </c>
      <c r="D4099" s="575">
        <v>7063.97</v>
      </c>
    </row>
    <row r="4100" spans="1:4">
      <c r="A4100" s="572">
        <v>11578</v>
      </c>
      <c r="B4100" s="573" t="s">
        <v>4602</v>
      </c>
      <c r="C4100" s="574" t="s">
        <v>492</v>
      </c>
      <c r="D4100" s="575">
        <v>7.2</v>
      </c>
    </row>
    <row r="4101" spans="1:4">
      <c r="A4101" s="572">
        <v>11577</v>
      </c>
      <c r="B4101" s="573" t="s">
        <v>4603</v>
      </c>
      <c r="C4101" s="574" t="s">
        <v>492</v>
      </c>
      <c r="D4101" s="575">
        <v>4.91</v>
      </c>
    </row>
    <row r="4102" spans="1:4">
      <c r="A4102" s="572">
        <v>1115</v>
      </c>
      <c r="B4102" s="573" t="s">
        <v>4604</v>
      </c>
      <c r="C4102" s="574" t="s">
        <v>810</v>
      </c>
      <c r="D4102" s="575">
        <v>14.24</v>
      </c>
    </row>
    <row r="4103" spans="1:4">
      <c r="A4103" s="572">
        <v>1116</v>
      </c>
      <c r="B4103" s="573" t="s">
        <v>4605</v>
      </c>
      <c r="C4103" s="574" t="s">
        <v>810</v>
      </c>
      <c r="D4103" s="575">
        <v>11.72</v>
      </c>
    </row>
    <row r="4104" spans="1:4">
      <c r="A4104" s="572">
        <v>1111</v>
      </c>
      <c r="B4104" s="573" t="s">
        <v>4606</v>
      </c>
      <c r="C4104" s="574" t="s">
        <v>810</v>
      </c>
      <c r="D4104" s="575">
        <v>15.57</v>
      </c>
    </row>
    <row r="4105" spans="1:4">
      <c r="A4105" s="572">
        <v>1114</v>
      </c>
      <c r="B4105" s="573" t="s">
        <v>4607</v>
      </c>
      <c r="C4105" s="574" t="s">
        <v>810</v>
      </c>
      <c r="D4105" s="575">
        <v>23.44</v>
      </c>
    </row>
    <row r="4106" spans="1:4">
      <c r="A4106" s="572">
        <v>1113</v>
      </c>
      <c r="B4106" s="573" t="s">
        <v>4608</v>
      </c>
      <c r="C4106" s="574" t="s">
        <v>810</v>
      </c>
      <c r="D4106" s="575">
        <v>15.62</v>
      </c>
    </row>
    <row r="4107" spans="1:4">
      <c r="A4107" s="572">
        <v>40872</v>
      </c>
      <c r="B4107" s="573" t="s">
        <v>4609</v>
      </c>
      <c r="C4107" s="574" t="s">
        <v>810</v>
      </c>
      <c r="D4107" s="575">
        <v>10.92</v>
      </c>
    </row>
    <row r="4108" spans="1:4">
      <c r="A4108" s="572">
        <v>20214</v>
      </c>
      <c r="B4108" s="573" t="s">
        <v>4610</v>
      </c>
      <c r="C4108" s="574" t="s">
        <v>492</v>
      </c>
      <c r="D4108" s="575">
        <v>31.66</v>
      </c>
    </row>
    <row r="4109" spans="1:4">
      <c r="A4109" s="572">
        <v>7237</v>
      </c>
      <c r="B4109" s="573" t="s">
        <v>4611</v>
      </c>
      <c r="C4109" s="574" t="s">
        <v>492</v>
      </c>
      <c r="D4109" s="575">
        <v>18.309999999999999</v>
      </c>
    </row>
    <row r="4110" spans="1:4">
      <c r="A4110" s="572">
        <v>11064</v>
      </c>
      <c r="B4110" s="573" t="s">
        <v>4612</v>
      </c>
      <c r="C4110" s="574" t="s">
        <v>492</v>
      </c>
      <c r="D4110" s="575">
        <v>13.42</v>
      </c>
    </row>
    <row r="4111" spans="1:4">
      <c r="A4111" s="572">
        <v>16</v>
      </c>
      <c r="B4111" s="573" t="s">
        <v>4613</v>
      </c>
      <c r="C4111" s="574" t="s">
        <v>486</v>
      </c>
      <c r="D4111" s="575">
        <v>4.9000000000000004</v>
      </c>
    </row>
    <row r="4112" spans="1:4">
      <c r="A4112" s="572">
        <v>11757</v>
      </c>
      <c r="B4112" s="573" t="s">
        <v>4614</v>
      </c>
      <c r="C4112" s="574" t="s">
        <v>492</v>
      </c>
      <c r="D4112" s="575">
        <v>17.899999999999999</v>
      </c>
    </row>
    <row r="4113" spans="1:4" ht="28.5">
      <c r="A4113" s="572">
        <v>11758</v>
      </c>
      <c r="B4113" s="573" t="s">
        <v>4615</v>
      </c>
      <c r="C4113" s="574" t="s">
        <v>492</v>
      </c>
      <c r="D4113" s="575">
        <v>45.23</v>
      </c>
    </row>
    <row r="4114" spans="1:4" ht="28.5">
      <c r="A4114" s="572">
        <v>37526</v>
      </c>
      <c r="B4114" s="573" t="s">
        <v>4616</v>
      </c>
      <c r="C4114" s="574" t="s">
        <v>492</v>
      </c>
      <c r="D4114" s="575">
        <v>2.66</v>
      </c>
    </row>
    <row r="4115" spans="1:4">
      <c r="A4115" s="572">
        <v>6076</v>
      </c>
      <c r="B4115" s="573" t="s">
        <v>4617</v>
      </c>
      <c r="C4115" s="574" t="s">
        <v>780</v>
      </c>
      <c r="D4115" s="575">
        <v>75</v>
      </c>
    </row>
    <row r="4116" spans="1:4">
      <c r="A4116" s="572">
        <v>12413</v>
      </c>
      <c r="B4116" s="573" t="s">
        <v>4618</v>
      </c>
      <c r="C4116" s="574" t="s">
        <v>492</v>
      </c>
      <c r="D4116" s="575">
        <v>160.35</v>
      </c>
    </row>
    <row r="4117" spans="1:4">
      <c r="A4117" s="572">
        <v>13109</v>
      </c>
      <c r="B4117" s="573" t="s">
        <v>4619</v>
      </c>
      <c r="C4117" s="574" t="s">
        <v>492</v>
      </c>
      <c r="D4117" s="575">
        <v>165.69</v>
      </c>
    </row>
    <row r="4118" spans="1:4">
      <c r="A4118" s="572">
        <v>13110</v>
      </c>
      <c r="B4118" s="573" t="s">
        <v>4620</v>
      </c>
      <c r="C4118" s="574" t="s">
        <v>492</v>
      </c>
      <c r="D4118" s="575">
        <v>218.06</v>
      </c>
    </row>
    <row r="4119" spans="1:4">
      <c r="A4119" s="572">
        <v>7581</v>
      </c>
      <c r="B4119" s="573" t="s">
        <v>4621</v>
      </c>
      <c r="C4119" s="574" t="s">
        <v>492</v>
      </c>
      <c r="D4119" s="575">
        <v>2.89</v>
      </c>
    </row>
    <row r="4120" spans="1:4">
      <c r="A4120" s="572">
        <v>37373</v>
      </c>
      <c r="B4120" s="573" t="s">
        <v>4622</v>
      </c>
      <c r="C4120" s="574" t="s">
        <v>686</v>
      </c>
      <c r="D4120" s="575">
        <v>0.04</v>
      </c>
    </row>
    <row r="4121" spans="1:4">
      <c r="A4121" s="572">
        <v>40864</v>
      </c>
      <c r="B4121" s="573" t="s">
        <v>4623</v>
      </c>
      <c r="C4121" s="574" t="s">
        <v>688</v>
      </c>
      <c r="D4121" s="575">
        <v>6.95</v>
      </c>
    </row>
    <row r="4122" spans="1:4" ht="28.5">
      <c r="A4122" s="572">
        <v>4734</v>
      </c>
      <c r="B4122" s="573" t="s">
        <v>4624</v>
      </c>
      <c r="C4122" s="574" t="s">
        <v>780</v>
      </c>
      <c r="D4122" s="575">
        <v>101.08</v>
      </c>
    </row>
    <row r="4123" spans="1:4">
      <c r="A4123" s="572">
        <v>6085</v>
      </c>
      <c r="B4123" s="573" t="s">
        <v>4625</v>
      </c>
      <c r="C4123" s="574" t="s">
        <v>256</v>
      </c>
      <c r="D4123" s="575">
        <v>4.92</v>
      </c>
    </row>
    <row r="4124" spans="1:4">
      <c r="A4124" s="572">
        <v>38396</v>
      </c>
      <c r="B4124" s="573" t="s">
        <v>4626</v>
      </c>
      <c r="C4124" s="574" t="s">
        <v>492</v>
      </c>
      <c r="D4124" s="575">
        <v>454.21</v>
      </c>
    </row>
    <row r="4125" spans="1:4">
      <c r="A4125" s="572">
        <v>6090</v>
      </c>
      <c r="B4125" s="573" t="s">
        <v>4627</v>
      </c>
      <c r="C4125" s="574" t="s">
        <v>256</v>
      </c>
      <c r="D4125" s="575">
        <v>9.35</v>
      </c>
    </row>
    <row r="4126" spans="1:4">
      <c r="A4126" s="572">
        <v>11622</v>
      </c>
      <c r="B4126" s="573" t="s">
        <v>4628</v>
      </c>
      <c r="C4126" s="574" t="s">
        <v>486</v>
      </c>
      <c r="D4126" s="575">
        <v>51.87</v>
      </c>
    </row>
    <row r="4127" spans="1:4" ht="28.5">
      <c r="A4127" s="572">
        <v>142</v>
      </c>
      <c r="B4127" s="573" t="s">
        <v>4629</v>
      </c>
      <c r="C4127" s="574" t="s">
        <v>4630</v>
      </c>
      <c r="D4127" s="575">
        <v>27.23</v>
      </c>
    </row>
    <row r="4128" spans="1:4">
      <c r="A4128" s="572">
        <v>38123</v>
      </c>
      <c r="B4128" s="573" t="s">
        <v>4631</v>
      </c>
      <c r="C4128" s="574" t="s">
        <v>486</v>
      </c>
      <c r="D4128" s="575">
        <v>44.52</v>
      </c>
    </row>
    <row r="4129" spans="1:4" ht="28.5">
      <c r="A4129" s="572">
        <v>37953</v>
      </c>
      <c r="B4129" s="573" t="s">
        <v>4632</v>
      </c>
      <c r="C4129" s="574" t="s">
        <v>492</v>
      </c>
      <c r="D4129" s="575">
        <v>4.21</v>
      </c>
    </row>
    <row r="4130" spans="1:4" ht="28.5">
      <c r="A4130" s="572">
        <v>37954</v>
      </c>
      <c r="B4130" s="573" t="s">
        <v>4633</v>
      </c>
      <c r="C4130" s="574" t="s">
        <v>492</v>
      </c>
      <c r="D4130" s="575">
        <v>7.5</v>
      </c>
    </row>
    <row r="4131" spans="1:4" ht="42.75">
      <c r="A4131" s="572">
        <v>37955</v>
      </c>
      <c r="B4131" s="573" t="s">
        <v>4634</v>
      </c>
      <c r="C4131" s="574" t="s">
        <v>492</v>
      </c>
      <c r="D4131" s="575">
        <v>9.7100000000000009</v>
      </c>
    </row>
    <row r="4132" spans="1:4">
      <c r="A4132" s="572">
        <v>6105</v>
      </c>
      <c r="B4132" s="573" t="s">
        <v>4635</v>
      </c>
      <c r="C4132" s="574" t="s">
        <v>492</v>
      </c>
      <c r="D4132" s="575">
        <v>3.17</v>
      </c>
    </row>
    <row r="4133" spans="1:4">
      <c r="A4133" s="572">
        <v>6106</v>
      </c>
      <c r="B4133" s="573" t="s">
        <v>4636</v>
      </c>
      <c r="C4133" s="574" t="s">
        <v>492</v>
      </c>
      <c r="D4133" s="575">
        <v>3.18</v>
      </c>
    </row>
    <row r="4134" spans="1:4">
      <c r="A4134" s="572">
        <v>6107</v>
      </c>
      <c r="B4134" s="573" t="s">
        <v>4637</v>
      </c>
      <c r="C4134" s="574" t="s">
        <v>492</v>
      </c>
      <c r="D4134" s="575">
        <v>9.19</v>
      </c>
    </row>
    <row r="4135" spans="1:4">
      <c r="A4135" s="572">
        <v>6108</v>
      </c>
      <c r="B4135" s="573" t="s">
        <v>4638</v>
      </c>
      <c r="C4135" s="574" t="s">
        <v>492</v>
      </c>
      <c r="D4135" s="575">
        <v>11.74</v>
      </c>
    </row>
    <row r="4136" spans="1:4">
      <c r="A4136" s="572">
        <v>6109</v>
      </c>
      <c r="B4136" s="573" t="s">
        <v>4639</v>
      </c>
      <c r="C4136" s="574" t="s">
        <v>492</v>
      </c>
      <c r="D4136" s="575">
        <v>16.68</v>
      </c>
    </row>
    <row r="4137" spans="1:4" ht="28.5">
      <c r="A4137" s="572">
        <v>37743</v>
      </c>
      <c r="B4137" s="573" t="s">
        <v>4640</v>
      </c>
      <c r="C4137" s="574" t="s">
        <v>492</v>
      </c>
      <c r="D4137" s="575">
        <v>137384.60999999999</v>
      </c>
    </row>
    <row r="4138" spans="1:4" ht="28.5">
      <c r="A4138" s="572">
        <v>37744</v>
      </c>
      <c r="B4138" s="573" t="s">
        <v>4641</v>
      </c>
      <c r="C4138" s="574" t="s">
        <v>492</v>
      </c>
      <c r="D4138" s="575">
        <v>161538.46</v>
      </c>
    </row>
    <row r="4139" spans="1:4" ht="28.5">
      <c r="A4139" s="572">
        <v>37741</v>
      </c>
      <c r="B4139" s="573" t="s">
        <v>4642</v>
      </c>
      <c r="C4139" s="574" t="s">
        <v>492</v>
      </c>
      <c r="D4139" s="575">
        <v>124923.07</v>
      </c>
    </row>
    <row r="4140" spans="1:4" ht="28.5">
      <c r="A4140" s="572">
        <v>14618</v>
      </c>
      <c r="B4140" s="573" t="s">
        <v>4643</v>
      </c>
      <c r="C4140" s="574" t="s">
        <v>492</v>
      </c>
      <c r="D4140" s="575">
        <v>767.41</v>
      </c>
    </row>
    <row r="4141" spans="1:4">
      <c r="A4141" s="572">
        <v>12817</v>
      </c>
      <c r="B4141" s="573" t="s">
        <v>4644</v>
      </c>
      <c r="C4141" s="574" t="s">
        <v>492</v>
      </c>
      <c r="D4141" s="575">
        <v>311.74</v>
      </c>
    </row>
    <row r="4142" spans="1:4">
      <c r="A4142" s="572">
        <v>12818</v>
      </c>
      <c r="B4142" s="573" t="s">
        <v>4645</v>
      </c>
      <c r="C4142" s="574" t="s">
        <v>492</v>
      </c>
      <c r="D4142" s="575">
        <v>335.82</v>
      </c>
    </row>
    <row r="4143" spans="1:4">
      <c r="A4143" s="572">
        <v>12819</v>
      </c>
      <c r="B4143" s="573" t="s">
        <v>4646</v>
      </c>
      <c r="C4143" s="574" t="s">
        <v>492</v>
      </c>
      <c r="D4143" s="575">
        <v>383.98</v>
      </c>
    </row>
    <row r="4144" spans="1:4">
      <c r="A4144" s="572">
        <v>12820</v>
      </c>
      <c r="B4144" s="573" t="s">
        <v>4647</v>
      </c>
      <c r="C4144" s="574" t="s">
        <v>492</v>
      </c>
      <c r="D4144" s="575">
        <v>386.34</v>
      </c>
    </row>
    <row r="4145" spans="1:4">
      <c r="A4145" s="572">
        <v>12821</v>
      </c>
      <c r="B4145" s="573" t="s">
        <v>4648</v>
      </c>
      <c r="C4145" s="574" t="s">
        <v>492</v>
      </c>
      <c r="D4145" s="575">
        <v>380.2</v>
      </c>
    </row>
    <row r="4146" spans="1:4">
      <c r="A4146" s="572">
        <v>6110</v>
      </c>
      <c r="B4146" s="573" t="s">
        <v>4649</v>
      </c>
      <c r="C4146" s="574" t="s">
        <v>686</v>
      </c>
      <c r="D4146" s="575">
        <v>10.33</v>
      </c>
    </row>
    <row r="4147" spans="1:4">
      <c r="A4147" s="572">
        <v>40910</v>
      </c>
      <c r="B4147" s="573" t="s">
        <v>4650</v>
      </c>
      <c r="C4147" s="574" t="s">
        <v>688</v>
      </c>
      <c r="D4147" s="575">
        <v>1815.88</v>
      </c>
    </row>
    <row r="4148" spans="1:4">
      <c r="A4148" s="572">
        <v>6111</v>
      </c>
      <c r="B4148" s="573" t="s">
        <v>4651</v>
      </c>
      <c r="C4148" s="574" t="s">
        <v>686</v>
      </c>
      <c r="D4148" s="575">
        <v>7.57</v>
      </c>
    </row>
    <row r="4149" spans="1:4">
      <c r="A4149" s="572">
        <v>41084</v>
      </c>
      <c r="B4149" s="573" t="s">
        <v>4652</v>
      </c>
      <c r="C4149" s="574" t="s">
        <v>688</v>
      </c>
      <c r="D4149" s="575">
        <v>1329.94</v>
      </c>
    </row>
    <row r="4150" spans="1:4">
      <c r="A4150" s="572">
        <v>25950</v>
      </c>
      <c r="B4150" s="573" t="s">
        <v>4653</v>
      </c>
      <c r="C4150" s="574" t="s">
        <v>780</v>
      </c>
      <c r="D4150" s="575">
        <v>33.15</v>
      </c>
    </row>
    <row r="4151" spans="1:4">
      <c r="A4151" s="572">
        <v>6150</v>
      </c>
      <c r="B4151" s="573" t="s">
        <v>4654</v>
      </c>
      <c r="C4151" s="574" t="s">
        <v>492</v>
      </c>
      <c r="D4151" s="575">
        <v>115.38</v>
      </c>
    </row>
    <row r="4152" spans="1:4">
      <c r="A4152" s="572">
        <v>6136</v>
      </c>
      <c r="B4152" s="573" t="s">
        <v>4655</v>
      </c>
      <c r="C4152" s="574" t="s">
        <v>492</v>
      </c>
      <c r="D4152" s="575">
        <v>90.7</v>
      </c>
    </row>
    <row r="4153" spans="1:4">
      <c r="A4153" s="572">
        <v>38637</v>
      </c>
      <c r="B4153" s="573" t="s">
        <v>4656</v>
      </c>
      <c r="C4153" s="574" t="s">
        <v>492</v>
      </c>
      <c r="D4153" s="575">
        <v>113.99</v>
      </c>
    </row>
    <row r="4154" spans="1:4">
      <c r="A4154" s="572">
        <v>38638</v>
      </c>
      <c r="B4154" s="573" t="s">
        <v>4657</v>
      </c>
      <c r="C4154" s="574" t="s">
        <v>492</v>
      </c>
      <c r="D4154" s="575">
        <v>96.05</v>
      </c>
    </row>
    <row r="4155" spans="1:4">
      <c r="A4155" s="572">
        <v>38635</v>
      </c>
      <c r="B4155" s="573" t="s">
        <v>4658</v>
      </c>
      <c r="C4155" s="574" t="s">
        <v>492</v>
      </c>
      <c r="D4155" s="575">
        <v>6.16</v>
      </c>
    </row>
    <row r="4156" spans="1:4">
      <c r="A4156" s="572">
        <v>20262</v>
      </c>
      <c r="B4156" s="573" t="s">
        <v>4659</v>
      </c>
      <c r="C4156" s="574" t="s">
        <v>492</v>
      </c>
      <c r="D4156" s="575">
        <v>8.5299999999999994</v>
      </c>
    </row>
    <row r="4157" spans="1:4">
      <c r="A4157" s="572">
        <v>6148</v>
      </c>
      <c r="B4157" s="573" t="s">
        <v>4660</v>
      </c>
      <c r="C4157" s="574" t="s">
        <v>492</v>
      </c>
      <c r="D4157" s="575">
        <v>6.03</v>
      </c>
    </row>
    <row r="4158" spans="1:4">
      <c r="A4158" s="572">
        <v>6145</v>
      </c>
      <c r="B4158" s="573" t="s">
        <v>4661</v>
      </c>
      <c r="C4158" s="574" t="s">
        <v>492</v>
      </c>
      <c r="D4158" s="575">
        <v>10.82</v>
      </c>
    </row>
    <row r="4159" spans="1:4">
      <c r="A4159" s="572">
        <v>6149</v>
      </c>
      <c r="B4159" s="573" t="s">
        <v>4662</v>
      </c>
      <c r="C4159" s="574" t="s">
        <v>492</v>
      </c>
      <c r="D4159" s="575">
        <v>10.199999999999999</v>
      </c>
    </row>
    <row r="4160" spans="1:4">
      <c r="A4160" s="572">
        <v>6146</v>
      </c>
      <c r="B4160" s="573" t="s">
        <v>4663</v>
      </c>
      <c r="C4160" s="574" t="s">
        <v>492</v>
      </c>
      <c r="D4160" s="575">
        <v>10.83</v>
      </c>
    </row>
    <row r="4161" spans="1:4">
      <c r="A4161" s="572">
        <v>26026</v>
      </c>
      <c r="B4161" s="573" t="s">
        <v>4664</v>
      </c>
      <c r="C4161" s="574" t="s">
        <v>486</v>
      </c>
      <c r="D4161" s="575">
        <v>2.2200000000000002</v>
      </c>
    </row>
    <row r="4162" spans="1:4">
      <c r="A4162" s="572">
        <v>39961</v>
      </c>
      <c r="B4162" s="573" t="s">
        <v>4665</v>
      </c>
      <c r="C4162" s="574" t="s">
        <v>492</v>
      </c>
      <c r="D4162" s="575">
        <v>9.75</v>
      </c>
    </row>
    <row r="4163" spans="1:4">
      <c r="A4163" s="572">
        <v>38061</v>
      </c>
      <c r="B4163" s="573" t="s">
        <v>4666</v>
      </c>
      <c r="C4163" s="574" t="s">
        <v>492</v>
      </c>
      <c r="D4163" s="575">
        <v>47.3</v>
      </c>
    </row>
    <row r="4164" spans="1:4">
      <c r="A4164" s="572">
        <v>20250</v>
      </c>
      <c r="B4164" s="573" t="s">
        <v>4667</v>
      </c>
      <c r="C4164" s="574" t="s">
        <v>486</v>
      </c>
      <c r="D4164" s="575">
        <v>12</v>
      </c>
    </row>
    <row r="4165" spans="1:4" ht="57">
      <c r="A4165" s="572">
        <v>39965</v>
      </c>
      <c r="B4165" s="573" t="s">
        <v>4668</v>
      </c>
      <c r="C4165" s="574" t="s">
        <v>891</v>
      </c>
      <c r="D4165" s="575">
        <v>1242.52</v>
      </c>
    </row>
    <row r="4166" spans="1:4" ht="42.75">
      <c r="A4166" s="572">
        <v>39964</v>
      </c>
      <c r="B4166" s="573" t="s">
        <v>4669</v>
      </c>
      <c r="C4166" s="574" t="s">
        <v>891</v>
      </c>
      <c r="D4166" s="575">
        <v>1091.06</v>
      </c>
    </row>
    <row r="4167" spans="1:4">
      <c r="A4167" s="572">
        <v>7</v>
      </c>
      <c r="B4167" s="573" t="s">
        <v>4670</v>
      </c>
      <c r="C4167" s="574" t="s">
        <v>486</v>
      </c>
      <c r="D4167" s="575">
        <v>8.15</v>
      </c>
    </row>
    <row r="4168" spans="1:4">
      <c r="A4168" s="572">
        <v>13388</v>
      </c>
      <c r="B4168" s="573" t="s">
        <v>4671</v>
      </c>
      <c r="C4168" s="574" t="s">
        <v>486</v>
      </c>
      <c r="D4168" s="575">
        <v>67.87</v>
      </c>
    </row>
    <row r="4169" spans="1:4">
      <c r="A4169" s="572">
        <v>39914</v>
      </c>
      <c r="B4169" s="573" t="s">
        <v>4672</v>
      </c>
      <c r="C4169" s="574" t="s">
        <v>486</v>
      </c>
      <c r="D4169" s="575">
        <v>102.83</v>
      </c>
    </row>
    <row r="4170" spans="1:4">
      <c r="A4170" s="572">
        <v>12732</v>
      </c>
      <c r="B4170" s="573" t="s">
        <v>4673</v>
      </c>
      <c r="C4170" s="574" t="s">
        <v>492</v>
      </c>
      <c r="D4170" s="575">
        <v>47.1</v>
      </c>
    </row>
    <row r="4171" spans="1:4">
      <c r="A4171" s="572">
        <v>6160</v>
      </c>
      <c r="B4171" s="573" t="s">
        <v>4674</v>
      </c>
      <c r="C4171" s="574" t="s">
        <v>686</v>
      </c>
      <c r="D4171" s="575">
        <v>12.39</v>
      </c>
    </row>
    <row r="4172" spans="1:4">
      <c r="A4172" s="572">
        <v>41087</v>
      </c>
      <c r="B4172" s="573" t="s">
        <v>4675</v>
      </c>
      <c r="C4172" s="574" t="s">
        <v>688</v>
      </c>
      <c r="D4172" s="575">
        <v>2177.7800000000002</v>
      </c>
    </row>
    <row r="4173" spans="1:4">
      <c r="A4173" s="572">
        <v>6166</v>
      </c>
      <c r="B4173" s="573" t="s">
        <v>4676</v>
      </c>
      <c r="C4173" s="574" t="s">
        <v>686</v>
      </c>
      <c r="D4173" s="575">
        <v>13.53</v>
      </c>
    </row>
    <row r="4174" spans="1:4">
      <c r="A4174" s="572">
        <v>41088</v>
      </c>
      <c r="B4174" s="573" t="s">
        <v>4677</v>
      </c>
      <c r="C4174" s="574" t="s">
        <v>688</v>
      </c>
      <c r="D4174" s="575">
        <v>2378.4299999999998</v>
      </c>
    </row>
    <row r="4175" spans="1:4">
      <c r="A4175" s="572">
        <v>20232</v>
      </c>
      <c r="B4175" s="573" t="s">
        <v>4678</v>
      </c>
      <c r="C4175" s="574" t="s">
        <v>810</v>
      </c>
      <c r="D4175" s="575">
        <v>73.819999999999993</v>
      </c>
    </row>
    <row r="4176" spans="1:4" ht="28.5">
      <c r="A4176" s="572">
        <v>10856</v>
      </c>
      <c r="B4176" s="573" t="s">
        <v>4679</v>
      </c>
      <c r="C4176" s="574" t="s">
        <v>810</v>
      </c>
      <c r="D4176" s="575">
        <v>49.26</v>
      </c>
    </row>
    <row r="4177" spans="1:4" ht="28.5">
      <c r="A4177" s="572">
        <v>4828</v>
      </c>
      <c r="B4177" s="573" t="s">
        <v>4680</v>
      </c>
      <c r="C4177" s="574" t="s">
        <v>810</v>
      </c>
      <c r="D4177" s="575">
        <v>30.2</v>
      </c>
    </row>
    <row r="4178" spans="1:4">
      <c r="A4178" s="572">
        <v>20249</v>
      </c>
      <c r="B4178" s="573" t="s">
        <v>4681</v>
      </c>
      <c r="C4178" s="574" t="s">
        <v>810</v>
      </c>
      <c r="D4178" s="575">
        <v>16.54</v>
      </c>
    </row>
    <row r="4179" spans="1:4">
      <c r="A4179" s="572">
        <v>11609</v>
      </c>
      <c r="B4179" s="573" t="s">
        <v>4682</v>
      </c>
      <c r="C4179" s="574" t="s">
        <v>256</v>
      </c>
      <c r="D4179" s="575">
        <v>8.99</v>
      </c>
    </row>
    <row r="4180" spans="1:4">
      <c r="A4180" s="572">
        <v>20083</v>
      </c>
      <c r="B4180" s="573" t="s">
        <v>4683</v>
      </c>
      <c r="C4180" s="574" t="s">
        <v>492</v>
      </c>
      <c r="D4180" s="575">
        <v>39.22</v>
      </c>
    </row>
    <row r="4181" spans="1:4">
      <c r="A4181" s="572">
        <v>20082</v>
      </c>
      <c r="B4181" s="573" t="s">
        <v>4684</v>
      </c>
      <c r="C4181" s="574" t="s">
        <v>492</v>
      </c>
      <c r="D4181" s="575">
        <v>15.28</v>
      </c>
    </row>
    <row r="4182" spans="1:4">
      <c r="A4182" s="572">
        <v>5318</v>
      </c>
      <c r="B4182" s="573" t="s">
        <v>4685</v>
      </c>
      <c r="C4182" s="574" t="s">
        <v>256</v>
      </c>
      <c r="D4182" s="575">
        <v>12.21</v>
      </c>
    </row>
    <row r="4183" spans="1:4">
      <c r="A4183" s="572">
        <v>10691</v>
      </c>
      <c r="B4183" s="573" t="s">
        <v>4686</v>
      </c>
      <c r="C4183" s="574" t="s">
        <v>256</v>
      </c>
      <c r="D4183" s="575">
        <v>21.84</v>
      </c>
    </row>
    <row r="4184" spans="1:4">
      <c r="A4184" s="572">
        <v>12295</v>
      </c>
      <c r="B4184" s="573" t="s">
        <v>4687</v>
      </c>
      <c r="C4184" s="574" t="s">
        <v>492</v>
      </c>
      <c r="D4184" s="575">
        <v>1.82</v>
      </c>
    </row>
    <row r="4185" spans="1:4">
      <c r="A4185" s="572">
        <v>12296</v>
      </c>
      <c r="B4185" s="573" t="s">
        <v>4688</v>
      </c>
      <c r="C4185" s="574" t="s">
        <v>492</v>
      </c>
      <c r="D4185" s="575">
        <v>2.36</v>
      </c>
    </row>
    <row r="4186" spans="1:4">
      <c r="A4186" s="572">
        <v>12294</v>
      </c>
      <c r="B4186" s="573" t="s">
        <v>4689</v>
      </c>
      <c r="C4186" s="574" t="s">
        <v>492</v>
      </c>
      <c r="D4186" s="575">
        <v>5.68</v>
      </c>
    </row>
    <row r="4187" spans="1:4">
      <c r="A4187" s="572">
        <v>14543</v>
      </c>
      <c r="B4187" s="573" t="s">
        <v>4690</v>
      </c>
      <c r="C4187" s="574" t="s">
        <v>492</v>
      </c>
      <c r="D4187" s="575">
        <v>4.05</v>
      </c>
    </row>
    <row r="4188" spans="1:4">
      <c r="A4188" s="572">
        <v>13329</v>
      </c>
      <c r="B4188" s="573" t="s">
        <v>4691</v>
      </c>
      <c r="C4188" s="574" t="s">
        <v>492</v>
      </c>
      <c r="D4188" s="575">
        <v>2.38</v>
      </c>
    </row>
    <row r="4189" spans="1:4" ht="28.5">
      <c r="A4189" s="572">
        <v>21044</v>
      </c>
      <c r="B4189" s="573" t="s">
        <v>4692</v>
      </c>
      <c r="C4189" s="574" t="s">
        <v>492</v>
      </c>
      <c r="D4189" s="575">
        <v>15.73</v>
      </c>
    </row>
    <row r="4190" spans="1:4" ht="28.5">
      <c r="A4190" s="572">
        <v>21045</v>
      </c>
      <c r="B4190" s="573" t="s">
        <v>4693</v>
      </c>
      <c r="C4190" s="574" t="s">
        <v>492</v>
      </c>
      <c r="D4190" s="575">
        <v>21.55</v>
      </c>
    </row>
    <row r="4191" spans="1:4" ht="28.5">
      <c r="A4191" s="572">
        <v>21040</v>
      </c>
      <c r="B4191" s="573" t="s">
        <v>4694</v>
      </c>
      <c r="C4191" s="574" t="s">
        <v>492</v>
      </c>
      <c r="D4191" s="575">
        <v>15.4</v>
      </c>
    </row>
    <row r="4192" spans="1:4" ht="28.5">
      <c r="A4192" s="572">
        <v>21041</v>
      </c>
      <c r="B4192" s="573" t="s">
        <v>4695</v>
      </c>
      <c r="C4192" s="574" t="s">
        <v>492</v>
      </c>
      <c r="D4192" s="575">
        <v>18.59</v>
      </c>
    </row>
    <row r="4193" spans="1:4" ht="28.5">
      <c r="A4193" s="572">
        <v>21046</v>
      </c>
      <c r="B4193" s="573" t="s">
        <v>4696</v>
      </c>
      <c r="C4193" s="574" t="s">
        <v>492</v>
      </c>
      <c r="D4193" s="575">
        <v>17.88</v>
      </c>
    </row>
    <row r="4194" spans="1:4" ht="28.5">
      <c r="A4194" s="572">
        <v>21047</v>
      </c>
      <c r="B4194" s="573" t="s">
        <v>4697</v>
      </c>
      <c r="C4194" s="574" t="s">
        <v>492</v>
      </c>
      <c r="D4194" s="575">
        <v>23.2</v>
      </c>
    </row>
    <row r="4195" spans="1:4" ht="28.5">
      <c r="A4195" s="572">
        <v>21042</v>
      </c>
      <c r="B4195" s="573" t="s">
        <v>4698</v>
      </c>
      <c r="C4195" s="574" t="s">
        <v>492</v>
      </c>
      <c r="D4195" s="575">
        <v>17.88</v>
      </c>
    </row>
    <row r="4196" spans="1:4" ht="28.5">
      <c r="A4196" s="572">
        <v>21043</v>
      </c>
      <c r="B4196" s="573" t="s">
        <v>4699</v>
      </c>
      <c r="C4196" s="574" t="s">
        <v>492</v>
      </c>
      <c r="D4196" s="575">
        <v>22.59</v>
      </c>
    </row>
    <row r="4197" spans="1:4">
      <c r="A4197" s="572">
        <v>1105</v>
      </c>
      <c r="B4197" s="573" t="s">
        <v>4700</v>
      </c>
      <c r="C4197" s="574" t="s">
        <v>492</v>
      </c>
      <c r="D4197" s="575">
        <v>1.1599999999999999</v>
      </c>
    </row>
    <row r="4198" spans="1:4">
      <c r="A4198" s="572">
        <v>11895</v>
      </c>
      <c r="B4198" s="573" t="s">
        <v>4701</v>
      </c>
      <c r="C4198" s="574" t="s">
        <v>492</v>
      </c>
      <c r="D4198" s="575">
        <v>408.82</v>
      </c>
    </row>
    <row r="4199" spans="1:4">
      <c r="A4199" s="572">
        <v>11896</v>
      </c>
      <c r="B4199" s="573" t="s">
        <v>4702</v>
      </c>
      <c r="C4199" s="574" t="s">
        <v>492</v>
      </c>
      <c r="D4199" s="575">
        <v>2142.8000000000002</v>
      </c>
    </row>
    <row r="4200" spans="1:4">
      <c r="A4200" s="572">
        <v>11897</v>
      </c>
      <c r="B4200" s="573" t="s">
        <v>4703</v>
      </c>
      <c r="C4200" s="574" t="s">
        <v>492</v>
      </c>
      <c r="D4200" s="575">
        <v>2795.97</v>
      </c>
    </row>
    <row r="4201" spans="1:4">
      <c r="A4201" s="572">
        <v>11898</v>
      </c>
      <c r="B4201" s="573" t="s">
        <v>4704</v>
      </c>
      <c r="C4201" s="574" t="s">
        <v>492</v>
      </c>
      <c r="D4201" s="575">
        <v>2936.95</v>
      </c>
    </row>
    <row r="4202" spans="1:4">
      <c r="A4202" s="572">
        <v>3282</v>
      </c>
      <c r="B4202" s="573" t="s">
        <v>4705</v>
      </c>
      <c r="C4202" s="574" t="s">
        <v>492</v>
      </c>
      <c r="D4202" s="575">
        <v>297.20999999999998</v>
      </c>
    </row>
    <row r="4203" spans="1:4">
      <c r="A4203" s="572">
        <v>11899</v>
      </c>
      <c r="B4203" s="573" t="s">
        <v>4706</v>
      </c>
      <c r="C4203" s="574" t="s">
        <v>492</v>
      </c>
      <c r="D4203" s="575">
        <v>1449.67</v>
      </c>
    </row>
    <row r="4204" spans="1:4">
      <c r="A4204" s="572">
        <v>11900</v>
      </c>
      <c r="B4204" s="573" t="s">
        <v>4707</v>
      </c>
      <c r="C4204" s="574" t="s">
        <v>492</v>
      </c>
      <c r="D4204" s="575">
        <v>1987.72</v>
      </c>
    </row>
    <row r="4205" spans="1:4">
      <c r="A4205" s="572">
        <v>14149</v>
      </c>
      <c r="B4205" s="573" t="s">
        <v>4708</v>
      </c>
      <c r="C4205" s="574" t="s">
        <v>2659</v>
      </c>
      <c r="D4205" s="575">
        <v>225.81</v>
      </c>
    </row>
    <row r="4206" spans="1:4" ht="28.5">
      <c r="A4206" s="572">
        <v>40615</v>
      </c>
      <c r="B4206" s="573" t="s">
        <v>4709</v>
      </c>
      <c r="C4206" s="574" t="s">
        <v>492</v>
      </c>
      <c r="D4206" s="575">
        <v>0.84</v>
      </c>
    </row>
    <row r="4207" spans="1:4" ht="28.5">
      <c r="A4207" s="572">
        <v>40617</v>
      </c>
      <c r="B4207" s="573" t="s">
        <v>4710</v>
      </c>
      <c r="C4207" s="574" t="s">
        <v>492</v>
      </c>
      <c r="D4207" s="575">
        <v>1.79</v>
      </c>
    </row>
    <row r="4208" spans="1:4" ht="28.5">
      <c r="A4208" s="572">
        <v>20061</v>
      </c>
      <c r="B4208" s="573" t="s">
        <v>4711</v>
      </c>
      <c r="C4208" s="574" t="s">
        <v>492</v>
      </c>
      <c r="D4208" s="575">
        <v>2.5499999999999998</v>
      </c>
    </row>
    <row r="4209" spans="1:4" ht="28.5">
      <c r="A4209" s="572">
        <v>7576</v>
      </c>
      <c r="B4209" s="573" t="s">
        <v>4712</v>
      </c>
      <c r="C4209" s="574" t="s">
        <v>492</v>
      </c>
      <c r="D4209" s="575">
        <v>118.93</v>
      </c>
    </row>
    <row r="4210" spans="1:4" ht="28.5">
      <c r="A4210" s="572">
        <v>3384</v>
      </c>
      <c r="B4210" s="573" t="s">
        <v>4713</v>
      </c>
      <c r="C4210" s="574" t="s">
        <v>492</v>
      </c>
      <c r="D4210" s="575">
        <v>2.9</v>
      </c>
    </row>
    <row r="4211" spans="1:4">
      <c r="A4211" s="572">
        <v>7572</v>
      </c>
      <c r="B4211" s="573" t="s">
        <v>4714</v>
      </c>
      <c r="C4211" s="574" t="s">
        <v>492</v>
      </c>
      <c r="D4211" s="575">
        <v>7.56</v>
      </c>
    </row>
    <row r="4212" spans="1:4">
      <c r="A4212" s="572">
        <v>3396</v>
      </c>
      <c r="B4212" s="573" t="s">
        <v>4715</v>
      </c>
      <c r="C4212" s="574" t="s">
        <v>492</v>
      </c>
      <c r="D4212" s="575">
        <v>5.36</v>
      </c>
    </row>
    <row r="4213" spans="1:4" ht="28.5">
      <c r="A4213" s="572">
        <v>37590</v>
      </c>
      <c r="B4213" s="573" t="s">
        <v>4716</v>
      </c>
      <c r="C4213" s="574" t="s">
        <v>492</v>
      </c>
      <c r="D4213" s="575">
        <v>21.21</v>
      </c>
    </row>
    <row r="4214" spans="1:4" ht="28.5">
      <c r="A4214" s="572">
        <v>37591</v>
      </c>
      <c r="B4214" s="573" t="s">
        <v>4717</v>
      </c>
      <c r="C4214" s="574" t="s">
        <v>492</v>
      </c>
      <c r="D4214" s="575">
        <v>29.51</v>
      </c>
    </row>
    <row r="4215" spans="1:4" ht="28.5">
      <c r="A4215" s="572">
        <v>12626</v>
      </c>
      <c r="B4215" s="573" t="s">
        <v>4718</v>
      </c>
      <c r="C4215" s="574" t="s">
        <v>492</v>
      </c>
      <c r="D4215" s="575">
        <v>12.27</v>
      </c>
    </row>
    <row r="4216" spans="1:4">
      <c r="A4216" s="572">
        <v>11033</v>
      </c>
      <c r="B4216" s="573" t="s">
        <v>4719</v>
      </c>
      <c r="C4216" s="574" t="s">
        <v>492</v>
      </c>
      <c r="D4216" s="575">
        <v>4.71</v>
      </c>
    </row>
    <row r="4217" spans="1:4">
      <c r="A4217" s="572">
        <v>390</v>
      </c>
      <c r="B4217" s="573" t="s">
        <v>4720</v>
      </c>
      <c r="C4217" s="574" t="s">
        <v>492</v>
      </c>
      <c r="D4217" s="575">
        <v>10.76</v>
      </c>
    </row>
    <row r="4218" spans="1:4" ht="28.5">
      <c r="A4218" s="572">
        <v>6204</v>
      </c>
      <c r="B4218" s="573" t="s">
        <v>4721</v>
      </c>
      <c r="C4218" s="574" t="s">
        <v>810</v>
      </c>
      <c r="D4218" s="575">
        <v>6.75</v>
      </c>
    </row>
    <row r="4219" spans="1:4" ht="28.5">
      <c r="A4219" s="572">
        <v>6178</v>
      </c>
      <c r="B4219" s="573" t="s">
        <v>4722</v>
      </c>
      <c r="C4219" s="574" t="s">
        <v>891</v>
      </c>
      <c r="D4219" s="575">
        <v>81.069999999999993</v>
      </c>
    </row>
    <row r="4220" spans="1:4" ht="28.5">
      <c r="A4220" s="572">
        <v>6180</v>
      </c>
      <c r="B4220" s="573" t="s">
        <v>4723</v>
      </c>
      <c r="C4220" s="574" t="s">
        <v>891</v>
      </c>
      <c r="D4220" s="575">
        <v>87.5</v>
      </c>
    </row>
    <row r="4221" spans="1:4" ht="28.5">
      <c r="A4221" s="572">
        <v>6182</v>
      </c>
      <c r="B4221" s="573" t="s">
        <v>4724</v>
      </c>
      <c r="C4221" s="574" t="s">
        <v>891</v>
      </c>
      <c r="D4221" s="575">
        <v>108.61</v>
      </c>
    </row>
    <row r="4222" spans="1:4">
      <c r="A4222" s="572">
        <v>6193</v>
      </c>
      <c r="B4222" s="573" t="s">
        <v>4725</v>
      </c>
      <c r="C4222" s="574" t="s">
        <v>810</v>
      </c>
      <c r="D4222" s="575">
        <v>6.05</v>
      </c>
    </row>
    <row r="4223" spans="1:4">
      <c r="A4223" s="572">
        <v>6189</v>
      </c>
      <c r="B4223" s="573" t="s">
        <v>4726</v>
      </c>
      <c r="C4223" s="574" t="s">
        <v>810</v>
      </c>
      <c r="D4223" s="575">
        <v>9.07</v>
      </c>
    </row>
    <row r="4224" spans="1:4">
      <c r="A4224" s="572">
        <v>10567</v>
      </c>
      <c r="B4224" s="573" t="s">
        <v>4727</v>
      </c>
      <c r="C4224" s="574" t="s">
        <v>810</v>
      </c>
      <c r="D4224" s="575">
        <v>6.16</v>
      </c>
    </row>
    <row r="4225" spans="1:4">
      <c r="A4225" s="572">
        <v>6212</v>
      </c>
      <c r="B4225" s="573" t="s">
        <v>4728</v>
      </c>
      <c r="C4225" s="574" t="s">
        <v>810</v>
      </c>
      <c r="D4225" s="575">
        <v>8.6199999999999992</v>
      </c>
    </row>
    <row r="4226" spans="1:4">
      <c r="A4226" s="572">
        <v>6188</v>
      </c>
      <c r="B4226" s="573" t="s">
        <v>4729</v>
      </c>
      <c r="C4226" s="574" t="s">
        <v>891</v>
      </c>
      <c r="D4226" s="575">
        <v>28.73</v>
      </c>
    </row>
    <row r="4227" spans="1:4">
      <c r="A4227" s="572">
        <v>3990</v>
      </c>
      <c r="B4227" s="573" t="s">
        <v>4730</v>
      </c>
      <c r="C4227" s="574" t="s">
        <v>810</v>
      </c>
      <c r="D4227" s="575">
        <v>10.39</v>
      </c>
    </row>
    <row r="4228" spans="1:4">
      <c r="A4228" s="572">
        <v>3992</v>
      </c>
      <c r="B4228" s="573" t="s">
        <v>4731</v>
      </c>
      <c r="C4228" s="574" t="s">
        <v>810</v>
      </c>
      <c r="D4228" s="575">
        <v>12.46</v>
      </c>
    </row>
    <row r="4229" spans="1:4">
      <c r="A4229" s="572">
        <v>3993</v>
      </c>
      <c r="B4229" s="573" t="s">
        <v>4732</v>
      </c>
      <c r="C4229" s="574" t="s">
        <v>891</v>
      </c>
      <c r="D4229" s="575">
        <v>41.51</v>
      </c>
    </row>
    <row r="4230" spans="1:4" ht="28.5">
      <c r="A4230" s="572">
        <v>6214</v>
      </c>
      <c r="B4230" s="573" t="s">
        <v>4733</v>
      </c>
      <c r="C4230" s="574" t="s">
        <v>891</v>
      </c>
      <c r="D4230" s="575">
        <v>50.78</v>
      </c>
    </row>
    <row r="4231" spans="1:4" ht="28.5">
      <c r="A4231" s="572">
        <v>36153</v>
      </c>
      <c r="B4231" s="573" t="s">
        <v>4734</v>
      </c>
      <c r="C4231" s="574" t="s">
        <v>492</v>
      </c>
      <c r="D4231" s="575">
        <v>142.44</v>
      </c>
    </row>
    <row r="4232" spans="1:4">
      <c r="A4232" s="572">
        <v>10740</v>
      </c>
      <c r="B4232" s="573" t="s">
        <v>4735</v>
      </c>
      <c r="C4232" s="574" t="s">
        <v>492</v>
      </c>
      <c r="D4232" s="575">
        <v>9025.9599999999991</v>
      </c>
    </row>
    <row r="4233" spans="1:4">
      <c r="A4233" s="572">
        <v>10809</v>
      </c>
      <c r="B4233" s="573" t="s">
        <v>4736</v>
      </c>
      <c r="C4233" s="574" t="s">
        <v>686</v>
      </c>
      <c r="D4233" s="575">
        <v>0.71</v>
      </c>
    </row>
    <row r="4234" spans="1:4">
      <c r="A4234" s="572">
        <v>13914</v>
      </c>
      <c r="B4234" s="573" t="s">
        <v>4737</v>
      </c>
      <c r="C4234" s="574" t="s">
        <v>492</v>
      </c>
      <c r="D4234" s="575">
        <v>653.05999999999995</v>
      </c>
    </row>
    <row r="4235" spans="1:4">
      <c r="A4235" s="572">
        <v>10742</v>
      </c>
      <c r="B4235" s="573" t="s">
        <v>4738</v>
      </c>
      <c r="C4235" s="574" t="s">
        <v>492</v>
      </c>
      <c r="D4235" s="575">
        <v>952.5</v>
      </c>
    </row>
    <row r="4236" spans="1:4" ht="28.5">
      <c r="A4236" s="572">
        <v>10811</v>
      </c>
      <c r="B4236" s="573" t="s">
        <v>4739</v>
      </c>
      <c r="C4236" s="574" t="s">
        <v>686</v>
      </c>
      <c r="D4236" s="575">
        <v>0.61</v>
      </c>
    </row>
    <row r="4237" spans="1:4">
      <c r="A4237" s="572">
        <v>38465</v>
      </c>
      <c r="B4237" s="573" t="s">
        <v>4740</v>
      </c>
      <c r="C4237" s="574" t="s">
        <v>492</v>
      </c>
      <c r="D4237" s="575">
        <v>27.43</v>
      </c>
    </row>
    <row r="4238" spans="1:4">
      <c r="A4238" s="572">
        <v>7552</v>
      </c>
      <c r="B4238" s="573" t="s">
        <v>4741</v>
      </c>
      <c r="C4238" s="574" t="s">
        <v>492</v>
      </c>
      <c r="D4238" s="575">
        <v>9.09</v>
      </c>
    </row>
    <row r="4239" spans="1:4">
      <c r="A4239" s="572">
        <v>7543</v>
      </c>
      <c r="B4239" s="573" t="s">
        <v>4742</v>
      </c>
      <c r="C4239" s="574" t="s">
        <v>492</v>
      </c>
      <c r="D4239" s="575">
        <v>4.1900000000000004</v>
      </c>
    </row>
    <row r="4240" spans="1:4">
      <c r="A4240" s="572">
        <v>13255</v>
      </c>
      <c r="B4240" s="573" t="s">
        <v>4743</v>
      </c>
      <c r="C4240" s="574" t="s">
        <v>492</v>
      </c>
      <c r="D4240" s="575">
        <v>53.02</v>
      </c>
    </row>
    <row r="4241" spans="1:4" ht="28.5">
      <c r="A4241" s="572">
        <v>20964</v>
      </c>
      <c r="B4241" s="573" t="s">
        <v>4744</v>
      </c>
      <c r="C4241" s="574" t="s">
        <v>492</v>
      </c>
      <c r="D4241" s="575">
        <v>40.409999999999997</v>
      </c>
    </row>
    <row r="4242" spans="1:4" ht="28.5">
      <c r="A4242" s="572">
        <v>10905</v>
      </c>
      <c r="B4242" s="573" t="s">
        <v>4745</v>
      </c>
      <c r="C4242" s="574" t="s">
        <v>492</v>
      </c>
      <c r="D4242" s="575">
        <v>54.21</v>
      </c>
    </row>
    <row r="4243" spans="1:4" ht="28.5">
      <c r="A4243" s="572">
        <v>6249</v>
      </c>
      <c r="B4243" s="573" t="s">
        <v>4746</v>
      </c>
      <c r="C4243" s="574" t="s">
        <v>492</v>
      </c>
      <c r="D4243" s="575">
        <v>47.43</v>
      </c>
    </row>
    <row r="4244" spans="1:4" ht="28.5">
      <c r="A4244" s="572">
        <v>6251</v>
      </c>
      <c r="B4244" s="573" t="s">
        <v>4747</v>
      </c>
      <c r="C4244" s="574" t="s">
        <v>492</v>
      </c>
      <c r="D4244" s="575">
        <v>72.77</v>
      </c>
    </row>
    <row r="4245" spans="1:4" ht="28.5">
      <c r="A4245" s="572">
        <v>6252</v>
      </c>
      <c r="B4245" s="573" t="s">
        <v>4748</v>
      </c>
      <c r="C4245" s="574" t="s">
        <v>492</v>
      </c>
      <c r="D4245" s="575">
        <v>92.88</v>
      </c>
    </row>
    <row r="4246" spans="1:4" ht="28.5">
      <c r="A4246" s="572">
        <v>6250</v>
      </c>
      <c r="B4246" s="573" t="s">
        <v>4749</v>
      </c>
      <c r="C4246" s="574" t="s">
        <v>492</v>
      </c>
      <c r="D4246" s="575">
        <v>115.01</v>
      </c>
    </row>
    <row r="4247" spans="1:4" ht="28.5">
      <c r="A4247" s="572">
        <v>11289</v>
      </c>
      <c r="B4247" s="573" t="s">
        <v>4750</v>
      </c>
      <c r="C4247" s="574" t="s">
        <v>492</v>
      </c>
      <c r="D4247" s="575">
        <v>53.56</v>
      </c>
    </row>
    <row r="4248" spans="1:4" ht="28.5">
      <c r="A4248" s="572">
        <v>11241</v>
      </c>
      <c r="B4248" s="573" t="s">
        <v>4751</v>
      </c>
      <c r="C4248" s="574" t="s">
        <v>492</v>
      </c>
      <c r="D4248" s="575">
        <v>133.91999999999999</v>
      </c>
    </row>
    <row r="4249" spans="1:4" ht="28.5">
      <c r="A4249" s="572">
        <v>11301</v>
      </c>
      <c r="B4249" s="573" t="s">
        <v>4752</v>
      </c>
      <c r="C4249" s="574" t="s">
        <v>492</v>
      </c>
      <c r="D4249" s="575">
        <v>339.58</v>
      </c>
    </row>
    <row r="4250" spans="1:4" ht="28.5">
      <c r="A4250" s="572">
        <v>21090</v>
      </c>
      <c r="B4250" s="573" t="s">
        <v>4753</v>
      </c>
      <c r="C4250" s="574" t="s">
        <v>492</v>
      </c>
      <c r="D4250" s="575">
        <v>416.11</v>
      </c>
    </row>
    <row r="4251" spans="1:4" ht="28.5">
      <c r="A4251" s="572">
        <v>14112</v>
      </c>
      <c r="B4251" s="573" t="s">
        <v>4754</v>
      </c>
      <c r="C4251" s="574" t="s">
        <v>492</v>
      </c>
      <c r="D4251" s="575">
        <v>173.62</v>
      </c>
    </row>
    <row r="4252" spans="1:4" ht="28.5">
      <c r="A4252" s="572">
        <v>11315</v>
      </c>
      <c r="B4252" s="573" t="s">
        <v>4755</v>
      </c>
      <c r="C4252" s="574" t="s">
        <v>492</v>
      </c>
      <c r="D4252" s="575">
        <v>81.31</v>
      </c>
    </row>
    <row r="4253" spans="1:4" ht="28.5">
      <c r="A4253" s="572">
        <v>11292</v>
      </c>
      <c r="B4253" s="573" t="s">
        <v>4756</v>
      </c>
      <c r="C4253" s="574" t="s">
        <v>492</v>
      </c>
      <c r="D4253" s="575">
        <v>190.36</v>
      </c>
    </row>
    <row r="4254" spans="1:4" ht="28.5">
      <c r="A4254" s="572">
        <v>21071</v>
      </c>
      <c r="B4254" s="573" t="s">
        <v>4757</v>
      </c>
      <c r="C4254" s="574" t="s">
        <v>492</v>
      </c>
      <c r="D4254" s="575">
        <v>124.35</v>
      </c>
    </row>
    <row r="4255" spans="1:4" ht="28.5">
      <c r="A4255" s="572">
        <v>11293</v>
      </c>
      <c r="B4255" s="573" t="s">
        <v>4758</v>
      </c>
      <c r="C4255" s="574" t="s">
        <v>492</v>
      </c>
      <c r="D4255" s="575">
        <v>210.44</v>
      </c>
    </row>
    <row r="4256" spans="1:4" ht="28.5">
      <c r="A4256" s="572">
        <v>11316</v>
      </c>
      <c r="B4256" s="573" t="s">
        <v>4759</v>
      </c>
      <c r="C4256" s="574" t="s">
        <v>492</v>
      </c>
      <c r="D4256" s="575">
        <v>267.83999999999997</v>
      </c>
    </row>
    <row r="4257" spans="1:4" ht="28.5">
      <c r="A4257" s="572">
        <v>6243</v>
      </c>
      <c r="B4257" s="573" t="s">
        <v>4760</v>
      </c>
      <c r="C4257" s="574" t="s">
        <v>492</v>
      </c>
      <c r="D4257" s="575">
        <v>308.5</v>
      </c>
    </row>
    <row r="4258" spans="1:4" ht="28.5">
      <c r="A4258" s="572">
        <v>21079</v>
      </c>
      <c r="B4258" s="573" t="s">
        <v>4761</v>
      </c>
      <c r="C4258" s="574" t="s">
        <v>492</v>
      </c>
      <c r="D4258" s="575">
        <v>367.8</v>
      </c>
    </row>
    <row r="4259" spans="1:4" ht="28.5">
      <c r="A4259" s="572">
        <v>6240</v>
      </c>
      <c r="B4259" s="573" t="s">
        <v>4762</v>
      </c>
      <c r="C4259" s="574" t="s">
        <v>492</v>
      </c>
      <c r="D4259" s="575">
        <v>408.46</v>
      </c>
    </row>
    <row r="4260" spans="1:4" ht="28.5">
      <c r="A4260" s="572">
        <v>11296</v>
      </c>
      <c r="B4260" s="573" t="s">
        <v>4763</v>
      </c>
      <c r="C4260" s="574" t="s">
        <v>492</v>
      </c>
      <c r="D4260" s="575">
        <v>1301.43</v>
      </c>
    </row>
    <row r="4261" spans="1:4" ht="28.5">
      <c r="A4261" s="572">
        <v>11299</v>
      </c>
      <c r="B4261" s="573" t="s">
        <v>4764</v>
      </c>
      <c r="C4261" s="574" t="s">
        <v>492</v>
      </c>
      <c r="D4261" s="575">
        <v>440.5</v>
      </c>
    </row>
    <row r="4262" spans="1:4" ht="28.5">
      <c r="A4262" s="572">
        <v>11066</v>
      </c>
      <c r="B4262" s="573" t="s">
        <v>4765</v>
      </c>
      <c r="C4262" s="574" t="s">
        <v>492</v>
      </c>
      <c r="D4262" s="575">
        <v>11.14</v>
      </c>
    </row>
    <row r="4263" spans="1:4">
      <c r="A4263" s="572">
        <v>11065</v>
      </c>
      <c r="B4263" s="573" t="s">
        <v>4766</v>
      </c>
      <c r="C4263" s="574" t="s">
        <v>492</v>
      </c>
      <c r="D4263" s="575">
        <v>12.77</v>
      </c>
    </row>
    <row r="4264" spans="1:4">
      <c r="A4264" s="572">
        <v>2666</v>
      </c>
      <c r="B4264" s="573" t="s">
        <v>4767</v>
      </c>
      <c r="C4264" s="574" t="s">
        <v>492</v>
      </c>
      <c r="D4264" s="575">
        <v>3.37</v>
      </c>
    </row>
    <row r="4265" spans="1:4">
      <c r="A4265" s="572">
        <v>2668</v>
      </c>
      <c r="B4265" s="573" t="s">
        <v>4768</v>
      </c>
      <c r="C4265" s="574" t="s">
        <v>492</v>
      </c>
      <c r="D4265" s="575">
        <v>4.67</v>
      </c>
    </row>
    <row r="4266" spans="1:4">
      <c r="A4266" s="572">
        <v>2664</v>
      </c>
      <c r="B4266" s="573" t="s">
        <v>4769</v>
      </c>
      <c r="C4266" s="574" t="s">
        <v>492</v>
      </c>
      <c r="D4266" s="575">
        <v>6.5</v>
      </c>
    </row>
    <row r="4267" spans="1:4">
      <c r="A4267" s="572">
        <v>2662</v>
      </c>
      <c r="B4267" s="573" t="s">
        <v>4770</v>
      </c>
      <c r="C4267" s="574" t="s">
        <v>492</v>
      </c>
      <c r="D4267" s="575">
        <v>12.91</v>
      </c>
    </row>
    <row r="4268" spans="1:4">
      <c r="A4268" s="572">
        <v>2663</v>
      </c>
      <c r="B4268" s="573" t="s">
        <v>4771</v>
      </c>
      <c r="C4268" s="574" t="s">
        <v>492</v>
      </c>
      <c r="D4268" s="575">
        <v>19.46</v>
      </c>
    </row>
    <row r="4269" spans="1:4">
      <c r="A4269" s="572">
        <v>2665</v>
      </c>
      <c r="B4269" s="573" t="s">
        <v>4772</v>
      </c>
      <c r="C4269" s="574" t="s">
        <v>492</v>
      </c>
      <c r="D4269" s="575">
        <v>23.84</v>
      </c>
    </row>
    <row r="4270" spans="1:4" ht="28.5">
      <c r="A4270" s="572">
        <v>11688</v>
      </c>
      <c r="B4270" s="573" t="s">
        <v>4773</v>
      </c>
      <c r="C4270" s="574" t="s">
        <v>492</v>
      </c>
      <c r="D4270" s="575">
        <v>320.16000000000003</v>
      </c>
    </row>
    <row r="4271" spans="1:4" ht="42.75">
      <c r="A4271" s="572">
        <v>37736</v>
      </c>
      <c r="B4271" s="573" t="s">
        <v>4774</v>
      </c>
      <c r="C4271" s="574" t="s">
        <v>492</v>
      </c>
      <c r="D4271" s="575">
        <v>34778.5</v>
      </c>
    </row>
    <row r="4272" spans="1:4" ht="28.5">
      <c r="A4272" s="572">
        <v>37739</v>
      </c>
      <c r="B4272" s="573" t="s">
        <v>4775</v>
      </c>
      <c r="C4272" s="574" t="s">
        <v>492</v>
      </c>
      <c r="D4272" s="575">
        <v>42804.3</v>
      </c>
    </row>
    <row r="4273" spans="1:4" ht="28.5">
      <c r="A4273" s="572">
        <v>37740</v>
      </c>
      <c r="B4273" s="573" t="s">
        <v>4776</v>
      </c>
      <c r="C4273" s="574" t="s">
        <v>492</v>
      </c>
      <c r="D4273" s="575">
        <v>24426.36</v>
      </c>
    </row>
    <row r="4274" spans="1:4" ht="28.5">
      <c r="A4274" s="572">
        <v>37738</v>
      </c>
      <c r="B4274" s="573" t="s">
        <v>4777</v>
      </c>
      <c r="C4274" s="574" t="s">
        <v>492</v>
      </c>
      <c r="D4274" s="575">
        <v>29020.85</v>
      </c>
    </row>
    <row r="4275" spans="1:4" ht="28.5">
      <c r="A4275" s="572">
        <v>37737</v>
      </c>
      <c r="B4275" s="573" t="s">
        <v>4778</v>
      </c>
      <c r="C4275" s="574" t="s">
        <v>492</v>
      </c>
      <c r="D4275" s="575">
        <v>23088.73</v>
      </c>
    </row>
    <row r="4276" spans="1:4">
      <c r="A4276" s="572">
        <v>25014</v>
      </c>
      <c r="B4276" s="573" t="s">
        <v>4779</v>
      </c>
      <c r="C4276" s="574" t="s">
        <v>492</v>
      </c>
      <c r="D4276" s="575">
        <v>48358.39</v>
      </c>
    </row>
    <row r="4277" spans="1:4">
      <c r="A4277" s="572">
        <v>25013</v>
      </c>
      <c r="B4277" s="573" t="s">
        <v>4780</v>
      </c>
      <c r="C4277" s="574" t="s">
        <v>492</v>
      </c>
      <c r="D4277" s="575">
        <v>50684.72</v>
      </c>
    </row>
    <row r="4278" spans="1:4">
      <c r="A4278" s="572">
        <v>14405</v>
      </c>
      <c r="B4278" s="573" t="s">
        <v>4781</v>
      </c>
      <c r="C4278" s="574" t="s">
        <v>492</v>
      </c>
      <c r="D4278" s="575">
        <v>59495.65</v>
      </c>
    </row>
    <row r="4279" spans="1:4" ht="28.5">
      <c r="A4279" s="572">
        <v>6253</v>
      </c>
      <c r="B4279" s="573" t="s">
        <v>4782</v>
      </c>
      <c r="C4279" s="574" t="s">
        <v>492</v>
      </c>
      <c r="D4279" s="575">
        <v>82.5</v>
      </c>
    </row>
    <row r="4280" spans="1:4" ht="28.5">
      <c r="A4280" s="572">
        <v>36790</v>
      </c>
      <c r="B4280" s="573" t="s">
        <v>4783</v>
      </c>
      <c r="C4280" s="574" t="s">
        <v>492</v>
      </c>
      <c r="D4280" s="575">
        <v>163.36000000000001</v>
      </c>
    </row>
    <row r="4281" spans="1:4">
      <c r="A4281" s="572">
        <v>20271</v>
      </c>
      <c r="B4281" s="573" t="s">
        <v>4784</v>
      </c>
      <c r="C4281" s="574" t="s">
        <v>492</v>
      </c>
      <c r="D4281" s="575">
        <v>436.62</v>
      </c>
    </row>
    <row r="4282" spans="1:4">
      <c r="A4282" s="572">
        <v>10423</v>
      </c>
      <c r="B4282" s="573" t="s">
        <v>4785</v>
      </c>
      <c r="C4282" s="574" t="s">
        <v>492</v>
      </c>
      <c r="D4282" s="575">
        <v>270.8</v>
      </c>
    </row>
    <row r="4283" spans="1:4" ht="28.5">
      <c r="A4283" s="572">
        <v>37589</v>
      </c>
      <c r="B4283" s="573" t="s">
        <v>4786</v>
      </c>
      <c r="C4283" s="574" t="s">
        <v>492</v>
      </c>
      <c r="D4283" s="575">
        <v>200.15</v>
      </c>
    </row>
    <row r="4284" spans="1:4" ht="28.5">
      <c r="A4284" s="572">
        <v>11690</v>
      </c>
      <c r="B4284" s="573" t="s">
        <v>4787</v>
      </c>
      <c r="C4284" s="574" t="s">
        <v>492</v>
      </c>
      <c r="D4284" s="575">
        <v>106.33</v>
      </c>
    </row>
    <row r="4285" spans="1:4" ht="28.5">
      <c r="A4285" s="572">
        <v>20234</v>
      </c>
      <c r="B4285" s="573" t="s">
        <v>4788</v>
      </c>
      <c r="C4285" s="574" t="s">
        <v>492</v>
      </c>
      <c r="D4285" s="575">
        <v>134.56</v>
      </c>
    </row>
    <row r="4286" spans="1:4">
      <c r="A4286" s="572">
        <v>4763</v>
      </c>
      <c r="B4286" s="573" t="s">
        <v>4789</v>
      </c>
      <c r="C4286" s="574" t="s">
        <v>686</v>
      </c>
      <c r="D4286" s="575">
        <v>8.9700000000000006</v>
      </c>
    </row>
    <row r="4287" spans="1:4">
      <c r="A4287" s="572">
        <v>41070</v>
      </c>
      <c r="B4287" s="573" t="s">
        <v>4790</v>
      </c>
      <c r="C4287" s="574" t="s">
        <v>688</v>
      </c>
      <c r="D4287" s="575">
        <v>1577.73</v>
      </c>
    </row>
    <row r="4288" spans="1:4">
      <c r="A4288" s="572">
        <v>14583</v>
      </c>
      <c r="B4288" s="573" t="s">
        <v>4791</v>
      </c>
      <c r="C4288" s="574" t="s">
        <v>780</v>
      </c>
      <c r="D4288" s="575">
        <v>13.62</v>
      </c>
    </row>
    <row r="4289" spans="1:4" ht="28.5">
      <c r="A4289" s="572">
        <v>14250</v>
      </c>
      <c r="B4289" s="573" t="s">
        <v>4792</v>
      </c>
      <c r="C4289" s="574" t="s">
        <v>2489</v>
      </c>
      <c r="D4289" s="575">
        <v>0.72</v>
      </c>
    </row>
    <row r="4290" spans="1:4">
      <c r="A4290" s="572">
        <v>11457</v>
      </c>
      <c r="B4290" s="573" t="s">
        <v>4793</v>
      </c>
      <c r="C4290" s="574" t="s">
        <v>492</v>
      </c>
      <c r="D4290" s="575">
        <v>23.08</v>
      </c>
    </row>
    <row r="4291" spans="1:4" ht="28.5">
      <c r="A4291" s="572">
        <v>13304</v>
      </c>
      <c r="B4291" s="573" t="s">
        <v>4794</v>
      </c>
      <c r="C4291" s="574" t="s">
        <v>492</v>
      </c>
      <c r="D4291" s="575">
        <v>6.24</v>
      </c>
    </row>
    <row r="4292" spans="1:4">
      <c r="A4292" s="572">
        <v>12740</v>
      </c>
      <c r="B4292" s="573" t="s">
        <v>4795</v>
      </c>
      <c r="C4292" s="574" t="s">
        <v>492</v>
      </c>
      <c r="D4292" s="575">
        <v>260.58</v>
      </c>
    </row>
    <row r="4293" spans="1:4">
      <c r="A4293" s="572">
        <v>12733</v>
      </c>
      <c r="B4293" s="573" t="s">
        <v>4796</v>
      </c>
      <c r="C4293" s="574" t="s">
        <v>492</v>
      </c>
      <c r="D4293" s="575">
        <v>2.86</v>
      </c>
    </row>
    <row r="4294" spans="1:4">
      <c r="A4294" s="572">
        <v>12734</v>
      </c>
      <c r="B4294" s="573" t="s">
        <v>4797</v>
      </c>
      <c r="C4294" s="574" t="s">
        <v>492</v>
      </c>
      <c r="D4294" s="575">
        <v>6.11</v>
      </c>
    </row>
    <row r="4295" spans="1:4">
      <c r="A4295" s="572">
        <v>12735</v>
      </c>
      <c r="B4295" s="573" t="s">
        <v>4798</v>
      </c>
      <c r="C4295" s="574" t="s">
        <v>492</v>
      </c>
      <c r="D4295" s="575">
        <v>10.050000000000001</v>
      </c>
    </row>
    <row r="4296" spans="1:4">
      <c r="A4296" s="572">
        <v>12736</v>
      </c>
      <c r="B4296" s="573" t="s">
        <v>4799</v>
      </c>
      <c r="C4296" s="574" t="s">
        <v>492</v>
      </c>
      <c r="D4296" s="575">
        <v>22.97</v>
      </c>
    </row>
    <row r="4297" spans="1:4">
      <c r="A4297" s="572">
        <v>12737</v>
      </c>
      <c r="B4297" s="573" t="s">
        <v>4800</v>
      </c>
      <c r="C4297" s="574" t="s">
        <v>492</v>
      </c>
      <c r="D4297" s="575">
        <v>29.6</v>
      </c>
    </row>
    <row r="4298" spans="1:4">
      <c r="A4298" s="572">
        <v>12738</v>
      </c>
      <c r="B4298" s="573" t="s">
        <v>4801</v>
      </c>
      <c r="C4298" s="574" t="s">
        <v>492</v>
      </c>
      <c r="D4298" s="575">
        <v>58.51</v>
      </c>
    </row>
    <row r="4299" spans="1:4">
      <c r="A4299" s="572">
        <v>12739</v>
      </c>
      <c r="B4299" s="573" t="s">
        <v>4802</v>
      </c>
      <c r="C4299" s="574" t="s">
        <v>492</v>
      </c>
      <c r="D4299" s="575">
        <v>166.55</v>
      </c>
    </row>
    <row r="4300" spans="1:4">
      <c r="A4300" s="572">
        <v>12741</v>
      </c>
      <c r="B4300" s="573" t="s">
        <v>4803</v>
      </c>
      <c r="C4300" s="574" t="s">
        <v>492</v>
      </c>
      <c r="D4300" s="575">
        <v>569.75</v>
      </c>
    </row>
    <row r="4301" spans="1:4">
      <c r="A4301" s="572">
        <v>21121</v>
      </c>
      <c r="B4301" s="573" t="s">
        <v>4804</v>
      </c>
      <c r="C4301" s="574" t="s">
        <v>492</v>
      </c>
      <c r="D4301" s="575">
        <v>2.25</v>
      </c>
    </row>
    <row r="4302" spans="1:4">
      <c r="A4302" s="572">
        <v>38010</v>
      </c>
      <c r="B4302" s="573" t="s">
        <v>4805</v>
      </c>
      <c r="C4302" s="574" t="s">
        <v>492</v>
      </c>
      <c r="D4302" s="575">
        <v>3.69</v>
      </c>
    </row>
    <row r="4303" spans="1:4">
      <c r="A4303" s="572">
        <v>38011</v>
      </c>
      <c r="B4303" s="573" t="s">
        <v>4806</v>
      </c>
      <c r="C4303" s="574" t="s">
        <v>492</v>
      </c>
      <c r="D4303" s="575">
        <v>6.81</v>
      </c>
    </row>
    <row r="4304" spans="1:4">
      <c r="A4304" s="572">
        <v>38012</v>
      </c>
      <c r="B4304" s="573" t="s">
        <v>4807</v>
      </c>
      <c r="C4304" s="574" t="s">
        <v>492</v>
      </c>
      <c r="D4304" s="575">
        <v>23.27</v>
      </c>
    </row>
    <row r="4305" spans="1:4">
      <c r="A4305" s="572">
        <v>38013</v>
      </c>
      <c r="B4305" s="573" t="s">
        <v>4808</v>
      </c>
      <c r="C4305" s="574" t="s">
        <v>492</v>
      </c>
      <c r="D4305" s="575">
        <v>30.2</v>
      </c>
    </row>
    <row r="4306" spans="1:4">
      <c r="A4306" s="572">
        <v>38014</v>
      </c>
      <c r="B4306" s="573" t="s">
        <v>4809</v>
      </c>
      <c r="C4306" s="574" t="s">
        <v>492</v>
      </c>
      <c r="D4306" s="575">
        <v>49.15</v>
      </c>
    </row>
    <row r="4307" spans="1:4">
      <c r="A4307" s="572">
        <v>38015</v>
      </c>
      <c r="B4307" s="573" t="s">
        <v>4810</v>
      </c>
      <c r="C4307" s="574" t="s">
        <v>492</v>
      </c>
      <c r="D4307" s="575">
        <v>118.7</v>
      </c>
    </row>
    <row r="4308" spans="1:4">
      <c r="A4308" s="572">
        <v>38016</v>
      </c>
      <c r="B4308" s="573" t="s">
        <v>4811</v>
      </c>
      <c r="C4308" s="574" t="s">
        <v>492</v>
      </c>
      <c r="D4308" s="575">
        <v>144.41999999999999</v>
      </c>
    </row>
    <row r="4309" spans="1:4">
      <c r="A4309" s="572">
        <v>7105</v>
      </c>
      <c r="B4309" s="573" t="s">
        <v>4812</v>
      </c>
      <c r="C4309" s="574" t="s">
        <v>492</v>
      </c>
      <c r="D4309" s="575">
        <v>28.79</v>
      </c>
    </row>
    <row r="4310" spans="1:4">
      <c r="A4310" s="572">
        <v>38448</v>
      </c>
      <c r="B4310" s="573" t="s">
        <v>4813</v>
      </c>
      <c r="C4310" s="574" t="s">
        <v>492</v>
      </c>
      <c r="D4310" s="575">
        <v>145.93</v>
      </c>
    </row>
    <row r="4311" spans="1:4">
      <c r="A4311" s="572">
        <v>7119</v>
      </c>
      <c r="B4311" s="573" t="s">
        <v>4814</v>
      </c>
      <c r="C4311" s="574" t="s">
        <v>492</v>
      </c>
      <c r="D4311" s="575">
        <v>6.35</v>
      </c>
    </row>
    <row r="4312" spans="1:4">
      <c r="A4312" s="572">
        <v>7120</v>
      </c>
      <c r="B4312" s="573" t="s">
        <v>4815</v>
      </c>
      <c r="C4312" s="574" t="s">
        <v>492</v>
      </c>
      <c r="D4312" s="575">
        <v>3.76</v>
      </c>
    </row>
    <row r="4313" spans="1:4">
      <c r="A4313" s="572">
        <v>39324</v>
      </c>
      <c r="B4313" s="573" t="s">
        <v>4816</v>
      </c>
      <c r="C4313" s="574" t="s">
        <v>492</v>
      </c>
      <c r="D4313" s="575">
        <v>5</v>
      </c>
    </row>
    <row r="4314" spans="1:4">
      <c r="A4314" s="572">
        <v>39325</v>
      </c>
      <c r="B4314" s="573" t="s">
        <v>4817</v>
      </c>
      <c r="C4314" s="574" t="s">
        <v>492</v>
      </c>
      <c r="D4314" s="575">
        <v>7.57</v>
      </c>
    </row>
    <row r="4315" spans="1:4">
      <c r="A4315" s="572">
        <v>39326</v>
      </c>
      <c r="B4315" s="573" t="s">
        <v>4818</v>
      </c>
      <c r="C4315" s="574" t="s">
        <v>492</v>
      </c>
      <c r="D4315" s="575">
        <v>19.489999999999998</v>
      </c>
    </row>
    <row r="4316" spans="1:4">
      <c r="A4316" s="572">
        <v>39327</v>
      </c>
      <c r="B4316" s="573" t="s">
        <v>4819</v>
      </c>
      <c r="C4316" s="574" t="s">
        <v>492</v>
      </c>
      <c r="D4316" s="575">
        <v>29.53</v>
      </c>
    </row>
    <row r="4317" spans="1:4" ht="28.5">
      <c r="A4317" s="572">
        <v>20176</v>
      </c>
      <c r="B4317" s="573" t="s">
        <v>4820</v>
      </c>
      <c r="C4317" s="574" t="s">
        <v>492</v>
      </c>
      <c r="D4317" s="575">
        <v>58.38</v>
      </c>
    </row>
    <row r="4318" spans="1:4" ht="28.5">
      <c r="A4318" s="572">
        <v>11378</v>
      </c>
      <c r="B4318" s="573" t="s">
        <v>4821</v>
      </c>
      <c r="C4318" s="574" t="s">
        <v>492</v>
      </c>
      <c r="D4318" s="575">
        <v>65.17</v>
      </c>
    </row>
    <row r="4319" spans="1:4" ht="28.5">
      <c r="A4319" s="572">
        <v>11379</v>
      </c>
      <c r="B4319" s="573" t="s">
        <v>4822</v>
      </c>
      <c r="C4319" s="574" t="s">
        <v>492</v>
      </c>
      <c r="D4319" s="575">
        <v>70.16</v>
      </c>
    </row>
    <row r="4320" spans="1:4" ht="28.5">
      <c r="A4320" s="572">
        <v>11493</v>
      </c>
      <c r="B4320" s="573" t="s">
        <v>4823</v>
      </c>
      <c r="C4320" s="574" t="s">
        <v>492</v>
      </c>
      <c r="D4320" s="575">
        <v>34.92</v>
      </c>
    </row>
    <row r="4321" spans="1:4" ht="28.5">
      <c r="A4321" s="572">
        <v>7066</v>
      </c>
      <c r="B4321" s="573" t="s">
        <v>4824</v>
      </c>
      <c r="C4321" s="574" t="s">
        <v>492</v>
      </c>
      <c r="D4321" s="575">
        <v>536.27</v>
      </c>
    </row>
    <row r="4322" spans="1:4" ht="28.5">
      <c r="A4322" s="572">
        <v>7068</v>
      </c>
      <c r="B4322" s="573" t="s">
        <v>4825</v>
      </c>
      <c r="C4322" s="574" t="s">
        <v>492</v>
      </c>
      <c r="D4322" s="575">
        <v>595.30999999999995</v>
      </c>
    </row>
    <row r="4323" spans="1:4">
      <c r="A4323" s="572">
        <v>7106</v>
      </c>
      <c r="B4323" s="573" t="s">
        <v>4826</v>
      </c>
      <c r="C4323" s="574" t="s">
        <v>492</v>
      </c>
      <c r="D4323" s="575">
        <v>85.97</v>
      </c>
    </row>
    <row r="4324" spans="1:4">
      <c r="A4324" s="572">
        <v>7104</v>
      </c>
      <c r="B4324" s="573" t="s">
        <v>4827</v>
      </c>
      <c r="C4324" s="574" t="s">
        <v>492</v>
      </c>
      <c r="D4324" s="575">
        <v>2.36</v>
      </c>
    </row>
    <row r="4325" spans="1:4">
      <c r="A4325" s="572">
        <v>7136</v>
      </c>
      <c r="B4325" s="573" t="s">
        <v>4828</v>
      </c>
      <c r="C4325" s="574" t="s">
        <v>492</v>
      </c>
      <c r="D4325" s="575">
        <v>4.5999999999999996</v>
      </c>
    </row>
    <row r="4326" spans="1:4">
      <c r="A4326" s="572">
        <v>7128</v>
      </c>
      <c r="B4326" s="573" t="s">
        <v>4829</v>
      </c>
      <c r="C4326" s="574" t="s">
        <v>492</v>
      </c>
      <c r="D4326" s="575">
        <v>6.27</v>
      </c>
    </row>
    <row r="4327" spans="1:4">
      <c r="A4327" s="572">
        <v>7108</v>
      </c>
      <c r="B4327" s="573" t="s">
        <v>4830</v>
      </c>
      <c r="C4327" s="574" t="s">
        <v>492</v>
      </c>
      <c r="D4327" s="575">
        <v>6.95</v>
      </c>
    </row>
    <row r="4328" spans="1:4">
      <c r="A4328" s="572">
        <v>7129</v>
      </c>
      <c r="B4328" s="573" t="s">
        <v>4831</v>
      </c>
      <c r="C4328" s="574" t="s">
        <v>492</v>
      </c>
      <c r="D4328" s="575">
        <v>6.98</v>
      </c>
    </row>
    <row r="4329" spans="1:4">
      <c r="A4329" s="572">
        <v>7130</v>
      </c>
      <c r="B4329" s="573" t="s">
        <v>4832</v>
      </c>
      <c r="C4329" s="574" t="s">
        <v>492</v>
      </c>
      <c r="D4329" s="575">
        <v>9.4600000000000009</v>
      </c>
    </row>
    <row r="4330" spans="1:4">
      <c r="A4330" s="572">
        <v>7131</v>
      </c>
      <c r="B4330" s="573" t="s">
        <v>4833</v>
      </c>
      <c r="C4330" s="574" t="s">
        <v>492</v>
      </c>
      <c r="D4330" s="575">
        <v>10.87</v>
      </c>
    </row>
    <row r="4331" spans="1:4">
      <c r="A4331" s="572">
        <v>7132</v>
      </c>
      <c r="B4331" s="573" t="s">
        <v>4834</v>
      </c>
      <c r="C4331" s="574" t="s">
        <v>492</v>
      </c>
      <c r="D4331" s="575">
        <v>32.4</v>
      </c>
    </row>
    <row r="4332" spans="1:4">
      <c r="A4332" s="572">
        <v>7133</v>
      </c>
      <c r="B4332" s="573" t="s">
        <v>4835</v>
      </c>
      <c r="C4332" s="574" t="s">
        <v>492</v>
      </c>
      <c r="D4332" s="575">
        <v>51.41</v>
      </c>
    </row>
    <row r="4333" spans="1:4" ht="28.5">
      <c r="A4333" s="572">
        <v>37420</v>
      </c>
      <c r="B4333" s="573" t="s">
        <v>4836</v>
      </c>
      <c r="C4333" s="574" t="s">
        <v>492</v>
      </c>
      <c r="D4333" s="575">
        <v>17.95</v>
      </c>
    </row>
    <row r="4334" spans="1:4" ht="28.5">
      <c r="A4334" s="572">
        <v>37421</v>
      </c>
      <c r="B4334" s="573" t="s">
        <v>4837</v>
      </c>
      <c r="C4334" s="574" t="s">
        <v>492</v>
      </c>
      <c r="D4334" s="575">
        <v>24.54</v>
      </c>
    </row>
    <row r="4335" spans="1:4" ht="28.5">
      <c r="A4335" s="572">
        <v>37422</v>
      </c>
      <c r="B4335" s="573" t="s">
        <v>4838</v>
      </c>
      <c r="C4335" s="574" t="s">
        <v>492</v>
      </c>
      <c r="D4335" s="575">
        <v>22.97</v>
      </c>
    </row>
    <row r="4336" spans="1:4">
      <c r="A4336" s="572">
        <v>37443</v>
      </c>
      <c r="B4336" s="573" t="s">
        <v>4839</v>
      </c>
      <c r="C4336" s="574" t="s">
        <v>492</v>
      </c>
      <c r="D4336" s="575">
        <v>100.49</v>
      </c>
    </row>
    <row r="4337" spans="1:4">
      <c r="A4337" s="572">
        <v>37444</v>
      </c>
      <c r="B4337" s="573" t="s">
        <v>4840</v>
      </c>
      <c r="C4337" s="574" t="s">
        <v>492</v>
      </c>
      <c r="D4337" s="575">
        <v>102.19</v>
      </c>
    </row>
    <row r="4338" spans="1:4">
      <c r="A4338" s="572">
        <v>37445</v>
      </c>
      <c r="B4338" s="573" t="s">
        <v>4841</v>
      </c>
      <c r="C4338" s="574" t="s">
        <v>492</v>
      </c>
      <c r="D4338" s="575">
        <v>154.88999999999999</v>
      </c>
    </row>
    <row r="4339" spans="1:4">
      <c r="A4339" s="572">
        <v>37446</v>
      </c>
      <c r="B4339" s="573" t="s">
        <v>4842</v>
      </c>
      <c r="C4339" s="574" t="s">
        <v>492</v>
      </c>
      <c r="D4339" s="575">
        <v>168.86</v>
      </c>
    </row>
    <row r="4340" spans="1:4">
      <c r="A4340" s="572">
        <v>37447</v>
      </c>
      <c r="B4340" s="573" t="s">
        <v>4843</v>
      </c>
      <c r="C4340" s="574" t="s">
        <v>492</v>
      </c>
      <c r="D4340" s="575">
        <v>171.5</v>
      </c>
    </row>
    <row r="4341" spans="1:4">
      <c r="A4341" s="572">
        <v>37448</v>
      </c>
      <c r="B4341" s="573" t="s">
        <v>4844</v>
      </c>
      <c r="C4341" s="574" t="s">
        <v>492</v>
      </c>
      <c r="D4341" s="575">
        <v>235.24</v>
      </c>
    </row>
    <row r="4342" spans="1:4">
      <c r="A4342" s="572">
        <v>37440</v>
      </c>
      <c r="B4342" s="573" t="s">
        <v>4845</v>
      </c>
      <c r="C4342" s="574" t="s">
        <v>492</v>
      </c>
      <c r="D4342" s="575">
        <v>79.760000000000005</v>
      </c>
    </row>
    <row r="4343" spans="1:4">
      <c r="A4343" s="572">
        <v>37441</v>
      </c>
      <c r="B4343" s="573" t="s">
        <v>4846</v>
      </c>
      <c r="C4343" s="574" t="s">
        <v>492</v>
      </c>
      <c r="D4343" s="575">
        <v>79.760000000000005</v>
      </c>
    </row>
    <row r="4344" spans="1:4">
      <c r="A4344" s="572">
        <v>37442</v>
      </c>
      <c r="B4344" s="573" t="s">
        <v>4847</v>
      </c>
      <c r="C4344" s="574" t="s">
        <v>492</v>
      </c>
      <c r="D4344" s="575">
        <v>96.06</v>
      </c>
    </row>
    <row r="4345" spans="1:4">
      <c r="A4345" s="572">
        <v>38017</v>
      </c>
      <c r="B4345" s="573" t="s">
        <v>4848</v>
      </c>
      <c r="C4345" s="574" t="s">
        <v>492</v>
      </c>
      <c r="D4345" s="575">
        <v>7.11</v>
      </c>
    </row>
    <row r="4346" spans="1:4">
      <c r="A4346" s="572">
        <v>38018</v>
      </c>
      <c r="B4346" s="573" t="s">
        <v>4849</v>
      </c>
      <c r="C4346" s="574" t="s">
        <v>492</v>
      </c>
      <c r="D4346" s="575">
        <v>7.85</v>
      </c>
    </row>
    <row r="4347" spans="1:4">
      <c r="A4347" s="572">
        <v>38432</v>
      </c>
      <c r="B4347" s="573" t="s">
        <v>4850</v>
      </c>
      <c r="C4347" s="574" t="s">
        <v>492</v>
      </c>
      <c r="D4347" s="575">
        <v>10.98</v>
      </c>
    </row>
    <row r="4348" spans="1:4" ht="28.5">
      <c r="A4348" s="572">
        <v>39896</v>
      </c>
      <c r="B4348" s="573" t="s">
        <v>4851</v>
      </c>
      <c r="C4348" s="574" t="s">
        <v>492</v>
      </c>
      <c r="D4348" s="575">
        <v>30.33</v>
      </c>
    </row>
    <row r="4349" spans="1:4" ht="28.5">
      <c r="A4349" s="572">
        <v>39895</v>
      </c>
      <c r="B4349" s="573" t="s">
        <v>4852</v>
      </c>
      <c r="C4349" s="574" t="s">
        <v>492</v>
      </c>
      <c r="D4349" s="575">
        <v>20.69</v>
      </c>
    </row>
    <row r="4350" spans="1:4">
      <c r="A4350" s="572">
        <v>12416</v>
      </c>
      <c r="B4350" s="573" t="s">
        <v>4853</v>
      </c>
      <c r="C4350" s="574" t="s">
        <v>492</v>
      </c>
      <c r="D4350" s="575">
        <v>23.1</v>
      </c>
    </row>
    <row r="4351" spans="1:4">
      <c r="A4351" s="572">
        <v>12414</v>
      </c>
      <c r="B4351" s="573" t="s">
        <v>4854</v>
      </c>
      <c r="C4351" s="574" t="s">
        <v>492</v>
      </c>
      <c r="D4351" s="575">
        <v>46.03</v>
      </c>
    </row>
    <row r="4352" spans="1:4">
      <c r="A4352" s="572">
        <v>12415</v>
      </c>
      <c r="B4352" s="573" t="s">
        <v>4855</v>
      </c>
      <c r="C4352" s="574" t="s">
        <v>492</v>
      </c>
      <c r="D4352" s="575">
        <v>33.85</v>
      </c>
    </row>
    <row r="4353" spans="1:4">
      <c r="A4353" s="572">
        <v>12417</v>
      </c>
      <c r="B4353" s="573" t="s">
        <v>4856</v>
      </c>
      <c r="C4353" s="574" t="s">
        <v>492</v>
      </c>
      <c r="D4353" s="575">
        <v>8.7100000000000009</v>
      </c>
    </row>
    <row r="4354" spans="1:4">
      <c r="A4354" s="572">
        <v>12419</v>
      </c>
      <c r="B4354" s="573" t="s">
        <v>4857</v>
      </c>
      <c r="C4354" s="574" t="s">
        <v>492</v>
      </c>
      <c r="D4354" s="575">
        <v>72.94</v>
      </c>
    </row>
    <row r="4355" spans="1:4">
      <c r="A4355" s="572">
        <v>12418</v>
      </c>
      <c r="B4355" s="573" t="s">
        <v>4858</v>
      </c>
      <c r="C4355" s="574" t="s">
        <v>492</v>
      </c>
      <c r="D4355" s="575">
        <v>108.04</v>
      </c>
    </row>
    <row r="4356" spans="1:4">
      <c r="A4356" s="572">
        <v>12420</v>
      </c>
      <c r="B4356" s="573" t="s">
        <v>4859</v>
      </c>
      <c r="C4356" s="574" t="s">
        <v>492</v>
      </c>
      <c r="D4356" s="575">
        <v>171.46</v>
      </c>
    </row>
    <row r="4357" spans="1:4">
      <c r="A4357" s="572">
        <v>12421</v>
      </c>
      <c r="B4357" s="573" t="s">
        <v>4860</v>
      </c>
      <c r="C4357" s="574" t="s">
        <v>492</v>
      </c>
      <c r="D4357" s="575">
        <v>13.94</v>
      </c>
    </row>
    <row r="4358" spans="1:4">
      <c r="A4358" s="572">
        <v>12422</v>
      </c>
      <c r="B4358" s="573" t="s">
        <v>4861</v>
      </c>
      <c r="C4358" s="574" t="s">
        <v>492</v>
      </c>
      <c r="D4358" s="575">
        <v>300.57</v>
      </c>
    </row>
    <row r="4359" spans="1:4">
      <c r="A4359" s="572">
        <v>6323</v>
      </c>
      <c r="B4359" s="573" t="s">
        <v>4862</v>
      </c>
      <c r="C4359" s="574" t="s">
        <v>492</v>
      </c>
      <c r="D4359" s="575">
        <v>11.86</v>
      </c>
    </row>
    <row r="4360" spans="1:4">
      <c r="A4360" s="572">
        <v>6297</v>
      </c>
      <c r="B4360" s="573" t="s">
        <v>4863</v>
      </c>
      <c r="C4360" s="574" t="s">
        <v>492</v>
      </c>
      <c r="D4360" s="575">
        <v>20.89</v>
      </c>
    </row>
    <row r="4361" spans="1:4">
      <c r="A4361" s="572">
        <v>6296</v>
      </c>
      <c r="B4361" s="573" t="s">
        <v>4864</v>
      </c>
      <c r="C4361" s="574" t="s">
        <v>492</v>
      </c>
      <c r="D4361" s="575">
        <v>18.32</v>
      </c>
    </row>
    <row r="4362" spans="1:4">
      <c r="A4362" s="572">
        <v>6294</v>
      </c>
      <c r="B4362" s="573" t="s">
        <v>4865</v>
      </c>
      <c r="C4362" s="574" t="s">
        <v>492</v>
      </c>
      <c r="D4362" s="575">
        <v>4.6399999999999997</v>
      </c>
    </row>
    <row r="4363" spans="1:4">
      <c r="A4363" s="572">
        <v>6298</v>
      </c>
      <c r="B4363" s="573" t="s">
        <v>4866</v>
      </c>
      <c r="C4363" s="574" t="s">
        <v>492</v>
      </c>
      <c r="D4363" s="575">
        <v>37.93</v>
      </c>
    </row>
    <row r="4364" spans="1:4">
      <c r="A4364" s="572">
        <v>6299</v>
      </c>
      <c r="B4364" s="573" t="s">
        <v>4867</v>
      </c>
      <c r="C4364" s="574" t="s">
        <v>492</v>
      </c>
      <c r="D4364" s="575">
        <v>66.78</v>
      </c>
    </row>
    <row r="4365" spans="1:4">
      <c r="A4365" s="572">
        <v>6322</v>
      </c>
      <c r="B4365" s="573" t="s">
        <v>4868</v>
      </c>
      <c r="C4365" s="574" t="s">
        <v>492</v>
      </c>
      <c r="D4365" s="575">
        <v>86.66</v>
      </c>
    </row>
    <row r="4366" spans="1:4">
      <c r="A4366" s="572">
        <v>6295</v>
      </c>
      <c r="B4366" s="573" t="s">
        <v>4869</v>
      </c>
      <c r="C4366" s="574" t="s">
        <v>492</v>
      </c>
      <c r="D4366" s="575">
        <v>7.03</v>
      </c>
    </row>
    <row r="4367" spans="1:4">
      <c r="A4367" s="572">
        <v>6300</v>
      </c>
      <c r="B4367" s="573" t="s">
        <v>4870</v>
      </c>
      <c r="C4367" s="574" t="s">
        <v>492</v>
      </c>
      <c r="D4367" s="575">
        <v>165.04</v>
      </c>
    </row>
    <row r="4368" spans="1:4">
      <c r="A4368" s="572">
        <v>6321</v>
      </c>
      <c r="B4368" s="573" t="s">
        <v>4871</v>
      </c>
      <c r="C4368" s="574" t="s">
        <v>492</v>
      </c>
      <c r="D4368" s="575">
        <v>310.31</v>
      </c>
    </row>
    <row r="4369" spans="1:4">
      <c r="A4369" s="572">
        <v>6301</v>
      </c>
      <c r="B4369" s="573" t="s">
        <v>4872</v>
      </c>
      <c r="C4369" s="574" t="s">
        <v>492</v>
      </c>
      <c r="D4369" s="575">
        <v>444.42</v>
      </c>
    </row>
    <row r="4370" spans="1:4">
      <c r="A4370" s="572">
        <v>20183</v>
      </c>
      <c r="B4370" s="573" t="s">
        <v>4873</v>
      </c>
      <c r="C4370" s="574" t="s">
        <v>492</v>
      </c>
      <c r="D4370" s="575">
        <v>27.5</v>
      </c>
    </row>
    <row r="4371" spans="1:4">
      <c r="A4371" s="572">
        <v>20182</v>
      </c>
      <c r="B4371" s="573" t="s">
        <v>4874</v>
      </c>
      <c r="C4371" s="574" t="s">
        <v>492</v>
      </c>
      <c r="D4371" s="575">
        <v>20.28</v>
      </c>
    </row>
    <row r="4372" spans="1:4" ht="28.5">
      <c r="A4372" s="572">
        <v>38675</v>
      </c>
      <c r="B4372" s="573" t="s">
        <v>4875</v>
      </c>
      <c r="C4372" s="574" t="s">
        <v>492</v>
      </c>
      <c r="D4372" s="575">
        <v>17.28</v>
      </c>
    </row>
    <row r="4373" spans="1:4" ht="28.5">
      <c r="A4373" s="572">
        <v>38674</v>
      </c>
      <c r="B4373" s="573" t="s">
        <v>4876</v>
      </c>
      <c r="C4373" s="574" t="s">
        <v>492</v>
      </c>
      <c r="D4373" s="575">
        <v>24.74</v>
      </c>
    </row>
    <row r="4374" spans="1:4">
      <c r="A4374" s="572">
        <v>38019</v>
      </c>
      <c r="B4374" s="573" t="s">
        <v>4877</v>
      </c>
      <c r="C4374" s="574" t="s">
        <v>492</v>
      </c>
      <c r="D4374" s="575">
        <v>6.2</v>
      </c>
    </row>
    <row r="4375" spans="1:4">
      <c r="A4375" s="572">
        <v>38020</v>
      </c>
      <c r="B4375" s="573" t="s">
        <v>4878</v>
      </c>
      <c r="C4375" s="574" t="s">
        <v>492</v>
      </c>
      <c r="D4375" s="575">
        <v>7.85</v>
      </c>
    </row>
    <row r="4376" spans="1:4">
      <c r="A4376" s="572">
        <v>7094</v>
      </c>
      <c r="B4376" s="573" t="s">
        <v>4879</v>
      </c>
      <c r="C4376" s="574" t="s">
        <v>492</v>
      </c>
      <c r="D4376" s="575">
        <v>6.56</v>
      </c>
    </row>
    <row r="4377" spans="1:4">
      <c r="A4377" s="572">
        <v>7118</v>
      </c>
      <c r="B4377" s="573" t="s">
        <v>4880</v>
      </c>
      <c r="C4377" s="574" t="s">
        <v>492</v>
      </c>
      <c r="D4377" s="575">
        <v>11.51</v>
      </c>
    </row>
    <row r="4378" spans="1:4">
      <c r="A4378" s="572">
        <v>7117</v>
      </c>
      <c r="B4378" s="573" t="s">
        <v>4881</v>
      </c>
      <c r="C4378" s="574" t="s">
        <v>492</v>
      </c>
      <c r="D4378" s="575">
        <v>8.75</v>
      </c>
    </row>
    <row r="4379" spans="1:4">
      <c r="A4379" s="572">
        <v>7123</v>
      </c>
      <c r="B4379" s="573" t="s">
        <v>4882</v>
      </c>
      <c r="C4379" s="574" t="s">
        <v>492</v>
      </c>
      <c r="D4379" s="575">
        <v>1.92</v>
      </c>
    </row>
    <row r="4380" spans="1:4">
      <c r="A4380" s="572">
        <v>20179</v>
      </c>
      <c r="B4380" s="573" t="s">
        <v>4883</v>
      </c>
      <c r="C4380" s="574" t="s">
        <v>492</v>
      </c>
      <c r="D4380" s="575">
        <v>29</v>
      </c>
    </row>
    <row r="4381" spans="1:4">
      <c r="A4381" s="572">
        <v>20178</v>
      </c>
      <c r="B4381" s="573" t="s">
        <v>4884</v>
      </c>
      <c r="C4381" s="574" t="s">
        <v>492</v>
      </c>
      <c r="D4381" s="575">
        <v>21.06</v>
      </c>
    </row>
    <row r="4382" spans="1:4">
      <c r="A4382" s="572">
        <v>20180</v>
      </c>
      <c r="B4382" s="573" t="s">
        <v>4885</v>
      </c>
      <c r="C4382" s="574" t="s">
        <v>492</v>
      </c>
      <c r="D4382" s="575">
        <v>49.52</v>
      </c>
    </row>
    <row r="4383" spans="1:4">
      <c r="A4383" s="572">
        <v>20181</v>
      </c>
      <c r="B4383" s="573" t="s">
        <v>4886</v>
      </c>
      <c r="C4383" s="574" t="s">
        <v>492</v>
      </c>
      <c r="D4383" s="575">
        <v>72.97</v>
      </c>
    </row>
    <row r="4384" spans="1:4">
      <c r="A4384" s="572">
        <v>20177</v>
      </c>
      <c r="B4384" s="573" t="s">
        <v>4887</v>
      </c>
      <c r="C4384" s="574" t="s">
        <v>492</v>
      </c>
      <c r="D4384" s="575">
        <v>16.670000000000002</v>
      </c>
    </row>
    <row r="4385" spans="1:4">
      <c r="A4385" s="572">
        <v>7116</v>
      </c>
      <c r="B4385" s="573" t="s">
        <v>4888</v>
      </c>
      <c r="C4385" s="574" t="s">
        <v>492</v>
      </c>
      <c r="D4385" s="575">
        <v>2.13</v>
      </c>
    </row>
    <row r="4386" spans="1:4">
      <c r="A4386" s="572">
        <v>7098</v>
      </c>
      <c r="B4386" s="573" t="s">
        <v>4889</v>
      </c>
      <c r="C4386" s="574" t="s">
        <v>492</v>
      </c>
      <c r="D4386" s="575">
        <v>1.45</v>
      </c>
    </row>
    <row r="4387" spans="1:4">
      <c r="A4387" s="572">
        <v>7110</v>
      </c>
      <c r="B4387" s="573" t="s">
        <v>4890</v>
      </c>
      <c r="C4387" s="574" t="s">
        <v>492</v>
      </c>
      <c r="D4387" s="575">
        <v>20.79</v>
      </c>
    </row>
    <row r="4388" spans="1:4" ht="28.5">
      <c r="A4388" s="572">
        <v>7121</v>
      </c>
      <c r="B4388" s="573" t="s">
        <v>4891</v>
      </c>
      <c r="C4388" s="574" t="s">
        <v>492</v>
      </c>
      <c r="D4388" s="575">
        <v>6.85</v>
      </c>
    </row>
    <row r="4389" spans="1:4" ht="28.5">
      <c r="A4389" s="572">
        <v>7137</v>
      </c>
      <c r="B4389" s="573" t="s">
        <v>4892</v>
      </c>
      <c r="C4389" s="574" t="s">
        <v>492</v>
      </c>
      <c r="D4389" s="575">
        <v>7.49</v>
      </c>
    </row>
    <row r="4390" spans="1:4" ht="28.5">
      <c r="A4390" s="572">
        <v>7122</v>
      </c>
      <c r="B4390" s="573" t="s">
        <v>4893</v>
      </c>
      <c r="C4390" s="574" t="s">
        <v>492</v>
      </c>
      <c r="D4390" s="575">
        <v>7.72</v>
      </c>
    </row>
    <row r="4391" spans="1:4" ht="28.5">
      <c r="A4391" s="572">
        <v>7114</v>
      </c>
      <c r="B4391" s="573" t="s">
        <v>4894</v>
      </c>
      <c r="C4391" s="574" t="s">
        <v>492</v>
      </c>
      <c r="D4391" s="575">
        <v>12.88</v>
      </c>
    </row>
    <row r="4392" spans="1:4" ht="28.5">
      <c r="A4392" s="572">
        <v>7109</v>
      </c>
      <c r="B4392" s="573" t="s">
        <v>4895</v>
      </c>
      <c r="C4392" s="574" t="s">
        <v>492</v>
      </c>
      <c r="D4392" s="575">
        <v>1.83</v>
      </c>
    </row>
    <row r="4393" spans="1:4" ht="28.5">
      <c r="A4393" s="572">
        <v>7135</v>
      </c>
      <c r="B4393" s="573" t="s">
        <v>4896</v>
      </c>
      <c r="C4393" s="574" t="s">
        <v>492</v>
      </c>
      <c r="D4393" s="575">
        <v>2.91</v>
      </c>
    </row>
    <row r="4394" spans="1:4" ht="28.5">
      <c r="A4394" s="572">
        <v>37947</v>
      </c>
      <c r="B4394" s="573" t="s">
        <v>4897</v>
      </c>
      <c r="C4394" s="574" t="s">
        <v>492</v>
      </c>
      <c r="D4394" s="575">
        <v>2.83</v>
      </c>
    </row>
    <row r="4395" spans="1:4" ht="28.5">
      <c r="A4395" s="572">
        <v>7103</v>
      </c>
      <c r="B4395" s="573" t="s">
        <v>4898</v>
      </c>
      <c r="C4395" s="574" t="s">
        <v>492</v>
      </c>
      <c r="D4395" s="575">
        <v>12.88</v>
      </c>
    </row>
    <row r="4396" spans="1:4">
      <c r="A4396" s="572">
        <v>6313</v>
      </c>
      <c r="B4396" s="573" t="s">
        <v>4899</v>
      </c>
      <c r="C4396" s="574" t="s">
        <v>492</v>
      </c>
      <c r="D4396" s="575">
        <v>86.66</v>
      </c>
    </row>
    <row r="4397" spans="1:4">
      <c r="A4397" s="572">
        <v>6314</v>
      </c>
      <c r="B4397" s="573" t="s">
        <v>4900</v>
      </c>
      <c r="C4397" s="574" t="s">
        <v>492</v>
      </c>
      <c r="D4397" s="575">
        <v>87.37</v>
      </c>
    </row>
    <row r="4398" spans="1:4">
      <c r="A4398" s="572">
        <v>6315</v>
      </c>
      <c r="B4398" s="573" t="s">
        <v>4901</v>
      </c>
      <c r="C4398" s="574" t="s">
        <v>492</v>
      </c>
      <c r="D4398" s="575">
        <v>162.38999999999999</v>
      </c>
    </row>
    <row r="4399" spans="1:4">
      <c r="A4399" s="572">
        <v>6316</v>
      </c>
      <c r="B4399" s="573" t="s">
        <v>4902</v>
      </c>
      <c r="C4399" s="574" t="s">
        <v>492</v>
      </c>
      <c r="D4399" s="575">
        <v>162.38999999999999</v>
      </c>
    </row>
    <row r="4400" spans="1:4">
      <c r="A4400" s="572">
        <v>6320</v>
      </c>
      <c r="B4400" s="573" t="s">
        <v>4903</v>
      </c>
      <c r="C4400" s="574" t="s">
        <v>492</v>
      </c>
      <c r="D4400" s="575">
        <v>11.55</v>
      </c>
    </row>
    <row r="4401" spans="1:4">
      <c r="A4401" s="572">
        <v>6303</v>
      </c>
      <c r="B4401" s="573" t="s">
        <v>4904</v>
      </c>
      <c r="C4401" s="574" t="s">
        <v>492</v>
      </c>
      <c r="D4401" s="575">
        <v>11.81</v>
      </c>
    </row>
    <row r="4402" spans="1:4">
      <c r="A4402" s="572">
        <v>6319</v>
      </c>
      <c r="B4402" s="573" t="s">
        <v>4905</v>
      </c>
      <c r="C4402" s="574" t="s">
        <v>492</v>
      </c>
      <c r="D4402" s="575">
        <v>20.8</v>
      </c>
    </row>
    <row r="4403" spans="1:4">
      <c r="A4403" s="572">
        <v>6304</v>
      </c>
      <c r="B4403" s="573" t="s">
        <v>4906</v>
      </c>
      <c r="C4403" s="574" t="s">
        <v>492</v>
      </c>
      <c r="D4403" s="575">
        <v>20.309999999999999</v>
      </c>
    </row>
    <row r="4404" spans="1:4">
      <c r="A4404" s="572">
        <v>21116</v>
      </c>
      <c r="B4404" s="573" t="s">
        <v>4907</v>
      </c>
      <c r="C4404" s="574" t="s">
        <v>492</v>
      </c>
      <c r="D4404" s="575">
        <v>19.29</v>
      </c>
    </row>
    <row r="4405" spans="1:4">
      <c r="A4405" s="572">
        <v>6305</v>
      </c>
      <c r="B4405" s="573" t="s">
        <v>4908</v>
      </c>
      <c r="C4405" s="574" t="s">
        <v>492</v>
      </c>
      <c r="D4405" s="575">
        <v>36.69</v>
      </c>
    </row>
    <row r="4406" spans="1:4">
      <c r="A4406" s="572">
        <v>6318</v>
      </c>
      <c r="B4406" s="573" t="s">
        <v>4909</v>
      </c>
      <c r="C4406" s="574" t="s">
        <v>492</v>
      </c>
      <c r="D4406" s="575">
        <v>37.75</v>
      </c>
    </row>
    <row r="4407" spans="1:4">
      <c r="A4407" s="572">
        <v>6306</v>
      </c>
      <c r="B4407" s="573" t="s">
        <v>4910</v>
      </c>
      <c r="C4407" s="574" t="s">
        <v>492</v>
      </c>
      <c r="D4407" s="575">
        <v>37.130000000000003</v>
      </c>
    </row>
    <row r="4408" spans="1:4">
      <c r="A4408" s="572">
        <v>6307</v>
      </c>
      <c r="B4408" s="573" t="s">
        <v>4911</v>
      </c>
      <c r="C4408" s="574" t="s">
        <v>492</v>
      </c>
      <c r="D4408" s="575">
        <v>66.78</v>
      </c>
    </row>
    <row r="4409" spans="1:4">
      <c r="A4409" s="572">
        <v>6308</v>
      </c>
      <c r="B4409" s="573" t="s">
        <v>4912</v>
      </c>
      <c r="C4409" s="574" t="s">
        <v>492</v>
      </c>
      <c r="D4409" s="575">
        <v>67.05</v>
      </c>
    </row>
    <row r="4410" spans="1:4">
      <c r="A4410" s="572">
        <v>6317</v>
      </c>
      <c r="B4410" s="573" t="s">
        <v>4913</v>
      </c>
      <c r="C4410" s="574" t="s">
        <v>492</v>
      </c>
      <c r="D4410" s="575">
        <v>66.25</v>
      </c>
    </row>
    <row r="4411" spans="1:4">
      <c r="A4411" s="572">
        <v>6309</v>
      </c>
      <c r="B4411" s="573" t="s">
        <v>4914</v>
      </c>
      <c r="C4411" s="574" t="s">
        <v>492</v>
      </c>
      <c r="D4411" s="575">
        <v>66.78</v>
      </c>
    </row>
    <row r="4412" spans="1:4">
      <c r="A4412" s="572">
        <v>6310</v>
      </c>
      <c r="B4412" s="573" t="s">
        <v>4915</v>
      </c>
      <c r="C4412" s="574" t="s">
        <v>492</v>
      </c>
      <c r="D4412" s="575">
        <v>84.53</v>
      </c>
    </row>
    <row r="4413" spans="1:4">
      <c r="A4413" s="572">
        <v>6312</v>
      </c>
      <c r="B4413" s="573" t="s">
        <v>4916</v>
      </c>
      <c r="C4413" s="574" t="s">
        <v>492</v>
      </c>
      <c r="D4413" s="575">
        <v>86.66</v>
      </c>
    </row>
    <row r="4414" spans="1:4">
      <c r="A4414" s="572">
        <v>6311</v>
      </c>
      <c r="B4414" s="573" t="s">
        <v>4917</v>
      </c>
      <c r="C4414" s="574" t="s">
        <v>492</v>
      </c>
      <c r="D4414" s="575">
        <v>85.6</v>
      </c>
    </row>
    <row r="4415" spans="1:4">
      <c r="A4415" s="572">
        <v>6302</v>
      </c>
      <c r="B4415" s="573" t="s">
        <v>4918</v>
      </c>
      <c r="C4415" s="574" t="s">
        <v>492</v>
      </c>
      <c r="D4415" s="575">
        <v>7.08</v>
      </c>
    </row>
    <row r="4416" spans="1:4">
      <c r="A4416" s="572">
        <v>7126</v>
      </c>
      <c r="B4416" s="573" t="s">
        <v>4919</v>
      </c>
      <c r="C4416" s="574" t="s">
        <v>492</v>
      </c>
      <c r="D4416" s="575">
        <v>9.1999999999999993</v>
      </c>
    </row>
    <row r="4417" spans="1:4">
      <c r="A4417" s="572">
        <v>7091</v>
      </c>
      <c r="B4417" s="573" t="s">
        <v>4920</v>
      </c>
      <c r="C4417" s="574" t="s">
        <v>492</v>
      </c>
      <c r="D4417" s="575">
        <v>11.61</v>
      </c>
    </row>
    <row r="4418" spans="1:4">
      <c r="A4418" s="572">
        <v>11655</v>
      </c>
      <c r="B4418" s="573" t="s">
        <v>4921</v>
      </c>
      <c r="C4418" s="574" t="s">
        <v>492</v>
      </c>
      <c r="D4418" s="575">
        <v>10.39</v>
      </c>
    </row>
    <row r="4419" spans="1:4">
      <c r="A4419" s="572">
        <v>11656</v>
      </c>
      <c r="B4419" s="573" t="s">
        <v>4922</v>
      </c>
      <c r="C4419" s="574" t="s">
        <v>492</v>
      </c>
      <c r="D4419" s="575">
        <v>10.69</v>
      </c>
    </row>
    <row r="4420" spans="1:4">
      <c r="A4420" s="572">
        <v>37948</v>
      </c>
      <c r="B4420" s="573" t="s">
        <v>4923</v>
      </c>
      <c r="C4420" s="574" t="s">
        <v>492</v>
      </c>
      <c r="D4420" s="575">
        <v>2.31</v>
      </c>
    </row>
    <row r="4421" spans="1:4">
      <c r="A4421" s="572">
        <v>7097</v>
      </c>
      <c r="B4421" s="573" t="s">
        <v>4924</v>
      </c>
      <c r="C4421" s="574" t="s">
        <v>492</v>
      </c>
      <c r="D4421" s="575">
        <v>5.16</v>
      </c>
    </row>
    <row r="4422" spans="1:4">
      <c r="A4422" s="572">
        <v>11657</v>
      </c>
      <c r="B4422" s="573" t="s">
        <v>4925</v>
      </c>
      <c r="C4422" s="574" t="s">
        <v>492</v>
      </c>
      <c r="D4422" s="575">
        <v>9.02</v>
      </c>
    </row>
    <row r="4423" spans="1:4">
      <c r="A4423" s="572">
        <v>11658</v>
      </c>
      <c r="B4423" s="573" t="s">
        <v>4926</v>
      </c>
      <c r="C4423" s="574" t="s">
        <v>492</v>
      </c>
      <c r="D4423" s="575">
        <v>10.199999999999999</v>
      </c>
    </row>
    <row r="4424" spans="1:4">
      <c r="A4424" s="572">
        <v>7146</v>
      </c>
      <c r="B4424" s="573" t="s">
        <v>4927</v>
      </c>
      <c r="C4424" s="574" t="s">
        <v>492</v>
      </c>
      <c r="D4424" s="575">
        <v>116.43</v>
      </c>
    </row>
    <row r="4425" spans="1:4">
      <c r="A4425" s="572">
        <v>7138</v>
      </c>
      <c r="B4425" s="573" t="s">
        <v>4928</v>
      </c>
      <c r="C4425" s="574" t="s">
        <v>492</v>
      </c>
      <c r="D4425" s="575">
        <v>0.72</v>
      </c>
    </row>
    <row r="4426" spans="1:4">
      <c r="A4426" s="572">
        <v>7139</v>
      </c>
      <c r="B4426" s="573" t="s">
        <v>4929</v>
      </c>
      <c r="C4426" s="574" t="s">
        <v>492</v>
      </c>
      <c r="D4426" s="575">
        <v>0.99</v>
      </c>
    </row>
    <row r="4427" spans="1:4">
      <c r="A4427" s="572">
        <v>7140</v>
      </c>
      <c r="B4427" s="573" t="s">
        <v>4930</v>
      </c>
      <c r="C4427" s="574" t="s">
        <v>492</v>
      </c>
      <c r="D4427" s="575">
        <v>2.4700000000000002</v>
      </c>
    </row>
    <row r="4428" spans="1:4">
      <c r="A4428" s="572">
        <v>7141</v>
      </c>
      <c r="B4428" s="573" t="s">
        <v>4931</v>
      </c>
      <c r="C4428" s="574" t="s">
        <v>492</v>
      </c>
      <c r="D4428" s="575">
        <v>6.38</v>
      </c>
    </row>
    <row r="4429" spans="1:4">
      <c r="A4429" s="572">
        <v>7143</v>
      </c>
      <c r="B4429" s="573" t="s">
        <v>4932</v>
      </c>
      <c r="C4429" s="574" t="s">
        <v>492</v>
      </c>
      <c r="D4429" s="575">
        <v>20.7</v>
      </c>
    </row>
    <row r="4430" spans="1:4">
      <c r="A4430" s="572">
        <v>7144</v>
      </c>
      <c r="B4430" s="573" t="s">
        <v>4933</v>
      </c>
      <c r="C4430" s="574" t="s">
        <v>492</v>
      </c>
      <c r="D4430" s="575">
        <v>39.69</v>
      </c>
    </row>
    <row r="4431" spans="1:4">
      <c r="A4431" s="572">
        <v>7145</v>
      </c>
      <c r="B4431" s="573" t="s">
        <v>4934</v>
      </c>
      <c r="C4431" s="574" t="s">
        <v>492</v>
      </c>
      <c r="D4431" s="575">
        <v>62.24</v>
      </c>
    </row>
    <row r="4432" spans="1:4">
      <c r="A4432" s="572">
        <v>7142</v>
      </c>
      <c r="B4432" s="573" t="s">
        <v>4935</v>
      </c>
      <c r="C4432" s="574" t="s">
        <v>492</v>
      </c>
      <c r="D4432" s="575">
        <v>7.22</v>
      </c>
    </row>
    <row r="4433" spans="1:4">
      <c r="A4433" s="572">
        <v>20174</v>
      </c>
      <c r="B4433" s="573" t="s">
        <v>4936</v>
      </c>
      <c r="C4433" s="574" t="s">
        <v>492</v>
      </c>
      <c r="D4433" s="575">
        <v>50.08</v>
      </c>
    </row>
    <row r="4434" spans="1:4">
      <c r="A4434" s="572">
        <v>20175</v>
      </c>
      <c r="B4434" s="573" t="s">
        <v>4937</v>
      </c>
      <c r="C4434" s="574" t="s">
        <v>492</v>
      </c>
      <c r="D4434" s="575">
        <v>112.9</v>
      </c>
    </row>
    <row r="4435" spans="1:4" ht="28.5">
      <c r="A4435" s="572">
        <v>7049</v>
      </c>
      <c r="B4435" s="573" t="s">
        <v>4938</v>
      </c>
      <c r="C4435" s="574" t="s">
        <v>492</v>
      </c>
      <c r="D4435" s="575">
        <v>79.459999999999994</v>
      </c>
    </row>
    <row r="4436" spans="1:4">
      <c r="A4436" s="572">
        <v>7048</v>
      </c>
      <c r="B4436" s="573" t="s">
        <v>4939</v>
      </c>
      <c r="C4436" s="574" t="s">
        <v>492</v>
      </c>
      <c r="D4436" s="575">
        <v>16.809999999999999</v>
      </c>
    </row>
    <row r="4437" spans="1:4">
      <c r="A4437" s="572">
        <v>7088</v>
      </c>
      <c r="B4437" s="573" t="s">
        <v>4940</v>
      </c>
      <c r="C4437" s="574" t="s">
        <v>492</v>
      </c>
      <c r="D4437" s="575">
        <v>41.08</v>
      </c>
    </row>
    <row r="4438" spans="1:4" ht="28.5">
      <c r="A4438" s="572">
        <v>7082</v>
      </c>
      <c r="B4438" s="573" t="s">
        <v>4941</v>
      </c>
      <c r="C4438" s="574" t="s">
        <v>492</v>
      </c>
      <c r="D4438" s="575">
        <v>167.67</v>
      </c>
    </row>
    <row r="4439" spans="1:4" ht="28.5">
      <c r="A4439" s="572">
        <v>7069</v>
      </c>
      <c r="B4439" s="573" t="s">
        <v>4942</v>
      </c>
      <c r="C4439" s="574" t="s">
        <v>492</v>
      </c>
      <c r="D4439" s="575">
        <v>411.8</v>
      </c>
    </row>
    <row r="4440" spans="1:4" ht="28.5">
      <c r="A4440" s="572">
        <v>7070</v>
      </c>
      <c r="B4440" s="573" t="s">
        <v>4943</v>
      </c>
      <c r="C4440" s="574" t="s">
        <v>492</v>
      </c>
      <c r="D4440" s="575">
        <v>615.80999999999995</v>
      </c>
    </row>
    <row r="4441" spans="1:4" ht="28.5">
      <c r="A4441" s="572">
        <v>7060</v>
      </c>
      <c r="B4441" s="573" t="s">
        <v>4944</v>
      </c>
      <c r="C4441" s="574" t="s">
        <v>492</v>
      </c>
      <c r="D4441" s="575">
        <v>1770.18</v>
      </c>
    </row>
    <row r="4442" spans="1:4" ht="28.5">
      <c r="A4442" s="572">
        <v>7061</v>
      </c>
      <c r="B4442" s="573" t="s">
        <v>4945</v>
      </c>
      <c r="C4442" s="574" t="s">
        <v>492</v>
      </c>
      <c r="D4442" s="575">
        <v>2203.3200000000002</v>
      </c>
    </row>
    <row r="4443" spans="1:4" ht="28.5">
      <c r="A4443" s="572">
        <v>7065</v>
      </c>
      <c r="B4443" s="573" t="s">
        <v>4946</v>
      </c>
      <c r="C4443" s="574" t="s">
        <v>492</v>
      </c>
      <c r="D4443" s="575">
        <v>4012.33</v>
      </c>
    </row>
    <row r="4444" spans="1:4" ht="28.5">
      <c r="A4444" s="572">
        <v>20172</v>
      </c>
      <c r="B4444" s="573" t="s">
        <v>4947</v>
      </c>
      <c r="C4444" s="574" t="s">
        <v>492</v>
      </c>
      <c r="D4444" s="575">
        <v>44.03</v>
      </c>
    </row>
    <row r="4445" spans="1:4">
      <c r="A4445" s="572">
        <v>38419</v>
      </c>
      <c r="B4445" s="573" t="s">
        <v>4948</v>
      </c>
      <c r="C4445" s="574" t="s">
        <v>492</v>
      </c>
      <c r="D4445" s="575">
        <v>4.9800000000000004</v>
      </c>
    </row>
    <row r="4446" spans="1:4">
      <c r="A4446" s="572">
        <v>38420</v>
      </c>
      <c r="B4446" s="573" t="s">
        <v>4949</v>
      </c>
      <c r="C4446" s="574" t="s">
        <v>492</v>
      </c>
      <c r="D4446" s="575">
        <v>11.2</v>
      </c>
    </row>
    <row r="4447" spans="1:4">
      <c r="A4447" s="572">
        <v>7153</v>
      </c>
      <c r="B4447" s="573" t="s">
        <v>4950</v>
      </c>
      <c r="C4447" s="574" t="s">
        <v>686</v>
      </c>
      <c r="D4447" s="575">
        <v>17.97</v>
      </c>
    </row>
    <row r="4448" spans="1:4">
      <c r="A4448" s="572">
        <v>6175</v>
      </c>
      <c r="B4448" s="573" t="s">
        <v>4951</v>
      </c>
      <c r="C4448" s="574" t="s">
        <v>686</v>
      </c>
      <c r="D4448" s="575">
        <v>21.59</v>
      </c>
    </row>
    <row r="4449" spans="1:4">
      <c r="A4449" s="572">
        <v>41089</v>
      </c>
      <c r="B4449" s="573" t="s">
        <v>4952</v>
      </c>
      <c r="C4449" s="574" t="s">
        <v>688</v>
      </c>
      <c r="D4449" s="575">
        <v>3157.93</v>
      </c>
    </row>
    <row r="4450" spans="1:4">
      <c r="A4450" s="572">
        <v>41092</v>
      </c>
      <c r="B4450" s="573" t="s">
        <v>4953</v>
      </c>
      <c r="C4450" s="574" t="s">
        <v>688</v>
      </c>
      <c r="D4450" s="575">
        <v>3793.51</v>
      </c>
    </row>
    <row r="4451" spans="1:4" ht="28.5">
      <c r="A4451" s="572">
        <v>7162</v>
      </c>
      <c r="B4451" s="573" t="s">
        <v>4954</v>
      </c>
      <c r="C4451" s="574" t="s">
        <v>891</v>
      </c>
      <c r="D4451" s="575">
        <v>25</v>
      </c>
    </row>
    <row r="4452" spans="1:4" ht="28.5">
      <c r="A4452" s="572">
        <v>10933</v>
      </c>
      <c r="B4452" s="573" t="s">
        <v>4955</v>
      </c>
      <c r="C4452" s="574" t="s">
        <v>891</v>
      </c>
      <c r="D4452" s="575">
        <v>9.8699999999999992</v>
      </c>
    </row>
    <row r="4453" spans="1:4" ht="28.5">
      <c r="A4453" s="572">
        <v>10927</v>
      </c>
      <c r="B4453" s="573" t="s">
        <v>4956</v>
      </c>
      <c r="C4453" s="574" t="s">
        <v>891</v>
      </c>
      <c r="D4453" s="575">
        <v>11.91</v>
      </c>
    </row>
    <row r="4454" spans="1:4" ht="28.5">
      <c r="A4454" s="572">
        <v>7167</v>
      </c>
      <c r="B4454" s="573" t="s">
        <v>4957</v>
      </c>
      <c r="C4454" s="574" t="s">
        <v>891</v>
      </c>
      <c r="D4454" s="575">
        <v>11.03</v>
      </c>
    </row>
    <row r="4455" spans="1:4" ht="28.5">
      <c r="A4455" s="572">
        <v>10928</v>
      </c>
      <c r="B4455" s="573" t="s">
        <v>4958</v>
      </c>
      <c r="C4455" s="574" t="s">
        <v>891</v>
      </c>
      <c r="D4455" s="575">
        <v>8.08</v>
      </c>
    </row>
    <row r="4456" spans="1:4">
      <c r="A4456" s="572">
        <v>10931</v>
      </c>
      <c r="B4456" s="573" t="s">
        <v>4959</v>
      </c>
      <c r="C4456" s="574" t="s">
        <v>891</v>
      </c>
      <c r="D4456" s="575">
        <v>7.38</v>
      </c>
    </row>
    <row r="4457" spans="1:4" ht="28.5">
      <c r="A4457" s="572">
        <v>10932</v>
      </c>
      <c r="B4457" s="573" t="s">
        <v>4960</v>
      </c>
      <c r="C4457" s="574" t="s">
        <v>891</v>
      </c>
      <c r="D4457" s="575">
        <v>44.28</v>
      </c>
    </row>
    <row r="4458" spans="1:4">
      <c r="A4458" s="572">
        <v>7164</v>
      </c>
      <c r="B4458" s="573" t="s">
        <v>4961</v>
      </c>
      <c r="C4458" s="574" t="s">
        <v>891</v>
      </c>
      <c r="D4458" s="575">
        <v>20.66</v>
      </c>
    </row>
    <row r="4459" spans="1:4" ht="28.5">
      <c r="A4459" s="572">
        <v>10935</v>
      </c>
      <c r="B4459" s="573" t="s">
        <v>4962</v>
      </c>
      <c r="C4459" s="574" t="s">
        <v>891</v>
      </c>
      <c r="D4459" s="575">
        <v>22.92</v>
      </c>
    </row>
    <row r="4460" spans="1:4" ht="28.5">
      <c r="A4460" s="572">
        <v>10937</v>
      </c>
      <c r="B4460" s="573" t="s">
        <v>4963</v>
      </c>
      <c r="C4460" s="574" t="s">
        <v>891</v>
      </c>
      <c r="D4460" s="575">
        <v>17.399999999999999</v>
      </c>
    </row>
    <row r="4461" spans="1:4" ht="28.5">
      <c r="A4461" s="572">
        <v>37712</v>
      </c>
      <c r="B4461" s="573" t="s">
        <v>4964</v>
      </c>
      <c r="C4461" s="574" t="s">
        <v>891</v>
      </c>
      <c r="D4461" s="575">
        <v>33.270000000000003</v>
      </c>
    </row>
    <row r="4462" spans="1:4" ht="28.5">
      <c r="A4462" s="572">
        <v>34558</v>
      </c>
      <c r="B4462" s="573" t="s">
        <v>4965</v>
      </c>
      <c r="C4462" s="574" t="s">
        <v>810</v>
      </c>
      <c r="D4462" s="575">
        <v>1.24</v>
      </c>
    </row>
    <row r="4463" spans="1:4" ht="28.5">
      <c r="A4463" s="572">
        <v>34547</v>
      </c>
      <c r="B4463" s="573" t="s">
        <v>4966</v>
      </c>
      <c r="C4463" s="574" t="s">
        <v>810</v>
      </c>
      <c r="D4463" s="575">
        <v>1.9</v>
      </c>
    </row>
    <row r="4464" spans="1:4" ht="28.5">
      <c r="A4464" s="572">
        <v>34548</v>
      </c>
      <c r="B4464" s="573" t="s">
        <v>4967</v>
      </c>
      <c r="C4464" s="574" t="s">
        <v>810</v>
      </c>
      <c r="D4464" s="575">
        <v>1.85</v>
      </c>
    </row>
    <row r="4465" spans="1:4" ht="28.5">
      <c r="A4465" s="572">
        <v>34550</v>
      </c>
      <c r="B4465" s="573" t="s">
        <v>4968</v>
      </c>
      <c r="C4465" s="574" t="s">
        <v>810</v>
      </c>
      <c r="D4465" s="575">
        <v>0.66</v>
      </c>
    </row>
    <row r="4466" spans="1:4" ht="28.5">
      <c r="A4466" s="572">
        <v>34557</v>
      </c>
      <c r="B4466" s="573" t="s">
        <v>4969</v>
      </c>
      <c r="C4466" s="574" t="s">
        <v>810</v>
      </c>
      <c r="D4466" s="575">
        <v>1.1599999999999999</v>
      </c>
    </row>
    <row r="4467" spans="1:4" ht="28.5">
      <c r="A4467" s="572">
        <v>37411</v>
      </c>
      <c r="B4467" s="573" t="s">
        <v>4970</v>
      </c>
      <c r="C4467" s="574" t="s">
        <v>891</v>
      </c>
      <c r="D4467" s="575">
        <v>9.31</v>
      </c>
    </row>
    <row r="4468" spans="1:4" ht="42.75">
      <c r="A4468" s="572">
        <v>7155</v>
      </c>
      <c r="B4468" s="573" t="s">
        <v>4971</v>
      </c>
      <c r="C4468" s="574" t="s">
        <v>891</v>
      </c>
      <c r="D4468" s="575">
        <v>10.73</v>
      </c>
    </row>
    <row r="4469" spans="1:4" ht="42.75">
      <c r="A4469" s="572">
        <v>7154</v>
      </c>
      <c r="B4469" s="573" t="s">
        <v>4971</v>
      </c>
      <c r="C4469" s="574" t="s">
        <v>486</v>
      </c>
      <c r="D4469" s="575">
        <v>4.82</v>
      </c>
    </row>
    <row r="4470" spans="1:4" ht="42.75">
      <c r="A4470" s="572">
        <v>10915</v>
      </c>
      <c r="B4470" s="573" t="s">
        <v>4972</v>
      </c>
      <c r="C4470" s="574" t="s">
        <v>486</v>
      </c>
      <c r="D4470" s="575">
        <v>5.01</v>
      </c>
    </row>
    <row r="4471" spans="1:4" ht="42.75">
      <c r="A4471" s="572">
        <v>10917</v>
      </c>
      <c r="B4471" s="573" t="s">
        <v>4972</v>
      </c>
      <c r="C4471" s="574" t="s">
        <v>891</v>
      </c>
      <c r="D4471" s="575">
        <v>4.87</v>
      </c>
    </row>
    <row r="4472" spans="1:4" ht="42.75">
      <c r="A4472" s="572">
        <v>21141</v>
      </c>
      <c r="B4472" s="573" t="s">
        <v>4973</v>
      </c>
      <c r="C4472" s="574" t="s">
        <v>891</v>
      </c>
      <c r="D4472" s="575">
        <v>7.21</v>
      </c>
    </row>
    <row r="4473" spans="1:4" ht="42.75">
      <c r="A4473" s="572">
        <v>10916</v>
      </c>
      <c r="B4473" s="573" t="s">
        <v>4973</v>
      </c>
      <c r="C4473" s="574" t="s">
        <v>486</v>
      </c>
      <c r="D4473" s="575">
        <v>4.87</v>
      </c>
    </row>
    <row r="4474" spans="1:4" ht="28.5">
      <c r="A4474" s="572">
        <v>39508</v>
      </c>
      <c r="B4474" s="573" t="s">
        <v>4974</v>
      </c>
      <c r="C4474" s="574" t="s">
        <v>891</v>
      </c>
      <c r="D4474" s="575">
        <v>8.56</v>
      </c>
    </row>
    <row r="4475" spans="1:4" ht="28.5">
      <c r="A4475" s="572">
        <v>39507</v>
      </c>
      <c r="B4475" s="573" t="s">
        <v>4975</v>
      </c>
      <c r="C4475" s="574" t="s">
        <v>891</v>
      </c>
      <c r="D4475" s="575">
        <v>8.39</v>
      </c>
    </row>
    <row r="4476" spans="1:4" ht="28.5">
      <c r="A4476" s="572">
        <v>7156</v>
      </c>
      <c r="B4476" s="573" t="s">
        <v>4976</v>
      </c>
      <c r="C4476" s="574" t="s">
        <v>891</v>
      </c>
      <c r="D4476" s="575">
        <v>14.5</v>
      </c>
    </row>
    <row r="4477" spans="1:4" ht="28.5">
      <c r="A4477" s="572">
        <v>39509</v>
      </c>
      <c r="B4477" s="573" t="s">
        <v>4977</v>
      </c>
      <c r="C4477" s="574" t="s">
        <v>891</v>
      </c>
      <c r="D4477" s="575">
        <v>6.75</v>
      </c>
    </row>
    <row r="4478" spans="1:4">
      <c r="A4478" s="572">
        <v>25988</v>
      </c>
      <c r="B4478" s="573" t="s">
        <v>4978</v>
      </c>
      <c r="C4478" s="574" t="s">
        <v>891</v>
      </c>
      <c r="D4478" s="575">
        <v>10.77</v>
      </c>
    </row>
    <row r="4479" spans="1:4" ht="28.5">
      <c r="A4479" s="572">
        <v>40706</v>
      </c>
      <c r="B4479" s="573" t="s">
        <v>4979</v>
      </c>
      <c r="C4479" s="574" t="s">
        <v>891</v>
      </c>
      <c r="D4479" s="575">
        <v>26.55</v>
      </c>
    </row>
    <row r="4480" spans="1:4" ht="28.5">
      <c r="A4480" s="572">
        <v>40707</v>
      </c>
      <c r="B4480" s="573" t="s">
        <v>4980</v>
      </c>
      <c r="C4480" s="574" t="s">
        <v>891</v>
      </c>
      <c r="D4480" s="575">
        <v>52.76</v>
      </c>
    </row>
    <row r="4481" spans="1:4" ht="28.5">
      <c r="A4481" s="572">
        <v>7158</v>
      </c>
      <c r="B4481" s="573" t="s">
        <v>4981</v>
      </c>
      <c r="C4481" s="574" t="s">
        <v>891</v>
      </c>
      <c r="D4481" s="575">
        <v>16.63</v>
      </c>
    </row>
    <row r="4482" spans="1:4">
      <c r="A4482" s="572">
        <v>36887</v>
      </c>
      <c r="B4482" s="573" t="s">
        <v>4982</v>
      </c>
      <c r="C4482" s="574" t="s">
        <v>891</v>
      </c>
      <c r="D4482" s="575">
        <v>14.07</v>
      </c>
    </row>
    <row r="4483" spans="1:4" ht="28.5">
      <c r="A4483" s="572">
        <v>34612</v>
      </c>
      <c r="B4483" s="573" t="s">
        <v>4983</v>
      </c>
      <c r="C4483" s="574" t="s">
        <v>492</v>
      </c>
      <c r="D4483" s="575">
        <v>418.83</v>
      </c>
    </row>
    <row r="4484" spans="1:4" ht="28.5">
      <c r="A4484" s="572">
        <v>34614</v>
      </c>
      <c r="B4484" s="573" t="s">
        <v>4984</v>
      </c>
      <c r="C4484" s="574" t="s">
        <v>492</v>
      </c>
      <c r="D4484" s="575">
        <v>492.02</v>
      </c>
    </row>
    <row r="4485" spans="1:4" ht="28.5">
      <c r="A4485" s="572">
        <v>34635</v>
      </c>
      <c r="B4485" s="573" t="s">
        <v>4985</v>
      </c>
      <c r="C4485" s="574" t="s">
        <v>492</v>
      </c>
      <c r="D4485" s="575">
        <v>538.6</v>
      </c>
    </row>
    <row r="4486" spans="1:4" ht="28.5">
      <c r="A4486" s="572">
        <v>34633</v>
      </c>
      <c r="B4486" s="573" t="s">
        <v>4986</v>
      </c>
      <c r="C4486" s="574" t="s">
        <v>492</v>
      </c>
      <c r="D4486" s="575">
        <v>593.67999999999995</v>
      </c>
    </row>
    <row r="4487" spans="1:4" ht="28.5">
      <c r="A4487" s="572">
        <v>7170</v>
      </c>
      <c r="B4487" s="573" t="s">
        <v>4987</v>
      </c>
      <c r="C4487" s="574" t="s">
        <v>891</v>
      </c>
      <c r="D4487" s="575">
        <v>2</v>
      </c>
    </row>
    <row r="4488" spans="1:4" ht="28.5">
      <c r="A4488" s="572">
        <v>34630</v>
      </c>
      <c r="B4488" s="573" t="s">
        <v>4988</v>
      </c>
      <c r="C4488" s="574" t="s">
        <v>492</v>
      </c>
      <c r="D4488" s="575">
        <v>540.82000000000005</v>
      </c>
    </row>
    <row r="4489" spans="1:4" ht="28.5">
      <c r="A4489" s="572">
        <v>7161</v>
      </c>
      <c r="B4489" s="573" t="s">
        <v>4989</v>
      </c>
      <c r="C4489" s="574" t="s">
        <v>891</v>
      </c>
      <c r="D4489" s="575">
        <v>3.13</v>
      </c>
    </row>
    <row r="4490" spans="1:4">
      <c r="A4490" s="572">
        <v>10936</v>
      </c>
      <c r="B4490" s="573" t="s">
        <v>4990</v>
      </c>
      <c r="C4490" s="574" t="s">
        <v>891</v>
      </c>
      <c r="D4490" s="575">
        <v>35.86</v>
      </c>
    </row>
    <row r="4491" spans="1:4" ht="28.5">
      <c r="A4491" s="572">
        <v>37524</v>
      </c>
      <c r="B4491" s="573" t="s">
        <v>4991</v>
      </c>
      <c r="C4491" s="574" t="s">
        <v>810</v>
      </c>
      <c r="D4491" s="575">
        <v>1.91</v>
      </c>
    </row>
    <row r="4492" spans="1:4" ht="28.5">
      <c r="A4492" s="572">
        <v>37525</v>
      </c>
      <c r="B4492" s="573" t="s">
        <v>4992</v>
      </c>
      <c r="C4492" s="574" t="s">
        <v>810</v>
      </c>
      <c r="D4492" s="575">
        <v>2.2799999999999998</v>
      </c>
    </row>
    <row r="4493" spans="1:4">
      <c r="A4493" s="572">
        <v>10920</v>
      </c>
      <c r="B4493" s="573" t="s">
        <v>4993</v>
      </c>
      <c r="C4493" s="574" t="s">
        <v>891</v>
      </c>
      <c r="D4493" s="575">
        <v>9.66</v>
      </c>
    </row>
    <row r="4494" spans="1:4">
      <c r="A4494" s="572">
        <v>7238</v>
      </c>
      <c r="B4494" s="573" t="s">
        <v>4994</v>
      </c>
      <c r="C4494" s="574" t="s">
        <v>891</v>
      </c>
      <c r="D4494" s="575">
        <v>36.6</v>
      </c>
    </row>
    <row r="4495" spans="1:4">
      <c r="A4495" s="572">
        <v>7239</v>
      </c>
      <c r="B4495" s="573" t="s">
        <v>4995</v>
      </c>
      <c r="C4495" s="574" t="s">
        <v>891</v>
      </c>
      <c r="D4495" s="575">
        <v>45.5</v>
      </c>
    </row>
    <row r="4496" spans="1:4">
      <c r="A4496" s="572">
        <v>7240</v>
      </c>
      <c r="B4496" s="573" t="s">
        <v>4996</v>
      </c>
      <c r="C4496" s="574" t="s">
        <v>891</v>
      </c>
      <c r="D4496" s="575">
        <v>52.25</v>
      </c>
    </row>
    <row r="4497" spans="1:4" ht="28.5">
      <c r="A4497" s="572">
        <v>36789</v>
      </c>
      <c r="B4497" s="573" t="s">
        <v>4997</v>
      </c>
      <c r="C4497" s="574" t="s">
        <v>492</v>
      </c>
      <c r="D4497" s="575">
        <v>1.23</v>
      </c>
    </row>
    <row r="4498" spans="1:4" ht="28.5">
      <c r="A4498" s="572">
        <v>7173</v>
      </c>
      <c r="B4498" s="573" t="s">
        <v>4998</v>
      </c>
      <c r="C4498" s="574" t="s">
        <v>1022</v>
      </c>
      <c r="D4498" s="575">
        <v>800.05</v>
      </c>
    </row>
    <row r="4499" spans="1:4" ht="28.5">
      <c r="A4499" s="572">
        <v>7176</v>
      </c>
      <c r="B4499" s="573" t="s">
        <v>4998</v>
      </c>
      <c r="C4499" s="574" t="s">
        <v>492</v>
      </c>
      <c r="D4499" s="575">
        <v>0.8</v>
      </c>
    </row>
    <row r="4500" spans="1:4" ht="28.5">
      <c r="A4500" s="572">
        <v>7183</v>
      </c>
      <c r="B4500" s="573" t="s">
        <v>4999</v>
      </c>
      <c r="C4500" s="574" t="s">
        <v>492</v>
      </c>
      <c r="D4500" s="575">
        <v>1.28</v>
      </c>
    </row>
    <row r="4501" spans="1:4" ht="28.5">
      <c r="A4501" s="572">
        <v>7180</v>
      </c>
      <c r="B4501" s="573" t="s">
        <v>5000</v>
      </c>
      <c r="C4501" s="574" t="s">
        <v>492</v>
      </c>
      <c r="D4501" s="575">
        <v>1.18</v>
      </c>
    </row>
    <row r="4502" spans="1:4" ht="28.5">
      <c r="A4502" s="572">
        <v>11088</v>
      </c>
      <c r="B4502" s="573" t="s">
        <v>5001</v>
      </c>
      <c r="C4502" s="574" t="s">
        <v>492</v>
      </c>
      <c r="D4502" s="575">
        <v>0.72</v>
      </c>
    </row>
    <row r="4503" spans="1:4" ht="28.5">
      <c r="A4503" s="572">
        <v>36788</v>
      </c>
      <c r="B4503" s="573" t="s">
        <v>5002</v>
      </c>
      <c r="C4503" s="574" t="s">
        <v>492</v>
      </c>
      <c r="D4503" s="575">
        <v>0.82</v>
      </c>
    </row>
    <row r="4504" spans="1:4" ht="28.5">
      <c r="A4504" s="572">
        <v>7175</v>
      </c>
      <c r="B4504" s="573" t="s">
        <v>5003</v>
      </c>
      <c r="C4504" s="574" t="s">
        <v>492</v>
      </c>
      <c r="D4504" s="575">
        <v>0.9</v>
      </c>
    </row>
    <row r="4505" spans="1:4">
      <c r="A4505" s="572">
        <v>25007</v>
      </c>
      <c r="B4505" s="573" t="s">
        <v>5004</v>
      </c>
      <c r="C4505" s="574" t="s">
        <v>891</v>
      </c>
      <c r="D4505" s="575">
        <v>23.98</v>
      </c>
    </row>
    <row r="4506" spans="1:4" ht="28.5">
      <c r="A4506" s="572">
        <v>14171</v>
      </c>
      <c r="B4506" s="573" t="s">
        <v>5005</v>
      </c>
      <c r="C4506" s="574" t="s">
        <v>891</v>
      </c>
      <c r="D4506" s="575">
        <v>64.11</v>
      </c>
    </row>
    <row r="4507" spans="1:4" ht="28.5">
      <c r="A4507" s="572">
        <v>14170</v>
      </c>
      <c r="B4507" s="573" t="s">
        <v>5006</v>
      </c>
      <c r="C4507" s="574" t="s">
        <v>891</v>
      </c>
      <c r="D4507" s="575">
        <v>56.65</v>
      </c>
    </row>
    <row r="4508" spans="1:4" ht="28.5">
      <c r="A4508" s="572">
        <v>14173</v>
      </c>
      <c r="B4508" s="573" t="s">
        <v>5007</v>
      </c>
      <c r="C4508" s="574" t="s">
        <v>891</v>
      </c>
      <c r="D4508" s="575">
        <v>74.69</v>
      </c>
    </row>
    <row r="4509" spans="1:4" ht="28.5">
      <c r="A4509" s="572">
        <v>14172</v>
      </c>
      <c r="B4509" s="573" t="s">
        <v>5008</v>
      </c>
      <c r="C4509" s="574" t="s">
        <v>891</v>
      </c>
      <c r="D4509" s="575">
        <v>60.46</v>
      </c>
    </row>
    <row r="4510" spans="1:4" ht="28.5">
      <c r="A4510" s="572">
        <v>7243</v>
      </c>
      <c r="B4510" s="573" t="s">
        <v>5009</v>
      </c>
      <c r="C4510" s="574" t="s">
        <v>891</v>
      </c>
      <c r="D4510" s="575">
        <v>23.72</v>
      </c>
    </row>
    <row r="4511" spans="1:4" ht="42.75">
      <c r="A4511" s="572">
        <v>40867</v>
      </c>
      <c r="B4511" s="573" t="s">
        <v>5010</v>
      </c>
      <c r="C4511" s="574" t="s">
        <v>5011</v>
      </c>
      <c r="D4511" s="575">
        <v>84.27</v>
      </c>
    </row>
    <row r="4512" spans="1:4" ht="28.5">
      <c r="A4512" s="572">
        <v>11067</v>
      </c>
      <c r="B4512" s="573" t="s">
        <v>5012</v>
      </c>
      <c r="C4512" s="574" t="s">
        <v>492</v>
      </c>
      <c r="D4512" s="575">
        <v>182.04</v>
      </c>
    </row>
    <row r="4513" spans="1:4" ht="28.5">
      <c r="A4513" s="572">
        <v>11068</v>
      </c>
      <c r="B4513" s="573" t="s">
        <v>5013</v>
      </c>
      <c r="C4513" s="574" t="s">
        <v>492</v>
      </c>
      <c r="D4513" s="575">
        <v>257.11</v>
      </c>
    </row>
    <row r="4514" spans="1:4" ht="28.5">
      <c r="A4514" s="572">
        <v>40865</v>
      </c>
      <c r="B4514" s="573" t="s">
        <v>5014</v>
      </c>
      <c r="C4514" s="574" t="s">
        <v>492</v>
      </c>
      <c r="D4514" s="575">
        <v>2.3199999999999998</v>
      </c>
    </row>
    <row r="4515" spans="1:4">
      <c r="A4515" s="572">
        <v>7184</v>
      </c>
      <c r="B4515" s="573" t="s">
        <v>5015</v>
      </c>
      <c r="C4515" s="574" t="s">
        <v>891</v>
      </c>
      <c r="D4515" s="575">
        <v>25.39</v>
      </c>
    </row>
    <row r="4516" spans="1:4">
      <c r="A4516" s="572">
        <v>7202</v>
      </c>
      <c r="B4516" s="573" t="s">
        <v>5016</v>
      </c>
      <c r="C4516" s="574" t="s">
        <v>891</v>
      </c>
      <c r="D4516" s="575">
        <v>42.63</v>
      </c>
    </row>
    <row r="4517" spans="1:4">
      <c r="A4517" s="572">
        <v>34468</v>
      </c>
      <c r="B4517" s="573" t="s">
        <v>5017</v>
      </c>
      <c r="C4517" s="574" t="s">
        <v>492</v>
      </c>
      <c r="D4517" s="575">
        <v>166.55</v>
      </c>
    </row>
    <row r="4518" spans="1:4">
      <c r="A4518" s="572">
        <v>34473</v>
      </c>
      <c r="B4518" s="573" t="s">
        <v>5018</v>
      </c>
      <c r="C4518" s="574" t="s">
        <v>492</v>
      </c>
      <c r="D4518" s="575">
        <v>136.21</v>
      </c>
    </row>
    <row r="4519" spans="1:4">
      <c r="A4519" s="572">
        <v>34480</v>
      </c>
      <c r="B4519" s="573" t="s">
        <v>5019</v>
      </c>
      <c r="C4519" s="574" t="s">
        <v>492</v>
      </c>
      <c r="D4519" s="575">
        <v>185.75</v>
      </c>
    </row>
    <row r="4520" spans="1:4">
      <c r="A4520" s="572">
        <v>34486</v>
      </c>
      <c r="B4520" s="573" t="s">
        <v>5020</v>
      </c>
      <c r="C4520" s="574" t="s">
        <v>492</v>
      </c>
      <c r="D4520" s="575">
        <v>208.04</v>
      </c>
    </row>
    <row r="4521" spans="1:4">
      <c r="A4521" s="572">
        <v>7190</v>
      </c>
      <c r="B4521" s="573" t="s">
        <v>5021</v>
      </c>
      <c r="C4521" s="574" t="s">
        <v>492</v>
      </c>
      <c r="D4521" s="575">
        <v>7.31</v>
      </c>
    </row>
    <row r="4522" spans="1:4">
      <c r="A4522" s="572">
        <v>34417</v>
      </c>
      <c r="B4522" s="573" t="s">
        <v>5022</v>
      </c>
      <c r="C4522" s="574" t="s">
        <v>492</v>
      </c>
      <c r="D4522" s="575">
        <v>12.71</v>
      </c>
    </row>
    <row r="4523" spans="1:4">
      <c r="A4523" s="572">
        <v>7213</v>
      </c>
      <c r="B4523" s="573" t="s">
        <v>5023</v>
      </c>
      <c r="C4523" s="574" t="s">
        <v>891</v>
      </c>
      <c r="D4523" s="575">
        <v>12.07</v>
      </c>
    </row>
    <row r="4524" spans="1:4">
      <c r="A4524" s="572">
        <v>7191</v>
      </c>
      <c r="B4524" s="573" t="s">
        <v>5023</v>
      </c>
      <c r="C4524" s="574" t="s">
        <v>492</v>
      </c>
      <c r="D4524" s="575">
        <v>14.73</v>
      </c>
    </row>
    <row r="4525" spans="1:4">
      <c r="A4525" s="572">
        <v>7195</v>
      </c>
      <c r="B4525" s="573" t="s">
        <v>5024</v>
      </c>
      <c r="C4525" s="574" t="s">
        <v>492</v>
      </c>
      <c r="D4525" s="575">
        <v>35.1</v>
      </c>
    </row>
    <row r="4526" spans="1:4">
      <c r="A4526" s="572">
        <v>7186</v>
      </c>
      <c r="B4526" s="573" t="s">
        <v>5025</v>
      </c>
      <c r="C4526" s="574" t="s">
        <v>492</v>
      </c>
      <c r="D4526" s="575">
        <v>42</v>
      </c>
    </row>
    <row r="4527" spans="1:4">
      <c r="A4527" s="572">
        <v>7207</v>
      </c>
      <c r="B4527" s="573" t="s">
        <v>5026</v>
      </c>
      <c r="C4527" s="574" t="s">
        <v>492</v>
      </c>
      <c r="D4527" s="575">
        <v>55.9</v>
      </c>
    </row>
    <row r="4528" spans="1:4">
      <c r="A4528" s="572">
        <v>7194</v>
      </c>
      <c r="B4528" s="573" t="s">
        <v>5026</v>
      </c>
      <c r="C4528" s="574" t="s">
        <v>891</v>
      </c>
      <c r="D4528" s="575">
        <v>20.82</v>
      </c>
    </row>
    <row r="4529" spans="1:4">
      <c r="A4529" s="572">
        <v>7197</v>
      </c>
      <c r="B4529" s="573" t="s">
        <v>5027</v>
      </c>
      <c r="C4529" s="574" t="s">
        <v>492</v>
      </c>
      <c r="D4529" s="575">
        <v>83.98</v>
      </c>
    </row>
    <row r="4530" spans="1:4">
      <c r="A4530" s="572">
        <v>7192</v>
      </c>
      <c r="B4530" s="573" t="s">
        <v>5028</v>
      </c>
      <c r="C4530" s="574" t="s">
        <v>492</v>
      </c>
      <c r="D4530" s="575">
        <v>46.19</v>
      </c>
    </row>
    <row r="4531" spans="1:4">
      <c r="A4531" s="572">
        <v>7193</v>
      </c>
      <c r="B4531" s="573" t="s">
        <v>5029</v>
      </c>
      <c r="C4531" s="574" t="s">
        <v>492</v>
      </c>
      <c r="D4531" s="575">
        <v>55.13</v>
      </c>
    </row>
    <row r="4532" spans="1:4">
      <c r="A4532" s="572">
        <v>7189</v>
      </c>
      <c r="B4532" s="573" t="s">
        <v>5030</v>
      </c>
      <c r="C4532" s="574" t="s">
        <v>492</v>
      </c>
      <c r="D4532" s="575">
        <v>77.44</v>
      </c>
    </row>
    <row r="4533" spans="1:4">
      <c r="A4533" s="572">
        <v>7198</v>
      </c>
      <c r="B4533" s="573" t="s">
        <v>5031</v>
      </c>
      <c r="C4533" s="574" t="s">
        <v>891</v>
      </c>
      <c r="D4533" s="575">
        <v>28.83</v>
      </c>
    </row>
    <row r="4534" spans="1:4">
      <c r="A4534" s="572">
        <v>34458</v>
      </c>
      <c r="B4534" s="573" t="s">
        <v>5032</v>
      </c>
      <c r="C4534" s="574" t="s">
        <v>492</v>
      </c>
      <c r="D4534" s="575">
        <v>107.57</v>
      </c>
    </row>
    <row r="4535" spans="1:4">
      <c r="A4535" s="572">
        <v>34464</v>
      </c>
      <c r="B4535" s="573" t="s">
        <v>5033</v>
      </c>
      <c r="C4535" s="574" t="s">
        <v>492</v>
      </c>
      <c r="D4535" s="575">
        <v>144.31</v>
      </c>
    </row>
    <row r="4536" spans="1:4">
      <c r="A4536" s="572">
        <v>7245</v>
      </c>
      <c r="B4536" s="573" t="s">
        <v>5034</v>
      </c>
      <c r="C4536" s="574" t="s">
        <v>492</v>
      </c>
      <c r="D4536" s="575">
        <v>39.159999999999997</v>
      </c>
    </row>
    <row r="4537" spans="1:4" ht="28.5">
      <c r="A4537" s="572">
        <v>34425</v>
      </c>
      <c r="B4537" s="573" t="s">
        <v>5035</v>
      </c>
      <c r="C4537" s="574" t="s">
        <v>492</v>
      </c>
      <c r="D4537" s="575">
        <v>71.78</v>
      </c>
    </row>
    <row r="4538" spans="1:4" ht="28.5">
      <c r="A4538" s="572">
        <v>7223</v>
      </c>
      <c r="B4538" s="573" t="s">
        <v>5036</v>
      </c>
      <c r="C4538" s="574" t="s">
        <v>492</v>
      </c>
      <c r="D4538" s="575">
        <v>83.66</v>
      </c>
    </row>
    <row r="4539" spans="1:4" ht="28.5">
      <c r="A4539" s="572">
        <v>7234</v>
      </c>
      <c r="B4539" s="573" t="s">
        <v>5037</v>
      </c>
      <c r="C4539" s="574" t="s">
        <v>492</v>
      </c>
      <c r="D4539" s="575">
        <v>120.66</v>
      </c>
    </row>
    <row r="4540" spans="1:4" ht="28.5">
      <c r="A4540" s="572">
        <v>7224</v>
      </c>
      <c r="B4540" s="573" t="s">
        <v>5038</v>
      </c>
      <c r="C4540" s="574" t="s">
        <v>492</v>
      </c>
      <c r="D4540" s="575">
        <v>133.28</v>
      </c>
    </row>
    <row r="4541" spans="1:4" ht="28.5">
      <c r="A4541" s="572">
        <v>7210</v>
      </c>
      <c r="B4541" s="573" t="s">
        <v>5039</v>
      </c>
      <c r="C4541" s="574" t="s">
        <v>492</v>
      </c>
      <c r="D4541" s="575">
        <v>151.65</v>
      </c>
    </row>
    <row r="4542" spans="1:4" ht="28.5">
      <c r="A4542" s="572">
        <v>7221</v>
      </c>
      <c r="B4542" s="573" t="s">
        <v>5039</v>
      </c>
      <c r="C4542" s="574" t="s">
        <v>891</v>
      </c>
      <c r="D4542" s="575">
        <v>64.8</v>
      </c>
    </row>
    <row r="4543" spans="1:4" ht="28.5">
      <c r="A4543" s="572">
        <v>7225</v>
      </c>
      <c r="B4543" s="573" t="s">
        <v>5040</v>
      </c>
      <c r="C4543" s="574" t="s">
        <v>492</v>
      </c>
      <c r="D4543" s="575">
        <v>168.5</v>
      </c>
    </row>
    <row r="4544" spans="1:4" ht="28.5">
      <c r="A4544" s="572">
        <v>7226</v>
      </c>
      <c r="B4544" s="573" t="s">
        <v>5041</v>
      </c>
      <c r="C4544" s="574" t="s">
        <v>492</v>
      </c>
      <c r="D4544" s="575">
        <v>185.43</v>
      </c>
    </row>
    <row r="4545" spans="1:4" ht="28.5">
      <c r="A4545" s="572">
        <v>7236</v>
      </c>
      <c r="B4545" s="573" t="s">
        <v>5042</v>
      </c>
      <c r="C4545" s="574" t="s">
        <v>492</v>
      </c>
      <c r="D4545" s="575">
        <v>202.24</v>
      </c>
    </row>
    <row r="4546" spans="1:4" ht="28.5">
      <c r="A4546" s="572">
        <v>7227</v>
      </c>
      <c r="B4546" s="573" t="s">
        <v>5043</v>
      </c>
      <c r="C4546" s="574" t="s">
        <v>492</v>
      </c>
      <c r="D4546" s="575">
        <v>219.09</v>
      </c>
    </row>
    <row r="4547" spans="1:4" ht="28.5">
      <c r="A4547" s="572">
        <v>7212</v>
      </c>
      <c r="B4547" s="573" t="s">
        <v>5044</v>
      </c>
      <c r="C4547" s="574" t="s">
        <v>492</v>
      </c>
      <c r="D4547" s="575">
        <v>242.59</v>
      </c>
    </row>
    <row r="4548" spans="1:4" ht="28.5">
      <c r="A4548" s="572">
        <v>7229</v>
      </c>
      <c r="B4548" s="573" t="s">
        <v>5045</v>
      </c>
      <c r="C4548" s="574" t="s">
        <v>492</v>
      </c>
      <c r="D4548" s="575">
        <v>160.41999999999999</v>
      </c>
    </row>
    <row r="4549" spans="1:4" ht="28.5">
      <c r="A4549" s="572">
        <v>7230</v>
      </c>
      <c r="B4549" s="573" t="s">
        <v>5046</v>
      </c>
      <c r="C4549" s="574" t="s">
        <v>492</v>
      </c>
      <c r="D4549" s="575">
        <v>255.64</v>
      </c>
    </row>
    <row r="4550" spans="1:4" ht="28.5">
      <c r="A4550" s="572">
        <v>7231</v>
      </c>
      <c r="B4550" s="573" t="s">
        <v>5047</v>
      </c>
      <c r="C4550" s="574" t="s">
        <v>492</v>
      </c>
      <c r="D4550" s="575">
        <v>335.74</v>
      </c>
    </row>
    <row r="4551" spans="1:4" ht="28.5">
      <c r="A4551" s="572">
        <v>7220</v>
      </c>
      <c r="B4551" s="573" t="s">
        <v>5048</v>
      </c>
      <c r="C4551" s="574" t="s">
        <v>492</v>
      </c>
      <c r="D4551" s="575">
        <v>412.76</v>
      </c>
    </row>
    <row r="4552" spans="1:4" ht="28.5">
      <c r="A4552" s="572">
        <v>7233</v>
      </c>
      <c r="B4552" s="573" t="s">
        <v>5049</v>
      </c>
      <c r="C4552" s="574" t="s">
        <v>492</v>
      </c>
      <c r="D4552" s="575">
        <v>514.33000000000004</v>
      </c>
    </row>
    <row r="4553" spans="1:4" ht="28.5">
      <c r="A4553" s="572">
        <v>34447</v>
      </c>
      <c r="B4553" s="573" t="s">
        <v>5050</v>
      </c>
      <c r="C4553" s="574" t="s">
        <v>492</v>
      </c>
      <c r="D4553" s="575">
        <v>459.41</v>
      </c>
    </row>
    <row r="4554" spans="1:4">
      <c r="A4554" s="572">
        <v>34402</v>
      </c>
      <c r="B4554" s="573" t="s">
        <v>5051</v>
      </c>
      <c r="C4554" s="574" t="s">
        <v>492</v>
      </c>
      <c r="D4554" s="575">
        <v>116.08</v>
      </c>
    </row>
    <row r="4555" spans="1:4" ht="42.75">
      <c r="A4555" s="572">
        <v>39520</v>
      </c>
      <c r="B4555" s="573" t="s">
        <v>5052</v>
      </c>
      <c r="C4555" s="574" t="s">
        <v>891</v>
      </c>
      <c r="D4555" s="575">
        <v>95.73</v>
      </c>
    </row>
    <row r="4556" spans="1:4" ht="42.75">
      <c r="A4556" s="572">
        <v>39521</v>
      </c>
      <c r="B4556" s="573" t="s">
        <v>5053</v>
      </c>
      <c r="C4556" s="574" t="s">
        <v>891</v>
      </c>
      <c r="D4556" s="575">
        <v>102.53</v>
      </c>
    </row>
    <row r="4557" spans="1:4" ht="42.75">
      <c r="A4557" s="572">
        <v>39522</v>
      </c>
      <c r="B4557" s="573" t="s">
        <v>5054</v>
      </c>
      <c r="C4557" s="574" t="s">
        <v>891</v>
      </c>
      <c r="D4557" s="575">
        <v>81.98</v>
      </c>
    </row>
    <row r="4558" spans="1:4">
      <c r="A4558" s="572">
        <v>7246</v>
      </c>
      <c r="B4558" s="573" t="s">
        <v>5055</v>
      </c>
      <c r="C4558" s="574" t="s">
        <v>492</v>
      </c>
      <c r="D4558" s="575">
        <v>36.44</v>
      </c>
    </row>
    <row r="4559" spans="1:4">
      <c r="A4559" s="572">
        <v>12869</v>
      </c>
      <c r="B4559" s="573" t="s">
        <v>5056</v>
      </c>
      <c r="C4559" s="574" t="s">
        <v>686</v>
      </c>
      <c r="D4559" s="575">
        <v>9.4600000000000009</v>
      </c>
    </row>
    <row r="4560" spans="1:4">
      <c r="A4560" s="572">
        <v>41097</v>
      </c>
      <c r="B4560" s="573" t="s">
        <v>5057</v>
      </c>
      <c r="C4560" s="574" t="s">
        <v>688</v>
      </c>
      <c r="D4560" s="575">
        <v>1661.59</v>
      </c>
    </row>
    <row r="4561" spans="1:4">
      <c r="A4561" s="572">
        <v>7247</v>
      </c>
      <c r="B4561" s="573" t="s">
        <v>5058</v>
      </c>
      <c r="C4561" s="574" t="s">
        <v>686</v>
      </c>
      <c r="D4561" s="575">
        <v>2.2999999999999998</v>
      </c>
    </row>
    <row r="4562" spans="1:4" ht="28.5">
      <c r="A4562" s="572">
        <v>1574</v>
      </c>
      <c r="B4562" s="573" t="s">
        <v>5059</v>
      </c>
      <c r="C4562" s="574" t="s">
        <v>492</v>
      </c>
      <c r="D4562" s="575">
        <v>0.69</v>
      </c>
    </row>
    <row r="4563" spans="1:4" ht="28.5">
      <c r="A4563" s="572">
        <v>1581</v>
      </c>
      <c r="B4563" s="573" t="s">
        <v>5060</v>
      </c>
      <c r="C4563" s="574" t="s">
        <v>492</v>
      </c>
      <c r="D4563" s="575">
        <v>4.8099999999999996</v>
      </c>
    </row>
    <row r="4564" spans="1:4" ht="28.5">
      <c r="A4564" s="572">
        <v>1575</v>
      </c>
      <c r="B4564" s="573" t="s">
        <v>5061</v>
      </c>
      <c r="C4564" s="574" t="s">
        <v>492</v>
      </c>
      <c r="D4564" s="575">
        <v>0.82</v>
      </c>
    </row>
    <row r="4565" spans="1:4" ht="28.5">
      <c r="A4565" s="572">
        <v>1570</v>
      </c>
      <c r="B4565" s="573" t="s">
        <v>5062</v>
      </c>
      <c r="C4565" s="574" t="s">
        <v>492</v>
      </c>
      <c r="D4565" s="575">
        <v>0.41</v>
      </c>
    </row>
    <row r="4566" spans="1:4" ht="28.5">
      <c r="A4566" s="572">
        <v>1576</v>
      </c>
      <c r="B4566" s="573" t="s">
        <v>5063</v>
      </c>
      <c r="C4566" s="574" t="s">
        <v>492</v>
      </c>
      <c r="D4566" s="575">
        <v>1.1399999999999999</v>
      </c>
    </row>
    <row r="4567" spans="1:4" ht="28.5">
      <c r="A4567" s="572">
        <v>1577</v>
      </c>
      <c r="B4567" s="573" t="s">
        <v>5064</v>
      </c>
      <c r="C4567" s="574" t="s">
        <v>492</v>
      </c>
      <c r="D4567" s="575">
        <v>1.28</v>
      </c>
    </row>
    <row r="4568" spans="1:4" ht="28.5">
      <c r="A4568" s="572">
        <v>1578</v>
      </c>
      <c r="B4568" s="573" t="s">
        <v>5065</v>
      </c>
      <c r="C4568" s="574" t="s">
        <v>492</v>
      </c>
      <c r="D4568" s="575">
        <v>2.23</v>
      </c>
    </row>
    <row r="4569" spans="1:4" ht="28.5">
      <c r="A4569" s="572">
        <v>1573</v>
      </c>
      <c r="B4569" s="573" t="s">
        <v>5066</v>
      </c>
      <c r="C4569" s="574" t="s">
        <v>492</v>
      </c>
      <c r="D4569" s="575">
        <v>0.64</v>
      </c>
    </row>
    <row r="4570" spans="1:4" ht="28.5">
      <c r="A4570" s="572">
        <v>1579</v>
      </c>
      <c r="B4570" s="573" t="s">
        <v>5067</v>
      </c>
      <c r="C4570" s="574" t="s">
        <v>492</v>
      </c>
      <c r="D4570" s="575">
        <v>2.78</v>
      </c>
    </row>
    <row r="4571" spans="1:4" ht="28.5">
      <c r="A4571" s="572">
        <v>1580</v>
      </c>
      <c r="B4571" s="573" t="s">
        <v>5068</v>
      </c>
      <c r="C4571" s="574" t="s">
        <v>492</v>
      </c>
      <c r="D4571" s="575">
        <v>3.42</v>
      </c>
    </row>
    <row r="4572" spans="1:4" ht="28.5">
      <c r="A4572" s="572">
        <v>1571</v>
      </c>
      <c r="B4572" s="573" t="s">
        <v>5069</v>
      </c>
      <c r="C4572" s="574" t="s">
        <v>492</v>
      </c>
      <c r="D4572" s="575">
        <v>0.53</v>
      </c>
    </row>
    <row r="4573" spans="1:4" ht="28.5">
      <c r="A4573" s="572">
        <v>7571</v>
      </c>
      <c r="B4573" s="573" t="s">
        <v>5070</v>
      </c>
      <c r="C4573" s="574" t="s">
        <v>492</v>
      </c>
      <c r="D4573" s="575">
        <v>9.2200000000000006</v>
      </c>
    </row>
    <row r="4574" spans="1:4">
      <c r="A4574" s="572">
        <v>39321</v>
      </c>
      <c r="B4574" s="573" t="s">
        <v>5071</v>
      </c>
      <c r="C4574" s="574" t="s">
        <v>492</v>
      </c>
      <c r="D4574" s="575">
        <v>7.04</v>
      </c>
    </row>
    <row r="4575" spans="1:4">
      <c r="A4575" s="572">
        <v>39319</v>
      </c>
      <c r="B4575" s="573" t="s">
        <v>5072</v>
      </c>
      <c r="C4575" s="574" t="s">
        <v>492</v>
      </c>
      <c r="D4575" s="575">
        <v>4.3099999999999996</v>
      </c>
    </row>
    <row r="4576" spans="1:4">
      <c r="A4576" s="572">
        <v>39320</v>
      </c>
      <c r="B4576" s="573" t="s">
        <v>5073</v>
      </c>
      <c r="C4576" s="574" t="s">
        <v>492</v>
      </c>
      <c r="D4576" s="575">
        <v>5.14</v>
      </c>
    </row>
    <row r="4577" spans="1:4" ht="28.5">
      <c r="A4577" s="572">
        <v>1542</v>
      </c>
      <c r="B4577" s="573" t="s">
        <v>5074</v>
      </c>
      <c r="C4577" s="574" t="s">
        <v>492</v>
      </c>
      <c r="D4577" s="575">
        <v>9.48</v>
      </c>
    </row>
    <row r="4578" spans="1:4" ht="28.5">
      <c r="A4578" s="572">
        <v>1591</v>
      </c>
      <c r="B4578" s="573" t="s">
        <v>5075</v>
      </c>
      <c r="C4578" s="574" t="s">
        <v>492</v>
      </c>
      <c r="D4578" s="575">
        <v>10.62</v>
      </c>
    </row>
    <row r="4579" spans="1:4" ht="28.5">
      <c r="A4579" s="572">
        <v>1547</v>
      </c>
      <c r="B4579" s="573" t="s">
        <v>5076</v>
      </c>
      <c r="C4579" s="574" t="s">
        <v>492</v>
      </c>
      <c r="D4579" s="575">
        <v>55.64</v>
      </c>
    </row>
    <row r="4580" spans="1:4" ht="28.5">
      <c r="A4580" s="572">
        <v>38196</v>
      </c>
      <c r="B4580" s="573" t="s">
        <v>5077</v>
      </c>
      <c r="C4580" s="574" t="s">
        <v>492</v>
      </c>
      <c r="D4580" s="575">
        <v>10.83</v>
      </c>
    </row>
    <row r="4581" spans="1:4" ht="28.5">
      <c r="A4581" s="572">
        <v>1543</v>
      </c>
      <c r="B4581" s="573" t="s">
        <v>5078</v>
      </c>
      <c r="C4581" s="574" t="s">
        <v>492</v>
      </c>
      <c r="D4581" s="575">
        <v>11.51</v>
      </c>
    </row>
    <row r="4582" spans="1:4" ht="28.5">
      <c r="A4582" s="572">
        <v>1585</v>
      </c>
      <c r="B4582" s="573" t="s">
        <v>5079</v>
      </c>
      <c r="C4582" s="574" t="s">
        <v>492</v>
      </c>
      <c r="D4582" s="575">
        <v>2.23</v>
      </c>
    </row>
    <row r="4583" spans="1:4" ht="28.5">
      <c r="A4583" s="572">
        <v>1593</v>
      </c>
      <c r="B4583" s="573" t="s">
        <v>5080</v>
      </c>
      <c r="C4583" s="574" t="s">
        <v>492</v>
      </c>
      <c r="D4583" s="575">
        <v>11.84</v>
      </c>
    </row>
    <row r="4584" spans="1:4" ht="28.5">
      <c r="A4584" s="572">
        <v>11838</v>
      </c>
      <c r="B4584" s="573" t="s">
        <v>5081</v>
      </c>
      <c r="C4584" s="574" t="s">
        <v>492</v>
      </c>
      <c r="D4584" s="575">
        <v>15.62</v>
      </c>
    </row>
    <row r="4585" spans="1:4" ht="28.5">
      <c r="A4585" s="572">
        <v>1594</v>
      </c>
      <c r="B4585" s="573" t="s">
        <v>5082</v>
      </c>
      <c r="C4585" s="574" t="s">
        <v>492</v>
      </c>
      <c r="D4585" s="575">
        <v>15.8</v>
      </c>
    </row>
    <row r="4586" spans="1:4" ht="28.5">
      <c r="A4586" s="572">
        <v>1586</v>
      </c>
      <c r="B4586" s="573" t="s">
        <v>5083</v>
      </c>
      <c r="C4586" s="574" t="s">
        <v>492</v>
      </c>
      <c r="D4586" s="575">
        <v>2.82</v>
      </c>
    </row>
    <row r="4587" spans="1:4" ht="28.5">
      <c r="A4587" s="572">
        <v>11839</v>
      </c>
      <c r="B4587" s="573" t="s">
        <v>5084</v>
      </c>
      <c r="C4587" s="574" t="s">
        <v>492</v>
      </c>
      <c r="D4587" s="575">
        <v>22.74</v>
      </c>
    </row>
    <row r="4588" spans="1:4" ht="28.5">
      <c r="A4588" s="572">
        <v>1587</v>
      </c>
      <c r="B4588" s="573" t="s">
        <v>5085</v>
      </c>
      <c r="C4588" s="574" t="s">
        <v>492</v>
      </c>
      <c r="D4588" s="575">
        <v>2.87</v>
      </c>
    </row>
    <row r="4589" spans="1:4" ht="28.5">
      <c r="A4589" s="572">
        <v>1545</v>
      </c>
      <c r="B4589" s="573" t="s">
        <v>5086</v>
      </c>
      <c r="C4589" s="574" t="s">
        <v>492</v>
      </c>
      <c r="D4589" s="575">
        <v>27.28</v>
      </c>
    </row>
    <row r="4590" spans="1:4" ht="28.5">
      <c r="A4590" s="572">
        <v>1588</v>
      </c>
      <c r="B4590" s="573" t="s">
        <v>5087</v>
      </c>
      <c r="C4590" s="574" t="s">
        <v>492</v>
      </c>
      <c r="D4590" s="575">
        <v>3.94</v>
      </c>
    </row>
    <row r="4591" spans="1:4" ht="28.5">
      <c r="A4591" s="572">
        <v>1535</v>
      </c>
      <c r="B4591" s="573" t="s">
        <v>5088</v>
      </c>
      <c r="C4591" s="574" t="s">
        <v>492</v>
      </c>
      <c r="D4591" s="575">
        <v>2.27</v>
      </c>
    </row>
    <row r="4592" spans="1:4" ht="28.5">
      <c r="A4592" s="572">
        <v>1589</v>
      </c>
      <c r="B4592" s="573" t="s">
        <v>5089</v>
      </c>
      <c r="C4592" s="574" t="s">
        <v>492</v>
      </c>
      <c r="D4592" s="575">
        <v>4.0599999999999996</v>
      </c>
    </row>
    <row r="4593" spans="1:4" ht="28.5">
      <c r="A4593" s="572">
        <v>1546</v>
      </c>
      <c r="B4593" s="573" t="s">
        <v>5090</v>
      </c>
      <c r="C4593" s="574" t="s">
        <v>492</v>
      </c>
      <c r="D4593" s="575">
        <v>46.04</v>
      </c>
    </row>
    <row r="4594" spans="1:4" ht="28.5">
      <c r="A4594" s="572">
        <v>1590</v>
      </c>
      <c r="B4594" s="573" t="s">
        <v>5091</v>
      </c>
      <c r="C4594" s="574" t="s">
        <v>492</v>
      </c>
      <c r="D4594" s="575">
        <v>7.16</v>
      </c>
    </row>
    <row r="4595" spans="1:4">
      <c r="A4595" s="572">
        <v>2669</v>
      </c>
      <c r="B4595" s="573" t="s">
        <v>5092</v>
      </c>
      <c r="C4595" s="574" t="s">
        <v>492</v>
      </c>
      <c r="D4595" s="575">
        <v>6.55</v>
      </c>
    </row>
    <row r="4596" spans="1:4" ht="28.5">
      <c r="A4596" s="572">
        <v>38415</v>
      </c>
      <c r="B4596" s="573" t="s">
        <v>5093</v>
      </c>
      <c r="C4596" s="574" t="s">
        <v>492</v>
      </c>
      <c r="D4596" s="575">
        <v>569.07000000000005</v>
      </c>
    </row>
    <row r="4597" spans="1:4" ht="28.5">
      <c r="A4597" s="572">
        <v>38414</v>
      </c>
      <c r="B4597" s="573" t="s">
        <v>5094</v>
      </c>
      <c r="C4597" s="574" t="s">
        <v>492</v>
      </c>
      <c r="D4597" s="575">
        <v>798.69</v>
      </c>
    </row>
    <row r="4598" spans="1:4">
      <c r="A4598" s="572">
        <v>7253</v>
      </c>
      <c r="B4598" s="573" t="s">
        <v>5095</v>
      </c>
      <c r="C4598" s="574" t="s">
        <v>780</v>
      </c>
      <c r="D4598" s="575">
        <v>225</v>
      </c>
    </row>
    <row r="4599" spans="1:4">
      <c r="A4599" s="572">
        <v>38128</v>
      </c>
      <c r="B4599" s="573" t="s">
        <v>5096</v>
      </c>
      <c r="C4599" s="574" t="s">
        <v>486</v>
      </c>
      <c r="D4599" s="575">
        <v>1.05</v>
      </c>
    </row>
    <row r="4600" spans="1:4">
      <c r="A4600" s="572">
        <v>38955</v>
      </c>
      <c r="B4600" s="573" t="s">
        <v>5097</v>
      </c>
      <c r="C4600" s="574" t="s">
        <v>492</v>
      </c>
      <c r="D4600" s="575">
        <v>40.92</v>
      </c>
    </row>
    <row r="4601" spans="1:4">
      <c r="A4601" s="572">
        <v>4806</v>
      </c>
      <c r="B4601" s="573" t="s">
        <v>5098</v>
      </c>
      <c r="C4601" s="574" t="s">
        <v>810</v>
      </c>
      <c r="D4601" s="575">
        <v>8.7100000000000009</v>
      </c>
    </row>
    <row r="4602" spans="1:4">
      <c r="A4602" s="572">
        <v>34401</v>
      </c>
      <c r="B4602" s="573" t="s">
        <v>5099</v>
      </c>
      <c r="C4602" s="574" t="s">
        <v>492</v>
      </c>
      <c r="D4602" s="575">
        <v>0.97</v>
      </c>
    </row>
    <row r="4603" spans="1:4">
      <c r="A4603" s="572">
        <v>7258</v>
      </c>
      <c r="B4603" s="573" t="s">
        <v>5100</v>
      </c>
      <c r="C4603" s="574" t="s">
        <v>492</v>
      </c>
      <c r="D4603" s="575">
        <v>0.3</v>
      </c>
    </row>
    <row r="4604" spans="1:4">
      <c r="A4604" s="572">
        <v>7260</v>
      </c>
      <c r="B4604" s="573" t="s">
        <v>5101</v>
      </c>
      <c r="C4604" s="574" t="s">
        <v>492</v>
      </c>
      <c r="D4604" s="575">
        <v>0.94</v>
      </c>
    </row>
    <row r="4605" spans="1:4">
      <c r="A4605" s="572">
        <v>7256</v>
      </c>
      <c r="B4605" s="573" t="s">
        <v>5102</v>
      </c>
      <c r="C4605" s="574" t="s">
        <v>492</v>
      </c>
      <c r="D4605" s="575">
        <v>0.55000000000000004</v>
      </c>
    </row>
    <row r="4606" spans="1:4">
      <c r="A4606" s="572">
        <v>34400</v>
      </c>
      <c r="B4606" s="573" t="s">
        <v>5103</v>
      </c>
      <c r="C4606" s="574" t="s">
        <v>492</v>
      </c>
      <c r="D4606" s="575">
        <v>2.37</v>
      </c>
    </row>
    <row r="4607" spans="1:4">
      <c r="A4607" s="572">
        <v>10617</v>
      </c>
      <c r="B4607" s="573" t="s">
        <v>5104</v>
      </c>
      <c r="C4607" s="574" t="s">
        <v>492</v>
      </c>
      <c r="D4607" s="575">
        <v>3.31</v>
      </c>
    </row>
    <row r="4608" spans="1:4" ht="28.5">
      <c r="A4608" s="572">
        <v>7274</v>
      </c>
      <c r="B4608" s="573" t="s">
        <v>5105</v>
      </c>
      <c r="C4608" s="574" t="s">
        <v>492</v>
      </c>
      <c r="D4608" s="575">
        <v>22.54</v>
      </c>
    </row>
    <row r="4609" spans="1:4">
      <c r="A4609" s="572">
        <v>7280</v>
      </c>
      <c r="B4609" s="573" t="s">
        <v>5106</v>
      </c>
      <c r="C4609" s="574" t="s">
        <v>492</v>
      </c>
      <c r="D4609" s="575">
        <v>321.57</v>
      </c>
    </row>
    <row r="4610" spans="1:4">
      <c r="A4610" s="572">
        <v>7282</v>
      </c>
      <c r="B4610" s="573" t="s">
        <v>5107</v>
      </c>
      <c r="C4610" s="574" t="s">
        <v>492</v>
      </c>
      <c r="D4610" s="575">
        <v>605.32000000000005</v>
      </c>
    </row>
    <row r="4611" spans="1:4">
      <c r="A4611" s="572">
        <v>7276</v>
      </c>
      <c r="B4611" s="573" t="s">
        <v>5108</v>
      </c>
      <c r="C4611" s="574" t="s">
        <v>492</v>
      </c>
      <c r="D4611" s="575">
        <v>655.38</v>
      </c>
    </row>
    <row r="4612" spans="1:4">
      <c r="A4612" s="572">
        <v>7277</v>
      </c>
      <c r="B4612" s="573" t="s">
        <v>5109</v>
      </c>
      <c r="C4612" s="574" t="s">
        <v>492</v>
      </c>
      <c r="D4612" s="575">
        <v>846.13</v>
      </c>
    </row>
    <row r="4613" spans="1:4">
      <c r="A4613" s="572">
        <v>7278</v>
      </c>
      <c r="B4613" s="573" t="s">
        <v>5110</v>
      </c>
      <c r="C4613" s="574" t="s">
        <v>492</v>
      </c>
      <c r="D4613" s="575">
        <v>1084.53</v>
      </c>
    </row>
    <row r="4614" spans="1:4">
      <c r="A4614" s="572">
        <v>7275</v>
      </c>
      <c r="B4614" s="573" t="s">
        <v>5111</v>
      </c>
      <c r="C4614" s="574" t="s">
        <v>492</v>
      </c>
      <c r="D4614" s="575">
        <v>593.09</v>
      </c>
    </row>
    <row r="4615" spans="1:4">
      <c r="A4615" s="572">
        <v>7284</v>
      </c>
      <c r="B4615" s="573" t="s">
        <v>5112</v>
      </c>
      <c r="C4615" s="574" t="s">
        <v>492</v>
      </c>
      <c r="D4615" s="575">
        <v>1826.71</v>
      </c>
    </row>
    <row r="4616" spans="1:4" ht="28.5">
      <c r="A4616" s="572">
        <v>11663</v>
      </c>
      <c r="B4616" s="573" t="s">
        <v>5113</v>
      </c>
      <c r="C4616" s="574" t="s">
        <v>492</v>
      </c>
      <c r="D4616" s="575">
        <v>220.74</v>
      </c>
    </row>
    <row r="4617" spans="1:4" ht="28.5">
      <c r="A4617" s="572">
        <v>11665</v>
      </c>
      <c r="B4617" s="573" t="s">
        <v>5114</v>
      </c>
      <c r="C4617" s="574" t="s">
        <v>492</v>
      </c>
      <c r="D4617" s="575">
        <v>976.05</v>
      </c>
    </row>
    <row r="4618" spans="1:4" ht="28.5">
      <c r="A4618" s="572">
        <v>11666</v>
      </c>
      <c r="B4618" s="573" t="s">
        <v>5115</v>
      </c>
      <c r="C4618" s="574" t="s">
        <v>492</v>
      </c>
      <c r="D4618" s="575">
        <v>983.81</v>
      </c>
    </row>
    <row r="4619" spans="1:4" ht="28.5">
      <c r="A4619" s="572">
        <v>11667</v>
      </c>
      <c r="B4619" s="573" t="s">
        <v>5116</v>
      </c>
      <c r="C4619" s="574" t="s">
        <v>492</v>
      </c>
      <c r="D4619" s="575">
        <v>1122.7</v>
      </c>
    </row>
    <row r="4620" spans="1:4" ht="28.5">
      <c r="A4620" s="572">
        <v>11668</v>
      </c>
      <c r="B4620" s="573" t="s">
        <v>5117</v>
      </c>
      <c r="C4620" s="574" t="s">
        <v>492</v>
      </c>
      <c r="D4620" s="575">
        <v>1209.03</v>
      </c>
    </row>
    <row r="4621" spans="1:4">
      <c r="A4621" s="572">
        <v>7314</v>
      </c>
      <c r="B4621" s="573" t="s">
        <v>5118</v>
      </c>
      <c r="C4621" s="574" t="s">
        <v>256</v>
      </c>
      <c r="D4621" s="575">
        <v>69.63</v>
      </c>
    </row>
    <row r="4622" spans="1:4" ht="28.5">
      <c r="A4622" s="572">
        <v>38121</v>
      </c>
      <c r="B4622" s="573" t="s">
        <v>5119</v>
      </c>
      <c r="C4622" s="574" t="s">
        <v>256</v>
      </c>
      <c r="D4622" s="575">
        <v>8.89</v>
      </c>
    </row>
    <row r="4623" spans="1:4">
      <c r="A4623" s="572">
        <v>7287</v>
      </c>
      <c r="B4623" s="573" t="s">
        <v>5120</v>
      </c>
      <c r="C4623" s="574" t="s">
        <v>2747</v>
      </c>
      <c r="D4623" s="575">
        <v>49.87</v>
      </c>
    </row>
    <row r="4624" spans="1:4">
      <c r="A4624" s="572">
        <v>7350</v>
      </c>
      <c r="B4624" s="573" t="s">
        <v>5121</v>
      </c>
      <c r="C4624" s="574" t="s">
        <v>256</v>
      </c>
      <c r="D4624" s="575">
        <v>22.78</v>
      </c>
    </row>
    <row r="4625" spans="1:4">
      <c r="A4625" s="572">
        <v>7348</v>
      </c>
      <c r="B4625" s="573" t="s">
        <v>5122</v>
      </c>
      <c r="C4625" s="574" t="s">
        <v>256</v>
      </c>
      <c r="D4625" s="575">
        <v>12.78</v>
      </c>
    </row>
    <row r="4626" spans="1:4">
      <c r="A4626" s="572">
        <v>7347</v>
      </c>
      <c r="B4626" s="573" t="s">
        <v>5122</v>
      </c>
      <c r="C4626" s="574" t="s">
        <v>2747</v>
      </c>
      <c r="D4626" s="575">
        <v>46</v>
      </c>
    </row>
    <row r="4627" spans="1:4">
      <c r="A4627" s="572">
        <v>7355</v>
      </c>
      <c r="B4627" s="573" t="s">
        <v>5123</v>
      </c>
      <c r="C4627" s="574" t="s">
        <v>2747</v>
      </c>
      <c r="D4627" s="575">
        <v>68.95</v>
      </c>
    </row>
    <row r="4628" spans="1:4">
      <c r="A4628" s="572">
        <v>7356</v>
      </c>
      <c r="B4628" s="573" t="s">
        <v>5123</v>
      </c>
      <c r="C4628" s="574" t="s">
        <v>256</v>
      </c>
      <c r="D4628" s="575">
        <v>19.149999999999999</v>
      </c>
    </row>
    <row r="4629" spans="1:4">
      <c r="A4629" s="572">
        <v>7313</v>
      </c>
      <c r="B4629" s="573" t="s">
        <v>5124</v>
      </c>
      <c r="C4629" s="574" t="s">
        <v>256</v>
      </c>
      <c r="D4629" s="575">
        <v>11.76</v>
      </c>
    </row>
    <row r="4630" spans="1:4">
      <c r="A4630" s="572">
        <v>7319</v>
      </c>
      <c r="B4630" s="573" t="s">
        <v>5125</v>
      </c>
      <c r="C4630" s="574" t="s">
        <v>256</v>
      </c>
      <c r="D4630" s="575">
        <v>6.73</v>
      </c>
    </row>
    <row r="4631" spans="1:4">
      <c r="A4631" s="572">
        <v>38119</v>
      </c>
      <c r="B4631" s="573" t="s">
        <v>5126</v>
      </c>
      <c r="C4631" s="574" t="s">
        <v>256</v>
      </c>
      <c r="D4631" s="575">
        <v>64.61</v>
      </c>
    </row>
    <row r="4632" spans="1:4">
      <c r="A4632" s="572">
        <v>38131</v>
      </c>
      <c r="B4632" s="573" t="s">
        <v>5127</v>
      </c>
      <c r="C4632" s="574" t="s">
        <v>256</v>
      </c>
      <c r="D4632" s="575">
        <v>65.19</v>
      </c>
    </row>
    <row r="4633" spans="1:4">
      <c r="A4633" s="572">
        <v>7311</v>
      </c>
      <c r="B4633" s="573" t="s">
        <v>5128</v>
      </c>
      <c r="C4633" s="574" t="s">
        <v>256</v>
      </c>
      <c r="D4633" s="575">
        <v>16.14</v>
      </c>
    </row>
    <row r="4634" spans="1:4">
      <c r="A4634" s="572">
        <v>7292</v>
      </c>
      <c r="B4634" s="573" t="s">
        <v>5129</v>
      </c>
      <c r="C4634" s="574" t="s">
        <v>256</v>
      </c>
      <c r="D4634" s="575">
        <v>15.67</v>
      </c>
    </row>
    <row r="4635" spans="1:4">
      <c r="A4635" s="572">
        <v>7288</v>
      </c>
      <c r="B4635" s="573" t="s">
        <v>5130</v>
      </c>
      <c r="C4635" s="574" t="s">
        <v>256</v>
      </c>
      <c r="D4635" s="575">
        <v>17.760000000000002</v>
      </c>
    </row>
    <row r="4636" spans="1:4">
      <c r="A4636" s="572">
        <v>7293</v>
      </c>
      <c r="B4636" s="573" t="s">
        <v>5131</v>
      </c>
      <c r="C4636" s="574" t="s">
        <v>256</v>
      </c>
      <c r="D4636" s="575">
        <v>16.68</v>
      </c>
    </row>
    <row r="4637" spans="1:4">
      <c r="A4637" s="572">
        <v>35693</v>
      </c>
      <c r="B4637" s="573" t="s">
        <v>5132</v>
      </c>
      <c r="C4637" s="574" t="s">
        <v>256</v>
      </c>
      <c r="D4637" s="575">
        <v>8.7799999999999994</v>
      </c>
    </row>
    <row r="4638" spans="1:4">
      <c r="A4638" s="572">
        <v>35692</v>
      </c>
      <c r="B4638" s="573" t="s">
        <v>5133</v>
      </c>
      <c r="C4638" s="574" t="s">
        <v>256</v>
      </c>
      <c r="D4638" s="575">
        <v>47.1</v>
      </c>
    </row>
    <row r="4639" spans="1:4">
      <c r="A4639" s="572">
        <v>7344</v>
      </c>
      <c r="B4639" s="573" t="s">
        <v>5134</v>
      </c>
      <c r="C4639" s="574" t="s">
        <v>2747</v>
      </c>
      <c r="D4639" s="575">
        <v>59.6</v>
      </c>
    </row>
    <row r="4640" spans="1:4">
      <c r="A4640" s="572">
        <v>7345</v>
      </c>
      <c r="B4640" s="573" t="s">
        <v>5134</v>
      </c>
      <c r="C4640" s="574" t="s">
        <v>256</v>
      </c>
      <c r="D4640" s="575">
        <v>16.55</v>
      </c>
    </row>
    <row r="4641" spans="1:4">
      <c r="A4641" s="572">
        <v>35691</v>
      </c>
      <c r="B4641" s="573" t="s">
        <v>5135</v>
      </c>
      <c r="C4641" s="574" t="s">
        <v>256</v>
      </c>
      <c r="D4641" s="575">
        <v>13.08</v>
      </c>
    </row>
    <row r="4642" spans="1:4">
      <c r="A4642" s="572">
        <v>7342</v>
      </c>
      <c r="B4642" s="573" t="s">
        <v>5136</v>
      </c>
      <c r="C4642" s="574" t="s">
        <v>486</v>
      </c>
      <c r="D4642" s="575">
        <v>1.29</v>
      </c>
    </row>
    <row r="4643" spans="1:4">
      <c r="A4643" s="572">
        <v>7343</v>
      </c>
      <c r="B4643" s="573" t="s">
        <v>5137</v>
      </c>
      <c r="C4643" s="574" t="s">
        <v>256</v>
      </c>
      <c r="D4643" s="575">
        <v>9</v>
      </c>
    </row>
    <row r="4644" spans="1:4">
      <c r="A4644" s="572">
        <v>154</v>
      </c>
      <c r="B4644" s="573" t="s">
        <v>5138</v>
      </c>
      <c r="C4644" s="574" t="s">
        <v>256</v>
      </c>
      <c r="D4644" s="575">
        <v>36.68</v>
      </c>
    </row>
    <row r="4645" spans="1:4">
      <c r="A4645" s="572">
        <v>7338</v>
      </c>
      <c r="B4645" s="573" t="s">
        <v>5138</v>
      </c>
      <c r="C4645" s="574" t="s">
        <v>486</v>
      </c>
      <c r="D4645" s="575">
        <v>24.45</v>
      </c>
    </row>
    <row r="4646" spans="1:4" ht="28.5">
      <c r="A4646" s="572">
        <v>11060</v>
      </c>
      <c r="B4646" s="573" t="s">
        <v>5139</v>
      </c>
      <c r="C4646" s="574" t="s">
        <v>492</v>
      </c>
      <c r="D4646" s="575">
        <v>27.92</v>
      </c>
    </row>
    <row r="4647" spans="1:4">
      <c r="A4647" s="572">
        <v>37401</v>
      </c>
      <c r="B4647" s="573" t="s">
        <v>5140</v>
      </c>
      <c r="C4647" s="574" t="s">
        <v>492</v>
      </c>
      <c r="D4647" s="575">
        <v>47.09</v>
      </c>
    </row>
    <row r="4648" spans="1:4">
      <c r="A4648" s="572">
        <v>40613</v>
      </c>
      <c r="B4648" s="573" t="s">
        <v>5141</v>
      </c>
      <c r="C4648" s="574" t="s">
        <v>492</v>
      </c>
      <c r="D4648" s="575">
        <v>3.59</v>
      </c>
    </row>
    <row r="4649" spans="1:4">
      <c r="A4649" s="572">
        <v>40614</v>
      </c>
      <c r="B4649" s="573" t="s">
        <v>5142</v>
      </c>
      <c r="C4649" s="574" t="s">
        <v>492</v>
      </c>
      <c r="D4649" s="575">
        <v>5.74</v>
      </c>
    </row>
    <row r="4650" spans="1:4">
      <c r="A4650" s="572">
        <v>20245</v>
      </c>
      <c r="B4650" s="573" t="s">
        <v>5143</v>
      </c>
      <c r="C4650" s="574" t="s">
        <v>492</v>
      </c>
      <c r="D4650" s="575">
        <v>5.04</v>
      </c>
    </row>
    <row r="4651" spans="1:4">
      <c r="A4651" s="572">
        <v>7528</v>
      </c>
      <c r="B4651" s="573" t="s">
        <v>5144</v>
      </c>
      <c r="C4651" s="574" t="s">
        <v>492</v>
      </c>
      <c r="D4651" s="575">
        <v>5</v>
      </c>
    </row>
    <row r="4652" spans="1:4" ht="28.5">
      <c r="A4652" s="572">
        <v>12145</v>
      </c>
      <c r="B4652" s="573" t="s">
        <v>5145</v>
      </c>
      <c r="C4652" s="574" t="s">
        <v>492</v>
      </c>
      <c r="D4652" s="575">
        <v>15.81</v>
      </c>
    </row>
    <row r="4653" spans="1:4" ht="28.5">
      <c r="A4653" s="572">
        <v>7524</v>
      </c>
      <c r="B4653" s="573" t="s">
        <v>5146</v>
      </c>
      <c r="C4653" s="574" t="s">
        <v>492</v>
      </c>
      <c r="D4653" s="575">
        <v>14.97</v>
      </c>
    </row>
    <row r="4654" spans="1:4" ht="28.5">
      <c r="A4654" s="572">
        <v>7525</v>
      </c>
      <c r="B4654" s="573" t="s">
        <v>5147</v>
      </c>
      <c r="C4654" s="574" t="s">
        <v>492</v>
      </c>
      <c r="D4654" s="575">
        <v>19.18</v>
      </c>
    </row>
    <row r="4655" spans="1:4" ht="28.5">
      <c r="A4655" s="572">
        <v>12143</v>
      </c>
      <c r="B4655" s="573" t="s">
        <v>5148</v>
      </c>
      <c r="C4655" s="574" t="s">
        <v>492</v>
      </c>
      <c r="D4655" s="575">
        <v>17.27</v>
      </c>
    </row>
    <row r="4656" spans="1:4">
      <c r="A4656" s="572">
        <v>12147</v>
      </c>
      <c r="B4656" s="573" t="s">
        <v>5149</v>
      </c>
      <c r="C4656" s="574" t="s">
        <v>492</v>
      </c>
      <c r="D4656" s="575">
        <v>7.72</v>
      </c>
    </row>
    <row r="4657" spans="1:4" ht="28.5">
      <c r="A4657" s="572">
        <v>12142</v>
      </c>
      <c r="B4657" s="573" t="s">
        <v>5150</v>
      </c>
      <c r="C4657" s="574" t="s">
        <v>492</v>
      </c>
      <c r="D4657" s="575">
        <v>6.33</v>
      </c>
    </row>
    <row r="4658" spans="1:4">
      <c r="A4658" s="572">
        <v>7592</v>
      </c>
      <c r="B4658" s="573" t="s">
        <v>5151</v>
      </c>
      <c r="C4658" s="574" t="s">
        <v>686</v>
      </c>
      <c r="D4658" s="575">
        <v>10.93</v>
      </c>
    </row>
    <row r="4659" spans="1:4">
      <c r="A4659" s="572">
        <v>40820</v>
      </c>
      <c r="B4659" s="573" t="s">
        <v>5152</v>
      </c>
      <c r="C4659" s="574" t="s">
        <v>688</v>
      </c>
      <c r="D4659" s="575">
        <v>1921.76</v>
      </c>
    </row>
    <row r="4660" spans="1:4">
      <c r="A4660" s="572">
        <v>11762</v>
      </c>
      <c r="B4660" s="573" t="s">
        <v>5153</v>
      </c>
      <c r="C4660" s="574" t="s">
        <v>492</v>
      </c>
      <c r="D4660" s="575">
        <v>44.11</v>
      </c>
    </row>
    <row r="4661" spans="1:4" ht="28.5">
      <c r="A4661" s="572">
        <v>13418</v>
      </c>
      <c r="B4661" s="573" t="s">
        <v>5154</v>
      </c>
      <c r="C4661" s="574" t="s">
        <v>492</v>
      </c>
      <c r="D4661" s="575">
        <v>12.32</v>
      </c>
    </row>
    <row r="4662" spans="1:4">
      <c r="A4662" s="572">
        <v>13984</v>
      </c>
      <c r="B4662" s="573" t="s">
        <v>5155</v>
      </c>
      <c r="C4662" s="574" t="s">
        <v>492</v>
      </c>
      <c r="D4662" s="575">
        <v>30.83</v>
      </c>
    </row>
    <row r="4663" spans="1:4" ht="28.5">
      <c r="A4663" s="572">
        <v>11772</v>
      </c>
      <c r="B4663" s="573" t="s">
        <v>5156</v>
      </c>
      <c r="C4663" s="574" t="s">
        <v>492</v>
      </c>
      <c r="D4663" s="575">
        <v>74.86</v>
      </c>
    </row>
    <row r="4664" spans="1:4">
      <c r="A4664" s="572">
        <v>36795</v>
      </c>
      <c r="B4664" s="573" t="s">
        <v>5157</v>
      </c>
      <c r="C4664" s="574" t="s">
        <v>492</v>
      </c>
      <c r="D4664" s="575">
        <v>481.52</v>
      </c>
    </row>
    <row r="4665" spans="1:4" ht="28.5">
      <c r="A4665" s="572">
        <v>36796</v>
      </c>
      <c r="B4665" s="573" t="s">
        <v>5158</v>
      </c>
      <c r="C4665" s="574" t="s">
        <v>492</v>
      </c>
      <c r="D4665" s="575">
        <v>123.97</v>
      </c>
    </row>
    <row r="4666" spans="1:4">
      <c r="A4666" s="572">
        <v>36791</v>
      </c>
      <c r="B4666" s="573" t="s">
        <v>5159</v>
      </c>
      <c r="C4666" s="574" t="s">
        <v>492</v>
      </c>
      <c r="D4666" s="575">
        <v>63.87</v>
      </c>
    </row>
    <row r="4667" spans="1:4" ht="28.5">
      <c r="A4667" s="572">
        <v>13415</v>
      </c>
      <c r="B4667" s="573" t="s">
        <v>5160</v>
      </c>
      <c r="C4667" s="574" t="s">
        <v>492</v>
      </c>
      <c r="D4667" s="575">
        <v>37.130000000000003</v>
      </c>
    </row>
    <row r="4668" spans="1:4">
      <c r="A4668" s="572">
        <v>36792</v>
      </c>
      <c r="B4668" s="573" t="s">
        <v>5161</v>
      </c>
      <c r="C4668" s="574" t="s">
        <v>492</v>
      </c>
      <c r="D4668" s="575">
        <v>122.1</v>
      </c>
    </row>
    <row r="4669" spans="1:4" ht="28.5">
      <c r="A4669" s="572">
        <v>11773</v>
      </c>
      <c r="B4669" s="573" t="s">
        <v>5162</v>
      </c>
      <c r="C4669" s="574" t="s">
        <v>492</v>
      </c>
      <c r="D4669" s="575">
        <v>71.47</v>
      </c>
    </row>
    <row r="4670" spans="1:4" ht="28.5">
      <c r="A4670" s="572">
        <v>11775</v>
      </c>
      <c r="B4670" s="573" t="s">
        <v>5163</v>
      </c>
      <c r="C4670" s="574" t="s">
        <v>492</v>
      </c>
      <c r="D4670" s="575">
        <v>74.63</v>
      </c>
    </row>
    <row r="4671" spans="1:4" ht="28.5">
      <c r="A4671" s="572">
        <v>13983</v>
      </c>
      <c r="B4671" s="573" t="s">
        <v>5164</v>
      </c>
      <c r="C4671" s="574" t="s">
        <v>492</v>
      </c>
      <c r="D4671" s="575">
        <v>38.130000000000003</v>
      </c>
    </row>
    <row r="4672" spans="1:4" ht="28.5">
      <c r="A4672" s="572">
        <v>13416</v>
      </c>
      <c r="B4672" s="573" t="s">
        <v>5165</v>
      </c>
      <c r="C4672" s="574" t="s">
        <v>492</v>
      </c>
      <c r="D4672" s="575">
        <v>30.75</v>
      </c>
    </row>
    <row r="4673" spans="1:4">
      <c r="A4673" s="572">
        <v>13417</v>
      </c>
      <c r="B4673" s="573" t="s">
        <v>5166</v>
      </c>
      <c r="C4673" s="574" t="s">
        <v>492</v>
      </c>
      <c r="D4673" s="575">
        <v>27.12</v>
      </c>
    </row>
    <row r="4674" spans="1:4" ht="28.5">
      <c r="A4674" s="572">
        <v>7604</v>
      </c>
      <c r="B4674" s="573" t="s">
        <v>5167</v>
      </c>
      <c r="C4674" s="574" t="s">
        <v>492</v>
      </c>
      <c r="D4674" s="575">
        <v>11.74</v>
      </c>
    </row>
    <row r="4675" spans="1:4">
      <c r="A4675" s="572">
        <v>11829</v>
      </c>
      <c r="B4675" s="573" t="s">
        <v>5168</v>
      </c>
      <c r="C4675" s="574" t="s">
        <v>492</v>
      </c>
      <c r="D4675" s="575">
        <v>23.11</v>
      </c>
    </row>
    <row r="4676" spans="1:4">
      <c r="A4676" s="572">
        <v>11830</v>
      </c>
      <c r="B4676" s="573" t="s">
        <v>5169</v>
      </c>
      <c r="C4676" s="574" t="s">
        <v>492</v>
      </c>
      <c r="D4676" s="575">
        <v>23.37</v>
      </c>
    </row>
    <row r="4677" spans="1:4">
      <c r="A4677" s="572">
        <v>11823</v>
      </c>
      <c r="B4677" s="573" t="s">
        <v>5170</v>
      </c>
      <c r="C4677" s="574" t="s">
        <v>492</v>
      </c>
      <c r="D4677" s="575">
        <v>7.07</v>
      </c>
    </row>
    <row r="4678" spans="1:4">
      <c r="A4678" s="572">
        <v>11825</v>
      </c>
      <c r="B4678" s="573" t="s">
        <v>5171</v>
      </c>
      <c r="C4678" s="574" t="s">
        <v>492</v>
      </c>
      <c r="D4678" s="575">
        <v>53.89</v>
      </c>
    </row>
    <row r="4679" spans="1:4">
      <c r="A4679" s="572">
        <v>11763</v>
      </c>
      <c r="B4679" s="573" t="s">
        <v>5172</v>
      </c>
      <c r="C4679" s="574" t="s">
        <v>492</v>
      </c>
      <c r="D4679" s="575">
        <v>99.39</v>
      </c>
    </row>
    <row r="4680" spans="1:4">
      <c r="A4680" s="572">
        <v>11764</v>
      </c>
      <c r="B4680" s="573" t="s">
        <v>5173</v>
      </c>
      <c r="C4680" s="574" t="s">
        <v>492</v>
      </c>
      <c r="D4680" s="575">
        <v>84.63</v>
      </c>
    </row>
    <row r="4681" spans="1:4">
      <c r="A4681" s="572">
        <v>11826</v>
      </c>
      <c r="B4681" s="573" t="s">
        <v>5174</v>
      </c>
      <c r="C4681" s="574" t="s">
        <v>492</v>
      </c>
      <c r="D4681" s="575">
        <v>37.44</v>
      </c>
    </row>
    <row r="4682" spans="1:4">
      <c r="A4682" s="572">
        <v>11767</v>
      </c>
      <c r="B4682" s="573" t="s">
        <v>5175</v>
      </c>
      <c r="C4682" s="574" t="s">
        <v>492</v>
      </c>
      <c r="D4682" s="575">
        <v>118.12</v>
      </c>
    </row>
    <row r="4683" spans="1:4">
      <c r="A4683" s="572">
        <v>7606</v>
      </c>
      <c r="B4683" s="573" t="s">
        <v>5176</v>
      </c>
      <c r="C4683" s="574" t="s">
        <v>492</v>
      </c>
      <c r="D4683" s="575">
        <v>40.43</v>
      </c>
    </row>
    <row r="4684" spans="1:4">
      <c r="A4684" s="572">
        <v>11765</v>
      </c>
      <c r="B4684" s="573" t="s">
        <v>5177</v>
      </c>
      <c r="C4684" s="574" t="s">
        <v>492</v>
      </c>
      <c r="D4684" s="575">
        <v>55.68</v>
      </c>
    </row>
    <row r="4685" spans="1:4">
      <c r="A4685" s="572">
        <v>11766</v>
      </c>
      <c r="B4685" s="573" t="s">
        <v>5178</v>
      </c>
      <c r="C4685" s="574" t="s">
        <v>492</v>
      </c>
      <c r="D4685" s="575">
        <v>39.119999999999997</v>
      </c>
    </row>
    <row r="4686" spans="1:4">
      <c r="A4686" s="572">
        <v>11824</v>
      </c>
      <c r="B4686" s="573" t="s">
        <v>5179</v>
      </c>
      <c r="C4686" s="574" t="s">
        <v>492</v>
      </c>
      <c r="D4686" s="575">
        <v>43.91</v>
      </c>
    </row>
    <row r="4687" spans="1:4">
      <c r="A4687" s="572">
        <v>11777</v>
      </c>
      <c r="B4687" s="573" t="s">
        <v>5180</v>
      </c>
      <c r="C4687" s="574" t="s">
        <v>492</v>
      </c>
      <c r="D4687" s="575">
        <v>94.32</v>
      </c>
    </row>
    <row r="4688" spans="1:4" ht="28.5">
      <c r="A4688" s="572">
        <v>7602</v>
      </c>
      <c r="B4688" s="573" t="s">
        <v>5181</v>
      </c>
      <c r="C4688" s="574" t="s">
        <v>492</v>
      </c>
      <c r="D4688" s="575">
        <v>11.64</v>
      </c>
    </row>
    <row r="4689" spans="1:4" ht="28.5">
      <c r="A4689" s="572">
        <v>7603</v>
      </c>
      <c r="B4689" s="573" t="s">
        <v>5182</v>
      </c>
      <c r="C4689" s="574" t="s">
        <v>492</v>
      </c>
      <c r="D4689" s="575">
        <v>11.29</v>
      </c>
    </row>
    <row r="4690" spans="1:4">
      <c r="A4690" s="572">
        <v>11832</v>
      </c>
      <c r="B4690" s="573" t="s">
        <v>5183</v>
      </c>
      <c r="C4690" s="574" t="s">
        <v>492</v>
      </c>
      <c r="D4690" s="575">
        <v>8.5</v>
      </c>
    </row>
    <row r="4691" spans="1:4">
      <c r="A4691" s="572">
        <v>11822</v>
      </c>
      <c r="B4691" s="573" t="s">
        <v>5184</v>
      </c>
      <c r="C4691" s="574" t="s">
        <v>492</v>
      </c>
      <c r="D4691" s="575">
        <v>23.16</v>
      </c>
    </row>
    <row r="4692" spans="1:4">
      <c r="A4692" s="572">
        <v>11831</v>
      </c>
      <c r="B4692" s="573" t="s">
        <v>5185</v>
      </c>
      <c r="C4692" s="574" t="s">
        <v>492</v>
      </c>
      <c r="D4692" s="575">
        <v>17.579999999999998</v>
      </c>
    </row>
    <row r="4693" spans="1:4" ht="28.5">
      <c r="A4693" s="572">
        <v>40609</v>
      </c>
      <c r="B4693" s="573" t="s">
        <v>5186</v>
      </c>
      <c r="C4693" s="574" t="s">
        <v>688</v>
      </c>
      <c r="D4693" s="575">
        <v>121.55</v>
      </c>
    </row>
    <row r="4694" spans="1:4" ht="42.75">
      <c r="A4694" s="572">
        <v>7613</v>
      </c>
      <c r="B4694" s="573" t="s">
        <v>5187</v>
      </c>
      <c r="C4694" s="574" t="s">
        <v>492</v>
      </c>
      <c r="D4694" s="575">
        <v>52781.22</v>
      </c>
    </row>
    <row r="4695" spans="1:4" ht="42.75">
      <c r="A4695" s="572">
        <v>7618</v>
      </c>
      <c r="B4695" s="573" t="s">
        <v>5188</v>
      </c>
      <c r="C4695" s="574" t="s">
        <v>492</v>
      </c>
      <c r="D4695" s="575">
        <v>66740.02</v>
      </c>
    </row>
    <row r="4696" spans="1:4" ht="42.75">
      <c r="A4696" s="572">
        <v>7619</v>
      </c>
      <c r="B4696" s="573" t="s">
        <v>5189</v>
      </c>
      <c r="C4696" s="574" t="s">
        <v>492</v>
      </c>
      <c r="D4696" s="575">
        <v>8158.84</v>
      </c>
    </row>
    <row r="4697" spans="1:4" ht="42.75">
      <c r="A4697" s="572">
        <v>7614</v>
      </c>
      <c r="B4697" s="573" t="s">
        <v>5190</v>
      </c>
      <c r="C4697" s="574" t="s">
        <v>492</v>
      </c>
      <c r="D4697" s="575">
        <v>10290.25</v>
      </c>
    </row>
    <row r="4698" spans="1:4" ht="42.75">
      <c r="A4698" s="572">
        <v>12076</v>
      </c>
      <c r="B4698" s="573" t="s">
        <v>5191</v>
      </c>
      <c r="C4698" s="574" t="s">
        <v>492</v>
      </c>
      <c r="D4698" s="575">
        <v>3742.59</v>
      </c>
    </row>
    <row r="4699" spans="1:4" ht="42.75">
      <c r="A4699" s="572">
        <v>7620</v>
      </c>
      <c r="B4699" s="573" t="s">
        <v>5192</v>
      </c>
      <c r="C4699" s="574" t="s">
        <v>492</v>
      </c>
      <c r="D4699" s="575">
        <v>14435.7</v>
      </c>
    </row>
    <row r="4700" spans="1:4" ht="42.75">
      <c r="A4700" s="572">
        <v>7615</v>
      </c>
      <c r="B4700" s="573" t="s">
        <v>5193</v>
      </c>
      <c r="C4700" s="574" t="s">
        <v>492</v>
      </c>
      <c r="D4700" s="575">
        <v>16841.650000000001</v>
      </c>
    </row>
    <row r="4701" spans="1:4" ht="42.75">
      <c r="A4701" s="572">
        <v>7610</v>
      </c>
      <c r="B4701" s="573" t="s">
        <v>5194</v>
      </c>
      <c r="C4701" s="574" t="s">
        <v>492</v>
      </c>
      <c r="D4701" s="575">
        <v>4571.3</v>
      </c>
    </row>
    <row r="4702" spans="1:4" ht="42.75">
      <c r="A4702" s="572">
        <v>7617</v>
      </c>
      <c r="B4702" s="573" t="s">
        <v>5195</v>
      </c>
      <c r="C4702" s="574" t="s">
        <v>492</v>
      </c>
      <c r="D4702" s="575">
        <v>5105.96</v>
      </c>
    </row>
    <row r="4703" spans="1:4" ht="42.75">
      <c r="A4703" s="572">
        <v>7616</v>
      </c>
      <c r="B4703" s="573" t="s">
        <v>5196</v>
      </c>
      <c r="C4703" s="574" t="s">
        <v>492</v>
      </c>
      <c r="D4703" s="575">
        <v>27482.91</v>
      </c>
    </row>
    <row r="4704" spans="1:4" ht="42.75">
      <c r="A4704" s="572">
        <v>7612</v>
      </c>
      <c r="B4704" s="573" t="s">
        <v>5197</v>
      </c>
      <c r="C4704" s="574" t="s">
        <v>492</v>
      </c>
      <c r="D4704" s="575">
        <v>37697.51</v>
      </c>
    </row>
    <row r="4705" spans="1:4" ht="42.75">
      <c r="A4705" s="572">
        <v>7611</v>
      </c>
      <c r="B4705" s="573" t="s">
        <v>5198</v>
      </c>
      <c r="C4705" s="574" t="s">
        <v>492</v>
      </c>
      <c r="D4705" s="575">
        <v>6603</v>
      </c>
    </row>
    <row r="4706" spans="1:4">
      <c r="A4706" s="572">
        <v>37371</v>
      </c>
      <c r="B4706" s="573" t="s">
        <v>5199</v>
      </c>
      <c r="C4706" s="574" t="s">
        <v>686</v>
      </c>
      <c r="D4706" s="575">
        <v>0.47</v>
      </c>
    </row>
    <row r="4707" spans="1:4">
      <c r="A4707" s="572">
        <v>40861</v>
      </c>
      <c r="B4707" s="573" t="s">
        <v>5200</v>
      </c>
      <c r="C4707" s="574" t="s">
        <v>688</v>
      </c>
      <c r="D4707" s="575">
        <v>89.12</v>
      </c>
    </row>
    <row r="4708" spans="1:4" ht="28.5">
      <c r="A4708" s="572">
        <v>7628</v>
      </c>
      <c r="B4708" s="573" t="s">
        <v>5201</v>
      </c>
      <c r="C4708" s="574" t="s">
        <v>686</v>
      </c>
      <c r="D4708" s="575">
        <v>150.19</v>
      </c>
    </row>
    <row r="4709" spans="1:4" ht="28.5">
      <c r="A4709" s="572">
        <v>7629</v>
      </c>
      <c r="B4709" s="573" t="s">
        <v>5202</v>
      </c>
      <c r="C4709" s="574" t="s">
        <v>686</v>
      </c>
      <c r="D4709" s="575">
        <v>190.25</v>
      </c>
    </row>
    <row r="4710" spans="1:4" ht="42.75">
      <c r="A4710" s="572">
        <v>7626</v>
      </c>
      <c r="B4710" s="573" t="s">
        <v>5203</v>
      </c>
      <c r="C4710" s="574" t="s">
        <v>686</v>
      </c>
      <c r="D4710" s="575">
        <v>126</v>
      </c>
    </row>
    <row r="4711" spans="1:4" ht="28.5">
      <c r="A4711" s="572">
        <v>36509</v>
      </c>
      <c r="B4711" s="573" t="s">
        <v>5204</v>
      </c>
      <c r="C4711" s="574" t="s">
        <v>492</v>
      </c>
      <c r="D4711" s="575">
        <v>548990.79</v>
      </c>
    </row>
    <row r="4712" spans="1:4" ht="28.5">
      <c r="A4712" s="572">
        <v>36510</v>
      </c>
      <c r="B4712" s="573" t="s">
        <v>5205</v>
      </c>
      <c r="C4712" s="574" t="s">
        <v>492</v>
      </c>
      <c r="D4712" s="575">
        <v>540672.76</v>
      </c>
    </row>
    <row r="4713" spans="1:4" ht="28.5">
      <c r="A4713" s="572">
        <v>25020</v>
      </c>
      <c r="B4713" s="573" t="s">
        <v>5206</v>
      </c>
      <c r="C4713" s="574" t="s">
        <v>492</v>
      </c>
      <c r="D4713" s="575">
        <v>2227381.54</v>
      </c>
    </row>
    <row r="4714" spans="1:4" ht="28.5">
      <c r="A4714" s="572">
        <v>7622</v>
      </c>
      <c r="B4714" s="573" t="s">
        <v>5207</v>
      </c>
      <c r="C4714" s="574" t="s">
        <v>492</v>
      </c>
      <c r="D4714" s="575">
        <v>524531.6</v>
      </c>
    </row>
    <row r="4715" spans="1:4" ht="28.5">
      <c r="A4715" s="572">
        <v>7624</v>
      </c>
      <c r="B4715" s="573" t="s">
        <v>5208</v>
      </c>
      <c r="C4715" s="574" t="s">
        <v>492</v>
      </c>
      <c r="D4715" s="575">
        <v>680000</v>
      </c>
    </row>
    <row r="4716" spans="1:4" ht="28.5">
      <c r="A4716" s="572">
        <v>7625</v>
      </c>
      <c r="B4716" s="573" t="s">
        <v>5209</v>
      </c>
      <c r="C4716" s="574" t="s">
        <v>492</v>
      </c>
      <c r="D4716" s="575">
        <v>675840.91</v>
      </c>
    </row>
    <row r="4717" spans="1:4" ht="28.5">
      <c r="A4717" s="572">
        <v>7623</v>
      </c>
      <c r="B4717" s="573" t="s">
        <v>5210</v>
      </c>
      <c r="C4717" s="574" t="s">
        <v>492</v>
      </c>
      <c r="D4717" s="575">
        <v>2227381.54</v>
      </c>
    </row>
    <row r="4718" spans="1:4" ht="28.5">
      <c r="A4718" s="572">
        <v>36508</v>
      </c>
      <c r="B4718" s="573" t="s">
        <v>5211</v>
      </c>
      <c r="C4718" s="574" t="s">
        <v>492</v>
      </c>
      <c r="D4718" s="575">
        <v>1001741.86</v>
      </c>
    </row>
    <row r="4719" spans="1:4">
      <c r="A4719" s="572">
        <v>7642</v>
      </c>
      <c r="B4719" s="573" t="s">
        <v>5212</v>
      </c>
      <c r="C4719" s="574" t="s">
        <v>686</v>
      </c>
      <c r="D4719" s="575">
        <v>39.15</v>
      </c>
    </row>
    <row r="4720" spans="1:4" ht="28.5">
      <c r="A4720" s="572">
        <v>7641</v>
      </c>
      <c r="B4720" s="573" t="s">
        <v>5213</v>
      </c>
      <c r="C4720" s="574" t="s">
        <v>686</v>
      </c>
      <c r="D4720" s="575">
        <v>65.25</v>
      </c>
    </row>
    <row r="4721" spans="1:4" ht="28.5">
      <c r="A4721" s="572">
        <v>13238</v>
      </c>
      <c r="B4721" s="573" t="s">
        <v>5214</v>
      </c>
      <c r="C4721" s="574" t="s">
        <v>492</v>
      </c>
      <c r="D4721" s="575">
        <v>138629.42000000001</v>
      </c>
    </row>
    <row r="4722" spans="1:4" ht="28.5">
      <c r="A4722" s="572">
        <v>36511</v>
      </c>
      <c r="B4722" s="573" t="s">
        <v>5215</v>
      </c>
      <c r="C4722" s="574" t="s">
        <v>492</v>
      </c>
      <c r="D4722" s="575">
        <v>160634.1</v>
      </c>
    </row>
    <row r="4723" spans="1:4">
      <c r="A4723" s="572">
        <v>36515</v>
      </c>
      <c r="B4723" s="573" t="s">
        <v>5216</v>
      </c>
      <c r="C4723" s="574" t="s">
        <v>492</v>
      </c>
      <c r="D4723" s="575">
        <v>47310.03</v>
      </c>
    </row>
    <row r="4724" spans="1:4" ht="28.5">
      <c r="A4724" s="572">
        <v>10598</v>
      </c>
      <c r="B4724" s="573" t="s">
        <v>5217</v>
      </c>
      <c r="C4724" s="574" t="s">
        <v>492</v>
      </c>
      <c r="D4724" s="575">
        <v>76720.38</v>
      </c>
    </row>
    <row r="4725" spans="1:4" ht="28.5">
      <c r="A4725" s="572">
        <v>7640</v>
      </c>
      <c r="B4725" s="573" t="s">
        <v>5218</v>
      </c>
      <c r="C4725" s="574" t="s">
        <v>492</v>
      </c>
      <c r="D4725" s="575">
        <v>117725</v>
      </c>
    </row>
    <row r="4726" spans="1:4" ht="28.5">
      <c r="A4726" s="572">
        <v>36513</v>
      </c>
      <c r="B4726" s="573" t="s">
        <v>5219</v>
      </c>
      <c r="C4726" s="574" t="s">
        <v>492</v>
      </c>
      <c r="D4726" s="575">
        <v>113406.57</v>
      </c>
    </row>
    <row r="4727" spans="1:4" ht="28.5">
      <c r="A4727" s="572">
        <v>36514</v>
      </c>
      <c r="B4727" s="573" t="s">
        <v>5220</v>
      </c>
      <c r="C4727" s="574" t="s">
        <v>492</v>
      </c>
      <c r="D4727" s="575">
        <v>126526.86</v>
      </c>
    </row>
    <row r="4728" spans="1:4">
      <c r="A4728" s="572">
        <v>4237</v>
      </c>
      <c r="B4728" s="573" t="s">
        <v>5221</v>
      </c>
      <c r="C4728" s="574" t="s">
        <v>686</v>
      </c>
      <c r="D4728" s="575">
        <v>10.95</v>
      </c>
    </row>
    <row r="4729" spans="1:4" ht="28.5">
      <c r="A4729" s="572">
        <v>36149</v>
      </c>
      <c r="B4729" s="573" t="s">
        <v>5222</v>
      </c>
      <c r="C4729" s="574" t="s">
        <v>492</v>
      </c>
      <c r="D4729" s="575">
        <v>125.13</v>
      </c>
    </row>
    <row r="4730" spans="1:4">
      <c r="A4730" s="572">
        <v>7250</v>
      </c>
      <c r="B4730" s="573" t="s">
        <v>5223</v>
      </c>
      <c r="C4730" s="574" t="s">
        <v>686</v>
      </c>
      <c r="D4730" s="575">
        <v>0.21</v>
      </c>
    </row>
    <row r="4731" spans="1:4">
      <c r="A4731" s="572">
        <v>11581</v>
      </c>
      <c r="B4731" s="573" t="s">
        <v>5224</v>
      </c>
      <c r="C4731" s="574" t="s">
        <v>810</v>
      </c>
      <c r="D4731" s="575">
        <v>5.85</v>
      </c>
    </row>
    <row r="4732" spans="1:4">
      <c r="A4732" s="572">
        <v>11421</v>
      </c>
      <c r="B4732" s="573" t="s">
        <v>5225</v>
      </c>
      <c r="C4732" s="574" t="s">
        <v>486</v>
      </c>
      <c r="D4732" s="575">
        <v>4.78</v>
      </c>
    </row>
    <row r="4733" spans="1:4">
      <c r="A4733" s="572">
        <v>11580</v>
      </c>
      <c r="B4733" s="573" t="s">
        <v>5226</v>
      </c>
      <c r="C4733" s="574" t="s">
        <v>810</v>
      </c>
      <c r="D4733" s="575">
        <v>10.61</v>
      </c>
    </row>
    <row r="4734" spans="1:4">
      <c r="A4734" s="572">
        <v>10743</v>
      </c>
      <c r="B4734" s="573" t="s">
        <v>5227</v>
      </c>
      <c r="C4734" s="574" t="s">
        <v>492</v>
      </c>
      <c r="D4734" s="575">
        <v>527.30999999999995</v>
      </c>
    </row>
    <row r="4735" spans="1:4" ht="28.5">
      <c r="A4735" s="572">
        <v>39848</v>
      </c>
      <c r="B4735" s="573" t="s">
        <v>5228</v>
      </c>
      <c r="C4735" s="574" t="s">
        <v>810</v>
      </c>
      <c r="D4735" s="575">
        <v>0.95</v>
      </c>
    </row>
    <row r="4736" spans="1:4" ht="28.5">
      <c r="A4736" s="572">
        <v>7697</v>
      </c>
      <c r="B4736" s="573" t="s">
        <v>5229</v>
      </c>
      <c r="C4736" s="574" t="s">
        <v>810</v>
      </c>
      <c r="D4736" s="575">
        <v>24.42</v>
      </c>
    </row>
    <row r="4737" spans="1:4" ht="28.5">
      <c r="A4737" s="572">
        <v>7698</v>
      </c>
      <c r="B4737" s="573" t="s">
        <v>5230</v>
      </c>
      <c r="C4737" s="574" t="s">
        <v>810</v>
      </c>
      <c r="D4737" s="575">
        <v>22.12</v>
      </c>
    </row>
    <row r="4738" spans="1:4" ht="28.5">
      <c r="A4738" s="572">
        <v>7691</v>
      </c>
      <c r="B4738" s="573" t="s">
        <v>5231</v>
      </c>
      <c r="C4738" s="574" t="s">
        <v>810</v>
      </c>
      <c r="D4738" s="575">
        <v>8.2799999999999994</v>
      </c>
    </row>
    <row r="4739" spans="1:4" ht="28.5">
      <c r="A4739" s="572">
        <v>7696</v>
      </c>
      <c r="B4739" s="573" t="s">
        <v>5232</v>
      </c>
      <c r="C4739" s="574" t="s">
        <v>810</v>
      </c>
      <c r="D4739" s="575">
        <v>34.11</v>
      </c>
    </row>
    <row r="4740" spans="1:4" ht="28.5">
      <c r="A4740" s="572">
        <v>7701</v>
      </c>
      <c r="B4740" s="573" t="s">
        <v>5233</v>
      </c>
      <c r="C4740" s="574" t="s">
        <v>810</v>
      </c>
      <c r="D4740" s="575">
        <v>45.13</v>
      </c>
    </row>
    <row r="4741" spans="1:4" ht="28.5">
      <c r="A4741" s="572">
        <v>7694</v>
      </c>
      <c r="B4741" s="573" t="s">
        <v>5234</v>
      </c>
      <c r="C4741" s="574" t="s">
        <v>810</v>
      </c>
      <c r="D4741" s="575">
        <v>51.15</v>
      </c>
    </row>
    <row r="4742" spans="1:4" ht="28.5">
      <c r="A4742" s="572">
        <v>7700</v>
      </c>
      <c r="B4742" s="573" t="s">
        <v>5235</v>
      </c>
      <c r="C4742" s="574" t="s">
        <v>810</v>
      </c>
      <c r="D4742" s="575">
        <v>11.29</v>
      </c>
    </row>
    <row r="4743" spans="1:4" ht="28.5">
      <c r="A4743" s="572">
        <v>7693</v>
      </c>
      <c r="B4743" s="573" t="s">
        <v>5236</v>
      </c>
      <c r="C4743" s="574" t="s">
        <v>810</v>
      </c>
      <c r="D4743" s="575">
        <v>82.73</v>
      </c>
    </row>
    <row r="4744" spans="1:4" ht="28.5">
      <c r="A4744" s="572">
        <v>7692</v>
      </c>
      <c r="B4744" s="573" t="s">
        <v>5237</v>
      </c>
      <c r="C4744" s="574" t="s">
        <v>810</v>
      </c>
      <c r="D4744" s="575">
        <v>114.04</v>
      </c>
    </row>
    <row r="4745" spans="1:4" ht="28.5">
      <c r="A4745" s="572">
        <v>21008</v>
      </c>
      <c r="B4745" s="573" t="s">
        <v>5238</v>
      </c>
      <c r="C4745" s="574" t="s">
        <v>810</v>
      </c>
      <c r="D4745" s="575">
        <v>6.33</v>
      </c>
    </row>
    <row r="4746" spans="1:4" ht="28.5">
      <c r="A4746" s="572">
        <v>21009</v>
      </c>
      <c r="B4746" s="573" t="s">
        <v>5239</v>
      </c>
      <c r="C4746" s="574" t="s">
        <v>810</v>
      </c>
      <c r="D4746" s="575">
        <v>8.25</v>
      </c>
    </row>
    <row r="4747" spans="1:4" ht="28.5">
      <c r="A4747" s="572">
        <v>21010</v>
      </c>
      <c r="B4747" s="573" t="s">
        <v>5240</v>
      </c>
      <c r="C4747" s="574" t="s">
        <v>810</v>
      </c>
      <c r="D4747" s="575">
        <v>11.08</v>
      </c>
    </row>
    <row r="4748" spans="1:4" ht="28.5">
      <c r="A4748" s="572">
        <v>21011</v>
      </c>
      <c r="B4748" s="573" t="s">
        <v>5241</v>
      </c>
      <c r="C4748" s="574" t="s">
        <v>810</v>
      </c>
      <c r="D4748" s="575">
        <v>16.149999999999999</v>
      </c>
    </row>
    <row r="4749" spans="1:4" ht="28.5">
      <c r="A4749" s="572">
        <v>21012</v>
      </c>
      <c r="B4749" s="573" t="s">
        <v>5242</v>
      </c>
      <c r="C4749" s="574" t="s">
        <v>810</v>
      </c>
      <c r="D4749" s="575">
        <v>17.84</v>
      </c>
    </row>
    <row r="4750" spans="1:4" ht="28.5">
      <c r="A4750" s="572">
        <v>21013</v>
      </c>
      <c r="B4750" s="573" t="s">
        <v>5243</v>
      </c>
      <c r="C4750" s="574" t="s">
        <v>810</v>
      </c>
      <c r="D4750" s="575">
        <v>23.28</v>
      </c>
    </row>
    <row r="4751" spans="1:4" ht="28.5">
      <c r="A4751" s="572">
        <v>21014</v>
      </c>
      <c r="B4751" s="573" t="s">
        <v>5244</v>
      </c>
      <c r="C4751" s="574" t="s">
        <v>810</v>
      </c>
      <c r="D4751" s="575">
        <v>32.58</v>
      </c>
    </row>
    <row r="4752" spans="1:4" ht="28.5">
      <c r="A4752" s="572">
        <v>21015</v>
      </c>
      <c r="B4752" s="573" t="s">
        <v>5245</v>
      </c>
      <c r="C4752" s="574" t="s">
        <v>810</v>
      </c>
      <c r="D4752" s="575">
        <v>37.43</v>
      </c>
    </row>
    <row r="4753" spans="1:4" ht="28.5">
      <c r="A4753" s="572">
        <v>21016</v>
      </c>
      <c r="B4753" s="573" t="s">
        <v>5246</v>
      </c>
      <c r="C4753" s="574" t="s">
        <v>810</v>
      </c>
      <c r="D4753" s="575">
        <v>54.25</v>
      </c>
    </row>
    <row r="4754" spans="1:4">
      <c r="A4754" s="572">
        <v>13356</v>
      </c>
      <c r="B4754" s="573" t="s">
        <v>5247</v>
      </c>
      <c r="C4754" s="574" t="s">
        <v>810</v>
      </c>
      <c r="D4754" s="575">
        <v>41.89</v>
      </c>
    </row>
    <row r="4755" spans="1:4" ht="28.5">
      <c r="A4755" s="572">
        <v>20999</v>
      </c>
      <c r="B4755" s="573" t="s">
        <v>5248</v>
      </c>
      <c r="C4755" s="574" t="s">
        <v>810</v>
      </c>
      <c r="D4755" s="575">
        <v>5.68</v>
      </c>
    </row>
    <row r="4756" spans="1:4" ht="28.5">
      <c r="A4756" s="572">
        <v>21001</v>
      </c>
      <c r="B4756" s="573" t="s">
        <v>5249</v>
      </c>
      <c r="C4756" s="574" t="s">
        <v>810</v>
      </c>
      <c r="D4756" s="575">
        <v>10.61</v>
      </c>
    </row>
    <row r="4757" spans="1:4" ht="28.5">
      <c r="A4757" s="572">
        <v>21003</v>
      </c>
      <c r="B4757" s="573" t="s">
        <v>5250</v>
      </c>
      <c r="C4757" s="574" t="s">
        <v>810</v>
      </c>
      <c r="D4757" s="575">
        <v>17.43</v>
      </c>
    </row>
    <row r="4758" spans="1:4" ht="28.5">
      <c r="A4758" s="572">
        <v>21006</v>
      </c>
      <c r="B4758" s="573" t="s">
        <v>5251</v>
      </c>
      <c r="C4758" s="574" t="s">
        <v>810</v>
      </c>
      <c r="D4758" s="575">
        <v>37</v>
      </c>
    </row>
    <row r="4759" spans="1:4" ht="28.5">
      <c r="A4759" s="572">
        <v>21019</v>
      </c>
      <c r="B4759" s="573" t="s">
        <v>5252</v>
      </c>
      <c r="C4759" s="574" t="s">
        <v>810</v>
      </c>
      <c r="D4759" s="575">
        <v>13.13</v>
      </c>
    </row>
    <row r="4760" spans="1:4" ht="28.5">
      <c r="A4760" s="572">
        <v>21021</v>
      </c>
      <c r="B4760" s="573" t="s">
        <v>5253</v>
      </c>
      <c r="C4760" s="574" t="s">
        <v>810</v>
      </c>
      <c r="D4760" s="575">
        <v>20.75</v>
      </c>
    </row>
    <row r="4761" spans="1:4" ht="28.5">
      <c r="A4761" s="572">
        <v>21024</v>
      </c>
      <c r="B4761" s="573" t="s">
        <v>5254</v>
      </c>
      <c r="C4761" s="574" t="s">
        <v>810</v>
      </c>
      <c r="D4761" s="575">
        <v>44.46</v>
      </c>
    </row>
    <row r="4762" spans="1:4" ht="28.5">
      <c r="A4762" s="572">
        <v>13127</v>
      </c>
      <c r="B4762" s="573" t="s">
        <v>5255</v>
      </c>
      <c r="C4762" s="574" t="s">
        <v>810</v>
      </c>
      <c r="D4762" s="575">
        <v>15.96</v>
      </c>
    </row>
    <row r="4763" spans="1:4">
      <c r="A4763" s="572">
        <v>13137</v>
      </c>
      <c r="B4763" s="573" t="s">
        <v>5256</v>
      </c>
      <c r="C4763" s="574" t="s">
        <v>810</v>
      </c>
      <c r="D4763" s="575">
        <v>21.19</v>
      </c>
    </row>
    <row r="4764" spans="1:4" ht="28.5">
      <c r="A4764" s="572">
        <v>20989</v>
      </c>
      <c r="B4764" s="573" t="s">
        <v>5257</v>
      </c>
      <c r="C4764" s="574" t="s">
        <v>810</v>
      </c>
      <c r="D4764" s="575">
        <v>759.12</v>
      </c>
    </row>
    <row r="4765" spans="1:4">
      <c r="A4765" s="572">
        <v>21148</v>
      </c>
      <c r="B4765" s="573" t="s">
        <v>5258</v>
      </c>
      <c r="C4765" s="574" t="s">
        <v>810</v>
      </c>
      <c r="D4765" s="575">
        <v>43.93</v>
      </c>
    </row>
    <row r="4766" spans="1:4" ht="28.5">
      <c r="A4766" s="572">
        <v>20984</v>
      </c>
      <c r="B4766" s="573" t="s">
        <v>5259</v>
      </c>
      <c r="C4766" s="574" t="s">
        <v>810</v>
      </c>
      <c r="D4766" s="575">
        <v>1456.6</v>
      </c>
    </row>
    <row r="4767" spans="1:4">
      <c r="A4767" s="572">
        <v>13042</v>
      </c>
      <c r="B4767" s="573" t="s">
        <v>5260</v>
      </c>
      <c r="C4767" s="574" t="s">
        <v>810</v>
      </c>
      <c r="D4767" s="575">
        <v>807.17</v>
      </c>
    </row>
    <row r="4768" spans="1:4">
      <c r="A4768" s="572">
        <v>21150</v>
      </c>
      <c r="B4768" s="573" t="s">
        <v>5261</v>
      </c>
      <c r="C4768" s="574" t="s">
        <v>810</v>
      </c>
      <c r="D4768" s="575">
        <v>21.78</v>
      </c>
    </row>
    <row r="4769" spans="1:4">
      <c r="A4769" s="572">
        <v>13141</v>
      </c>
      <c r="B4769" s="573" t="s">
        <v>5262</v>
      </c>
      <c r="C4769" s="574" t="s">
        <v>810</v>
      </c>
      <c r="D4769" s="575">
        <v>27.44</v>
      </c>
    </row>
    <row r="4770" spans="1:4">
      <c r="A4770" s="572">
        <v>21151</v>
      </c>
      <c r="B4770" s="573" t="s">
        <v>5263</v>
      </c>
      <c r="C4770" s="574" t="s">
        <v>810</v>
      </c>
      <c r="D4770" s="575">
        <v>130.38</v>
      </c>
    </row>
    <row r="4771" spans="1:4">
      <c r="A4771" s="572">
        <v>13142</v>
      </c>
      <c r="B4771" s="573" t="s">
        <v>5264</v>
      </c>
      <c r="C4771" s="574" t="s">
        <v>810</v>
      </c>
      <c r="D4771" s="575">
        <v>186.39</v>
      </c>
    </row>
    <row r="4772" spans="1:4">
      <c r="A4772" s="572">
        <v>20994</v>
      </c>
      <c r="B4772" s="573" t="s">
        <v>5265</v>
      </c>
      <c r="C4772" s="574" t="s">
        <v>810</v>
      </c>
      <c r="D4772" s="575">
        <v>351.43</v>
      </c>
    </row>
    <row r="4773" spans="1:4">
      <c r="A4773" s="572">
        <v>7672</v>
      </c>
      <c r="B4773" s="573" t="s">
        <v>5266</v>
      </c>
      <c r="C4773" s="574" t="s">
        <v>810</v>
      </c>
      <c r="D4773" s="575">
        <v>230.22</v>
      </c>
    </row>
    <row r="4774" spans="1:4">
      <c r="A4774" s="572">
        <v>20995</v>
      </c>
      <c r="B4774" s="573" t="s">
        <v>5267</v>
      </c>
      <c r="C4774" s="574" t="s">
        <v>810</v>
      </c>
      <c r="D4774" s="575">
        <v>461.85</v>
      </c>
    </row>
    <row r="4775" spans="1:4">
      <c r="A4775" s="572">
        <v>7690</v>
      </c>
      <c r="B4775" s="573" t="s">
        <v>5268</v>
      </c>
      <c r="C4775" s="574" t="s">
        <v>810</v>
      </c>
      <c r="D4775" s="575">
        <v>267.12</v>
      </c>
    </row>
    <row r="4776" spans="1:4">
      <c r="A4776" s="572">
        <v>20980</v>
      </c>
      <c r="B4776" s="573" t="s">
        <v>5269</v>
      </c>
      <c r="C4776" s="574" t="s">
        <v>810</v>
      </c>
      <c r="D4776" s="575">
        <v>291.39999999999998</v>
      </c>
    </row>
    <row r="4777" spans="1:4">
      <c r="A4777" s="572">
        <v>7661</v>
      </c>
      <c r="B4777" s="573" t="s">
        <v>5270</v>
      </c>
      <c r="C4777" s="574" t="s">
        <v>810</v>
      </c>
      <c r="D4777" s="575">
        <v>346.64</v>
      </c>
    </row>
    <row r="4778" spans="1:4">
      <c r="A4778" s="572">
        <v>7660</v>
      </c>
      <c r="B4778" s="573" t="s">
        <v>5271</v>
      </c>
      <c r="C4778" s="574" t="s">
        <v>810</v>
      </c>
      <c r="D4778" s="575">
        <v>993.53</v>
      </c>
    </row>
    <row r="4779" spans="1:4">
      <c r="A4779" s="572">
        <v>7667</v>
      </c>
      <c r="B4779" s="573" t="s">
        <v>5272</v>
      </c>
      <c r="C4779" s="574" t="s">
        <v>810</v>
      </c>
      <c r="D4779" s="575">
        <v>834.57</v>
      </c>
    </row>
    <row r="4780" spans="1:4">
      <c r="A4780" s="572">
        <v>7676</v>
      </c>
      <c r="B4780" s="573" t="s">
        <v>5273</v>
      </c>
      <c r="C4780" s="574" t="s">
        <v>810</v>
      </c>
      <c r="D4780" s="575">
        <v>1004.89</v>
      </c>
    </row>
    <row r="4781" spans="1:4">
      <c r="A4781" s="572">
        <v>12742</v>
      </c>
      <c r="B4781" s="573" t="s">
        <v>5274</v>
      </c>
      <c r="C4781" s="574" t="s">
        <v>810</v>
      </c>
      <c r="D4781" s="575">
        <v>236.63</v>
      </c>
    </row>
    <row r="4782" spans="1:4">
      <c r="A4782" s="572">
        <v>12743</v>
      </c>
      <c r="B4782" s="573" t="s">
        <v>5275</v>
      </c>
      <c r="C4782" s="574" t="s">
        <v>810</v>
      </c>
      <c r="D4782" s="575">
        <v>21.59</v>
      </c>
    </row>
    <row r="4783" spans="1:4">
      <c r="A4783" s="572">
        <v>12744</v>
      </c>
      <c r="B4783" s="573" t="s">
        <v>5276</v>
      </c>
      <c r="C4783" s="574" t="s">
        <v>810</v>
      </c>
      <c r="D4783" s="575">
        <v>27.4</v>
      </c>
    </row>
    <row r="4784" spans="1:4">
      <c r="A4784" s="572">
        <v>12745</v>
      </c>
      <c r="B4784" s="573" t="s">
        <v>5277</v>
      </c>
      <c r="C4784" s="574" t="s">
        <v>810</v>
      </c>
      <c r="D4784" s="575">
        <v>39.79</v>
      </c>
    </row>
    <row r="4785" spans="1:4">
      <c r="A4785" s="572">
        <v>12746</v>
      </c>
      <c r="B4785" s="573" t="s">
        <v>5278</v>
      </c>
      <c r="C4785" s="574" t="s">
        <v>810</v>
      </c>
      <c r="D4785" s="575">
        <v>53.73</v>
      </c>
    </row>
    <row r="4786" spans="1:4">
      <c r="A4786" s="572">
        <v>12747</v>
      </c>
      <c r="B4786" s="573" t="s">
        <v>5279</v>
      </c>
      <c r="C4786" s="574" t="s">
        <v>810</v>
      </c>
      <c r="D4786" s="575">
        <v>77.92</v>
      </c>
    </row>
    <row r="4787" spans="1:4">
      <c r="A4787" s="572">
        <v>12748</v>
      </c>
      <c r="B4787" s="573" t="s">
        <v>5280</v>
      </c>
      <c r="C4787" s="574" t="s">
        <v>810</v>
      </c>
      <c r="D4787" s="575">
        <v>109.77</v>
      </c>
    </row>
    <row r="4788" spans="1:4">
      <c r="A4788" s="572">
        <v>12749</v>
      </c>
      <c r="B4788" s="573" t="s">
        <v>5281</v>
      </c>
      <c r="C4788" s="574" t="s">
        <v>810</v>
      </c>
      <c r="D4788" s="575">
        <v>160.47</v>
      </c>
    </row>
    <row r="4789" spans="1:4">
      <c r="A4789" s="572">
        <v>36365</v>
      </c>
      <c r="B4789" s="573" t="s">
        <v>5282</v>
      </c>
      <c r="C4789" s="574" t="s">
        <v>810</v>
      </c>
      <c r="D4789" s="575">
        <v>12.98</v>
      </c>
    </row>
    <row r="4790" spans="1:4">
      <c r="A4790" s="572">
        <v>36083</v>
      </c>
      <c r="B4790" s="573" t="s">
        <v>5283</v>
      </c>
      <c r="C4790" s="574" t="s">
        <v>810</v>
      </c>
      <c r="D4790" s="575">
        <v>27.92</v>
      </c>
    </row>
    <row r="4791" spans="1:4">
      <c r="A4791" s="572">
        <v>36367</v>
      </c>
      <c r="B4791" s="573" t="s">
        <v>5284</v>
      </c>
      <c r="C4791" s="574" t="s">
        <v>810</v>
      </c>
      <c r="D4791" s="575">
        <v>43.59</v>
      </c>
    </row>
    <row r="4792" spans="1:4">
      <c r="A4792" s="572">
        <v>36368</v>
      </c>
      <c r="B4792" s="573" t="s">
        <v>5285</v>
      </c>
      <c r="C4792" s="574" t="s">
        <v>810</v>
      </c>
      <c r="D4792" s="575">
        <v>73.900000000000006</v>
      </c>
    </row>
    <row r="4793" spans="1:4">
      <c r="A4793" s="572">
        <v>36370</v>
      </c>
      <c r="B4793" s="573" t="s">
        <v>5286</v>
      </c>
      <c r="C4793" s="574" t="s">
        <v>810</v>
      </c>
      <c r="D4793" s="575">
        <v>119.75</v>
      </c>
    </row>
    <row r="4794" spans="1:4">
      <c r="A4794" s="572">
        <v>36371</v>
      </c>
      <c r="B4794" s="573" t="s">
        <v>5287</v>
      </c>
      <c r="C4794" s="574" t="s">
        <v>810</v>
      </c>
      <c r="D4794" s="575">
        <v>148.49</v>
      </c>
    </row>
    <row r="4795" spans="1:4">
      <c r="A4795" s="572">
        <v>36372</v>
      </c>
      <c r="B4795" s="573" t="s">
        <v>5288</v>
      </c>
      <c r="C4795" s="574" t="s">
        <v>810</v>
      </c>
      <c r="D4795" s="575">
        <v>193.25</v>
      </c>
    </row>
    <row r="4796" spans="1:4" ht="28.5">
      <c r="A4796" s="572">
        <v>12573</v>
      </c>
      <c r="B4796" s="573" t="s">
        <v>5289</v>
      </c>
      <c r="C4796" s="574" t="s">
        <v>810</v>
      </c>
      <c r="D4796" s="575">
        <v>395.01</v>
      </c>
    </row>
    <row r="4797" spans="1:4" ht="28.5">
      <c r="A4797" s="572">
        <v>7720</v>
      </c>
      <c r="B4797" s="573" t="s">
        <v>5290</v>
      </c>
      <c r="C4797" s="574" t="s">
        <v>810</v>
      </c>
      <c r="D4797" s="575">
        <v>316.60000000000002</v>
      </c>
    </row>
    <row r="4798" spans="1:4" ht="28.5">
      <c r="A4798" s="572">
        <v>7740</v>
      </c>
      <c r="B4798" s="573" t="s">
        <v>5291</v>
      </c>
      <c r="C4798" s="574" t="s">
        <v>810</v>
      </c>
      <c r="D4798" s="575">
        <v>87.98</v>
      </c>
    </row>
    <row r="4799" spans="1:4" ht="28.5">
      <c r="A4799" s="572">
        <v>7741</v>
      </c>
      <c r="B4799" s="573" t="s">
        <v>5292</v>
      </c>
      <c r="C4799" s="574" t="s">
        <v>810</v>
      </c>
      <c r="D4799" s="575">
        <v>111.03</v>
      </c>
    </row>
    <row r="4800" spans="1:4" ht="28.5">
      <c r="A4800" s="572">
        <v>7774</v>
      </c>
      <c r="B4800" s="573" t="s">
        <v>5293</v>
      </c>
      <c r="C4800" s="574" t="s">
        <v>810</v>
      </c>
      <c r="D4800" s="575">
        <v>149.47</v>
      </c>
    </row>
    <row r="4801" spans="1:4" ht="28.5">
      <c r="A4801" s="572">
        <v>7744</v>
      </c>
      <c r="B4801" s="573" t="s">
        <v>5294</v>
      </c>
      <c r="C4801" s="574" t="s">
        <v>810</v>
      </c>
      <c r="D4801" s="575">
        <v>172.3</v>
      </c>
    </row>
    <row r="4802" spans="1:4" ht="28.5">
      <c r="A4802" s="572">
        <v>7773</v>
      </c>
      <c r="B4802" s="573" t="s">
        <v>5295</v>
      </c>
      <c r="C4802" s="574" t="s">
        <v>810</v>
      </c>
      <c r="D4802" s="575">
        <v>214.58</v>
      </c>
    </row>
    <row r="4803" spans="1:4" ht="28.5">
      <c r="A4803" s="572">
        <v>7754</v>
      </c>
      <c r="B4803" s="573" t="s">
        <v>5296</v>
      </c>
      <c r="C4803" s="574" t="s">
        <v>810</v>
      </c>
      <c r="D4803" s="575">
        <v>291.58999999999997</v>
      </c>
    </row>
    <row r="4804" spans="1:4" ht="28.5">
      <c r="A4804" s="572">
        <v>7735</v>
      </c>
      <c r="B4804" s="573" t="s">
        <v>5297</v>
      </c>
      <c r="C4804" s="574" t="s">
        <v>810</v>
      </c>
      <c r="D4804" s="575">
        <v>399.67</v>
      </c>
    </row>
    <row r="4805" spans="1:4" ht="28.5">
      <c r="A4805" s="572">
        <v>7755</v>
      </c>
      <c r="B4805" s="573" t="s">
        <v>5298</v>
      </c>
      <c r="C4805" s="574" t="s">
        <v>810</v>
      </c>
      <c r="D4805" s="575">
        <v>107.18</v>
      </c>
    </row>
    <row r="4806" spans="1:4" ht="28.5">
      <c r="A4806" s="572">
        <v>7776</v>
      </c>
      <c r="B4806" s="573" t="s">
        <v>5299</v>
      </c>
      <c r="C4806" s="574" t="s">
        <v>810</v>
      </c>
      <c r="D4806" s="575">
        <v>139.5</v>
      </c>
    </row>
    <row r="4807" spans="1:4" ht="28.5">
      <c r="A4807" s="572">
        <v>7743</v>
      </c>
      <c r="B4807" s="573" t="s">
        <v>5300</v>
      </c>
      <c r="C4807" s="574" t="s">
        <v>810</v>
      </c>
      <c r="D4807" s="575">
        <v>184.22</v>
      </c>
    </row>
    <row r="4808" spans="1:4" ht="28.5">
      <c r="A4808" s="572">
        <v>7733</v>
      </c>
      <c r="B4808" s="573" t="s">
        <v>5301</v>
      </c>
      <c r="C4808" s="574" t="s">
        <v>810</v>
      </c>
      <c r="D4808" s="575">
        <v>205.42</v>
      </c>
    </row>
    <row r="4809" spans="1:4" ht="28.5">
      <c r="A4809" s="572">
        <v>7775</v>
      </c>
      <c r="B4809" s="573" t="s">
        <v>5302</v>
      </c>
      <c r="C4809" s="574" t="s">
        <v>810</v>
      </c>
      <c r="D4809" s="575">
        <v>252.73</v>
      </c>
    </row>
    <row r="4810" spans="1:4" ht="28.5">
      <c r="A4810" s="572">
        <v>7734</v>
      </c>
      <c r="B4810" s="573" t="s">
        <v>5303</v>
      </c>
      <c r="C4810" s="574" t="s">
        <v>810</v>
      </c>
      <c r="D4810" s="575">
        <v>365.37</v>
      </c>
    </row>
    <row r="4811" spans="1:4" ht="28.5">
      <c r="A4811" s="572">
        <v>7765</v>
      </c>
      <c r="B4811" s="573" t="s">
        <v>5304</v>
      </c>
      <c r="C4811" s="574" t="s">
        <v>810</v>
      </c>
      <c r="D4811" s="575">
        <v>204.58</v>
      </c>
    </row>
    <row r="4812" spans="1:4" ht="28.5">
      <c r="A4812" s="572">
        <v>12569</v>
      </c>
      <c r="B4812" s="573" t="s">
        <v>5305</v>
      </c>
      <c r="C4812" s="574" t="s">
        <v>810</v>
      </c>
      <c r="D4812" s="575">
        <v>220.14</v>
      </c>
    </row>
    <row r="4813" spans="1:4" ht="28.5">
      <c r="A4813" s="572">
        <v>7766</v>
      </c>
      <c r="B4813" s="573" t="s">
        <v>5306</v>
      </c>
      <c r="C4813" s="574" t="s">
        <v>810</v>
      </c>
      <c r="D4813" s="575">
        <v>297.54000000000002</v>
      </c>
    </row>
    <row r="4814" spans="1:4" ht="28.5">
      <c r="A4814" s="572">
        <v>7767</v>
      </c>
      <c r="B4814" s="573" t="s">
        <v>5307</v>
      </c>
      <c r="C4814" s="574" t="s">
        <v>810</v>
      </c>
      <c r="D4814" s="575">
        <v>458.49</v>
      </c>
    </row>
    <row r="4815" spans="1:4" ht="28.5">
      <c r="A4815" s="572">
        <v>7727</v>
      </c>
      <c r="B4815" s="573" t="s">
        <v>5308</v>
      </c>
      <c r="C4815" s="574" t="s">
        <v>810</v>
      </c>
      <c r="D4815" s="575">
        <v>995.69</v>
      </c>
    </row>
    <row r="4816" spans="1:4" ht="28.5">
      <c r="A4816" s="572">
        <v>7760</v>
      </c>
      <c r="B4816" s="573" t="s">
        <v>5309</v>
      </c>
      <c r="C4816" s="574" t="s">
        <v>810</v>
      </c>
      <c r="D4816" s="575">
        <v>48.3</v>
      </c>
    </row>
    <row r="4817" spans="1:4" ht="28.5">
      <c r="A4817" s="572">
        <v>7761</v>
      </c>
      <c r="B4817" s="573" t="s">
        <v>5310</v>
      </c>
      <c r="C4817" s="574" t="s">
        <v>810</v>
      </c>
      <c r="D4817" s="575">
        <v>51.34</v>
      </c>
    </row>
    <row r="4818" spans="1:4" ht="28.5">
      <c r="A4818" s="572">
        <v>7752</v>
      </c>
      <c r="B4818" s="573" t="s">
        <v>5311</v>
      </c>
      <c r="C4818" s="574" t="s">
        <v>810</v>
      </c>
      <c r="D4818" s="575">
        <v>62.19</v>
      </c>
    </row>
    <row r="4819" spans="1:4" ht="28.5">
      <c r="A4819" s="572">
        <v>7762</v>
      </c>
      <c r="B4819" s="573" t="s">
        <v>5312</v>
      </c>
      <c r="C4819" s="574" t="s">
        <v>810</v>
      </c>
      <c r="D4819" s="575">
        <v>81.36</v>
      </c>
    </row>
    <row r="4820" spans="1:4" ht="28.5">
      <c r="A4820" s="572">
        <v>7722</v>
      </c>
      <c r="B4820" s="573" t="s">
        <v>5313</v>
      </c>
      <c r="C4820" s="574" t="s">
        <v>810</v>
      </c>
      <c r="D4820" s="575">
        <v>125.46</v>
      </c>
    </row>
    <row r="4821" spans="1:4" ht="28.5">
      <c r="A4821" s="572">
        <v>7763</v>
      </c>
      <c r="B4821" s="573" t="s">
        <v>5314</v>
      </c>
      <c r="C4821" s="574" t="s">
        <v>810</v>
      </c>
      <c r="D4821" s="575">
        <v>139.82</v>
      </c>
    </row>
    <row r="4822" spans="1:4" ht="28.5">
      <c r="A4822" s="572">
        <v>7764</v>
      </c>
      <c r="B4822" s="573" t="s">
        <v>5315</v>
      </c>
      <c r="C4822" s="574" t="s">
        <v>810</v>
      </c>
      <c r="D4822" s="575">
        <v>210.03</v>
      </c>
    </row>
    <row r="4823" spans="1:4" ht="28.5">
      <c r="A4823" s="572">
        <v>12572</v>
      </c>
      <c r="B4823" s="573" t="s">
        <v>5316</v>
      </c>
      <c r="C4823" s="574" t="s">
        <v>810</v>
      </c>
      <c r="D4823" s="575">
        <v>292.83</v>
      </c>
    </row>
    <row r="4824" spans="1:4" ht="28.5">
      <c r="A4824" s="572">
        <v>12574</v>
      </c>
      <c r="B4824" s="573" t="s">
        <v>5317</v>
      </c>
      <c r="C4824" s="574" t="s">
        <v>810</v>
      </c>
      <c r="D4824" s="575">
        <v>376.01</v>
      </c>
    </row>
    <row r="4825" spans="1:4" ht="28.5">
      <c r="A4825" s="572">
        <v>12575</v>
      </c>
      <c r="B4825" s="573" t="s">
        <v>5318</v>
      </c>
      <c r="C4825" s="574" t="s">
        <v>810</v>
      </c>
      <c r="D4825" s="575">
        <v>551.91</v>
      </c>
    </row>
    <row r="4826" spans="1:4" ht="28.5">
      <c r="A4826" s="572">
        <v>12576</v>
      </c>
      <c r="B4826" s="573" t="s">
        <v>5319</v>
      </c>
      <c r="C4826" s="574" t="s">
        <v>810</v>
      </c>
      <c r="D4826" s="575">
        <v>58.34</v>
      </c>
    </row>
    <row r="4827" spans="1:4" ht="28.5">
      <c r="A4827" s="572">
        <v>12577</v>
      </c>
      <c r="B4827" s="573" t="s">
        <v>5320</v>
      </c>
      <c r="C4827" s="574" t="s">
        <v>810</v>
      </c>
      <c r="D4827" s="575">
        <v>75.45</v>
      </c>
    </row>
    <row r="4828" spans="1:4" ht="28.5">
      <c r="A4828" s="572">
        <v>12578</v>
      </c>
      <c r="B4828" s="573" t="s">
        <v>5321</v>
      </c>
      <c r="C4828" s="574" t="s">
        <v>810</v>
      </c>
      <c r="D4828" s="575">
        <v>101.2</v>
      </c>
    </row>
    <row r="4829" spans="1:4" ht="28.5">
      <c r="A4829" s="572">
        <v>12579</v>
      </c>
      <c r="B4829" s="573" t="s">
        <v>5322</v>
      </c>
      <c r="C4829" s="574" t="s">
        <v>810</v>
      </c>
      <c r="D4829" s="575">
        <v>148.19</v>
      </c>
    </row>
    <row r="4830" spans="1:4" ht="28.5">
      <c r="A4830" s="572">
        <v>12580</v>
      </c>
      <c r="B4830" s="573" t="s">
        <v>5323</v>
      </c>
      <c r="C4830" s="574" t="s">
        <v>810</v>
      </c>
      <c r="D4830" s="575">
        <v>191.3</v>
      </c>
    </row>
    <row r="4831" spans="1:4" ht="28.5">
      <c r="A4831" s="572">
        <v>12581</v>
      </c>
      <c r="B4831" s="573" t="s">
        <v>5324</v>
      </c>
      <c r="C4831" s="574" t="s">
        <v>810</v>
      </c>
      <c r="D4831" s="575">
        <v>261.75</v>
      </c>
    </row>
    <row r="4832" spans="1:4">
      <c r="A4832" s="572">
        <v>12584</v>
      </c>
      <c r="B4832" s="573" t="s">
        <v>5325</v>
      </c>
      <c r="C4832" s="574" t="s">
        <v>810</v>
      </c>
      <c r="D4832" s="575">
        <v>36</v>
      </c>
    </row>
    <row r="4833" spans="1:4">
      <c r="A4833" s="572">
        <v>38130</v>
      </c>
      <c r="B4833" s="573" t="s">
        <v>5326</v>
      </c>
      <c r="C4833" s="574" t="s">
        <v>810</v>
      </c>
      <c r="D4833" s="575">
        <v>24.77</v>
      </c>
    </row>
    <row r="4834" spans="1:4">
      <c r="A4834" s="572">
        <v>21123</v>
      </c>
      <c r="B4834" s="573" t="s">
        <v>5327</v>
      </c>
      <c r="C4834" s="574" t="s">
        <v>810</v>
      </c>
      <c r="D4834" s="575">
        <v>7.03</v>
      </c>
    </row>
    <row r="4835" spans="1:4">
      <c r="A4835" s="572">
        <v>21124</v>
      </c>
      <c r="B4835" s="573" t="s">
        <v>5328</v>
      </c>
      <c r="C4835" s="574" t="s">
        <v>810</v>
      </c>
      <c r="D4835" s="575">
        <v>12.46</v>
      </c>
    </row>
    <row r="4836" spans="1:4">
      <c r="A4836" s="572">
        <v>21125</v>
      </c>
      <c r="B4836" s="573" t="s">
        <v>5329</v>
      </c>
      <c r="C4836" s="574" t="s">
        <v>810</v>
      </c>
      <c r="D4836" s="575">
        <v>20</v>
      </c>
    </row>
    <row r="4837" spans="1:4">
      <c r="A4837" s="572">
        <v>38028</v>
      </c>
      <c r="B4837" s="573" t="s">
        <v>5330</v>
      </c>
      <c r="C4837" s="574" t="s">
        <v>810</v>
      </c>
      <c r="D4837" s="575">
        <v>33.950000000000003</v>
      </c>
    </row>
    <row r="4838" spans="1:4">
      <c r="A4838" s="572">
        <v>38029</v>
      </c>
      <c r="B4838" s="573" t="s">
        <v>5331</v>
      </c>
      <c r="C4838" s="574" t="s">
        <v>810</v>
      </c>
      <c r="D4838" s="575">
        <v>51.75</v>
      </c>
    </row>
    <row r="4839" spans="1:4">
      <c r="A4839" s="572">
        <v>38030</v>
      </c>
      <c r="B4839" s="573" t="s">
        <v>5332</v>
      </c>
      <c r="C4839" s="574" t="s">
        <v>810</v>
      </c>
      <c r="D4839" s="575">
        <v>79.489999999999995</v>
      </c>
    </row>
    <row r="4840" spans="1:4">
      <c r="A4840" s="572">
        <v>38031</v>
      </c>
      <c r="B4840" s="573" t="s">
        <v>5333</v>
      </c>
      <c r="C4840" s="574" t="s">
        <v>810</v>
      </c>
      <c r="D4840" s="575">
        <v>125.96</v>
      </c>
    </row>
    <row r="4841" spans="1:4" ht="28.5">
      <c r="A4841" s="572">
        <v>7695</v>
      </c>
      <c r="B4841" s="573" t="s">
        <v>5334</v>
      </c>
      <c r="C4841" s="574" t="s">
        <v>810</v>
      </c>
      <c r="D4841" s="575">
        <v>128.19</v>
      </c>
    </row>
    <row r="4842" spans="1:4" ht="28.5">
      <c r="A4842" s="572">
        <v>39750</v>
      </c>
      <c r="B4842" s="573" t="s">
        <v>5335</v>
      </c>
      <c r="C4842" s="574" t="s">
        <v>810</v>
      </c>
      <c r="D4842" s="575">
        <v>60.4</v>
      </c>
    </row>
    <row r="4843" spans="1:4" ht="28.5">
      <c r="A4843" s="572">
        <v>39749</v>
      </c>
      <c r="B4843" s="573" t="s">
        <v>5336</v>
      </c>
      <c r="C4843" s="574" t="s">
        <v>810</v>
      </c>
      <c r="D4843" s="575">
        <v>39.99</v>
      </c>
    </row>
    <row r="4844" spans="1:4" ht="28.5">
      <c r="A4844" s="572">
        <v>39747</v>
      </c>
      <c r="B4844" s="573" t="s">
        <v>5337</v>
      </c>
      <c r="C4844" s="574" t="s">
        <v>810</v>
      </c>
      <c r="D4844" s="575">
        <v>19.43</v>
      </c>
    </row>
    <row r="4845" spans="1:4" ht="28.5">
      <c r="A4845" s="572">
        <v>39753</v>
      </c>
      <c r="B4845" s="573" t="s">
        <v>5338</v>
      </c>
      <c r="C4845" s="574" t="s">
        <v>810</v>
      </c>
      <c r="D4845" s="575">
        <v>133.78</v>
      </c>
    </row>
    <row r="4846" spans="1:4" ht="28.5">
      <c r="A4846" s="572">
        <v>39754</v>
      </c>
      <c r="B4846" s="573" t="s">
        <v>5339</v>
      </c>
      <c r="C4846" s="574" t="s">
        <v>810</v>
      </c>
      <c r="D4846" s="575">
        <v>197.09</v>
      </c>
    </row>
    <row r="4847" spans="1:4" ht="28.5">
      <c r="A4847" s="572">
        <v>39748</v>
      </c>
      <c r="B4847" s="573" t="s">
        <v>5340</v>
      </c>
      <c r="C4847" s="574" t="s">
        <v>810</v>
      </c>
      <c r="D4847" s="575">
        <v>31.44</v>
      </c>
    </row>
    <row r="4848" spans="1:4" ht="28.5">
      <c r="A4848" s="572">
        <v>39755</v>
      </c>
      <c r="B4848" s="573" t="s">
        <v>5341</v>
      </c>
      <c r="C4848" s="574" t="s">
        <v>810</v>
      </c>
      <c r="D4848" s="575">
        <v>298.83999999999997</v>
      </c>
    </row>
    <row r="4849" spans="1:4" ht="28.5">
      <c r="A4849" s="572">
        <v>39728</v>
      </c>
      <c r="B4849" s="573" t="s">
        <v>5342</v>
      </c>
      <c r="C4849" s="574" t="s">
        <v>810</v>
      </c>
      <c r="D4849" s="575">
        <v>92.63</v>
      </c>
    </row>
    <row r="4850" spans="1:4" ht="28.5">
      <c r="A4850" s="572">
        <v>39727</v>
      </c>
      <c r="B4850" s="573" t="s">
        <v>5343</v>
      </c>
      <c r="C4850" s="574" t="s">
        <v>810</v>
      </c>
      <c r="D4850" s="575">
        <v>76.23</v>
      </c>
    </row>
    <row r="4851" spans="1:4" ht="28.5">
      <c r="A4851" s="572">
        <v>39726</v>
      </c>
      <c r="B4851" s="573" t="s">
        <v>5344</v>
      </c>
      <c r="C4851" s="574" t="s">
        <v>810</v>
      </c>
      <c r="D4851" s="575">
        <v>52.71</v>
      </c>
    </row>
    <row r="4852" spans="1:4" ht="28.5">
      <c r="A4852" s="572">
        <v>39724</v>
      </c>
      <c r="B4852" s="573" t="s">
        <v>5345</v>
      </c>
      <c r="C4852" s="574" t="s">
        <v>810</v>
      </c>
      <c r="D4852" s="575">
        <v>23.34</v>
      </c>
    </row>
    <row r="4853" spans="1:4" ht="28.5">
      <c r="A4853" s="572">
        <v>39730</v>
      </c>
      <c r="B4853" s="573" t="s">
        <v>5346</v>
      </c>
      <c r="C4853" s="574" t="s">
        <v>810</v>
      </c>
      <c r="D4853" s="575">
        <v>166.44</v>
      </c>
    </row>
    <row r="4854" spans="1:4" ht="28.5">
      <c r="A4854" s="572">
        <v>39729</v>
      </c>
      <c r="B4854" s="573" t="s">
        <v>5347</v>
      </c>
      <c r="C4854" s="574" t="s">
        <v>810</v>
      </c>
      <c r="D4854" s="575">
        <v>128.28</v>
      </c>
    </row>
    <row r="4855" spans="1:4" ht="28.5">
      <c r="A4855" s="572">
        <v>39731</v>
      </c>
      <c r="B4855" s="573" t="s">
        <v>5348</v>
      </c>
      <c r="C4855" s="574" t="s">
        <v>810</v>
      </c>
      <c r="D4855" s="575">
        <v>246.52</v>
      </c>
    </row>
    <row r="4856" spans="1:4" ht="28.5">
      <c r="A4856" s="572">
        <v>39725</v>
      </c>
      <c r="B4856" s="573" t="s">
        <v>5349</v>
      </c>
      <c r="C4856" s="574" t="s">
        <v>810</v>
      </c>
      <c r="D4856" s="575">
        <v>38.04</v>
      </c>
    </row>
    <row r="4857" spans="1:4" ht="28.5">
      <c r="A4857" s="572">
        <v>39732</v>
      </c>
      <c r="B4857" s="573" t="s">
        <v>5350</v>
      </c>
      <c r="C4857" s="574" t="s">
        <v>810</v>
      </c>
      <c r="D4857" s="575">
        <v>362.86</v>
      </c>
    </row>
    <row r="4858" spans="1:4" ht="28.5">
      <c r="A4858" s="572">
        <v>39751</v>
      </c>
      <c r="B4858" s="573" t="s">
        <v>5351</v>
      </c>
      <c r="C4858" s="574" t="s">
        <v>810</v>
      </c>
      <c r="D4858" s="575">
        <v>72.67</v>
      </c>
    </row>
    <row r="4859" spans="1:4" ht="28.5">
      <c r="A4859" s="572">
        <v>39660</v>
      </c>
      <c r="B4859" s="573" t="s">
        <v>5352</v>
      </c>
      <c r="C4859" s="574" t="s">
        <v>810</v>
      </c>
      <c r="D4859" s="575">
        <v>16.53</v>
      </c>
    </row>
    <row r="4860" spans="1:4" ht="28.5">
      <c r="A4860" s="572">
        <v>39662</v>
      </c>
      <c r="B4860" s="573" t="s">
        <v>5353</v>
      </c>
      <c r="C4860" s="574" t="s">
        <v>810</v>
      </c>
      <c r="D4860" s="575">
        <v>7.92</v>
      </c>
    </row>
    <row r="4861" spans="1:4" ht="28.5">
      <c r="A4861" s="572">
        <v>39661</v>
      </c>
      <c r="B4861" s="573" t="s">
        <v>5354</v>
      </c>
      <c r="C4861" s="574" t="s">
        <v>810</v>
      </c>
      <c r="D4861" s="575">
        <v>5.4</v>
      </c>
    </row>
    <row r="4862" spans="1:4" ht="28.5">
      <c r="A4862" s="572">
        <v>39664</v>
      </c>
      <c r="B4862" s="573" t="s">
        <v>5355</v>
      </c>
      <c r="C4862" s="574" t="s">
        <v>810</v>
      </c>
      <c r="D4862" s="575">
        <v>12.19</v>
      </c>
    </row>
    <row r="4863" spans="1:4" ht="28.5">
      <c r="A4863" s="572">
        <v>39663</v>
      </c>
      <c r="B4863" s="573" t="s">
        <v>5356</v>
      </c>
      <c r="C4863" s="574" t="s">
        <v>810</v>
      </c>
      <c r="D4863" s="575">
        <v>9.74</v>
      </c>
    </row>
    <row r="4864" spans="1:4" ht="28.5">
      <c r="A4864" s="572">
        <v>39752</v>
      </c>
      <c r="B4864" s="573" t="s">
        <v>5357</v>
      </c>
      <c r="C4864" s="574" t="s">
        <v>810</v>
      </c>
      <c r="D4864" s="575">
        <v>103.41</v>
      </c>
    </row>
    <row r="4865" spans="1:4" ht="28.5">
      <c r="A4865" s="572">
        <v>12713</v>
      </c>
      <c r="B4865" s="573" t="s">
        <v>5358</v>
      </c>
      <c r="C4865" s="574" t="s">
        <v>810</v>
      </c>
      <c r="D4865" s="575">
        <v>12.55</v>
      </c>
    </row>
    <row r="4866" spans="1:4" ht="28.5">
      <c r="A4866" s="572">
        <v>7753</v>
      </c>
      <c r="B4866" s="573" t="s">
        <v>5359</v>
      </c>
      <c r="C4866" s="574" t="s">
        <v>810</v>
      </c>
      <c r="D4866" s="575">
        <v>185.25</v>
      </c>
    </row>
    <row r="4867" spans="1:4" ht="28.5">
      <c r="A4867" s="572">
        <v>13256</v>
      </c>
      <c r="B4867" s="573" t="s">
        <v>5360</v>
      </c>
      <c r="C4867" s="574" t="s">
        <v>810</v>
      </c>
      <c r="D4867" s="575">
        <v>216.25</v>
      </c>
    </row>
    <row r="4868" spans="1:4" ht="28.5">
      <c r="A4868" s="572">
        <v>7757</v>
      </c>
      <c r="B4868" s="573" t="s">
        <v>5361</v>
      </c>
      <c r="C4868" s="574" t="s">
        <v>810</v>
      </c>
      <c r="D4868" s="575">
        <v>262.52999999999997</v>
      </c>
    </row>
    <row r="4869" spans="1:4" ht="28.5">
      <c r="A4869" s="572">
        <v>7758</v>
      </c>
      <c r="B4869" s="573" t="s">
        <v>5362</v>
      </c>
      <c r="C4869" s="574" t="s">
        <v>810</v>
      </c>
      <c r="D4869" s="575">
        <v>390.5</v>
      </c>
    </row>
    <row r="4870" spans="1:4" ht="28.5">
      <c r="A4870" s="572">
        <v>7759</v>
      </c>
      <c r="B4870" s="573" t="s">
        <v>5363</v>
      </c>
      <c r="C4870" s="574" t="s">
        <v>810</v>
      </c>
      <c r="D4870" s="575">
        <v>850.75</v>
      </c>
    </row>
    <row r="4871" spans="1:4" ht="28.5">
      <c r="A4871" s="572">
        <v>7745</v>
      </c>
      <c r="B4871" s="573" t="s">
        <v>5364</v>
      </c>
      <c r="C4871" s="574" t="s">
        <v>810</v>
      </c>
      <c r="D4871" s="575">
        <v>48.54</v>
      </c>
    </row>
    <row r="4872" spans="1:4" ht="28.5">
      <c r="A4872" s="572">
        <v>7714</v>
      </c>
      <c r="B4872" s="573" t="s">
        <v>5365</v>
      </c>
      <c r="C4872" s="574" t="s">
        <v>810</v>
      </c>
      <c r="D4872" s="575">
        <v>64.09</v>
      </c>
    </row>
    <row r="4873" spans="1:4" ht="28.5">
      <c r="A4873" s="572">
        <v>7725</v>
      </c>
      <c r="B4873" s="573" t="s">
        <v>5366</v>
      </c>
      <c r="C4873" s="574" t="s">
        <v>810</v>
      </c>
      <c r="D4873" s="575">
        <v>84.79</v>
      </c>
    </row>
    <row r="4874" spans="1:4" ht="28.5">
      <c r="A4874" s="572">
        <v>7742</v>
      </c>
      <c r="B4874" s="573" t="s">
        <v>5367</v>
      </c>
      <c r="C4874" s="574" t="s">
        <v>810</v>
      </c>
      <c r="D4874" s="575">
        <v>126.56</v>
      </c>
    </row>
    <row r="4875" spans="1:4" ht="28.5">
      <c r="A4875" s="572">
        <v>7750</v>
      </c>
      <c r="B4875" s="573" t="s">
        <v>5368</v>
      </c>
      <c r="C4875" s="574" t="s">
        <v>810</v>
      </c>
      <c r="D4875" s="575">
        <v>134.96</v>
      </c>
    </row>
    <row r="4876" spans="1:4" ht="28.5">
      <c r="A4876" s="572">
        <v>7756</v>
      </c>
      <c r="B4876" s="573" t="s">
        <v>5369</v>
      </c>
      <c r="C4876" s="574" t="s">
        <v>810</v>
      </c>
      <c r="D4876" s="575">
        <v>166.62</v>
      </c>
    </row>
    <row r="4877" spans="1:4">
      <c r="A4877" s="572">
        <v>12583</v>
      </c>
      <c r="B4877" s="573" t="s">
        <v>5370</v>
      </c>
      <c r="C4877" s="574" t="s">
        <v>810</v>
      </c>
      <c r="D4877" s="575">
        <v>28.67</v>
      </c>
    </row>
    <row r="4878" spans="1:4" ht="28.5">
      <c r="A4878" s="572">
        <v>13159</v>
      </c>
      <c r="B4878" s="573" t="s">
        <v>5371</v>
      </c>
      <c r="C4878" s="574" t="s">
        <v>810</v>
      </c>
      <c r="D4878" s="575">
        <v>83.59</v>
      </c>
    </row>
    <row r="4879" spans="1:4" ht="28.5">
      <c r="A4879" s="572">
        <v>13168</v>
      </c>
      <c r="B4879" s="573" t="s">
        <v>5372</v>
      </c>
      <c r="C4879" s="574" t="s">
        <v>810</v>
      </c>
      <c r="D4879" s="575">
        <v>125.69</v>
      </c>
    </row>
    <row r="4880" spans="1:4" ht="28.5">
      <c r="A4880" s="572">
        <v>13173</v>
      </c>
      <c r="B4880" s="573" t="s">
        <v>5373</v>
      </c>
      <c r="C4880" s="574" t="s">
        <v>810</v>
      </c>
      <c r="D4880" s="575">
        <v>154.97999999999999</v>
      </c>
    </row>
    <row r="4881" spans="1:4" ht="28.5">
      <c r="A4881" s="572">
        <v>37449</v>
      </c>
      <c r="B4881" s="573" t="s">
        <v>5374</v>
      </c>
      <c r="C4881" s="574" t="s">
        <v>810</v>
      </c>
      <c r="D4881" s="575">
        <v>25.62</v>
      </c>
    </row>
    <row r="4882" spans="1:4" ht="28.5">
      <c r="A4882" s="572">
        <v>37450</v>
      </c>
      <c r="B4882" s="573" t="s">
        <v>5375</v>
      </c>
      <c r="C4882" s="574" t="s">
        <v>810</v>
      </c>
      <c r="D4882" s="575">
        <v>31.24</v>
      </c>
    </row>
    <row r="4883" spans="1:4" ht="28.5">
      <c r="A4883" s="572">
        <v>37451</v>
      </c>
      <c r="B4883" s="573" t="s">
        <v>5376</v>
      </c>
      <c r="C4883" s="574" t="s">
        <v>810</v>
      </c>
      <c r="D4883" s="575">
        <v>47.83</v>
      </c>
    </row>
    <row r="4884" spans="1:4" ht="28.5">
      <c r="A4884" s="572">
        <v>37452</v>
      </c>
      <c r="B4884" s="573" t="s">
        <v>5377</v>
      </c>
      <c r="C4884" s="574" t="s">
        <v>810</v>
      </c>
      <c r="D4884" s="575">
        <v>63.45</v>
      </c>
    </row>
    <row r="4885" spans="1:4" ht="28.5">
      <c r="A4885" s="572">
        <v>37453</v>
      </c>
      <c r="B4885" s="573" t="s">
        <v>5378</v>
      </c>
      <c r="C4885" s="574" t="s">
        <v>810</v>
      </c>
      <c r="D4885" s="575">
        <v>79.62</v>
      </c>
    </row>
    <row r="4886" spans="1:4" ht="28.5">
      <c r="A4886" s="572">
        <v>7778</v>
      </c>
      <c r="B4886" s="573" t="s">
        <v>5379</v>
      </c>
      <c r="C4886" s="574" t="s">
        <v>810</v>
      </c>
      <c r="D4886" s="575">
        <v>29.89</v>
      </c>
    </row>
    <row r="4887" spans="1:4" ht="28.5">
      <c r="A4887" s="572">
        <v>7796</v>
      </c>
      <c r="B4887" s="573" t="s">
        <v>5380</v>
      </c>
      <c r="C4887" s="574" t="s">
        <v>810</v>
      </c>
      <c r="D4887" s="575">
        <v>36</v>
      </c>
    </row>
    <row r="4888" spans="1:4" ht="28.5">
      <c r="A4888" s="572">
        <v>7781</v>
      </c>
      <c r="B4888" s="573" t="s">
        <v>5381</v>
      </c>
      <c r="C4888" s="574" t="s">
        <v>810</v>
      </c>
      <c r="D4888" s="575">
        <v>47.59</v>
      </c>
    </row>
    <row r="4889" spans="1:4" ht="28.5">
      <c r="A4889" s="572">
        <v>7795</v>
      </c>
      <c r="B4889" s="573" t="s">
        <v>5382</v>
      </c>
      <c r="C4889" s="574" t="s">
        <v>810</v>
      </c>
      <c r="D4889" s="575">
        <v>68.94</v>
      </c>
    </row>
    <row r="4890" spans="1:4" ht="28.5">
      <c r="A4890" s="572">
        <v>7791</v>
      </c>
      <c r="B4890" s="573" t="s">
        <v>5383</v>
      </c>
      <c r="C4890" s="574" t="s">
        <v>810</v>
      </c>
      <c r="D4890" s="575">
        <v>87.86</v>
      </c>
    </row>
    <row r="4891" spans="1:4" ht="28.5">
      <c r="A4891" s="572">
        <v>7783</v>
      </c>
      <c r="B4891" s="573" t="s">
        <v>5384</v>
      </c>
      <c r="C4891" s="574" t="s">
        <v>810</v>
      </c>
      <c r="D4891" s="575">
        <v>33.549999999999997</v>
      </c>
    </row>
    <row r="4892" spans="1:4" ht="28.5">
      <c r="A4892" s="572">
        <v>7790</v>
      </c>
      <c r="B4892" s="573" t="s">
        <v>5385</v>
      </c>
      <c r="C4892" s="574" t="s">
        <v>810</v>
      </c>
      <c r="D4892" s="575">
        <v>39.049999999999997</v>
      </c>
    </row>
    <row r="4893" spans="1:4" ht="28.5">
      <c r="A4893" s="572">
        <v>7785</v>
      </c>
      <c r="B4893" s="573" t="s">
        <v>5386</v>
      </c>
      <c r="C4893" s="574" t="s">
        <v>810</v>
      </c>
      <c r="D4893" s="575">
        <v>51.25</v>
      </c>
    </row>
    <row r="4894" spans="1:4" ht="28.5">
      <c r="A4894" s="572">
        <v>7792</v>
      </c>
      <c r="B4894" s="573" t="s">
        <v>5387</v>
      </c>
      <c r="C4894" s="574" t="s">
        <v>810</v>
      </c>
      <c r="D4894" s="575">
        <v>74.44</v>
      </c>
    </row>
    <row r="4895" spans="1:4" ht="28.5">
      <c r="A4895" s="572">
        <v>7793</v>
      </c>
      <c r="B4895" s="573" t="s">
        <v>5388</v>
      </c>
      <c r="C4895" s="574" t="s">
        <v>810</v>
      </c>
      <c r="D4895" s="575">
        <v>96.07</v>
      </c>
    </row>
    <row r="4896" spans="1:4" ht="28.5">
      <c r="A4896" s="572">
        <v>12613</v>
      </c>
      <c r="B4896" s="573" t="s">
        <v>5389</v>
      </c>
      <c r="C4896" s="574" t="s">
        <v>492</v>
      </c>
      <c r="D4896" s="575">
        <v>12.83</v>
      </c>
    </row>
    <row r="4897" spans="1:4" ht="28.5">
      <c r="A4897" s="572">
        <v>1031</v>
      </c>
      <c r="B4897" s="573" t="s">
        <v>5390</v>
      </c>
      <c r="C4897" s="574" t="s">
        <v>492</v>
      </c>
      <c r="D4897" s="575">
        <v>8.1</v>
      </c>
    </row>
    <row r="4898" spans="1:4" ht="28.5">
      <c r="A4898" s="572">
        <v>9813</v>
      </c>
      <c r="B4898" s="573" t="s">
        <v>5391</v>
      </c>
      <c r="C4898" s="574" t="s">
        <v>810</v>
      </c>
      <c r="D4898" s="575">
        <v>2.73</v>
      </c>
    </row>
    <row r="4899" spans="1:4" ht="28.5">
      <c r="A4899" s="572">
        <v>9815</v>
      </c>
      <c r="B4899" s="573" t="s">
        <v>5392</v>
      </c>
      <c r="C4899" s="574" t="s">
        <v>810</v>
      </c>
      <c r="D4899" s="575">
        <v>5.39</v>
      </c>
    </row>
    <row r="4900" spans="1:4" ht="28.5">
      <c r="A4900" s="572">
        <v>25876</v>
      </c>
      <c r="B4900" s="573" t="s">
        <v>5393</v>
      </c>
      <c r="C4900" s="574" t="s">
        <v>810</v>
      </c>
      <c r="D4900" s="575">
        <v>2774.47</v>
      </c>
    </row>
    <row r="4901" spans="1:4" ht="28.5">
      <c r="A4901" s="572">
        <v>25874</v>
      </c>
      <c r="B4901" s="573" t="s">
        <v>5394</v>
      </c>
      <c r="C4901" s="574" t="s">
        <v>810</v>
      </c>
      <c r="D4901" s="575">
        <v>3250.52</v>
      </c>
    </row>
    <row r="4902" spans="1:4" ht="28.5">
      <c r="A4902" s="572">
        <v>25877</v>
      </c>
      <c r="B4902" s="573" t="s">
        <v>5395</v>
      </c>
      <c r="C4902" s="574" t="s">
        <v>810</v>
      </c>
      <c r="D4902" s="575">
        <v>4376.38</v>
      </c>
    </row>
    <row r="4903" spans="1:4" ht="28.5">
      <c r="A4903" s="572">
        <v>25879</v>
      </c>
      <c r="B4903" s="573" t="s">
        <v>5396</v>
      </c>
      <c r="C4903" s="574" t="s">
        <v>810</v>
      </c>
      <c r="D4903" s="575">
        <v>5709.12</v>
      </c>
    </row>
    <row r="4904" spans="1:4" ht="28.5">
      <c r="A4904" s="572">
        <v>25885</v>
      </c>
      <c r="B4904" s="573" t="s">
        <v>5397</v>
      </c>
      <c r="C4904" s="574" t="s">
        <v>810</v>
      </c>
      <c r="D4904" s="575">
        <v>1659.14</v>
      </c>
    </row>
    <row r="4905" spans="1:4" ht="28.5">
      <c r="A4905" s="572">
        <v>25888</v>
      </c>
      <c r="B4905" s="573" t="s">
        <v>5398</v>
      </c>
      <c r="C4905" s="574" t="s">
        <v>810</v>
      </c>
      <c r="D4905" s="575">
        <v>65.75</v>
      </c>
    </row>
    <row r="4906" spans="1:4" ht="28.5">
      <c r="A4906" s="572">
        <v>25878</v>
      </c>
      <c r="B4906" s="573" t="s">
        <v>5399</v>
      </c>
      <c r="C4906" s="574" t="s">
        <v>810</v>
      </c>
      <c r="D4906" s="575">
        <v>141.13</v>
      </c>
    </row>
    <row r="4907" spans="1:4" ht="28.5">
      <c r="A4907" s="572">
        <v>25880</v>
      </c>
      <c r="B4907" s="573" t="s">
        <v>5400</v>
      </c>
      <c r="C4907" s="574" t="s">
        <v>810</v>
      </c>
      <c r="D4907" s="575">
        <v>220</v>
      </c>
    </row>
    <row r="4908" spans="1:4" ht="28.5">
      <c r="A4908" s="572">
        <v>25881</v>
      </c>
      <c r="B4908" s="573" t="s">
        <v>5401</v>
      </c>
      <c r="C4908" s="574" t="s">
        <v>810</v>
      </c>
      <c r="D4908" s="575">
        <v>539.07000000000005</v>
      </c>
    </row>
    <row r="4909" spans="1:4" ht="28.5">
      <c r="A4909" s="572">
        <v>25882</v>
      </c>
      <c r="B4909" s="573" t="s">
        <v>5402</v>
      </c>
      <c r="C4909" s="574" t="s">
        <v>810</v>
      </c>
      <c r="D4909" s="575">
        <v>868.24</v>
      </c>
    </row>
    <row r="4910" spans="1:4" ht="28.5">
      <c r="A4910" s="572">
        <v>25884</v>
      </c>
      <c r="B4910" s="573" t="s">
        <v>5403</v>
      </c>
      <c r="C4910" s="574" t="s">
        <v>810</v>
      </c>
      <c r="D4910" s="575">
        <v>1524.31</v>
      </c>
    </row>
    <row r="4911" spans="1:4" ht="28.5">
      <c r="A4911" s="572">
        <v>25883</v>
      </c>
      <c r="B4911" s="573" t="s">
        <v>5404</v>
      </c>
      <c r="C4911" s="574" t="s">
        <v>810</v>
      </c>
      <c r="D4911" s="575">
        <v>14</v>
      </c>
    </row>
    <row r="4912" spans="1:4" ht="28.5">
      <c r="A4912" s="572">
        <v>25889</v>
      </c>
      <c r="B4912" s="573" t="s">
        <v>5405</v>
      </c>
      <c r="C4912" s="574" t="s">
        <v>810</v>
      </c>
      <c r="D4912" s="575">
        <v>1136.8800000000001</v>
      </c>
    </row>
    <row r="4913" spans="1:4" ht="28.5">
      <c r="A4913" s="572">
        <v>25886</v>
      </c>
      <c r="B4913" s="573" t="s">
        <v>5406</v>
      </c>
      <c r="C4913" s="574" t="s">
        <v>810</v>
      </c>
      <c r="D4913" s="575">
        <v>31.32</v>
      </c>
    </row>
    <row r="4914" spans="1:4" ht="28.5">
      <c r="A4914" s="572">
        <v>25875</v>
      </c>
      <c r="B4914" s="573" t="s">
        <v>5407</v>
      </c>
      <c r="C4914" s="574" t="s">
        <v>810</v>
      </c>
      <c r="D4914" s="575">
        <v>1483.25</v>
      </c>
    </row>
    <row r="4915" spans="1:4" ht="28.5">
      <c r="A4915" s="572">
        <v>25887</v>
      </c>
      <c r="B4915" s="573" t="s">
        <v>5408</v>
      </c>
      <c r="C4915" s="574" t="s">
        <v>810</v>
      </c>
      <c r="D4915" s="575">
        <v>2433.17</v>
      </c>
    </row>
    <row r="4916" spans="1:4">
      <c r="A4916" s="572">
        <v>9876</v>
      </c>
      <c r="B4916" s="573" t="s">
        <v>5409</v>
      </c>
      <c r="C4916" s="574" t="s">
        <v>810</v>
      </c>
      <c r="D4916" s="575">
        <v>13.12</v>
      </c>
    </row>
    <row r="4917" spans="1:4" ht="42.75">
      <c r="A4917" s="572">
        <v>38053</v>
      </c>
      <c r="B4917" s="573" t="s">
        <v>5410</v>
      </c>
      <c r="C4917" s="574" t="s">
        <v>810</v>
      </c>
      <c r="D4917" s="575">
        <v>9.56</v>
      </c>
    </row>
    <row r="4918" spans="1:4" ht="42.75">
      <c r="A4918" s="572">
        <v>38054</v>
      </c>
      <c r="B4918" s="573" t="s">
        <v>5411</v>
      </c>
      <c r="C4918" s="574" t="s">
        <v>810</v>
      </c>
      <c r="D4918" s="575">
        <v>16.43</v>
      </c>
    </row>
    <row r="4919" spans="1:4" ht="42.75">
      <c r="A4919" s="572">
        <v>38052</v>
      </c>
      <c r="B4919" s="573" t="s">
        <v>5412</v>
      </c>
      <c r="C4919" s="574" t="s">
        <v>810</v>
      </c>
      <c r="D4919" s="575">
        <v>4.63</v>
      </c>
    </row>
    <row r="4920" spans="1:4" ht="42.75">
      <c r="A4920" s="572">
        <v>38051</v>
      </c>
      <c r="B4920" s="573" t="s">
        <v>5413</v>
      </c>
      <c r="C4920" s="574" t="s">
        <v>810</v>
      </c>
      <c r="D4920" s="575">
        <v>2.88</v>
      </c>
    </row>
    <row r="4921" spans="1:4">
      <c r="A4921" s="572">
        <v>38032</v>
      </c>
      <c r="B4921" s="573" t="s">
        <v>5414</v>
      </c>
      <c r="C4921" s="574" t="s">
        <v>810</v>
      </c>
      <c r="D4921" s="575">
        <v>26.62</v>
      </c>
    </row>
    <row r="4922" spans="1:4">
      <c r="A4922" s="572">
        <v>38033</v>
      </c>
      <c r="B4922" s="573" t="s">
        <v>5415</v>
      </c>
      <c r="C4922" s="574" t="s">
        <v>810</v>
      </c>
      <c r="D4922" s="575">
        <v>41.91</v>
      </c>
    </row>
    <row r="4923" spans="1:4">
      <c r="A4923" s="572">
        <v>38034</v>
      </c>
      <c r="B4923" s="573" t="s">
        <v>5416</v>
      </c>
      <c r="C4923" s="574" t="s">
        <v>810</v>
      </c>
      <c r="D4923" s="575">
        <v>70.81</v>
      </c>
    </row>
    <row r="4924" spans="1:4">
      <c r="A4924" s="572">
        <v>38035</v>
      </c>
      <c r="B4924" s="573" t="s">
        <v>5417</v>
      </c>
      <c r="C4924" s="574" t="s">
        <v>810</v>
      </c>
      <c r="D4924" s="575">
        <v>113.3</v>
      </c>
    </row>
    <row r="4925" spans="1:4">
      <c r="A4925" s="572">
        <v>38036</v>
      </c>
      <c r="B4925" s="573" t="s">
        <v>5418</v>
      </c>
      <c r="C4925" s="574" t="s">
        <v>810</v>
      </c>
      <c r="D4925" s="575">
        <v>167.61</v>
      </c>
    </row>
    <row r="4926" spans="1:4">
      <c r="A4926" s="572">
        <v>38037</v>
      </c>
      <c r="B4926" s="573" t="s">
        <v>5419</v>
      </c>
      <c r="C4926" s="574" t="s">
        <v>810</v>
      </c>
      <c r="D4926" s="575">
        <v>198.15</v>
      </c>
    </row>
    <row r="4927" spans="1:4" ht="28.5">
      <c r="A4927" s="572">
        <v>9825</v>
      </c>
      <c r="B4927" s="573" t="s">
        <v>5420</v>
      </c>
      <c r="C4927" s="574" t="s">
        <v>810</v>
      </c>
      <c r="D4927" s="575">
        <v>32.1</v>
      </c>
    </row>
    <row r="4928" spans="1:4" ht="28.5">
      <c r="A4928" s="572">
        <v>9828</v>
      </c>
      <c r="B4928" s="573" t="s">
        <v>5421</v>
      </c>
      <c r="C4928" s="574" t="s">
        <v>810</v>
      </c>
      <c r="D4928" s="575">
        <v>62.59</v>
      </c>
    </row>
    <row r="4929" spans="1:4" ht="28.5">
      <c r="A4929" s="572">
        <v>9829</v>
      </c>
      <c r="B4929" s="573" t="s">
        <v>5422</v>
      </c>
      <c r="C4929" s="574" t="s">
        <v>810</v>
      </c>
      <c r="D4929" s="575">
        <v>111.41</v>
      </c>
    </row>
    <row r="4930" spans="1:4" ht="28.5">
      <c r="A4930" s="572">
        <v>9826</v>
      </c>
      <c r="B4930" s="573" t="s">
        <v>5423</v>
      </c>
      <c r="C4930" s="574" t="s">
        <v>810</v>
      </c>
      <c r="D4930" s="575">
        <v>165.29</v>
      </c>
    </row>
    <row r="4931" spans="1:4" ht="28.5">
      <c r="A4931" s="572">
        <v>9827</v>
      </c>
      <c r="B4931" s="573" t="s">
        <v>5424</v>
      </c>
      <c r="C4931" s="574" t="s">
        <v>810</v>
      </c>
      <c r="D4931" s="575">
        <v>240.22</v>
      </c>
    </row>
    <row r="4932" spans="1:4" ht="28.5">
      <c r="A4932" s="572">
        <v>9850</v>
      </c>
      <c r="B4932" s="573" t="s">
        <v>5425</v>
      </c>
      <c r="C4932" s="574" t="s">
        <v>810</v>
      </c>
      <c r="D4932" s="575">
        <v>90.36</v>
      </c>
    </row>
    <row r="4933" spans="1:4" ht="28.5">
      <c r="A4933" s="572">
        <v>9853</v>
      </c>
      <c r="B4933" s="573" t="s">
        <v>5426</v>
      </c>
      <c r="C4933" s="574" t="s">
        <v>810</v>
      </c>
      <c r="D4933" s="575">
        <v>160.68</v>
      </c>
    </row>
    <row r="4934" spans="1:4" ht="28.5">
      <c r="A4934" s="572">
        <v>9854</v>
      </c>
      <c r="B4934" s="573" t="s">
        <v>5427</v>
      </c>
      <c r="C4934" s="574" t="s">
        <v>810</v>
      </c>
      <c r="D4934" s="575">
        <v>70.400000000000006</v>
      </c>
    </row>
    <row r="4935" spans="1:4" ht="28.5">
      <c r="A4935" s="572">
        <v>9851</v>
      </c>
      <c r="B4935" s="573" t="s">
        <v>5428</v>
      </c>
      <c r="C4935" s="574" t="s">
        <v>810</v>
      </c>
      <c r="D4935" s="575">
        <v>122.08</v>
      </c>
    </row>
    <row r="4936" spans="1:4" ht="28.5">
      <c r="A4936" s="572">
        <v>9855</v>
      </c>
      <c r="B4936" s="573" t="s">
        <v>5429</v>
      </c>
      <c r="C4936" s="574" t="s">
        <v>810</v>
      </c>
      <c r="D4936" s="575">
        <v>204.2</v>
      </c>
    </row>
    <row r="4937" spans="1:4">
      <c r="A4937" s="572">
        <v>9817</v>
      </c>
      <c r="B4937" s="573" t="s">
        <v>5430</v>
      </c>
      <c r="C4937" s="574" t="s">
        <v>810</v>
      </c>
      <c r="D4937" s="575">
        <v>12.98</v>
      </c>
    </row>
    <row r="4938" spans="1:4">
      <c r="A4938" s="572">
        <v>9824</v>
      </c>
      <c r="B4938" s="573" t="s">
        <v>5431</v>
      </c>
      <c r="C4938" s="574" t="s">
        <v>810</v>
      </c>
      <c r="D4938" s="575">
        <v>16.579999999999998</v>
      </c>
    </row>
    <row r="4939" spans="1:4">
      <c r="A4939" s="572">
        <v>9818</v>
      </c>
      <c r="B4939" s="573" t="s">
        <v>5432</v>
      </c>
      <c r="C4939" s="574" t="s">
        <v>810</v>
      </c>
      <c r="D4939" s="575">
        <v>27.21</v>
      </c>
    </row>
    <row r="4940" spans="1:4">
      <c r="A4940" s="572">
        <v>9819</v>
      </c>
      <c r="B4940" s="573" t="s">
        <v>5433</v>
      </c>
      <c r="C4940" s="574" t="s">
        <v>810</v>
      </c>
      <c r="D4940" s="575">
        <v>42.06</v>
      </c>
    </row>
    <row r="4941" spans="1:4">
      <c r="A4941" s="572">
        <v>9820</v>
      </c>
      <c r="B4941" s="573" t="s">
        <v>5434</v>
      </c>
      <c r="C4941" s="574" t="s">
        <v>810</v>
      </c>
      <c r="D4941" s="575">
        <v>71.709999999999994</v>
      </c>
    </row>
    <row r="4942" spans="1:4">
      <c r="A4942" s="572">
        <v>9821</v>
      </c>
      <c r="B4942" s="573" t="s">
        <v>5435</v>
      </c>
      <c r="C4942" s="574" t="s">
        <v>810</v>
      </c>
      <c r="D4942" s="575">
        <v>112.47</v>
      </c>
    </row>
    <row r="4943" spans="1:4">
      <c r="A4943" s="572">
        <v>9822</v>
      </c>
      <c r="B4943" s="573" t="s">
        <v>5436</v>
      </c>
      <c r="C4943" s="574" t="s">
        <v>810</v>
      </c>
      <c r="D4943" s="575">
        <v>144.44</v>
      </c>
    </row>
    <row r="4944" spans="1:4">
      <c r="A4944" s="572">
        <v>9823</v>
      </c>
      <c r="B4944" s="573" t="s">
        <v>5437</v>
      </c>
      <c r="C4944" s="574" t="s">
        <v>810</v>
      </c>
      <c r="D4944" s="575">
        <v>184.33</v>
      </c>
    </row>
    <row r="4945" spans="1:4" ht="28.5">
      <c r="A4945" s="572">
        <v>36374</v>
      </c>
      <c r="B4945" s="573" t="s">
        <v>5438</v>
      </c>
      <c r="C4945" s="574" t="s">
        <v>810</v>
      </c>
      <c r="D4945" s="575">
        <v>28.49</v>
      </c>
    </row>
    <row r="4946" spans="1:4">
      <c r="A4946" s="572">
        <v>36084</v>
      </c>
      <c r="B4946" s="573" t="s">
        <v>5439</v>
      </c>
      <c r="C4946" s="574" t="s">
        <v>810</v>
      </c>
      <c r="D4946" s="575">
        <v>8.59</v>
      </c>
    </row>
    <row r="4947" spans="1:4">
      <c r="A4947" s="572">
        <v>36373</v>
      </c>
      <c r="B4947" s="573" t="s">
        <v>5440</v>
      </c>
      <c r="C4947" s="574" t="s">
        <v>810</v>
      </c>
      <c r="D4947" s="575">
        <v>17.440000000000001</v>
      </c>
    </row>
    <row r="4948" spans="1:4" ht="28.5">
      <c r="A4948" s="572">
        <v>36377</v>
      </c>
      <c r="B4948" s="573" t="s">
        <v>5441</v>
      </c>
      <c r="C4948" s="574" t="s">
        <v>810</v>
      </c>
      <c r="D4948" s="575">
        <v>33.21</v>
      </c>
    </row>
    <row r="4949" spans="1:4">
      <c r="A4949" s="572">
        <v>36375</v>
      </c>
      <c r="B4949" s="573" t="s">
        <v>5442</v>
      </c>
      <c r="C4949" s="574" t="s">
        <v>810</v>
      </c>
      <c r="D4949" s="575">
        <v>9.86</v>
      </c>
    </row>
    <row r="4950" spans="1:4">
      <c r="A4950" s="572">
        <v>36376</v>
      </c>
      <c r="B4950" s="573" t="s">
        <v>5443</v>
      </c>
      <c r="C4950" s="574" t="s">
        <v>810</v>
      </c>
      <c r="D4950" s="575">
        <v>19.72</v>
      </c>
    </row>
    <row r="4951" spans="1:4" ht="28.5">
      <c r="A4951" s="572">
        <v>36380</v>
      </c>
      <c r="B4951" s="573" t="s">
        <v>5444</v>
      </c>
      <c r="C4951" s="574" t="s">
        <v>810</v>
      </c>
      <c r="D4951" s="575">
        <v>43.38</v>
      </c>
    </row>
    <row r="4952" spans="1:4">
      <c r="A4952" s="572">
        <v>36378</v>
      </c>
      <c r="B4952" s="573" t="s">
        <v>5445</v>
      </c>
      <c r="C4952" s="574" t="s">
        <v>810</v>
      </c>
      <c r="D4952" s="575">
        <v>13.05</v>
      </c>
    </row>
    <row r="4953" spans="1:4">
      <c r="A4953" s="572">
        <v>36379</v>
      </c>
      <c r="B4953" s="573" t="s">
        <v>5446</v>
      </c>
      <c r="C4953" s="574" t="s">
        <v>810</v>
      </c>
      <c r="D4953" s="575">
        <v>26.27</v>
      </c>
    </row>
    <row r="4954" spans="1:4" ht="28.5">
      <c r="A4954" s="572">
        <v>9847</v>
      </c>
      <c r="B4954" s="573" t="s">
        <v>5447</v>
      </c>
      <c r="C4954" s="574" t="s">
        <v>810</v>
      </c>
      <c r="D4954" s="575">
        <v>28.78</v>
      </c>
    </row>
    <row r="4955" spans="1:4">
      <c r="A4955" s="572">
        <v>9844</v>
      </c>
      <c r="B4955" s="573" t="s">
        <v>5448</v>
      </c>
      <c r="C4955" s="574" t="s">
        <v>810</v>
      </c>
      <c r="D4955" s="575">
        <v>8.59</v>
      </c>
    </row>
    <row r="4956" spans="1:4">
      <c r="A4956" s="572">
        <v>9846</v>
      </c>
      <c r="B4956" s="573" t="s">
        <v>5449</v>
      </c>
      <c r="C4956" s="574" t="s">
        <v>810</v>
      </c>
      <c r="D4956" s="575">
        <v>17.57</v>
      </c>
    </row>
    <row r="4957" spans="1:4" ht="28.5">
      <c r="A4957" s="572">
        <v>12592</v>
      </c>
      <c r="B4957" s="573" t="s">
        <v>5450</v>
      </c>
      <c r="C4957" s="574" t="s">
        <v>810</v>
      </c>
      <c r="D4957" s="575">
        <v>34.619999999999997</v>
      </c>
    </row>
    <row r="4958" spans="1:4">
      <c r="A4958" s="572">
        <v>12599</v>
      </c>
      <c r="B4958" s="573" t="s">
        <v>5451</v>
      </c>
      <c r="C4958" s="574" t="s">
        <v>810</v>
      </c>
      <c r="D4958" s="575">
        <v>10.25</v>
      </c>
    </row>
    <row r="4959" spans="1:4">
      <c r="A4959" s="572">
        <v>12601</v>
      </c>
      <c r="B4959" s="573" t="s">
        <v>5452</v>
      </c>
      <c r="C4959" s="574" t="s">
        <v>810</v>
      </c>
      <c r="D4959" s="575">
        <v>19.27</v>
      </c>
    </row>
    <row r="4960" spans="1:4" ht="28.5">
      <c r="A4960" s="572">
        <v>12602</v>
      </c>
      <c r="B4960" s="573" t="s">
        <v>5453</v>
      </c>
      <c r="C4960" s="574" t="s">
        <v>810</v>
      </c>
      <c r="D4960" s="575">
        <v>43.71</v>
      </c>
    </row>
    <row r="4961" spans="1:4">
      <c r="A4961" s="572">
        <v>12609</v>
      </c>
      <c r="B4961" s="573" t="s">
        <v>5454</v>
      </c>
      <c r="C4961" s="574" t="s">
        <v>810</v>
      </c>
      <c r="D4961" s="575">
        <v>12.99</v>
      </c>
    </row>
    <row r="4962" spans="1:4">
      <c r="A4962" s="572">
        <v>12611</v>
      </c>
      <c r="B4962" s="573" t="s">
        <v>5455</v>
      </c>
      <c r="C4962" s="574" t="s">
        <v>810</v>
      </c>
      <c r="D4962" s="575">
        <v>26.15</v>
      </c>
    </row>
    <row r="4963" spans="1:4">
      <c r="A4963" s="572">
        <v>9859</v>
      </c>
      <c r="B4963" s="573" t="s">
        <v>5456</v>
      </c>
      <c r="C4963" s="574" t="s">
        <v>810</v>
      </c>
      <c r="D4963" s="575">
        <v>5.09</v>
      </c>
    </row>
    <row r="4964" spans="1:4">
      <c r="A4964" s="572">
        <v>9836</v>
      </c>
      <c r="B4964" s="573" t="s">
        <v>5457</v>
      </c>
      <c r="C4964" s="574" t="s">
        <v>810</v>
      </c>
      <c r="D4964" s="575">
        <v>10.4</v>
      </c>
    </row>
    <row r="4965" spans="1:4">
      <c r="A4965" s="572">
        <v>20065</v>
      </c>
      <c r="B4965" s="573" t="s">
        <v>5458</v>
      </c>
      <c r="C4965" s="574" t="s">
        <v>810</v>
      </c>
      <c r="D4965" s="575">
        <v>24.67</v>
      </c>
    </row>
    <row r="4966" spans="1:4">
      <c r="A4966" s="572">
        <v>9835</v>
      </c>
      <c r="B4966" s="573" t="s">
        <v>5459</v>
      </c>
      <c r="C4966" s="574" t="s">
        <v>810</v>
      </c>
      <c r="D4966" s="575">
        <v>3.94</v>
      </c>
    </row>
    <row r="4967" spans="1:4">
      <c r="A4967" s="572">
        <v>9838</v>
      </c>
      <c r="B4967" s="573" t="s">
        <v>5460</v>
      </c>
      <c r="C4967" s="574" t="s">
        <v>810</v>
      </c>
      <c r="D4967" s="575">
        <v>6.77</v>
      </c>
    </row>
    <row r="4968" spans="1:4">
      <c r="A4968" s="572">
        <v>9837</v>
      </c>
      <c r="B4968" s="573" t="s">
        <v>5461</v>
      </c>
      <c r="C4968" s="574" t="s">
        <v>810</v>
      </c>
      <c r="D4968" s="575">
        <v>9.16</v>
      </c>
    </row>
    <row r="4969" spans="1:4">
      <c r="A4969" s="572">
        <v>9877</v>
      </c>
      <c r="B4969" s="573" t="s">
        <v>5462</v>
      </c>
      <c r="C4969" s="574" t="s">
        <v>810</v>
      </c>
      <c r="D4969" s="575">
        <v>47.4</v>
      </c>
    </row>
    <row r="4970" spans="1:4">
      <c r="A4970" s="572">
        <v>9878</v>
      </c>
      <c r="B4970" s="573" t="s">
        <v>5463</v>
      </c>
      <c r="C4970" s="574" t="s">
        <v>810</v>
      </c>
      <c r="D4970" s="575">
        <v>65.790000000000006</v>
      </c>
    </row>
    <row r="4971" spans="1:4">
      <c r="A4971" s="572">
        <v>9879</v>
      </c>
      <c r="B4971" s="573" t="s">
        <v>5464</v>
      </c>
      <c r="C4971" s="574" t="s">
        <v>810</v>
      </c>
      <c r="D4971" s="575">
        <v>155.27000000000001</v>
      </c>
    </row>
    <row r="4972" spans="1:4" ht="28.5">
      <c r="A4972" s="572">
        <v>9833</v>
      </c>
      <c r="B4972" s="573" t="s">
        <v>5465</v>
      </c>
      <c r="C4972" s="574" t="s">
        <v>810</v>
      </c>
      <c r="D4972" s="575">
        <v>8.65</v>
      </c>
    </row>
    <row r="4973" spans="1:4" ht="28.5">
      <c r="A4973" s="572">
        <v>9830</v>
      </c>
      <c r="B4973" s="573" t="s">
        <v>5466</v>
      </c>
      <c r="C4973" s="574" t="s">
        <v>810</v>
      </c>
      <c r="D4973" s="575">
        <v>4.63</v>
      </c>
    </row>
    <row r="4974" spans="1:4" ht="28.5">
      <c r="A4974" s="572">
        <v>9841</v>
      </c>
      <c r="B4974" s="573" t="s">
        <v>5467</v>
      </c>
      <c r="C4974" s="574" t="s">
        <v>810</v>
      </c>
      <c r="D4974" s="575">
        <v>19.97</v>
      </c>
    </row>
    <row r="4975" spans="1:4" ht="28.5">
      <c r="A4975" s="572">
        <v>9840</v>
      </c>
      <c r="B4975" s="573" t="s">
        <v>5468</v>
      </c>
      <c r="C4975" s="574" t="s">
        <v>810</v>
      </c>
      <c r="D4975" s="575">
        <v>41.52</v>
      </c>
    </row>
    <row r="4976" spans="1:4" ht="28.5">
      <c r="A4976" s="572">
        <v>20067</v>
      </c>
      <c r="B4976" s="573" t="s">
        <v>5469</v>
      </c>
      <c r="C4976" s="574" t="s">
        <v>810</v>
      </c>
      <c r="D4976" s="575">
        <v>7.16</v>
      </c>
    </row>
    <row r="4977" spans="1:4" ht="28.5">
      <c r="A4977" s="572">
        <v>20068</v>
      </c>
      <c r="B4977" s="573" t="s">
        <v>5470</v>
      </c>
      <c r="C4977" s="574" t="s">
        <v>810</v>
      </c>
      <c r="D4977" s="575">
        <v>9.52</v>
      </c>
    </row>
    <row r="4978" spans="1:4" ht="28.5">
      <c r="A4978" s="572">
        <v>9839</v>
      </c>
      <c r="B4978" s="573" t="s">
        <v>5471</v>
      </c>
      <c r="C4978" s="574" t="s">
        <v>810</v>
      </c>
      <c r="D4978" s="575">
        <v>12.12</v>
      </c>
    </row>
    <row r="4979" spans="1:4" ht="28.5">
      <c r="A4979" s="572">
        <v>20072</v>
      </c>
      <c r="B4979" s="573" t="s">
        <v>5472</v>
      </c>
      <c r="C4979" s="574" t="s">
        <v>810</v>
      </c>
      <c r="D4979" s="575">
        <v>20.8</v>
      </c>
    </row>
    <row r="4980" spans="1:4" ht="28.5">
      <c r="A4980" s="572">
        <v>20073</v>
      </c>
      <c r="B4980" s="573" t="s">
        <v>5473</v>
      </c>
      <c r="C4980" s="574" t="s">
        <v>810</v>
      </c>
      <c r="D4980" s="575">
        <v>43.03</v>
      </c>
    </row>
    <row r="4981" spans="1:4" ht="28.5">
      <c r="A4981" s="572">
        <v>20069</v>
      </c>
      <c r="B4981" s="573" t="s">
        <v>5474</v>
      </c>
      <c r="C4981" s="574" t="s">
        <v>810</v>
      </c>
      <c r="D4981" s="575">
        <v>7.65</v>
      </c>
    </row>
    <row r="4982" spans="1:4" ht="28.5">
      <c r="A4982" s="572">
        <v>20070</v>
      </c>
      <c r="B4982" s="573" t="s">
        <v>5475</v>
      </c>
      <c r="C4982" s="574" t="s">
        <v>810</v>
      </c>
      <c r="D4982" s="575">
        <v>9.6999999999999993</v>
      </c>
    </row>
    <row r="4983" spans="1:4" ht="28.5">
      <c r="A4983" s="572">
        <v>20071</v>
      </c>
      <c r="B4983" s="573" t="s">
        <v>5476</v>
      </c>
      <c r="C4983" s="574" t="s">
        <v>810</v>
      </c>
      <c r="D4983" s="575">
        <v>12.38</v>
      </c>
    </row>
    <row r="4984" spans="1:4" ht="28.5">
      <c r="A4984" s="572">
        <v>9834</v>
      </c>
      <c r="B4984" s="573" t="s">
        <v>5477</v>
      </c>
      <c r="C4984" s="574" t="s">
        <v>810</v>
      </c>
      <c r="D4984" s="575">
        <v>24.08</v>
      </c>
    </row>
    <row r="4985" spans="1:4">
      <c r="A4985" s="572">
        <v>9862</v>
      </c>
      <c r="B4985" s="573" t="s">
        <v>5478</v>
      </c>
      <c r="C4985" s="574" t="s">
        <v>810</v>
      </c>
      <c r="D4985" s="575">
        <v>16.47</v>
      </c>
    </row>
    <row r="4986" spans="1:4">
      <c r="A4986" s="572">
        <v>9861</v>
      </c>
      <c r="B4986" s="573" t="s">
        <v>5479</v>
      </c>
      <c r="C4986" s="574" t="s">
        <v>810</v>
      </c>
      <c r="D4986" s="575">
        <v>13.24</v>
      </c>
    </row>
    <row r="4987" spans="1:4">
      <c r="A4987" s="572">
        <v>9866</v>
      </c>
      <c r="B4987" s="573" t="s">
        <v>5480</v>
      </c>
      <c r="C4987" s="574" t="s">
        <v>810</v>
      </c>
      <c r="D4987" s="575">
        <v>9.9499999999999993</v>
      </c>
    </row>
    <row r="4988" spans="1:4">
      <c r="A4988" s="572">
        <v>9856</v>
      </c>
      <c r="B4988" s="573" t="s">
        <v>5481</v>
      </c>
      <c r="C4988" s="574" t="s">
        <v>810</v>
      </c>
      <c r="D4988" s="575">
        <v>3.76</v>
      </c>
    </row>
    <row r="4989" spans="1:4">
      <c r="A4989" s="572">
        <v>9863</v>
      </c>
      <c r="B4989" s="573" t="s">
        <v>5482</v>
      </c>
      <c r="C4989" s="574" t="s">
        <v>810</v>
      </c>
      <c r="D4989" s="575">
        <v>39.200000000000003</v>
      </c>
    </row>
    <row r="4990" spans="1:4">
      <c r="A4990" s="572">
        <v>9860</v>
      </c>
      <c r="B4990" s="573" t="s">
        <v>5483</v>
      </c>
      <c r="C4990" s="574" t="s">
        <v>810</v>
      </c>
      <c r="D4990" s="575">
        <v>23.57</v>
      </c>
    </row>
    <row r="4991" spans="1:4">
      <c r="A4991" s="572">
        <v>9857</v>
      </c>
      <c r="B4991" s="573" t="s">
        <v>5484</v>
      </c>
      <c r="C4991" s="574" t="s">
        <v>810</v>
      </c>
      <c r="D4991" s="575">
        <v>50.8</v>
      </c>
    </row>
    <row r="4992" spans="1:4">
      <c r="A4992" s="572">
        <v>9864</v>
      </c>
      <c r="B4992" s="573" t="s">
        <v>5485</v>
      </c>
      <c r="C4992" s="574" t="s">
        <v>810</v>
      </c>
      <c r="D4992" s="575">
        <v>60</v>
      </c>
    </row>
    <row r="4993" spans="1:4">
      <c r="A4993" s="572">
        <v>9865</v>
      </c>
      <c r="B4993" s="573" t="s">
        <v>5486</v>
      </c>
      <c r="C4993" s="574" t="s">
        <v>810</v>
      </c>
      <c r="D4993" s="575">
        <v>85.48</v>
      </c>
    </row>
    <row r="4994" spans="1:4">
      <c r="A4994" s="572">
        <v>9858</v>
      </c>
      <c r="B4994" s="573" t="s">
        <v>5487</v>
      </c>
      <c r="C4994" s="574" t="s">
        <v>810</v>
      </c>
      <c r="D4994" s="575">
        <v>98.83</v>
      </c>
    </row>
    <row r="4995" spans="1:4">
      <c r="A4995" s="572">
        <v>9870</v>
      </c>
      <c r="B4995" s="573" t="s">
        <v>5488</v>
      </c>
      <c r="C4995" s="574" t="s">
        <v>810</v>
      </c>
      <c r="D4995" s="575">
        <v>41.17</v>
      </c>
    </row>
    <row r="4996" spans="1:4">
      <c r="A4996" s="572">
        <v>9867</v>
      </c>
      <c r="B4996" s="573" t="s">
        <v>5489</v>
      </c>
      <c r="C4996" s="574" t="s">
        <v>810</v>
      </c>
      <c r="D4996" s="575">
        <v>1.72</v>
      </c>
    </row>
    <row r="4997" spans="1:4">
      <c r="A4997" s="572">
        <v>9868</v>
      </c>
      <c r="B4997" s="573" t="s">
        <v>5490</v>
      </c>
      <c r="C4997" s="574" t="s">
        <v>810</v>
      </c>
      <c r="D4997" s="575">
        <v>2.2799999999999998</v>
      </c>
    </row>
    <row r="4998" spans="1:4">
      <c r="A4998" s="572">
        <v>9869</v>
      </c>
      <c r="B4998" s="573" t="s">
        <v>5491</v>
      </c>
      <c r="C4998" s="574" t="s">
        <v>810</v>
      </c>
      <c r="D4998" s="575">
        <v>4.9000000000000004</v>
      </c>
    </row>
    <row r="4999" spans="1:4">
      <c r="A4999" s="572">
        <v>9874</v>
      </c>
      <c r="B4999" s="573" t="s">
        <v>5492</v>
      </c>
      <c r="C4999" s="574" t="s">
        <v>810</v>
      </c>
      <c r="D4999" s="575">
        <v>7.14</v>
      </c>
    </row>
    <row r="5000" spans="1:4">
      <c r="A5000" s="572">
        <v>9875</v>
      </c>
      <c r="B5000" s="573" t="s">
        <v>5493</v>
      </c>
      <c r="C5000" s="574" t="s">
        <v>810</v>
      </c>
      <c r="D5000" s="575">
        <v>8.86</v>
      </c>
    </row>
    <row r="5001" spans="1:4">
      <c r="A5001" s="572">
        <v>9873</v>
      </c>
      <c r="B5001" s="573" t="s">
        <v>5494</v>
      </c>
      <c r="C5001" s="574" t="s">
        <v>810</v>
      </c>
      <c r="D5001" s="575">
        <v>13.81</v>
      </c>
    </row>
    <row r="5002" spans="1:4">
      <c r="A5002" s="572">
        <v>9871</v>
      </c>
      <c r="B5002" s="573" t="s">
        <v>5495</v>
      </c>
      <c r="C5002" s="574" t="s">
        <v>810</v>
      </c>
      <c r="D5002" s="575">
        <v>19.37</v>
      </c>
    </row>
    <row r="5003" spans="1:4">
      <c r="A5003" s="572">
        <v>9872</v>
      </c>
      <c r="B5003" s="573" t="s">
        <v>5496</v>
      </c>
      <c r="C5003" s="574" t="s">
        <v>810</v>
      </c>
      <c r="D5003" s="575">
        <v>24.42</v>
      </c>
    </row>
    <row r="5004" spans="1:4" ht="28.5">
      <c r="A5004" s="572">
        <v>64</v>
      </c>
      <c r="B5004" s="573" t="s">
        <v>5497</v>
      </c>
      <c r="C5004" s="574" t="s">
        <v>492</v>
      </c>
      <c r="D5004" s="575">
        <v>2.13</v>
      </c>
    </row>
    <row r="5005" spans="1:4" ht="28.5">
      <c r="A5005" s="572">
        <v>37423</v>
      </c>
      <c r="B5005" s="573" t="s">
        <v>5498</v>
      </c>
      <c r="C5005" s="574" t="s">
        <v>492</v>
      </c>
      <c r="D5005" s="575">
        <v>5.27</v>
      </c>
    </row>
    <row r="5006" spans="1:4">
      <c r="A5006" s="572">
        <v>12424</v>
      </c>
      <c r="B5006" s="573" t="s">
        <v>5499</v>
      </c>
      <c r="C5006" s="574" t="s">
        <v>492</v>
      </c>
      <c r="D5006" s="575">
        <v>74.260000000000005</v>
      </c>
    </row>
    <row r="5007" spans="1:4">
      <c r="A5007" s="572">
        <v>12425</v>
      </c>
      <c r="B5007" s="573" t="s">
        <v>5500</v>
      </c>
      <c r="C5007" s="574" t="s">
        <v>492</v>
      </c>
      <c r="D5007" s="575">
        <v>37.79</v>
      </c>
    </row>
    <row r="5008" spans="1:4">
      <c r="A5008" s="572">
        <v>12426</v>
      </c>
      <c r="B5008" s="573" t="s">
        <v>5501</v>
      </c>
      <c r="C5008" s="574" t="s">
        <v>492</v>
      </c>
      <c r="D5008" s="575">
        <v>31.82</v>
      </c>
    </row>
    <row r="5009" spans="1:4">
      <c r="A5009" s="572">
        <v>12427</v>
      </c>
      <c r="B5009" s="573" t="s">
        <v>5502</v>
      </c>
      <c r="C5009" s="574" t="s">
        <v>492</v>
      </c>
      <c r="D5009" s="575">
        <v>153.97999999999999</v>
      </c>
    </row>
    <row r="5010" spans="1:4">
      <c r="A5010" s="572">
        <v>12428</v>
      </c>
      <c r="B5010" s="573" t="s">
        <v>5503</v>
      </c>
      <c r="C5010" s="574" t="s">
        <v>492</v>
      </c>
      <c r="D5010" s="575">
        <v>103.43</v>
      </c>
    </row>
    <row r="5011" spans="1:4">
      <c r="A5011" s="572">
        <v>12429</v>
      </c>
      <c r="B5011" s="573" t="s">
        <v>5504</v>
      </c>
      <c r="C5011" s="574" t="s">
        <v>492</v>
      </c>
      <c r="D5011" s="575">
        <v>222.36</v>
      </c>
    </row>
    <row r="5012" spans="1:4">
      <c r="A5012" s="572">
        <v>12430</v>
      </c>
      <c r="B5012" s="573" t="s">
        <v>5505</v>
      </c>
      <c r="C5012" s="574" t="s">
        <v>492</v>
      </c>
      <c r="D5012" s="575">
        <v>37.57</v>
      </c>
    </row>
    <row r="5013" spans="1:4">
      <c r="A5013" s="572">
        <v>12431</v>
      </c>
      <c r="B5013" s="573" t="s">
        <v>5506</v>
      </c>
      <c r="C5013" s="574" t="s">
        <v>492</v>
      </c>
      <c r="D5013" s="575">
        <v>308.39999999999998</v>
      </c>
    </row>
    <row r="5014" spans="1:4">
      <c r="A5014" s="572">
        <v>12432</v>
      </c>
      <c r="B5014" s="573" t="s">
        <v>5507</v>
      </c>
      <c r="C5014" s="574" t="s">
        <v>492</v>
      </c>
      <c r="D5014" s="575">
        <v>43.06</v>
      </c>
    </row>
    <row r="5015" spans="1:4">
      <c r="A5015" s="572">
        <v>12433</v>
      </c>
      <c r="B5015" s="573" t="s">
        <v>5508</v>
      </c>
      <c r="C5015" s="574" t="s">
        <v>492</v>
      </c>
      <c r="D5015" s="575">
        <v>23.63</v>
      </c>
    </row>
    <row r="5016" spans="1:4">
      <c r="A5016" s="572">
        <v>12434</v>
      </c>
      <c r="B5016" s="573" t="s">
        <v>5509</v>
      </c>
      <c r="C5016" s="574" t="s">
        <v>492</v>
      </c>
      <c r="D5016" s="575">
        <v>17.04</v>
      </c>
    </row>
    <row r="5017" spans="1:4">
      <c r="A5017" s="572">
        <v>12435</v>
      </c>
      <c r="B5017" s="573" t="s">
        <v>5510</v>
      </c>
      <c r="C5017" s="574" t="s">
        <v>492</v>
      </c>
      <c r="D5017" s="575">
        <v>92.94</v>
      </c>
    </row>
    <row r="5018" spans="1:4">
      <c r="A5018" s="572">
        <v>12437</v>
      </c>
      <c r="B5018" s="573" t="s">
        <v>5511</v>
      </c>
      <c r="C5018" s="574" t="s">
        <v>492</v>
      </c>
      <c r="D5018" s="575">
        <v>61.96</v>
      </c>
    </row>
    <row r="5019" spans="1:4">
      <c r="A5019" s="572">
        <v>12438</v>
      </c>
      <c r="B5019" s="573" t="s">
        <v>5512</v>
      </c>
      <c r="C5019" s="574" t="s">
        <v>492</v>
      </c>
      <c r="D5019" s="575">
        <v>137.19999999999999</v>
      </c>
    </row>
    <row r="5020" spans="1:4">
      <c r="A5020" s="572">
        <v>12439</v>
      </c>
      <c r="B5020" s="573" t="s">
        <v>5513</v>
      </c>
      <c r="C5020" s="574" t="s">
        <v>492</v>
      </c>
      <c r="D5020" s="575">
        <v>21.82</v>
      </c>
    </row>
    <row r="5021" spans="1:4">
      <c r="A5021" s="572">
        <v>12436</v>
      </c>
      <c r="B5021" s="573" t="s">
        <v>5514</v>
      </c>
      <c r="C5021" s="574" t="s">
        <v>492</v>
      </c>
      <c r="D5021" s="575">
        <v>173.85</v>
      </c>
    </row>
    <row r="5022" spans="1:4">
      <c r="A5022" s="572">
        <v>12440</v>
      </c>
      <c r="B5022" s="573" t="s">
        <v>5515</v>
      </c>
      <c r="C5022" s="574" t="s">
        <v>492</v>
      </c>
      <c r="D5022" s="575">
        <v>34.39</v>
      </c>
    </row>
    <row r="5023" spans="1:4">
      <c r="A5023" s="572">
        <v>9884</v>
      </c>
      <c r="B5023" s="573" t="s">
        <v>5516</v>
      </c>
      <c r="C5023" s="574" t="s">
        <v>492</v>
      </c>
      <c r="D5023" s="575">
        <v>40.72</v>
      </c>
    </row>
    <row r="5024" spans="1:4">
      <c r="A5024" s="572">
        <v>9888</v>
      </c>
      <c r="B5024" s="573" t="s">
        <v>5517</v>
      </c>
      <c r="C5024" s="574" t="s">
        <v>492</v>
      </c>
      <c r="D5024" s="575">
        <v>35.01</v>
      </c>
    </row>
    <row r="5025" spans="1:4">
      <c r="A5025" s="572">
        <v>9886</v>
      </c>
      <c r="B5025" s="573" t="s">
        <v>5518</v>
      </c>
      <c r="C5025" s="574" t="s">
        <v>492</v>
      </c>
      <c r="D5025" s="575">
        <v>22.79</v>
      </c>
    </row>
    <row r="5026" spans="1:4">
      <c r="A5026" s="572">
        <v>9883</v>
      </c>
      <c r="B5026" s="573" t="s">
        <v>5519</v>
      </c>
      <c r="C5026" s="574" t="s">
        <v>492</v>
      </c>
      <c r="D5026" s="575">
        <v>14.56</v>
      </c>
    </row>
    <row r="5027" spans="1:4">
      <c r="A5027" s="572">
        <v>9889</v>
      </c>
      <c r="B5027" s="573" t="s">
        <v>5520</v>
      </c>
      <c r="C5027" s="574" t="s">
        <v>492</v>
      </c>
      <c r="D5027" s="575">
        <v>96.26</v>
      </c>
    </row>
    <row r="5028" spans="1:4">
      <c r="A5028" s="572">
        <v>9887</v>
      </c>
      <c r="B5028" s="573" t="s">
        <v>5521</v>
      </c>
      <c r="C5028" s="574" t="s">
        <v>492</v>
      </c>
      <c r="D5028" s="575">
        <v>62.23</v>
      </c>
    </row>
    <row r="5029" spans="1:4">
      <c r="A5029" s="572">
        <v>9890</v>
      </c>
      <c r="B5029" s="573" t="s">
        <v>5522</v>
      </c>
      <c r="C5029" s="574" t="s">
        <v>492</v>
      </c>
      <c r="D5029" s="575">
        <v>141.85</v>
      </c>
    </row>
    <row r="5030" spans="1:4">
      <c r="A5030" s="572">
        <v>9885</v>
      </c>
      <c r="B5030" s="573" t="s">
        <v>5523</v>
      </c>
      <c r="C5030" s="574" t="s">
        <v>492</v>
      </c>
      <c r="D5030" s="575">
        <v>20.309999999999999</v>
      </c>
    </row>
    <row r="5031" spans="1:4">
      <c r="A5031" s="572">
        <v>9891</v>
      </c>
      <c r="B5031" s="573" t="s">
        <v>5524</v>
      </c>
      <c r="C5031" s="574" t="s">
        <v>492</v>
      </c>
      <c r="D5031" s="575">
        <v>190.18</v>
      </c>
    </row>
    <row r="5032" spans="1:4">
      <c r="A5032" s="572">
        <v>9892</v>
      </c>
      <c r="B5032" s="573" t="s">
        <v>5525</v>
      </c>
      <c r="C5032" s="574" t="s">
        <v>492</v>
      </c>
      <c r="D5032" s="575">
        <v>3.33</v>
      </c>
    </row>
    <row r="5033" spans="1:4">
      <c r="A5033" s="572">
        <v>9893</v>
      </c>
      <c r="B5033" s="573" t="s">
        <v>5526</v>
      </c>
      <c r="C5033" s="574" t="s">
        <v>492</v>
      </c>
      <c r="D5033" s="575">
        <v>36.49</v>
      </c>
    </row>
    <row r="5034" spans="1:4">
      <c r="A5034" s="572">
        <v>9901</v>
      </c>
      <c r="B5034" s="573" t="s">
        <v>5527</v>
      </c>
      <c r="C5034" s="574" t="s">
        <v>492</v>
      </c>
      <c r="D5034" s="575">
        <v>16.05</v>
      </c>
    </row>
    <row r="5035" spans="1:4">
      <c r="A5035" s="572">
        <v>9896</v>
      </c>
      <c r="B5035" s="573" t="s">
        <v>5528</v>
      </c>
      <c r="C5035" s="574" t="s">
        <v>492</v>
      </c>
      <c r="D5035" s="575">
        <v>13.82</v>
      </c>
    </row>
    <row r="5036" spans="1:4">
      <c r="A5036" s="572">
        <v>9900</v>
      </c>
      <c r="B5036" s="573" t="s">
        <v>5529</v>
      </c>
      <c r="C5036" s="574" t="s">
        <v>492</v>
      </c>
      <c r="D5036" s="575">
        <v>8.5500000000000007</v>
      </c>
    </row>
    <row r="5037" spans="1:4">
      <c r="A5037" s="572">
        <v>9898</v>
      </c>
      <c r="B5037" s="573" t="s">
        <v>5530</v>
      </c>
      <c r="C5037" s="574" t="s">
        <v>492</v>
      </c>
      <c r="D5037" s="575">
        <v>75.010000000000005</v>
      </c>
    </row>
    <row r="5038" spans="1:4">
      <c r="A5038" s="572">
        <v>9902</v>
      </c>
      <c r="B5038" s="573" t="s">
        <v>5531</v>
      </c>
      <c r="C5038" s="574" t="s">
        <v>492</v>
      </c>
      <c r="D5038" s="575">
        <v>95.03</v>
      </c>
    </row>
    <row r="5039" spans="1:4">
      <c r="A5039" s="572">
        <v>9899</v>
      </c>
      <c r="B5039" s="573" t="s">
        <v>5532</v>
      </c>
      <c r="C5039" s="574" t="s">
        <v>492</v>
      </c>
      <c r="D5039" s="575">
        <v>4.58</v>
      </c>
    </row>
    <row r="5040" spans="1:4">
      <c r="A5040" s="572">
        <v>9911</v>
      </c>
      <c r="B5040" s="573" t="s">
        <v>5533</v>
      </c>
      <c r="C5040" s="574" t="s">
        <v>492</v>
      </c>
      <c r="D5040" s="575">
        <v>165.33</v>
      </c>
    </row>
    <row r="5041" spans="1:4">
      <c r="A5041" s="572">
        <v>9908</v>
      </c>
      <c r="B5041" s="573" t="s">
        <v>5534</v>
      </c>
      <c r="C5041" s="574" t="s">
        <v>492</v>
      </c>
      <c r="D5041" s="575">
        <v>240.67</v>
      </c>
    </row>
    <row r="5042" spans="1:4">
      <c r="A5042" s="572">
        <v>9905</v>
      </c>
      <c r="B5042" s="573" t="s">
        <v>5535</v>
      </c>
      <c r="C5042" s="574" t="s">
        <v>492</v>
      </c>
      <c r="D5042" s="575">
        <v>3.23</v>
      </c>
    </row>
    <row r="5043" spans="1:4">
      <c r="A5043" s="572">
        <v>9906</v>
      </c>
      <c r="B5043" s="573" t="s">
        <v>5536</v>
      </c>
      <c r="C5043" s="574" t="s">
        <v>492</v>
      </c>
      <c r="D5043" s="575">
        <v>3.82</v>
      </c>
    </row>
    <row r="5044" spans="1:4">
      <c r="A5044" s="572">
        <v>9895</v>
      </c>
      <c r="B5044" s="573" t="s">
        <v>5537</v>
      </c>
      <c r="C5044" s="574" t="s">
        <v>492</v>
      </c>
      <c r="D5044" s="575">
        <v>6.45</v>
      </c>
    </row>
    <row r="5045" spans="1:4">
      <c r="A5045" s="572">
        <v>9894</v>
      </c>
      <c r="B5045" s="573" t="s">
        <v>5538</v>
      </c>
      <c r="C5045" s="574" t="s">
        <v>492</v>
      </c>
      <c r="D5045" s="575">
        <v>12.61</v>
      </c>
    </row>
    <row r="5046" spans="1:4">
      <c r="A5046" s="572">
        <v>9897</v>
      </c>
      <c r="B5046" s="573" t="s">
        <v>5539</v>
      </c>
      <c r="C5046" s="574" t="s">
        <v>492</v>
      </c>
      <c r="D5046" s="575">
        <v>14.83</v>
      </c>
    </row>
    <row r="5047" spans="1:4">
      <c r="A5047" s="572">
        <v>9910</v>
      </c>
      <c r="B5047" s="573" t="s">
        <v>5540</v>
      </c>
      <c r="C5047" s="574" t="s">
        <v>492</v>
      </c>
      <c r="D5047" s="575">
        <v>34.299999999999997</v>
      </c>
    </row>
    <row r="5048" spans="1:4">
      <c r="A5048" s="572">
        <v>9909</v>
      </c>
      <c r="B5048" s="573" t="s">
        <v>5541</v>
      </c>
      <c r="C5048" s="574" t="s">
        <v>492</v>
      </c>
      <c r="D5048" s="575">
        <v>71.290000000000006</v>
      </c>
    </row>
    <row r="5049" spans="1:4">
      <c r="A5049" s="572">
        <v>9907</v>
      </c>
      <c r="B5049" s="573" t="s">
        <v>5542</v>
      </c>
      <c r="C5049" s="574" t="s">
        <v>492</v>
      </c>
      <c r="D5049" s="575">
        <v>105.82</v>
      </c>
    </row>
    <row r="5050" spans="1:4" ht="28.5">
      <c r="A5050" s="572">
        <v>20973</v>
      </c>
      <c r="B5050" s="573" t="s">
        <v>5543</v>
      </c>
      <c r="C5050" s="574" t="s">
        <v>492</v>
      </c>
      <c r="D5050" s="575">
        <v>63.38</v>
      </c>
    </row>
    <row r="5051" spans="1:4" ht="28.5">
      <c r="A5051" s="572">
        <v>20974</v>
      </c>
      <c r="B5051" s="573" t="s">
        <v>5544</v>
      </c>
      <c r="C5051" s="574" t="s">
        <v>492</v>
      </c>
      <c r="D5051" s="575">
        <v>90.68</v>
      </c>
    </row>
    <row r="5052" spans="1:4">
      <c r="A5052" s="572">
        <v>37989</v>
      </c>
      <c r="B5052" s="573" t="s">
        <v>5545</v>
      </c>
      <c r="C5052" s="574" t="s">
        <v>492</v>
      </c>
      <c r="D5052" s="575">
        <v>8.08</v>
      </c>
    </row>
    <row r="5053" spans="1:4">
      <c r="A5053" s="572">
        <v>37990</v>
      </c>
      <c r="B5053" s="573" t="s">
        <v>5546</v>
      </c>
      <c r="C5053" s="574" t="s">
        <v>492</v>
      </c>
      <c r="D5053" s="575">
        <v>9.39</v>
      </c>
    </row>
    <row r="5054" spans="1:4">
      <c r="A5054" s="572">
        <v>37991</v>
      </c>
      <c r="B5054" s="573" t="s">
        <v>5547</v>
      </c>
      <c r="C5054" s="574" t="s">
        <v>492</v>
      </c>
      <c r="D5054" s="575">
        <v>14.86</v>
      </c>
    </row>
    <row r="5055" spans="1:4">
      <c r="A5055" s="572">
        <v>37992</v>
      </c>
      <c r="B5055" s="573" t="s">
        <v>5548</v>
      </c>
      <c r="C5055" s="574" t="s">
        <v>492</v>
      </c>
      <c r="D5055" s="575">
        <v>22.69</v>
      </c>
    </row>
    <row r="5056" spans="1:4">
      <c r="A5056" s="572">
        <v>37993</v>
      </c>
      <c r="B5056" s="573" t="s">
        <v>5549</v>
      </c>
      <c r="C5056" s="574" t="s">
        <v>492</v>
      </c>
      <c r="D5056" s="575">
        <v>33.68</v>
      </c>
    </row>
    <row r="5057" spans="1:4">
      <c r="A5057" s="572">
        <v>37994</v>
      </c>
      <c r="B5057" s="573" t="s">
        <v>5550</v>
      </c>
      <c r="C5057" s="574" t="s">
        <v>492</v>
      </c>
      <c r="D5057" s="575">
        <v>80.94</v>
      </c>
    </row>
    <row r="5058" spans="1:4">
      <c r="A5058" s="572">
        <v>37995</v>
      </c>
      <c r="B5058" s="573" t="s">
        <v>5551</v>
      </c>
      <c r="C5058" s="574" t="s">
        <v>492</v>
      </c>
      <c r="D5058" s="575">
        <v>117.48</v>
      </c>
    </row>
    <row r="5059" spans="1:4">
      <c r="A5059" s="572">
        <v>37996</v>
      </c>
      <c r="B5059" s="573" t="s">
        <v>5552</v>
      </c>
      <c r="C5059" s="574" t="s">
        <v>492</v>
      </c>
      <c r="D5059" s="575">
        <v>173.21</v>
      </c>
    </row>
    <row r="5060" spans="1:4" ht="28.5">
      <c r="A5060" s="572">
        <v>13883</v>
      </c>
      <c r="B5060" s="573" t="s">
        <v>5553</v>
      </c>
      <c r="C5060" s="574" t="s">
        <v>492</v>
      </c>
      <c r="D5060" s="575">
        <v>93542.42</v>
      </c>
    </row>
    <row r="5061" spans="1:4" ht="28.5">
      <c r="A5061" s="572">
        <v>38604</v>
      </c>
      <c r="B5061" s="573" t="s">
        <v>5554</v>
      </c>
      <c r="C5061" s="574" t="s">
        <v>492</v>
      </c>
      <c r="D5061" s="575">
        <v>116505.84</v>
      </c>
    </row>
    <row r="5062" spans="1:4" ht="28.5">
      <c r="A5062" s="572">
        <v>10601</v>
      </c>
      <c r="B5062" s="573" t="s">
        <v>5555</v>
      </c>
      <c r="C5062" s="574" t="s">
        <v>492</v>
      </c>
      <c r="D5062" s="575">
        <v>2266271.06</v>
      </c>
    </row>
    <row r="5063" spans="1:4">
      <c r="A5063" s="572">
        <v>26034</v>
      </c>
      <c r="B5063" s="573" t="s">
        <v>5556</v>
      </c>
      <c r="C5063" s="574" t="s">
        <v>492</v>
      </c>
      <c r="D5063" s="575">
        <v>5967011.7300000004</v>
      </c>
    </row>
    <row r="5064" spans="1:4">
      <c r="A5064" s="572">
        <v>13894</v>
      </c>
      <c r="B5064" s="573" t="s">
        <v>5557</v>
      </c>
      <c r="C5064" s="574" t="s">
        <v>492</v>
      </c>
      <c r="D5064" s="575">
        <v>364602.87</v>
      </c>
    </row>
    <row r="5065" spans="1:4">
      <c r="A5065" s="572">
        <v>13895</v>
      </c>
      <c r="B5065" s="573" t="s">
        <v>5558</v>
      </c>
      <c r="C5065" s="574" t="s">
        <v>492</v>
      </c>
      <c r="D5065" s="575">
        <v>490269.32</v>
      </c>
    </row>
    <row r="5066" spans="1:4">
      <c r="A5066" s="572">
        <v>13892</v>
      </c>
      <c r="B5066" s="573" t="s">
        <v>5559</v>
      </c>
      <c r="C5066" s="574" t="s">
        <v>492</v>
      </c>
      <c r="D5066" s="575">
        <v>600813.06999999995</v>
      </c>
    </row>
    <row r="5067" spans="1:4">
      <c r="A5067" s="572">
        <v>9914</v>
      </c>
      <c r="B5067" s="573" t="s">
        <v>5560</v>
      </c>
      <c r="C5067" s="574" t="s">
        <v>492</v>
      </c>
      <c r="D5067" s="575">
        <v>650000</v>
      </c>
    </row>
    <row r="5068" spans="1:4" ht="42.75">
      <c r="A5068" s="572">
        <v>36485</v>
      </c>
      <c r="B5068" s="573" t="s">
        <v>5561</v>
      </c>
      <c r="C5068" s="574" t="s">
        <v>492</v>
      </c>
      <c r="D5068" s="575">
        <v>349875.3</v>
      </c>
    </row>
    <row r="5069" spans="1:4" ht="28.5">
      <c r="A5069" s="572">
        <v>9912</v>
      </c>
      <c r="B5069" s="573" t="s">
        <v>5562</v>
      </c>
      <c r="C5069" s="574" t="s">
        <v>492</v>
      </c>
      <c r="D5069" s="575">
        <v>1845000</v>
      </c>
    </row>
    <row r="5070" spans="1:4" ht="28.5">
      <c r="A5070" s="572">
        <v>9921</v>
      </c>
      <c r="B5070" s="573" t="s">
        <v>5563</v>
      </c>
      <c r="C5070" s="574" t="s">
        <v>492</v>
      </c>
      <c r="D5070" s="575">
        <v>951738.26</v>
      </c>
    </row>
    <row r="5071" spans="1:4" ht="28.5">
      <c r="A5071" s="572">
        <v>21112</v>
      </c>
      <c r="B5071" s="573" t="s">
        <v>5564</v>
      </c>
      <c r="C5071" s="574" t="s">
        <v>492</v>
      </c>
      <c r="D5071" s="575">
        <v>117.07</v>
      </c>
    </row>
    <row r="5072" spans="1:4" ht="28.5">
      <c r="A5072" s="572">
        <v>10228</v>
      </c>
      <c r="B5072" s="573" t="s">
        <v>5565</v>
      </c>
      <c r="C5072" s="574" t="s">
        <v>492</v>
      </c>
      <c r="D5072" s="575">
        <v>136</v>
      </c>
    </row>
    <row r="5073" spans="1:4" ht="28.5">
      <c r="A5073" s="572">
        <v>11781</v>
      </c>
      <c r="B5073" s="573" t="s">
        <v>5566</v>
      </c>
      <c r="C5073" s="574" t="s">
        <v>492</v>
      </c>
      <c r="D5073" s="575">
        <v>110.17</v>
      </c>
    </row>
    <row r="5074" spans="1:4">
      <c r="A5074" s="572">
        <v>11751</v>
      </c>
      <c r="B5074" s="573" t="s">
        <v>5567</v>
      </c>
      <c r="C5074" s="574" t="s">
        <v>492</v>
      </c>
      <c r="D5074" s="575">
        <v>79.89</v>
      </c>
    </row>
    <row r="5075" spans="1:4">
      <c r="A5075" s="572">
        <v>11750</v>
      </c>
      <c r="B5075" s="573" t="s">
        <v>5568</v>
      </c>
      <c r="C5075" s="574" t="s">
        <v>492</v>
      </c>
      <c r="D5075" s="575">
        <v>66.290000000000006</v>
      </c>
    </row>
    <row r="5076" spans="1:4">
      <c r="A5076" s="572">
        <v>11746</v>
      </c>
      <c r="B5076" s="573" t="s">
        <v>5569</v>
      </c>
      <c r="C5076" s="574" t="s">
        <v>492</v>
      </c>
      <c r="D5076" s="575">
        <v>44.48</v>
      </c>
    </row>
    <row r="5077" spans="1:4">
      <c r="A5077" s="572">
        <v>11748</v>
      </c>
      <c r="B5077" s="573" t="s">
        <v>5570</v>
      </c>
      <c r="C5077" s="574" t="s">
        <v>492</v>
      </c>
      <c r="D5077" s="575">
        <v>28.54</v>
      </c>
    </row>
    <row r="5078" spans="1:4">
      <c r="A5078" s="572">
        <v>11747</v>
      </c>
      <c r="B5078" s="573" t="s">
        <v>5571</v>
      </c>
      <c r="C5078" s="574" t="s">
        <v>492</v>
      </c>
      <c r="D5078" s="575">
        <v>123.19</v>
      </c>
    </row>
    <row r="5079" spans="1:4">
      <c r="A5079" s="572">
        <v>11749</v>
      </c>
      <c r="B5079" s="573" t="s">
        <v>5572</v>
      </c>
      <c r="C5079" s="574" t="s">
        <v>492</v>
      </c>
      <c r="D5079" s="575">
        <v>32.94</v>
      </c>
    </row>
    <row r="5080" spans="1:4" ht="28.5">
      <c r="A5080" s="572">
        <v>10236</v>
      </c>
      <c r="B5080" s="573" t="s">
        <v>5573</v>
      </c>
      <c r="C5080" s="574" t="s">
        <v>492</v>
      </c>
      <c r="D5080" s="575">
        <v>75.790000000000006</v>
      </c>
    </row>
    <row r="5081" spans="1:4" ht="28.5">
      <c r="A5081" s="572">
        <v>10233</v>
      </c>
      <c r="B5081" s="573" t="s">
        <v>5574</v>
      </c>
      <c r="C5081" s="574" t="s">
        <v>492</v>
      </c>
      <c r="D5081" s="575">
        <v>71.02</v>
      </c>
    </row>
    <row r="5082" spans="1:4" ht="28.5">
      <c r="A5082" s="572">
        <v>10234</v>
      </c>
      <c r="B5082" s="573" t="s">
        <v>5575</v>
      </c>
      <c r="C5082" s="574" t="s">
        <v>492</v>
      </c>
      <c r="D5082" s="575">
        <v>44.74</v>
      </c>
    </row>
    <row r="5083" spans="1:4" ht="28.5">
      <c r="A5083" s="572">
        <v>10231</v>
      </c>
      <c r="B5083" s="573" t="s">
        <v>5576</v>
      </c>
      <c r="C5083" s="574" t="s">
        <v>492</v>
      </c>
      <c r="D5083" s="575">
        <v>205.15</v>
      </c>
    </row>
    <row r="5084" spans="1:4" ht="28.5">
      <c r="A5084" s="572">
        <v>10232</v>
      </c>
      <c r="B5084" s="573" t="s">
        <v>5577</v>
      </c>
      <c r="C5084" s="574" t="s">
        <v>492</v>
      </c>
      <c r="D5084" s="575">
        <v>114.8</v>
      </c>
    </row>
    <row r="5085" spans="1:4" ht="28.5">
      <c r="A5085" s="572">
        <v>10235</v>
      </c>
      <c r="B5085" s="573" t="s">
        <v>5578</v>
      </c>
      <c r="C5085" s="574" t="s">
        <v>492</v>
      </c>
      <c r="D5085" s="575">
        <v>281.24</v>
      </c>
    </row>
    <row r="5086" spans="1:4" ht="28.5">
      <c r="A5086" s="572">
        <v>10229</v>
      </c>
      <c r="B5086" s="573" t="s">
        <v>5579</v>
      </c>
      <c r="C5086" s="574" t="s">
        <v>492</v>
      </c>
      <c r="D5086" s="575">
        <v>40.46</v>
      </c>
    </row>
    <row r="5087" spans="1:4" ht="28.5">
      <c r="A5087" s="572">
        <v>10230</v>
      </c>
      <c r="B5087" s="573" t="s">
        <v>5580</v>
      </c>
      <c r="C5087" s="574" t="s">
        <v>492</v>
      </c>
      <c r="D5087" s="575">
        <v>494.96</v>
      </c>
    </row>
    <row r="5088" spans="1:4" ht="28.5">
      <c r="A5088" s="572">
        <v>10409</v>
      </c>
      <c r="B5088" s="573" t="s">
        <v>5581</v>
      </c>
      <c r="C5088" s="574" t="s">
        <v>492</v>
      </c>
      <c r="D5088" s="575">
        <v>147.05000000000001</v>
      </c>
    </row>
    <row r="5089" spans="1:4" ht="28.5">
      <c r="A5089" s="572">
        <v>10411</v>
      </c>
      <c r="B5089" s="573" t="s">
        <v>5582</v>
      </c>
      <c r="C5089" s="574" t="s">
        <v>492</v>
      </c>
      <c r="D5089" s="575">
        <v>131.58000000000001</v>
      </c>
    </row>
    <row r="5090" spans="1:4" ht="28.5">
      <c r="A5090" s="572">
        <v>10410</v>
      </c>
      <c r="B5090" s="573" t="s">
        <v>5583</v>
      </c>
      <c r="C5090" s="574" t="s">
        <v>492</v>
      </c>
      <c r="D5090" s="575">
        <v>87.89</v>
      </c>
    </row>
    <row r="5091" spans="1:4" ht="28.5">
      <c r="A5091" s="572">
        <v>10404</v>
      </c>
      <c r="B5091" s="573" t="s">
        <v>5584</v>
      </c>
      <c r="C5091" s="574" t="s">
        <v>492</v>
      </c>
      <c r="D5091" s="575">
        <v>53.36</v>
      </c>
    </row>
    <row r="5092" spans="1:4" ht="28.5">
      <c r="A5092" s="572">
        <v>10405</v>
      </c>
      <c r="B5092" s="573" t="s">
        <v>5585</v>
      </c>
      <c r="C5092" s="574" t="s">
        <v>492</v>
      </c>
      <c r="D5092" s="575">
        <v>294.61</v>
      </c>
    </row>
    <row r="5093" spans="1:4" ht="28.5">
      <c r="A5093" s="572">
        <v>10408</v>
      </c>
      <c r="B5093" s="573" t="s">
        <v>5586</v>
      </c>
      <c r="C5093" s="574" t="s">
        <v>492</v>
      </c>
      <c r="D5093" s="575">
        <v>206.01</v>
      </c>
    </row>
    <row r="5094" spans="1:4" ht="28.5">
      <c r="A5094" s="572">
        <v>10406</v>
      </c>
      <c r="B5094" s="573" t="s">
        <v>5587</v>
      </c>
      <c r="C5094" s="574" t="s">
        <v>492</v>
      </c>
      <c r="D5094" s="575">
        <v>406.92</v>
      </c>
    </row>
    <row r="5095" spans="1:4" ht="28.5">
      <c r="A5095" s="572">
        <v>10412</v>
      </c>
      <c r="B5095" s="573" t="s">
        <v>5588</v>
      </c>
      <c r="C5095" s="574" t="s">
        <v>492</v>
      </c>
      <c r="D5095" s="575">
        <v>64.67</v>
      </c>
    </row>
    <row r="5096" spans="1:4" ht="28.5">
      <c r="A5096" s="572">
        <v>10407</v>
      </c>
      <c r="B5096" s="573" t="s">
        <v>5589</v>
      </c>
      <c r="C5096" s="574" t="s">
        <v>492</v>
      </c>
      <c r="D5096" s="575">
        <v>631.13</v>
      </c>
    </row>
    <row r="5097" spans="1:4" ht="28.5">
      <c r="A5097" s="572">
        <v>10416</v>
      </c>
      <c r="B5097" s="573" t="s">
        <v>5590</v>
      </c>
      <c r="C5097" s="574" t="s">
        <v>492</v>
      </c>
      <c r="D5097" s="575">
        <v>78.28</v>
      </c>
    </row>
    <row r="5098" spans="1:4" ht="28.5">
      <c r="A5098" s="572">
        <v>10419</v>
      </c>
      <c r="B5098" s="573" t="s">
        <v>5591</v>
      </c>
      <c r="C5098" s="574" t="s">
        <v>492</v>
      </c>
      <c r="D5098" s="575">
        <v>67.95</v>
      </c>
    </row>
    <row r="5099" spans="1:4" ht="28.5">
      <c r="A5099" s="572">
        <v>10418</v>
      </c>
      <c r="B5099" s="573" t="s">
        <v>5592</v>
      </c>
      <c r="C5099" s="574" t="s">
        <v>492</v>
      </c>
      <c r="D5099" s="575">
        <v>45.29</v>
      </c>
    </row>
    <row r="5100" spans="1:4" ht="28.5">
      <c r="A5100" s="572">
        <v>21092</v>
      </c>
      <c r="B5100" s="573" t="s">
        <v>5593</v>
      </c>
      <c r="C5100" s="574" t="s">
        <v>492</v>
      </c>
      <c r="D5100" s="575">
        <v>38.85</v>
      </c>
    </row>
    <row r="5101" spans="1:4" ht="28.5">
      <c r="A5101" s="572">
        <v>12657</v>
      </c>
      <c r="B5101" s="573" t="s">
        <v>5594</v>
      </c>
      <c r="C5101" s="574" t="s">
        <v>492</v>
      </c>
      <c r="D5101" s="575">
        <v>182.78</v>
      </c>
    </row>
    <row r="5102" spans="1:4" ht="28.5">
      <c r="A5102" s="572">
        <v>10417</v>
      </c>
      <c r="B5102" s="573" t="s">
        <v>5595</v>
      </c>
      <c r="C5102" s="574" t="s">
        <v>492</v>
      </c>
      <c r="D5102" s="575">
        <v>114.06</v>
      </c>
    </row>
    <row r="5103" spans="1:4" ht="28.5">
      <c r="A5103" s="572">
        <v>10414</v>
      </c>
      <c r="B5103" s="573" t="s">
        <v>5596</v>
      </c>
      <c r="C5103" s="574" t="s">
        <v>492</v>
      </c>
      <c r="D5103" s="575">
        <v>249.59</v>
      </c>
    </row>
    <row r="5104" spans="1:4" ht="28.5">
      <c r="A5104" s="572">
        <v>10413</v>
      </c>
      <c r="B5104" s="573" t="s">
        <v>5597</v>
      </c>
      <c r="C5104" s="574" t="s">
        <v>492</v>
      </c>
      <c r="D5104" s="575">
        <v>41.45</v>
      </c>
    </row>
    <row r="5105" spans="1:4" ht="28.5">
      <c r="A5105" s="572">
        <v>10415</v>
      </c>
      <c r="B5105" s="573" t="s">
        <v>5598</v>
      </c>
      <c r="C5105" s="574" t="s">
        <v>492</v>
      </c>
      <c r="D5105" s="575">
        <v>433.19</v>
      </c>
    </row>
    <row r="5106" spans="1:4">
      <c r="A5106" s="572">
        <v>38643</v>
      </c>
      <c r="B5106" s="573" t="s">
        <v>5599</v>
      </c>
      <c r="C5106" s="574" t="s">
        <v>492</v>
      </c>
      <c r="D5106" s="575">
        <v>22.67</v>
      </c>
    </row>
    <row r="5107" spans="1:4">
      <c r="A5107" s="572">
        <v>37588</v>
      </c>
      <c r="B5107" s="573" t="s">
        <v>5600</v>
      </c>
      <c r="C5107" s="574" t="s">
        <v>492</v>
      </c>
      <c r="D5107" s="575">
        <v>16.78</v>
      </c>
    </row>
    <row r="5108" spans="1:4" ht="28.5">
      <c r="A5108" s="572">
        <v>6157</v>
      </c>
      <c r="B5108" s="573" t="s">
        <v>5601</v>
      </c>
      <c r="C5108" s="574" t="s">
        <v>492</v>
      </c>
      <c r="D5108" s="575">
        <v>30.97</v>
      </c>
    </row>
    <row r="5109" spans="1:4">
      <c r="A5109" s="572">
        <v>6152</v>
      </c>
      <c r="B5109" s="573" t="s">
        <v>5602</v>
      </c>
      <c r="C5109" s="574" t="s">
        <v>492</v>
      </c>
      <c r="D5109" s="575">
        <v>2.3199999999999998</v>
      </c>
    </row>
    <row r="5110" spans="1:4">
      <c r="A5110" s="572">
        <v>6158</v>
      </c>
      <c r="B5110" s="573" t="s">
        <v>5603</v>
      </c>
      <c r="C5110" s="574" t="s">
        <v>492</v>
      </c>
      <c r="D5110" s="575">
        <v>2.79</v>
      </c>
    </row>
    <row r="5111" spans="1:4" ht="28.5">
      <c r="A5111" s="572">
        <v>6156</v>
      </c>
      <c r="B5111" s="573" t="s">
        <v>5604</v>
      </c>
      <c r="C5111" s="574" t="s">
        <v>492</v>
      </c>
      <c r="D5111" s="575">
        <v>2.75</v>
      </c>
    </row>
    <row r="5112" spans="1:4" ht="28.5">
      <c r="A5112" s="572">
        <v>6153</v>
      </c>
      <c r="B5112" s="573" t="s">
        <v>5605</v>
      </c>
      <c r="C5112" s="574" t="s">
        <v>492</v>
      </c>
      <c r="D5112" s="575">
        <v>2.17</v>
      </c>
    </row>
    <row r="5113" spans="1:4">
      <c r="A5113" s="572">
        <v>6154</v>
      </c>
      <c r="B5113" s="573" t="s">
        <v>5606</v>
      </c>
      <c r="C5113" s="574" t="s">
        <v>492</v>
      </c>
      <c r="D5113" s="575">
        <v>5.18</v>
      </c>
    </row>
    <row r="5114" spans="1:4" ht="28.5">
      <c r="A5114" s="572">
        <v>6155</v>
      </c>
      <c r="B5114" s="573" t="s">
        <v>5607</v>
      </c>
      <c r="C5114" s="574" t="s">
        <v>492</v>
      </c>
      <c r="D5114" s="575">
        <v>10.73</v>
      </c>
    </row>
    <row r="5115" spans="1:4">
      <c r="A5115" s="572">
        <v>3115</v>
      </c>
      <c r="B5115" s="573" t="s">
        <v>5608</v>
      </c>
      <c r="C5115" s="574" t="s">
        <v>492</v>
      </c>
      <c r="D5115" s="575">
        <v>8.75</v>
      </c>
    </row>
    <row r="5116" spans="1:4">
      <c r="A5116" s="572">
        <v>3116</v>
      </c>
      <c r="B5116" s="573" t="s">
        <v>5609</v>
      </c>
      <c r="C5116" s="574" t="s">
        <v>492</v>
      </c>
      <c r="D5116" s="575">
        <v>10.26</v>
      </c>
    </row>
    <row r="5117" spans="1:4">
      <c r="A5117" s="572">
        <v>11786</v>
      </c>
      <c r="B5117" s="573" t="s">
        <v>5610</v>
      </c>
      <c r="C5117" s="574" t="s">
        <v>492</v>
      </c>
      <c r="D5117" s="575">
        <v>225.23</v>
      </c>
    </row>
    <row r="5118" spans="1:4">
      <c r="A5118" s="572">
        <v>38400</v>
      </c>
      <c r="B5118" s="573" t="s">
        <v>5611</v>
      </c>
      <c r="C5118" s="574" t="s">
        <v>492</v>
      </c>
      <c r="D5118" s="575">
        <v>10.07</v>
      </c>
    </row>
    <row r="5119" spans="1:4" ht="28.5">
      <c r="A5119" s="572">
        <v>13726</v>
      </c>
      <c r="B5119" s="573" t="s">
        <v>5612</v>
      </c>
      <c r="C5119" s="574" t="s">
        <v>492</v>
      </c>
      <c r="D5119" s="575">
        <v>33801.019999999997</v>
      </c>
    </row>
    <row r="5120" spans="1:4" ht="28.5">
      <c r="A5120" s="572">
        <v>12627</v>
      </c>
      <c r="B5120" s="573" t="s">
        <v>5613</v>
      </c>
      <c r="C5120" s="574" t="s">
        <v>492</v>
      </c>
      <c r="D5120" s="575">
        <v>0.35</v>
      </c>
    </row>
    <row r="5121" spans="1:4">
      <c r="A5121" s="572">
        <v>6138</v>
      </c>
      <c r="B5121" s="573" t="s">
        <v>5614</v>
      </c>
      <c r="C5121" s="574" t="s">
        <v>492</v>
      </c>
      <c r="D5121" s="575">
        <v>1.59</v>
      </c>
    </row>
    <row r="5122" spans="1:4">
      <c r="A5122" s="572">
        <v>6094</v>
      </c>
      <c r="B5122" s="573" t="s">
        <v>5615</v>
      </c>
      <c r="C5122" s="574" t="s">
        <v>486</v>
      </c>
      <c r="D5122" s="575">
        <v>15.8</v>
      </c>
    </row>
    <row r="5123" spans="1:4" ht="28.5">
      <c r="A5123" s="572">
        <v>1160</v>
      </c>
      <c r="B5123" s="573" t="s">
        <v>5616</v>
      </c>
      <c r="C5123" s="574" t="s">
        <v>686</v>
      </c>
      <c r="D5123" s="575">
        <v>15.78</v>
      </c>
    </row>
    <row r="5124" spans="1:4">
      <c r="A5124" s="572">
        <v>10615</v>
      </c>
      <c r="B5124" s="573" t="s">
        <v>5617</v>
      </c>
      <c r="C5124" s="574" t="s">
        <v>492</v>
      </c>
      <c r="D5124" s="575">
        <v>40045.22</v>
      </c>
    </row>
    <row r="5125" spans="1:4">
      <c r="A5125" s="572">
        <v>13860</v>
      </c>
      <c r="B5125" s="573" t="s">
        <v>5618</v>
      </c>
      <c r="C5125" s="574" t="s">
        <v>492</v>
      </c>
      <c r="D5125" s="575">
        <v>43355.69</v>
      </c>
    </row>
    <row r="5126" spans="1:4" ht="28.5">
      <c r="A5126" s="572">
        <v>40824</v>
      </c>
      <c r="B5126" s="573" t="s">
        <v>5619</v>
      </c>
      <c r="C5126" s="574" t="s">
        <v>492</v>
      </c>
      <c r="D5126" s="575">
        <v>60628.95</v>
      </c>
    </row>
    <row r="5127" spans="1:4" ht="28.5">
      <c r="A5127" s="572">
        <v>11613</v>
      </c>
      <c r="B5127" s="573" t="s">
        <v>5620</v>
      </c>
      <c r="C5127" s="574" t="s">
        <v>492</v>
      </c>
      <c r="D5127" s="575">
        <v>60628.95</v>
      </c>
    </row>
    <row r="5128" spans="1:4">
      <c r="A5128" s="572">
        <v>13532</v>
      </c>
      <c r="B5128" s="573" t="s">
        <v>5621</v>
      </c>
      <c r="C5128" s="574" t="s">
        <v>492</v>
      </c>
      <c r="D5128" s="575">
        <v>47151.87</v>
      </c>
    </row>
    <row r="5129" spans="1:4">
      <c r="A5129" s="572">
        <v>10443</v>
      </c>
      <c r="B5129" s="573" t="s">
        <v>5622</v>
      </c>
      <c r="C5129" s="574" t="s">
        <v>492</v>
      </c>
      <c r="D5129" s="575">
        <v>295.69</v>
      </c>
    </row>
    <row r="5130" spans="1:4">
      <c r="A5130" s="572">
        <v>10441</v>
      </c>
      <c r="B5130" s="573" t="s">
        <v>5623</v>
      </c>
      <c r="C5130" s="574" t="s">
        <v>492</v>
      </c>
      <c r="D5130" s="575">
        <v>295.69</v>
      </c>
    </row>
    <row r="5131" spans="1:4">
      <c r="A5131" s="572">
        <v>10444</v>
      </c>
      <c r="B5131" s="573" t="s">
        <v>5624</v>
      </c>
      <c r="C5131" s="574" t="s">
        <v>492</v>
      </c>
      <c r="D5131" s="575">
        <v>295.69</v>
      </c>
    </row>
    <row r="5132" spans="1:4">
      <c r="A5132" s="572">
        <v>10439</v>
      </c>
      <c r="B5132" s="573" t="s">
        <v>5625</v>
      </c>
      <c r="C5132" s="574" t="s">
        <v>492</v>
      </c>
      <c r="D5132" s="575">
        <v>290.5</v>
      </c>
    </row>
    <row r="5133" spans="1:4">
      <c r="A5133" s="572">
        <v>10442</v>
      </c>
      <c r="B5133" s="573" t="s">
        <v>5626</v>
      </c>
      <c r="C5133" s="574" t="s">
        <v>492</v>
      </c>
      <c r="D5133" s="575">
        <v>295.69</v>
      </c>
    </row>
    <row r="5134" spans="1:4">
      <c r="A5134" s="572">
        <v>10438</v>
      </c>
      <c r="B5134" s="573" t="s">
        <v>5627</v>
      </c>
      <c r="C5134" s="574" t="s">
        <v>492</v>
      </c>
      <c r="D5134" s="575">
        <v>290.5</v>
      </c>
    </row>
    <row r="5135" spans="1:4">
      <c r="A5135" s="572">
        <v>10459</v>
      </c>
      <c r="B5135" s="573" t="s">
        <v>5628</v>
      </c>
      <c r="C5135" s="574" t="s">
        <v>492</v>
      </c>
      <c r="D5135" s="575">
        <v>3871.7</v>
      </c>
    </row>
    <row r="5136" spans="1:4">
      <c r="A5136" s="572">
        <v>10458</v>
      </c>
      <c r="B5136" s="573" t="s">
        <v>5629</v>
      </c>
      <c r="C5136" s="574" t="s">
        <v>492</v>
      </c>
      <c r="D5136" s="575">
        <v>1771.61</v>
      </c>
    </row>
    <row r="5137" spans="1:4">
      <c r="A5137" s="572">
        <v>10451</v>
      </c>
      <c r="B5137" s="573" t="s">
        <v>5630</v>
      </c>
      <c r="C5137" s="574" t="s">
        <v>492</v>
      </c>
      <c r="D5137" s="575">
        <v>2538.4699999999998</v>
      </c>
    </row>
    <row r="5138" spans="1:4">
      <c r="A5138" s="572">
        <v>10447</v>
      </c>
      <c r="B5138" s="573" t="s">
        <v>5631</v>
      </c>
      <c r="C5138" s="574" t="s">
        <v>492</v>
      </c>
      <c r="D5138" s="575">
        <v>1061.73</v>
      </c>
    </row>
    <row r="5139" spans="1:4">
      <c r="A5139" s="572">
        <v>10462</v>
      </c>
      <c r="B5139" s="573" t="s">
        <v>5632</v>
      </c>
      <c r="C5139" s="574" t="s">
        <v>492</v>
      </c>
      <c r="D5139" s="575">
        <v>3871.7</v>
      </c>
    </row>
    <row r="5140" spans="1:4">
      <c r="A5140" s="572">
        <v>10448</v>
      </c>
      <c r="B5140" s="573" t="s">
        <v>5633</v>
      </c>
      <c r="C5140" s="574" t="s">
        <v>492</v>
      </c>
      <c r="D5140" s="575">
        <v>1771.61</v>
      </c>
    </row>
    <row r="5141" spans="1:4">
      <c r="A5141" s="572">
        <v>10464</v>
      </c>
      <c r="B5141" s="573" t="s">
        <v>5634</v>
      </c>
      <c r="C5141" s="574" t="s">
        <v>492</v>
      </c>
      <c r="D5141" s="575">
        <v>2538.4699999999998</v>
      </c>
    </row>
    <row r="5142" spans="1:4">
      <c r="A5142" s="572">
        <v>10465</v>
      </c>
      <c r="B5142" s="573" t="s">
        <v>5635</v>
      </c>
      <c r="C5142" s="574" t="s">
        <v>492</v>
      </c>
      <c r="D5142" s="575">
        <v>3871.7</v>
      </c>
    </row>
    <row r="5143" spans="1:4">
      <c r="A5143" s="572">
        <v>10475</v>
      </c>
      <c r="B5143" s="573" t="s">
        <v>5636</v>
      </c>
      <c r="C5143" s="574" t="s">
        <v>256</v>
      </c>
      <c r="D5143" s="575">
        <v>15.44</v>
      </c>
    </row>
    <row r="5144" spans="1:4">
      <c r="A5144" s="572">
        <v>10478</v>
      </c>
      <c r="B5144" s="573" t="s">
        <v>5637</v>
      </c>
      <c r="C5144" s="574" t="s">
        <v>256</v>
      </c>
      <c r="D5144" s="575">
        <v>17.55</v>
      </c>
    </row>
    <row r="5145" spans="1:4" ht="28.5">
      <c r="A5145" s="572">
        <v>40514</v>
      </c>
      <c r="B5145" s="573" t="s">
        <v>5638</v>
      </c>
      <c r="C5145" s="574" t="s">
        <v>256</v>
      </c>
      <c r="D5145" s="575">
        <v>15.55</v>
      </c>
    </row>
    <row r="5146" spans="1:4">
      <c r="A5146" s="572">
        <v>10481</v>
      </c>
      <c r="B5146" s="573" t="s">
        <v>5639</v>
      </c>
      <c r="C5146" s="574" t="s">
        <v>256</v>
      </c>
      <c r="D5146" s="575">
        <v>16.84</v>
      </c>
    </row>
    <row r="5147" spans="1:4">
      <c r="A5147" s="572">
        <v>4031</v>
      </c>
      <c r="B5147" s="573" t="s">
        <v>5640</v>
      </c>
      <c r="C5147" s="574" t="s">
        <v>891</v>
      </c>
      <c r="D5147" s="575">
        <v>4</v>
      </c>
    </row>
    <row r="5148" spans="1:4">
      <c r="A5148" s="572">
        <v>4030</v>
      </c>
      <c r="B5148" s="573" t="s">
        <v>5641</v>
      </c>
      <c r="C5148" s="574" t="s">
        <v>891</v>
      </c>
      <c r="D5148" s="575">
        <v>10.28</v>
      </c>
    </row>
    <row r="5149" spans="1:4" ht="28.5">
      <c r="A5149" s="572">
        <v>10485</v>
      </c>
      <c r="B5149" s="573" t="s">
        <v>5642</v>
      </c>
      <c r="C5149" s="574" t="s">
        <v>686</v>
      </c>
      <c r="D5149" s="575">
        <v>1.01</v>
      </c>
    </row>
    <row r="5150" spans="1:4" ht="28.5">
      <c r="A5150" s="572">
        <v>10487</v>
      </c>
      <c r="B5150" s="573" t="s">
        <v>5643</v>
      </c>
      <c r="C5150" s="574" t="s">
        <v>686</v>
      </c>
      <c r="D5150" s="575">
        <v>0.9</v>
      </c>
    </row>
    <row r="5151" spans="1:4" ht="28.5">
      <c r="A5151" s="572">
        <v>39399</v>
      </c>
      <c r="B5151" s="573" t="s">
        <v>5644</v>
      </c>
      <c r="C5151" s="574" t="s">
        <v>492</v>
      </c>
      <c r="D5151" s="575">
        <v>714.21</v>
      </c>
    </row>
    <row r="5152" spans="1:4" ht="28.5">
      <c r="A5152" s="572">
        <v>39400</v>
      </c>
      <c r="B5152" s="573" t="s">
        <v>5645</v>
      </c>
      <c r="C5152" s="574" t="s">
        <v>492</v>
      </c>
      <c r="D5152" s="575">
        <v>776.31</v>
      </c>
    </row>
    <row r="5153" spans="1:4" ht="28.5">
      <c r="A5153" s="572">
        <v>39401</v>
      </c>
      <c r="B5153" s="573" t="s">
        <v>5646</v>
      </c>
      <c r="C5153" s="574" t="s">
        <v>492</v>
      </c>
      <c r="D5153" s="575">
        <v>870.84</v>
      </c>
    </row>
    <row r="5154" spans="1:4" ht="28.5">
      <c r="A5154" s="572">
        <v>11652</v>
      </c>
      <c r="B5154" s="573" t="s">
        <v>5647</v>
      </c>
      <c r="C5154" s="574" t="s">
        <v>492</v>
      </c>
      <c r="D5154" s="575">
        <v>1873.51</v>
      </c>
    </row>
    <row r="5155" spans="1:4" ht="28.5">
      <c r="A5155" s="572">
        <v>13475</v>
      </c>
      <c r="B5155" s="573" t="s">
        <v>5648</v>
      </c>
      <c r="C5155" s="574" t="s">
        <v>492</v>
      </c>
      <c r="D5155" s="575">
        <v>2047.29</v>
      </c>
    </row>
    <row r="5156" spans="1:4" ht="28.5">
      <c r="A5156" s="572">
        <v>13896</v>
      </c>
      <c r="B5156" s="573" t="s">
        <v>5649</v>
      </c>
      <c r="C5156" s="574" t="s">
        <v>492</v>
      </c>
      <c r="D5156" s="575">
        <v>1680.7</v>
      </c>
    </row>
    <row r="5157" spans="1:4" ht="28.5">
      <c r="A5157" s="572">
        <v>25970</v>
      </c>
      <c r="B5157" s="573" t="s">
        <v>5650</v>
      </c>
      <c r="C5157" s="574" t="s">
        <v>492</v>
      </c>
      <c r="D5157" s="575">
        <v>721795.69</v>
      </c>
    </row>
    <row r="5158" spans="1:4" ht="28.5">
      <c r="A5158" s="572">
        <v>13476</v>
      </c>
      <c r="B5158" s="573" t="s">
        <v>5651</v>
      </c>
      <c r="C5158" s="574" t="s">
        <v>492</v>
      </c>
      <c r="D5158" s="575">
        <v>727026.14</v>
      </c>
    </row>
    <row r="5159" spans="1:4" ht="28.5">
      <c r="A5159" s="572">
        <v>25971</v>
      </c>
      <c r="B5159" s="573" t="s">
        <v>5652</v>
      </c>
      <c r="C5159" s="574" t="s">
        <v>492</v>
      </c>
      <c r="D5159" s="575">
        <v>1714526.34</v>
      </c>
    </row>
    <row r="5160" spans="1:4" ht="28.5">
      <c r="A5160" s="572">
        <v>10488</v>
      </c>
      <c r="B5160" s="573" t="s">
        <v>5653</v>
      </c>
      <c r="C5160" s="574" t="s">
        <v>492</v>
      </c>
      <c r="D5160" s="575">
        <v>880800</v>
      </c>
    </row>
    <row r="5161" spans="1:4" ht="28.5">
      <c r="A5161" s="572">
        <v>13606</v>
      </c>
      <c r="B5161" s="573" t="s">
        <v>5654</v>
      </c>
      <c r="C5161" s="574" t="s">
        <v>492</v>
      </c>
      <c r="D5161" s="575">
        <v>780376.2</v>
      </c>
    </row>
    <row r="5162" spans="1:4">
      <c r="A5162" s="572">
        <v>10489</v>
      </c>
      <c r="B5162" s="573" t="s">
        <v>5655</v>
      </c>
      <c r="C5162" s="574" t="s">
        <v>686</v>
      </c>
      <c r="D5162" s="575">
        <v>9.44</v>
      </c>
    </row>
    <row r="5163" spans="1:4">
      <c r="A5163" s="572">
        <v>41073</v>
      </c>
      <c r="B5163" s="573" t="s">
        <v>5656</v>
      </c>
      <c r="C5163" s="574" t="s">
        <v>688</v>
      </c>
      <c r="D5163" s="575">
        <v>1714.94</v>
      </c>
    </row>
    <row r="5164" spans="1:4">
      <c r="A5164" s="572">
        <v>10500</v>
      </c>
      <c r="B5164" s="573" t="s">
        <v>5657</v>
      </c>
      <c r="C5164" s="574" t="s">
        <v>891</v>
      </c>
      <c r="D5164" s="575">
        <v>77.77</v>
      </c>
    </row>
    <row r="5165" spans="1:4" ht="28.5">
      <c r="A5165" s="572">
        <v>34391</v>
      </c>
      <c r="B5165" s="573" t="s">
        <v>5658</v>
      </c>
      <c r="C5165" s="574" t="s">
        <v>891</v>
      </c>
      <c r="D5165" s="575">
        <v>446.74</v>
      </c>
    </row>
    <row r="5166" spans="1:4" ht="28.5">
      <c r="A5166" s="572">
        <v>10496</v>
      </c>
      <c r="B5166" s="573" t="s">
        <v>5659</v>
      </c>
      <c r="C5166" s="574" t="s">
        <v>891</v>
      </c>
      <c r="D5166" s="575">
        <v>388.88</v>
      </c>
    </row>
    <row r="5167" spans="1:4" ht="28.5">
      <c r="A5167" s="572">
        <v>10497</v>
      </c>
      <c r="B5167" s="573" t="s">
        <v>5660</v>
      </c>
      <c r="C5167" s="574" t="s">
        <v>891</v>
      </c>
      <c r="D5167" s="575">
        <v>1011.11</v>
      </c>
    </row>
    <row r="5168" spans="1:4" ht="28.5">
      <c r="A5168" s="572">
        <v>10504</v>
      </c>
      <c r="B5168" s="573" t="s">
        <v>5661</v>
      </c>
      <c r="C5168" s="574" t="s">
        <v>891</v>
      </c>
      <c r="D5168" s="575">
        <v>1182.22</v>
      </c>
    </row>
    <row r="5169" spans="1:4">
      <c r="A5169" s="572">
        <v>34390</v>
      </c>
      <c r="B5169" s="573" t="s">
        <v>5662</v>
      </c>
      <c r="C5169" s="574" t="s">
        <v>891</v>
      </c>
      <c r="D5169" s="575">
        <v>348.44</v>
      </c>
    </row>
    <row r="5170" spans="1:4">
      <c r="A5170" s="572">
        <v>34389</v>
      </c>
      <c r="B5170" s="573" t="s">
        <v>5663</v>
      </c>
      <c r="C5170" s="574" t="s">
        <v>891</v>
      </c>
      <c r="D5170" s="575">
        <v>108.88</v>
      </c>
    </row>
    <row r="5171" spans="1:4">
      <c r="A5171" s="572">
        <v>34388</v>
      </c>
      <c r="B5171" s="573" t="s">
        <v>5664</v>
      </c>
      <c r="C5171" s="574" t="s">
        <v>891</v>
      </c>
      <c r="D5171" s="575">
        <v>154.75</v>
      </c>
    </row>
    <row r="5172" spans="1:4">
      <c r="A5172" s="572">
        <v>34387</v>
      </c>
      <c r="B5172" s="573" t="s">
        <v>5665</v>
      </c>
      <c r="C5172" s="574" t="s">
        <v>891</v>
      </c>
      <c r="D5172" s="575">
        <v>251.22</v>
      </c>
    </row>
    <row r="5173" spans="1:4">
      <c r="A5173" s="572">
        <v>11188</v>
      </c>
      <c r="B5173" s="573" t="s">
        <v>5666</v>
      </c>
      <c r="C5173" s="574" t="s">
        <v>891</v>
      </c>
      <c r="D5173" s="575">
        <v>124.44</v>
      </c>
    </row>
    <row r="5174" spans="1:4">
      <c r="A5174" s="572">
        <v>11189</v>
      </c>
      <c r="B5174" s="573" t="s">
        <v>5667</v>
      </c>
      <c r="C5174" s="574" t="s">
        <v>891</v>
      </c>
      <c r="D5174" s="575">
        <v>186.66</v>
      </c>
    </row>
    <row r="5175" spans="1:4">
      <c r="A5175" s="572">
        <v>21107</v>
      </c>
      <c r="B5175" s="573" t="s">
        <v>5668</v>
      </c>
      <c r="C5175" s="574" t="s">
        <v>891</v>
      </c>
      <c r="D5175" s="575">
        <v>134.33000000000001</v>
      </c>
    </row>
    <row r="5176" spans="1:4">
      <c r="A5176" s="572">
        <v>34386</v>
      </c>
      <c r="B5176" s="573" t="s">
        <v>5669</v>
      </c>
      <c r="C5176" s="574" t="s">
        <v>891</v>
      </c>
      <c r="D5176" s="575">
        <v>233.33</v>
      </c>
    </row>
    <row r="5177" spans="1:4">
      <c r="A5177" s="572">
        <v>10494</v>
      </c>
      <c r="B5177" s="573" t="s">
        <v>5670</v>
      </c>
      <c r="C5177" s="574" t="s">
        <v>891</v>
      </c>
      <c r="D5177" s="575">
        <v>70</v>
      </c>
    </row>
    <row r="5178" spans="1:4">
      <c r="A5178" s="572">
        <v>10490</v>
      </c>
      <c r="B5178" s="573" t="s">
        <v>5671</v>
      </c>
      <c r="C5178" s="574" t="s">
        <v>891</v>
      </c>
      <c r="D5178" s="575">
        <v>70</v>
      </c>
    </row>
    <row r="5179" spans="1:4">
      <c r="A5179" s="572">
        <v>10492</v>
      </c>
      <c r="B5179" s="573" t="s">
        <v>5672</v>
      </c>
      <c r="C5179" s="574" t="s">
        <v>891</v>
      </c>
      <c r="D5179" s="575">
        <v>93.33</v>
      </c>
    </row>
    <row r="5180" spans="1:4">
      <c r="A5180" s="572">
        <v>10493</v>
      </c>
      <c r="B5180" s="573" t="s">
        <v>5673</v>
      </c>
      <c r="C5180" s="574" t="s">
        <v>891</v>
      </c>
      <c r="D5180" s="575">
        <v>108.88</v>
      </c>
    </row>
    <row r="5181" spans="1:4">
      <c r="A5181" s="572">
        <v>10491</v>
      </c>
      <c r="B5181" s="573" t="s">
        <v>5674</v>
      </c>
      <c r="C5181" s="574" t="s">
        <v>891</v>
      </c>
      <c r="D5181" s="575">
        <v>132.22</v>
      </c>
    </row>
    <row r="5182" spans="1:4">
      <c r="A5182" s="572">
        <v>34385</v>
      </c>
      <c r="B5182" s="573" t="s">
        <v>5675</v>
      </c>
      <c r="C5182" s="574" t="s">
        <v>891</v>
      </c>
      <c r="D5182" s="575">
        <v>192.88</v>
      </c>
    </row>
    <row r="5183" spans="1:4">
      <c r="A5183" s="572">
        <v>10499</v>
      </c>
      <c r="B5183" s="573" t="s">
        <v>5676</v>
      </c>
      <c r="C5183" s="574" t="s">
        <v>891</v>
      </c>
      <c r="D5183" s="575">
        <v>77.77</v>
      </c>
    </row>
    <row r="5184" spans="1:4">
      <c r="A5184" s="572">
        <v>34384</v>
      </c>
      <c r="B5184" s="573" t="s">
        <v>5677</v>
      </c>
      <c r="C5184" s="574" t="s">
        <v>891</v>
      </c>
      <c r="D5184" s="575">
        <v>233.33</v>
      </c>
    </row>
    <row r="5185" spans="1:4">
      <c r="A5185" s="572">
        <v>11185</v>
      </c>
      <c r="B5185" s="573" t="s">
        <v>5678</v>
      </c>
      <c r="C5185" s="574" t="s">
        <v>891</v>
      </c>
      <c r="D5185" s="575">
        <v>241.11</v>
      </c>
    </row>
    <row r="5186" spans="1:4">
      <c r="A5186" s="572">
        <v>10507</v>
      </c>
      <c r="B5186" s="573" t="s">
        <v>5679</v>
      </c>
      <c r="C5186" s="574" t="s">
        <v>891</v>
      </c>
      <c r="D5186" s="575">
        <v>193</v>
      </c>
    </row>
    <row r="5187" spans="1:4">
      <c r="A5187" s="572">
        <v>10505</v>
      </c>
      <c r="B5187" s="573" t="s">
        <v>5680</v>
      </c>
      <c r="C5187" s="574" t="s">
        <v>891</v>
      </c>
      <c r="D5187" s="575">
        <v>113.88</v>
      </c>
    </row>
    <row r="5188" spans="1:4">
      <c r="A5188" s="572">
        <v>10506</v>
      </c>
      <c r="B5188" s="573" t="s">
        <v>5681</v>
      </c>
      <c r="C5188" s="574" t="s">
        <v>891</v>
      </c>
      <c r="D5188" s="575">
        <v>148.66</v>
      </c>
    </row>
    <row r="5189" spans="1:4" ht="28.5">
      <c r="A5189" s="572">
        <v>5031</v>
      </c>
      <c r="B5189" s="573" t="s">
        <v>5682</v>
      </c>
      <c r="C5189" s="574" t="s">
        <v>891</v>
      </c>
      <c r="D5189" s="575">
        <v>208.75</v>
      </c>
    </row>
    <row r="5190" spans="1:4">
      <c r="A5190" s="572">
        <v>10502</v>
      </c>
      <c r="B5190" s="573" t="s">
        <v>5683</v>
      </c>
      <c r="C5190" s="574" t="s">
        <v>891</v>
      </c>
      <c r="D5190" s="575">
        <v>243.24</v>
      </c>
    </row>
    <row r="5191" spans="1:4">
      <c r="A5191" s="572">
        <v>10501</v>
      </c>
      <c r="B5191" s="573" t="s">
        <v>5684</v>
      </c>
      <c r="C5191" s="574" t="s">
        <v>891</v>
      </c>
      <c r="D5191" s="575">
        <v>137.41999999999999</v>
      </c>
    </row>
    <row r="5192" spans="1:4">
      <c r="A5192" s="572">
        <v>10503</v>
      </c>
      <c r="B5192" s="573" t="s">
        <v>5685</v>
      </c>
      <c r="C5192" s="574" t="s">
        <v>891</v>
      </c>
      <c r="D5192" s="575">
        <v>185.66</v>
      </c>
    </row>
    <row r="5193" spans="1:4" ht="28.5">
      <c r="A5193" s="572">
        <v>40610</v>
      </c>
      <c r="B5193" s="573" t="s">
        <v>5686</v>
      </c>
      <c r="C5193" s="574" t="s">
        <v>810</v>
      </c>
      <c r="D5193" s="575">
        <v>30.77</v>
      </c>
    </row>
    <row r="5194" spans="1:4" ht="28.5">
      <c r="A5194" s="572">
        <v>35272</v>
      </c>
      <c r="B5194" s="573" t="s">
        <v>5687</v>
      </c>
      <c r="C5194" s="574" t="s">
        <v>810</v>
      </c>
      <c r="D5194" s="575">
        <v>21.45</v>
      </c>
    </row>
    <row r="5195" spans="1:4" ht="28.5">
      <c r="A5195" s="572">
        <v>40625</v>
      </c>
      <c r="B5195" s="573" t="s">
        <v>5688</v>
      </c>
      <c r="C5195" s="574" t="s">
        <v>688</v>
      </c>
      <c r="D5195" s="575">
        <v>2.3199999999999998</v>
      </c>
    </row>
    <row r="5196" spans="1:4">
      <c r="A5196" s="572">
        <v>10508</v>
      </c>
      <c r="B5196" s="573" t="s">
        <v>5689</v>
      </c>
      <c r="C5196" s="574" t="s">
        <v>686</v>
      </c>
      <c r="D5196" s="575">
        <v>8.81</v>
      </c>
    </row>
    <row r="5197" spans="1:4">
      <c r="A5197" s="572">
        <v>41095</v>
      </c>
      <c r="B5197" s="573" t="s">
        <v>5690</v>
      </c>
      <c r="C5197" s="574" t="s">
        <v>688</v>
      </c>
      <c r="D5197" s="575">
        <v>1552.19</v>
      </c>
    </row>
    <row r="5198" spans="1:4">
      <c r="A5198" s="572">
        <v>11643</v>
      </c>
      <c r="B5198" s="573" t="s">
        <v>5691</v>
      </c>
      <c r="C5198" s="574" t="s">
        <v>492</v>
      </c>
      <c r="D5198" s="575">
        <v>10.28</v>
      </c>
    </row>
    <row r="5199" spans="1:4">
      <c r="A5199" s="572">
        <v>11157</v>
      </c>
      <c r="B5199" s="573" t="s">
        <v>5692</v>
      </c>
      <c r="C5199" s="574" t="s">
        <v>2747</v>
      </c>
      <c r="D5199" s="575">
        <v>139.9</v>
      </c>
    </row>
    <row r="5200" spans="1:4" ht="42.75">
      <c r="A5200" s="572">
        <v>148</v>
      </c>
      <c r="B5200" s="573" t="s">
        <v>5693</v>
      </c>
      <c r="C5200" s="574" t="s">
        <v>256</v>
      </c>
      <c r="D5200" s="575">
        <v>9.67</v>
      </c>
    </row>
    <row r="5201" spans="1:4">
      <c r="A5201" s="572">
        <v>159</v>
      </c>
      <c r="B5201" s="573" t="s">
        <v>5694</v>
      </c>
      <c r="C5201" s="574" t="s">
        <v>264</v>
      </c>
      <c r="D5201" s="575">
        <v>242.16</v>
      </c>
    </row>
    <row r="5202" spans="1:4" ht="28.5">
      <c r="A5202" s="572">
        <v>7332</v>
      </c>
      <c r="B5202" s="573" t="s">
        <v>5695</v>
      </c>
      <c r="C5202" s="574" t="s">
        <v>256</v>
      </c>
      <c r="D5202" s="575">
        <v>8.6</v>
      </c>
    </row>
    <row r="5203" spans="1:4" ht="28.5">
      <c r="A5203" s="572">
        <v>20006</v>
      </c>
      <c r="B5203" s="573" t="s">
        <v>5696</v>
      </c>
      <c r="C5203" s="574" t="s">
        <v>32</v>
      </c>
      <c r="D5203" s="575">
        <v>4.99</v>
      </c>
    </row>
    <row r="5204" spans="1:4" ht="28.5">
      <c r="A5204" s="572">
        <v>187</v>
      </c>
      <c r="B5204" s="573" t="s">
        <v>5697</v>
      </c>
      <c r="C5204" s="574" t="s">
        <v>32</v>
      </c>
      <c r="D5204" s="575">
        <v>8.69</v>
      </c>
    </row>
    <row r="5205" spans="1:4" ht="28.5">
      <c r="A5205" s="572">
        <v>348</v>
      </c>
      <c r="B5205" s="573" t="s">
        <v>5698</v>
      </c>
      <c r="C5205" s="574" t="s">
        <v>278</v>
      </c>
      <c r="D5205" s="575">
        <v>68.75</v>
      </c>
    </row>
    <row r="5206" spans="1:4">
      <c r="A5206" s="572">
        <v>4757</v>
      </c>
      <c r="B5206" s="573" t="s">
        <v>5699</v>
      </c>
      <c r="C5206" s="574" t="s">
        <v>255</v>
      </c>
      <c r="D5206" s="575">
        <v>10.93</v>
      </c>
    </row>
    <row r="5207" spans="1:4" ht="28.5">
      <c r="A5207" s="572">
        <v>12332</v>
      </c>
      <c r="B5207" s="573" t="s">
        <v>5700</v>
      </c>
      <c r="C5207" s="574" t="s">
        <v>92</v>
      </c>
      <c r="D5207" s="575">
        <v>49.66</v>
      </c>
    </row>
    <row r="5208" spans="1:4" ht="28.5">
      <c r="A5208" s="572">
        <v>9</v>
      </c>
      <c r="B5208" s="573" t="s">
        <v>5701</v>
      </c>
      <c r="C5208" s="574" t="s">
        <v>278</v>
      </c>
      <c r="D5208" s="575">
        <v>3.77</v>
      </c>
    </row>
    <row r="5209" spans="1:4" ht="28.5">
      <c r="A5209" s="572">
        <v>545</v>
      </c>
      <c r="B5209" s="573" t="s">
        <v>5702</v>
      </c>
      <c r="C5209" s="574" t="s">
        <v>254</v>
      </c>
      <c r="D5209" s="575">
        <v>410.13</v>
      </c>
    </row>
    <row r="5210" spans="1:4" ht="42.75">
      <c r="A5210" s="572">
        <v>27399</v>
      </c>
      <c r="B5210" s="573" t="s">
        <v>5703</v>
      </c>
      <c r="C5210" s="574" t="s">
        <v>278</v>
      </c>
      <c r="D5210" s="575">
        <v>60.81</v>
      </c>
    </row>
    <row r="5211" spans="1:4" ht="28.5">
      <c r="A5211" s="572">
        <v>625</v>
      </c>
      <c r="B5211" s="573" t="s">
        <v>5704</v>
      </c>
      <c r="C5211" s="574" t="s">
        <v>91</v>
      </c>
      <c r="D5211" s="575">
        <v>3.5</v>
      </c>
    </row>
    <row r="5212" spans="1:4" ht="57">
      <c r="A5212" s="572">
        <v>164</v>
      </c>
      <c r="B5212" s="573" t="s">
        <v>5705</v>
      </c>
      <c r="C5212" s="574" t="s">
        <v>314</v>
      </c>
      <c r="D5212" s="575">
        <v>158.21</v>
      </c>
    </row>
    <row r="5213" spans="1:4" ht="57">
      <c r="A5213" s="572">
        <v>191</v>
      </c>
      <c r="B5213" s="573" t="s">
        <v>5706</v>
      </c>
      <c r="C5213" s="574" t="s">
        <v>314</v>
      </c>
      <c r="D5213" s="575">
        <v>93.64</v>
      </c>
    </row>
    <row r="5214" spans="1:4" ht="28.5">
      <c r="A5214" s="572">
        <v>10539</v>
      </c>
      <c r="B5214" s="573" t="s">
        <v>5707</v>
      </c>
      <c r="C5214" s="574" t="s">
        <v>278</v>
      </c>
      <c r="D5214" s="575">
        <v>22839.99</v>
      </c>
    </row>
    <row r="5215" spans="1:4" ht="42.75">
      <c r="A5215" s="572">
        <v>10532</v>
      </c>
      <c r="B5215" s="573" t="s">
        <v>5708</v>
      </c>
      <c r="C5215" s="574" t="s">
        <v>255</v>
      </c>
      <c r="D5215" s="575">
        <v>0.99</v>
      </c>
    </row>
    <row r="5216" spans="1:4" ht="42.75">
      <c r="A5216" s="572">
        <v>10591</v>
      </c>
      <c r="B5216" s="573" t="s">
        <v>5709</v>
      </c>
      <c r="C5216" s="574" t="s">
        <v>278</v>
      </c>
      <c r="D5216" s="575">
        <v>1991.61</v>
      </c>
    </row>
    <row r="5217" spans="1:4" ht="28.5">
      <c r="A5217" s="572">
        <v>5082</v>
      </c>
      <c r="B5217" s="573" t="s">
        <v>5710</v>
      </c>
      <c r="C5217" s="574" t="s">
        <v>315</v>
      </c>
      <c r="D5217" s="575">
        <v>11.15</v>
      </c>
    </row>
    <row r="5218" spans="1:4" ht="28.5">
      <c r="A5218" s="572">
        <v>4371</v>
      </c>
      <c r="B5218" s="573" t="s">
        <v>5711</v>
      </c>
      <c r="C5218" s="574" t="s">
        <v>278</v>
      </c>
      <c r="D5218" s="575">
        <v>2.13</v>
      </c>
    </row>
    <row r="5219" spans="1:4" ht="28.5">
      <c r="A5219" s="572">
        <v>4364</v>
      </c>
      <c r="B5219" s="573" t="s">
        <v>5712</v>
      </c>
      <c r="C5219" s="574" t="s">
        <v>278</v>
      </c>
      <c r="D5219" s="575">
        <v>2.71</v>
      </c>
    </row>
    <row r="5220" spans="1:4" ht="28.5">
      <c r="A5220" s="572">
        <v>4360</v>
      </c>
      <c r="B5220" s="573" t="s">
        <v>5713</v>
      </c>
      <c r="C5220" s="574" t="s">
        <v>278</v>
      </c>
      <c r="D5220" s="575">
        <v>1.1100000000000001</v>
      </c>
    </row>
    <row r="5221" spans="1:4" ht="28.5">
      <c r="A5221" s="572">
        <v>2542</v>
      </c>
      <c r="B5221" s="573" t="s">
        <v>5714</v>
      </c>
      <c r="C5221" s="574" t="s">
        <v>278</v>
      </c>
      <c r="D5221" s="575">
        <v>1.52</v>
      </c>
    </row>
    <row r="5222" spans="1:4" ht="28.5">
      <c r="A5222" s="572">
        <v>4271</v>
      </c>
      <c r="B5222" s="573" t="s">
        <v>5715</v>
      </c>
      <c r="C5222" s="574" t="s">
        <v>278</v>
      </c>
      <c r="D5222" s="575">
        <v>5.49</v>
      </c>
    </row>
    <row r="5223" spans="1:4" ht="28.5">
      <c r="A5223" s="572">
        <v>861</v>
      </c>
      <c r="B5223" s="573" t="s">
        <v>5716</v>
      </c>
      <c r="C5223" s="574" t="s">
        <v>32</v>
      </c>
      <c r="D5223" s="575">
        <v>3.22</v>
      </c>
    </row>
    <row r="5224" spans="1:4">
      <c r="A5224" s="572">
        <v>11</v>
      </c>
      <c r="B5224" s="573" t="s">
        <v>5717</v>
      </c>
      <c r="C5224" s="574" t="s">
        <v>91</v>
      </c>
      <c r="D5224" s="575">
        <v>23.2</v>
      </c>
    </row>
    <row r="5225" spans="1:4" ht="28.5">
      <c r="A5225" s="572">
        <v>1312</v>
      </c>
      <c r="B5225" s="573" t="s">
        <v>5718</v>
      </c>
      <c r="C5225" s="574" t="s">
        <v>254</v>
      </c>
      <c r="D5225" s="575">
        <v>12.05</v>
      </c>
    </row>
    <row r="5226" spans="1:4" ht="42.75">
      <c r="A5226" s="572">
        <v>1314</v>
      </c>
      <c r="B5226" s="573" t="s">
        <v>5719</v>
      </c>
      <c r="C5226" s="574" t="s">
        <v>254</v>
      </c>
      <c r="D5226" s="575">
        <v>16.329999999999998</v>
      </c>
    </row>
    <row r="5227" spans="1:4" ht="28.5">
      <c r="A5227" s="572">
        <v>1289</v>
      </c>
      <c r="B5227" s="573" t="s">
        <v>5720</v>
      </c>
      <c r="C5227" s="574" t="s">
        <v>254</v>
      </c>
      <c r="D5227" s="575">
        <v>15.14</v>
      </c>
    </row>
    <row r="5228" spans="1:4" ht="28.5">
      <c r="A5228" s="572">
        <v>10519</v>
      </c>
      <c r="B5228" s="573" t="s">
        <v>5721</v>
      </c>
      <c r="C5228" s="574" t="s">
        <v>254</v>
      </c>
      <c r="D5228" s="575">
        <v>16.5</v>
      </c>
    </row>
    <row r="5229" spans="1:4" ht="42.75">
      <c r="A5229" s="572">
        <v>13278</v>
      </c>
      <c r="B5229" s="573" t="s">
        <v>5722</v>
      </c>
      <c r="C5229" s="574" t="s">
        <v>91</v>
      </c>
      <c r="D5229" s="575">
        <v>52.32</v>
      </c>
    </row>
    <row r="5230" spans="1:4">
      <c r="A5230" s="572">
        <v>11944</v>
      </c>
      <c r="B5230" s="573" t="s">
        <v>5723</v>
      </c>
      <c r="C5230" s="574" t="s">
        <v>278</v>
      </c>
      <c r="D5230" s="575">
        <v>20.43</v>
      </c>
    </row>
    <row r="5231" spans="1:4" ht="28.5">
      <c r="A5231" s="572">
        <v>1507</v>
      </c>
      <c r="B5231" s="573" t="s">
        <v>5724</v>
      </c>
      <c r="C5231" s="574" t="s">
        <v>278</v>
      </c>
      <c r="D5231" s="575">
        <v>36811.65</v>
      </c>
    </row>
    <row r="5232" spans="1:4" ht="28.5">
      <c r="A5232" s="572">
        <v>11818</v>
      </c>
      <c r="B5232" s="573" t="s">
        <v>5725</v>
      </c>
      <c r="C5232" s="574" t="s">
        <v>278</v>
      </c>
      <c r="D5232" s="575">
        <v>3.11</v>
      </c>
    </row>
    <row r="5233" spans="1:4" ht="42.75">
      <c r="A5233" s="572">
        <v>7550</v>
      </c>
      <c r="B5233" s="573" t="s">
        <v>5726</v>
      </c>
      <c r="C5233" s="574" t="s">
        <v>278</v>
      </c>
      <c r="D5233" s="575">
        <v>9.24</v>
      </c>
    </row>
    <row r="5234" spans="1:4" ht="42.75">
      <c r="A5234" s="572">
        <v>7556</v>
      </c>
      <c r="B5234" s="573" t="s">
        <v>5727</v>
      </c>
      <c r="C5234" s="574" t="s">
        <v>278</v>
      </c>
      <c r="D5234" s="575">
        <v>8.9600000000000009</v>
      </c>
    </row>
    <row r="5235" spans="1:4" ht="42.75">
      <c r="A5235" s="572">
        <v>7562</v>
      </c>
      <c r="B5235" s="573" t="s">
        <v>5728</v>
      </c>
      <c r="C5235" s="574" t="s">
        <v>278</v>
      </c>
      <c r="D5235" s="575">
        <v>7.42</v>
      </c>
    </row>
    <row r="5236" spans="1:4" ht="42.75">
      <c r="A5236" s="572">
        <v>7567</v>
      </c>
      <c r="B5236" s="573" t="s">
        <v>5729</v>
      </c>
      <c r="C5236" s="574" t="s">
        <v>278</v>
      </c>
      <c r="D5236" s="575">
        <v>11.24</v>
      </c>
    </row>
    <row r="5237" spans="1:4" ht="42.75">
      <c r="A5237" s="572">
        <v>7558</v>
      </c>
      <c r="B5237" s="573" t="s">
        <v>5730</v>
      </c>
      <c r="C5237" s="574" t="s">
        <v>278</v>
      </c>
      <c r="D5237" s="575">
        <v>11.86</v>
      </c>
    </row>
    <row r="5238" spans="1:4" ht="42.75">
      <c r="A5238" s="572">
        <v>7554</v>
      </c>
      <c r="B5238" s="573" t="s">
        <v>5731</v>
      </c>
      <c r="C5238" s="574" t="s">
        <v>278</v>
      </c>
      <c r="D5238" s="575">
        <v>10</v>
      </c>
    </row>
    <row r="5239" spans="1:4" ht="42.75">
      <c r="A5239" s="572">
        <v>7559</v>
      </c>
      <c r="B5239" s="573" t="s">
        <v>5732</v>
      </c>
      <c r="C5239" s="574" t="s">
        <v>278</v>
      </c>
      <c r="D5239" s="575">
        <v>8.09</v>
      </c>
    </row>
    <row r="5240" spans="1:4" ht="42.75">
      <c r="A5240" s="572">
        <v>7547</v>
      </c>
      <c r="B5240" s="573" t="s">
        <v>5733</v>
      </c>
      <c r="C5240" s="574" t="s">
        <v>278</v>
      </c>
      <c r="D5240" s="575">
        <v>6.9</v>
      </c>
    </row>
    <row r="5241" spans="1:4" ht="42.75">
      <c r="A5241" s="572">
        <v>7560</v>
      </c>
      <c r="B5241" s="573" t="s">
        <v>5734</v>
      </c>
      <c r="C5241" s="574" t="s">
        <v>278</v>
      </c>
      <c r="D5241" s="575">
        <v>11.15</v>
      </c>
    </row>
    <row r="5242" spans="1:4" ht="42.75">
      <c r="A5242" s="572">
        <v>7561</v>
      </c>
      <c r="B5242" s="573" t="s">
        <v>5735</v>
      </c>
      <c r="C5242" s="574" t="s">
        <v>278</v>
      </c>
      <c r="D5242" s="575">
        <v>9.4600000000000009</v>
      </c>
    </row>
    <row r="5243" spans="1:4" ht="28.5">
      <c r="A5243" s="572">
        <v>11242</v>
      </c>
      <c r="B5243" s="573" t="s">
        <v>5736</v>
      </c>
      <c r="C5243" s="574" t="s">
        <v>278</v>
      </c>
      <c r="D5243" s="575">
        <v>6.44</v>
      </c>
    </row>
    <row r="5244" spans="1:4" ht="28.5">
      <c r="A5244" s="572">
        <v>13888</v>
      </c>
      <c r="B5244" s="573" t="s">
        <v>5737</v>
      </c>
      <c r="C5244" s="574" t="s">
        <v>278</v>
      </c>
      <c r="D5244" s="575">
        <v>2435.2800000000002</v>
      </c>
    </row>
    <row r="5245" spans="1:4">
      <c r="A5245" s="572">
        <v>2362</v>
      </c>
      <c r="B5245" s="573" t="s">
        <v>5738</v>
      </c>
      <c r="C5245" s="574" t="s">
        <v>91</v>
      </c>
      <c r="D5245" s="575">
        <v>7.94</v>
      </c>
    </row>
    <row r="5246" spans="1:4">
      <c r="A5246" s="572">
        <v>2364</v>
      </c>
      <c r="B5246" s="573" t="s">
        <v>5739</v>
      </c>
      <c r="C5246" s="574" t="s">
        <v>91</v>
      </c>
      <c r="D5246" s="575">
        <v>7.86</v>
      </c>
    </row>
    <row r="5247" spans="1:4" ht="28.5">
      <c r="A5247" s="572">
        <v>2365</v>
      </c>
      <c r="B5247" s="573" t="s">
        <v>5740</v>
      </c>
      <c r="C5247" s="574" t="s">
        <v>91</v>
      </c>
      <c r="D5247" s="575">
        <v>8.65</v>
      </c>
    </row>
    <row r="5248" spans="1:4" ht="28.5">
      <c r="A5248" s="572">
        <v>11426</v>
      </c>
      <c r="B5248" s="573" t="s">
        <v>5741</v>
      </c>
      <c r="C5248" s="574" t="s">
        <v>91</v>
      </c>
      <c r="D5248" s="575">
        <v>9.08</v>
      </c>
    </row>
    <row r="5249" spans="1:4" ht="42.75">
      <c r="A5249" s="572">
        <v>13604</v>
      </c>
      <c r="B5249" s="573" t="s">
        <v>5742</v>
      </c>
      <c r="C5249" s="574" t="s">
        <v>278</v>
      </c>
      <c r="D5249" s="575">
        <v>155184</v>
      </c>
    </row>
    <row r="5250" spans="1:4" ht="42.75">
      <c r="A5250" s="572">
        <v>2404</v>
      </c>
      <c r="B5250" s="573" t="s">
        <v>5743</v>
      </c>
      <c r="C5250" s="574" t="s">
        <v>254</v>
      </c>
      <c r="D5250" s="575">
        <v>115</v>
      </c>
    </row>
    <row r="5251" spans="1:4" ht="28.5">
      <c r="A5251" s="572">
        <v>2425</v>
      </c>
      <c r="B5251" s="573" t="s">
        <v>5744</v>
      </c>
      <c r="C5251" s="574" t="s">
        <v>278</v>
      </c>
      <c r="D5251" s="575">
        <v>3.04</v>
      </c>
    </row>
    <row r="5252" spans="1:4" ht="28.5">
      <c r="A5252" s="572">
        <v>11439</v>
      </c>
      <c r="B5252" s="573" t="s">
        <v>5745</v>
      </c>
      <c r="C5252" s="574" t="s">
        <v>278</v>
      </c>
      <c r="D5252" s="575">
        <v>0.71</v>
      </c>
    </row>
    <row r="5253" spans="1:4" ht="28.5">
      <c r="A5253" s="572">
        <v>21094</v>
      </c>
      <c r="B5253" s="573" t="s">
        <v>5746</v>
      </c>
      <c r="C5253" s="574" t="s">
        <v>278</v>
      </c>
      <c r="D5253" s="575">
        <v>2.39</v>
      </c>
    </row>
    <row r="5254" spans="1:4" ht="28.5">
      <c r="A5254" s="572">
        <v>11441</v>
      </c>
      <c r="B5254" s="573" t="s">
        <v>5747</v>
      </c>
      <c r="C5254" s="574" t="s">
        <v>278</v>
      </c>
      <c r="D5254" s="575">
        <v>2.66</v>
      </c>
    </row>
    <row r="5255" spans="1:4" ht="28.5">
      <c r="A5255" s="572">
        <v>11443</v>
      </c>
      <c r="B5255" s="573" t="s">
        <v>5748</v>
      </c>
      <c r="C5255" s="574" t="s">
        <v>278</v>
      </c>
      <c r="D5255" s="575">
        <v>3.59</v>
      </c>
    </row>
    <row r="5256" spans="1:4" ht="28.5">
      <c r="A5256" s="572">
        <v>2431</v>
      </c>
      <c r="B5256" s="573" t="s">
        <v>5749</v>
      </c>
      <c r="C5256" s="574" t="s">
        <v>278</v>
      </c>
      <c r="D5256" s="575">
        <v>2.5299999999999998</v>
      </c>
    </row>
    <row r="5257" spans="1:4" ht="28.5">
      <c r="A5257" s="572">
        <v>2427</v>
      </c>
      <c r="B5257" s="573" t="s">
        <v>5750</v>
      </c>
      <c r="C5257" s="574" t="s">
        <v>278</v>
      </c>
      <c r="D5257" s="575">
        <v>10.210000000000001</v>
      </c>
    </row>
    <row r="5258" spans="1:4" ht="57">
      <c r="A5258" s="572">
        <v>3353</v>
      </c>
      <c r="B5258" s="573" t="s">
        <v>5751</v>
      </c>
      <c r="C5258" s="574" t="s">
        <v>278</v>
      </c>
      <c r="D5258" s="575">
        <v>33223.53</v>
      </c>
    </row>
    <row r="5259" spans="1:4" ht="28.5">
      <c r="A5259" s="572">
        <v>627</v>
      </c>
      <c r="B5259" s="573" t="s">
        <v>5752</v>
      </c>
      <c r="C5259" s="574" t="s">
        <v>91</v>
      </c>
      <c r="D5259" s="575">
        <v>14.59</v>
      </c>
    </row>
    <row r="5260" spans="1:4" ht="28.5">
      <c r="A5260" s="572">
        <v>2691</v>
      </c>
      <c r="B5260" s="573" t="s">
        <v>5753</v>
      </c>
      <c r="C5260" s="574" t="s">
        <v>256</v>
      </c>
      <c r="D5260" s="575">
        <v>8.3800000000000008</v>
      </c>
    </row>
    <row r="5261" spans="1:4" ht="28.5">
      <c r="A5261" s="572">
        <v>7331</v>
      </c>
      <c r="B5261" s="573" t="s">
        <v>5754</v>
      </c>
      <c r="C5261" s="574" t="s">
        <v>91</v>
      </c>
      <c r="D5261" s="575">
        <v>11.78</v>
      </c>
    </row>
    <row r="5262" spans="1:4" ht="28.5">
      <c r="A5262" s="572">
        <v>2709</v>
      </c>
      <c r="B5262" s="573" t="s">
        <v>5755</v>
      </c>
      <c r="C5262" s="574" t="s">
        <v>278</v>
      </c>
      <c r="D5262" s="575">
        <v>20.21</v>
      </c>
    </row>
    <row r="5263" spans="1:4" ht="57">
      <c r="A5263" s="572">
        <v>1154</v>
      </c>
      <c r="B5263" s="573" t="s">
        <v>5756</v>
      </c>
      <c r="C5263" s="574" t="s">
        <v>278</v>
      </c>
      <c r="D5263" s="575">
        <v>212280</v>
      </c>
    </row>
    <row r="5264" spans="1:4" ht="57">
      <c r="A5264" s="572">
        <v>2719</v>
      </c>
      <c r="B5264" s="573" t="s">
        <v>5757</v>
      </c>
      <c r="C5264" s="574" t="s">
        <v>255</v>
      </c>
      <c r="D5264" s="575">
        <v>135</v>
      </c>
    </row>
    <row r="5265" spans="1:4">
      <c r="A5265" s="572">
        <v>7549</v>
      </c>
      <c r="B5265" s="573" t="s">
        <v>5758</v>
      </c>
      <c r="C5265" s="574" t="s">
        <v>278</v>
      </c>
      <c r="D5265" s="575">
        <v>1.5</v>
      </c>
    </row>
    <row r="5266" spans="1:4">
      <c r="A5266" s="572">
        <v>7551</v>
      </c>
      <c r="B5266" s="573" t="s">
        <v>5759</v>
      </c>
      <c r="C5266" s="574" t="s">
        <v>278</v>
      </c>
      <c r="D5266" s="575">
        <v>3.28</v>
      </c>
    </row>
    <row r="5267" spans="1:4">
      <c r="A5267" s="572">
        <v>2761</v>
      </c>
      <c r="B5267" s="573" t="s">
        <v>5760</v>
      </c>
      <c r="C5267" s="574" t="s">
        <v>278</v>
      </c>
      <c r="D5267" s="575">
        <v>13.69</v>
      </c>
    </row>
    <row r="5268" spans="1:4" ht="28.5">
      <c r="A5268" s="572">
        <v>14</v>
      </c>
      <c r="B5268" s="573" t="s">
        <v>5761</v>
      </c>
      <c r="C5268" s="574" t="s">
        <v>91</v>
      </c>
      <c r="D5268" s="575">
        <v>11.78</v>
      </c>
    </row>
    <row r="5269" spans="1:4">
      <c r="A5269" s="572">
        <v>11429</v>
      </c>
      <c r="B5269" s="573" t="s">
        <v>5762</v>
      </c>
      <c r="C5269" s="574" t="s">
        <v>32</v>
      </c>
      <c r="D5269" s="575">
        <v>1.59</v>
      </c>
    </row>
    <row r="5270" spans="1:4" ht="42.75">
      <c r="A5270" s="572">
        <v>3089</v>
      </c>
      <c r="B5270" s="573" t="s">
        <v>5763</v>
      </c>
      <c r="C5270" s="574" t="s">
        <v>92</v>
      </c>
      <c r="D5270" s="575">
        <v>232.05</v>
      </c>
    </row>
    <row r="5271" spans="1:4" ht="28.5">
      <c r="A5271" s="572">
        <v>3098</v>
      </c>
      <c r="B5271" s="573" t="s">
        <v>5764</v>
      </c>
      <c r="C5271" s="574" t="s">
        <v>92</v>
      </c>
      <c r="D5271" s="575">
        <v>191.4</v>
      </c>
    </row>
    <row r="5272" spans="1:4" ht="42.75">
      <c r="A5272" s="572">
        <v>3092</v>
      </c>
      <c r="B5272" s="573" t="s">
        <v>5765</v>
      </c>
      <c r="C5272" s="574" t="s">
        <v>92</v>
      </c>
      <c r="D5272" s="575">
        <v>158.91</v>
      </c>
    </row>
    <row r="5273" spans="1:4" ht="28.5">
      <c r="A5273" s="572">
        <v>11607</v>
      </c>
      <c r="B5273" s="573" t="s">
        <v>5766</v>
      </c>
      <c r="C5273" s="574" t="s">
        <v>32</v>
      </c>
      <c r="D5273" s="575">
        <v>10.32</v>
      </c>
    </row>
    <row r="5274" spans="1:4" ht="28.5">
      <c r="A5274" s="572">
        <v>3118</v>
      </c>
      <c r="B5274" s="573" t="s">
        <v>5767</v>
      </c>
      <c r="C5274" s="574" t="s">
        <v>278</v>
      </c>
      <c r="D5274" s="575">
        <v>1.35</v>
      </c>
    </row>
    <row r="5275" spans="1:4">
      <c r="A5275" s="572">
        <v>20058</v>
      </c>
      <c r="B5275" s="573" t="s">
        <v>5768</v>
      </c>
      <c r="C5275" s="574" t="s">
        <v>91</v>
      </c>
      <c r="D5275" s="575">
        <v>1.93</v>
      </c>
    </row>
    <row r="5276" spans="1:4" ht="28.5">
      <c r="A5276" s="572">
        <v>11619</v>
      </c>
      <c r="B5276" s="573" t="s">
        <v>5769</v>
      </c>
      <c r="C5276" s="574" t="s">
        <v>32</v>
      </c>
      <c r="D5276" s="575">
        <v>3</v>
      </c>
    </row>
    <row r="5277" spans="1:4" ht="28.5">
      <c r="A5277" s="572">
        <v>7308</v>
      </c>
      <c r="B5277" s="573" t="s">
        <v>5770</v>
      </c>
      <c r="C5277" s="574" t="s">
        <v>316</v>
      </c>
      <c r="D5277" s="575">
        <v>52.63</v>
      </c>
    </row>
    <row r="5278" spans="1:4" ht="28.5">
      <c r="A5278" s="572">
        <v>6089</v>
      </c>
      <c r="B5278" s="573" t="s">
        <v>5771</v>
      </c>
      <c r="C5278" s="574" t="s">
        <v>316</v>
      </c>
      <c r="D5278" s="575">
        <v>30.15</v>
      </c>
    </row>
    <row r="5279" spans="1:4" ht="28.5">
      <c r="A5279" s="572">
        <v>12346</v>
      </c>
      <c r="B5279" s="573" t="s">
        <v>5772</v>
      </c>
      <c r="C5279" s="574" t="s">
        <v>278</v>
      </c>
      <c r="D5279" s="575">
        <v>6.73</v>
      </c>
    </row>
    <row r="5280" spans="1:4">
      <c r="A5280" s="572">
        <v>3300</v>
      </c>
      <c r="B5280" s="573" t="s">
        <v>5773</v>
      </c>
      <c r="C5280" s="574" t="s">
        <v>278</v>
      </c>
      <c r="D5280" s="575">
        <v>11.96</v>
      </c>
    </row>
    <row r="5281" spans="1:4" ht="28.5">
      <c r="A5281" s="572">
        <v>12353</v>
      </c>
      <c r="B5281" s="573" t="s">
        <v>5774</v>
      </c>
      <c r="C5281" s="574" t="s">
        <v>278</v>
      </c>
      <c r="D5281" s="575">
        <v>1.59</v>
      </c>
    </row>
    <row r="5282" spans="1:4" ht="28.5">
      <c r="A5282" s="572">
        <v>11360</v>
      </c>
      <c r="B5282" s="573" t="s">
        <v>5775</v>
      </c>
      <c r="C5282" s="574" t="s">
        <v>278</v>
      </c>
      <c r="D5282" s="575">
        <v>2900</v>
      </c>
    </row>
    <row r="5283" spans="1:4" ht="42.75">
      <c r="A5283" s="572">
        <v>10702</v>
      </c>
      <c r="B5283" s="573" t="s">
        <v>5776</v>
      </c>
      <c r="C5283" s="574" t="s">
        <v>278</v>
      </c>
      <c r="D5283" s="575">
        <v>29456.97</v>
      </c>
    </row>
    <row r="5284" spans="1:4" ht="28.5">
      <c r="A5284" s="572">
        <v>1568</v>
      </c>
      <c r="B5284" s="573" t="s">
        <v>5777</v>
      </c>
      <c r="C5284" s="574" t="s">
        <v>278</v>
      </c>
      <c r="D5284" s="575">
        <v>10.09</v>
      </c>
    </row>
    <row r="5285" spans="1:4" ht="28.5">
      <c r="A5285" s="572">
        <v>4787</v>
      </c>
      <c r="B5285" s="573" t="s">
        <v>5778</v>
      </c>
      <c r="C5285" s="574" t="s">
        <v>91</v>
      </c>
      <c r="D5285" s="575">
        <v>0.69</v>
      </c>
    </row>
    <row r="5286" spans="1:4" ht="28.5">
      <c r="A5286" s="572">
        <v>11794</v>
      </c>
      <c r="B5286" s="573" t="s">
        <v>5779</v>
      </c>
      <c r="C5286" s="574" t="s">
        <v>254</v>
      </c>
      <c r="D5286" s="575">
        <v>172.61</v>
      </c>
    </row>
    <row r="5287" spans="1:4" ht="28.5">
      <c r="A5287" s="572">
        <v>11796</v>
      </c>
      <c r="B5287" s="573" t="s">
        <v>5780</v>
      </c>
      <c r="C5287" s="574" t="s">
        <v>254</v>
      </c>
      <c r="D5287" s="575">
        <v>210.29</v>
      </c>
    </row>
    <row r="5288" spans="1:4" ht="42.75">
      <c r="A5288" s="572">
        <v>11284</v>
      </c>
      <c r="B5288" s="573" t="s">
        <v>5781</v>
      </c>
      <c r="C5288" s="574" t="s">
        <v>278</v>
      </c>
      <c r="D5288" s="575">
        <v>102.07</v>
      </c>
    </row>
    <row r="5289" spans="1:4" ht="28.5">
      <c r="A5289" s="572">
        <v>13910</v>
      </c>
      <c r="B5289" s="573" t="s">
        <v>5782</v>
      </c>
      <c r="C5289" s="574" t="s">
        <v>278</v>
      </c>
      <c r="D5289" s="575">
        <v>52023.39</v>
      </c>
    </row>
    <row r="5290" spans="1:4" ht="28.5">
      <c r="A5290" s="572">
        <v>13911</v>
      </c>
      <c r="B5290" s="573" t="s">
        <v>5783</v>
      </c>
      <c r="C5290" s="574" t="s">
        <v>278</v>
      </c>
      <c r="D5290" s="575">
        <v>77190.149999999994</v>
      </c>
    </row>
    <row r="5291" spans="1:4" ht="57">
      <c r="A5291" s="572">
        <v>13869</v>
      </c>
      <c r="B5291" s="573" t="s">
        <v>5784</v>
      </c>
      <c r="C5291" s="574" t="s">
        <v>278</v>
      </c>
      <c r="D5291" s="575">
        <v>1512009.48</v>
      </c>
    </row>
    <row r="5292" spans="1:4" ht="57">
      <c r="A5292" s="572">
        <v>10713</v>
      </c>
      <c r="B5292" s="573" t="s">
        <v>5785</v>
      </c>
      <c r="C5292" s="574" t="s">
        <v>278</v>
      </c>
      <c r="D5292" s="575">
        <v>423944.12</v>
      </c>
    </row>
    <row r="5293" spans="1:4" ht="42.75">
      <c r="A5293" s="572">
        <v>11611</v>
      </c>
      <c r="B5293" s="573" t="s">
        <v>5786</v>
      </c>
      <c r="C5293" s="574" t="s">
        <v>278</v>
      </c>
      <c r="D5293" s="575">
        <v>73332.210000000006</v>
      </c>
    </row>
    <row r="5294" spans="1:4" ht="28.5">
      <c r="A5294" s="572">
        <v>21145</v>
      </c>
      <c r="B5294" s="573" t="s">
        <v>5787</v>
      </c>
      <c r="C5294" s="574" t="s">
        <v>278</v>
      </c>
      <c r="D5294" s="575">
        <v>21.25</v>
      </c>
    </row>
    <row r="5295" spans="1:4" ht="28.5">
      <c r="A5295" s="572">
        <v>126</v>
      </c>
      <c r="B5295" s="573" t="s">
        <v>5788</v>
      </c>
      <c r="C5295" s="574" t="s">
        <v>256</v>
      </c>
      <c r="D5295" s="575">
        <v>8.2899999999999991</v>
      </c>
    </row>
    <row r="5296" spans="1:4" ht="42.75">
      <c r="A5296" s="572">
        <v>141</v>
      </c>
      <c r="B5296" s="573" t="s">
        <v>5789</v>
      </c>
      <c r="C5296" s="574" t="s">
        <v>91</v>
      </c>
      <c r="D5296" s="575">
        <v>12.61</v>
      </c>
    </row>
    <row r="5297" spans="1:4" ht="28.5">
      <c r="A5297" s="572">
        <v>158</v>
      </c>
      <c r="B5297" s="573" t="s">
        <v>5790</v>
      </c>
      <c r="C5297" s="574" t="s">
        <v>256</v>
      </c>
      <c r="D5297" s="575">
        <v>24.05</v>
      </c>
    </row>
    <row r="5298" spans="1:4" ht="28.5">
      <c r="A5298" s="572">
        <v>7546</v>
      </c>
      <c r="B5298" s="573" t="s">
        <v>5791</v>
      </c>
      <c r="C5298" s="574" t="s">
        <v>278</v>
      </c>
      <c r="D5298" s="575">
        <v>407.72</v>
      </c>
    </row>
    <row r="5299" spans="1:4" ht="28.5">
      <c r="A5299" s="572">
        <v>7557</v>
      </c>
      <c r="B5299" s="573" t="s">
        <v>5792</v>
      </c>
      <c r="C5299" s="574" t="s">
        <v>278</v>
      </c>
      <c r="D5299" s="575">
        <v>6.18</v>
      </c>
    </row>
    <row r="5300" spans="1:4" ht="28.5">
      <c r="A5300" s="572">
        <v>7563</v>
      </c>
      <c r="B5300" s="573" t="s">
        <v>5793</v>
      </c>
      <c r="C5300" s="574" t="s">
        <v>278</v>
      </c>
      <c r="D5300" s="575">
        <v>4.72</v>
      </c>
    </row>
    <row r="5301" spans="1:4" ht="28.5">
      <c r="A5301" s="572">
        <v>7555</v>
      </c>
      <c r="B5301" s="573" t="s">
        <v>5794</v>
      </c>
      <c r="C5301" s="574" t="s">
        <v>278</v>
      </c>
      <c r="D5301" s="575">
        <v>4.6900000000000004</v>
      </c>
    </row>
    <row r="5302" spans="1:4" ht="28.5">
      <c r="A5302" s="572">
        <v>7564</v>
      </c>
      <c r="B5302" s="573" t="s">
        <v>5795</v>
      </c>
      <c r="C5302" s="574" t="s">
        <v>278</v>
      </c>
      <c r="D5302" s="575">
        <v>3.21</v>
      </c>
    </row>
    <row r="5303" spans="1:4" ht="28.5">
      <c r="A5303" s="572">
        <v>12365</v>
      </c>
      <c r="B5303" s="573" t="s">
        <v>5796</v>
      </c>
      <c r="C5303" s="574" t="s">
        <v>278</v>
      </c>
      <c r="D5303" s="575">
        <v>5.86</v>
      </c>
    </row>
    <row r="5304" spans="1:4" ht="28.5">
      <c r="A5304" s="572">
        <v>12364</v>
      </c>
      <c r="B5304" s="573" t="s">
        <v>5797</v>
      </c>
      <c r="C5304" s="574" t="s">
        <v>278</v>
      </c>
      <c r="D5304" s="575">
        <v>73.3</v>
      </c>
    </row>
    <row r="5305" spans="1:4" ht="42.75">
      <c r="A5305" s="572">
        <v>598</v>
      </c>
      <c r="B5305" s="573" t="s">
        <v>5798</v>
      </c>
      <c r="C5305" s="574" t="s">
        <v>254</v>
      </c>
      <c r="D5305" s="575">
        <v>451.25</v>
      </c>
    </row>
    <row r="5306" spans="1:4" ht="28.5">
      <c r="A5306" s="572">
        <v>596</v>
      </c>
      <c r="B5306" s="573" t="s">
        <v>5799</v>
      </c>
      <c r="C5306" s="574" t="s">
        <v>254</v>
      </c>
      <c r="D5306" s="575">
        <v>551.54999999999995</v>
      </c>
    </row>
    <row r="5307" spans="1:4" ht="28.5">
      <c r="A5307" s="572">
        <v>595</v>
      </c>
      <c r="B5307" s="573" t="s">
        <v>5800</v>
      </c>
      <c r="C5307" s="574" t="s">
        <v>254</v>
      </c>
      <c r="D5307" s="575">
        <v>475.18</v>
      </c>
    </row>
    <row r="5308" spans="1:4" ht="28.5">
      <c r="A5308" s="572">
        <v>603</v>
      </c>
      <c r="B5308" s="573" t="s">
        <v>5801</v>
      </c>
      <c r="C5308" s="574" t="s">
        <v>254</v>
      </c>
      <c r="D5308" s="575">
        <v>241.06</v>
      </c>
    </row>
    <row r="5309" spans="1:4" ht="28.5">
      <c r="A5309" s="572">
        <v>608</v>
      </c>
      <c r="B5309" s="573" t="s">
        <v>5802</v>
      </c>
      <c r="C5309" s="574" t="s">
        <v>254</v>
      </c>
      <c r="D5309" s="575">
        <v>365.65</v>
      </c>
    </row>
    <row r="5310" spans="1:4" ht="28.5">
      <c r="A5310" s="572">
        <v>6092</v>
      </c>
      <c r="B5310" s="573" t="s">
        <v>5803</v>
      </c>
      <c r="C5310" s="574" t="s">
        <v>91</v>
      </c>
      <c r="D5310" s="575">
        <v>19.88</v>
      </c>
    </row>
    <row r="5311" spans="1:4" ht="28.5">
      <c r="A5311" s="572">
        <v>63</v>
      </c>
      <c r="B5311" s="573" t="s">
        <v>5804</v>
      </c>
      <c r="C5311" s="574" t="s">
        <v>278</v>
      </c>
      <c r="D5311" s="575">
        <v>39.89</v>
      </c>
    </row>
    <row r="5312" spans="1:4" ht="28.5">
      <c r="A5312" s="572">
        <v>11168</v>
      </c>
      <c r="B5312" s="573" t="s">
        <v>5805</v>
      </c>
      <c r="C5312" s="574" t="s">
        <v>316</v>
      </c>
      <c r="D5312" s="575">
        <v>51.39</v>
      </c>
    </row>
    <row r="5313" spans="1:4" ht="28.5">
      <c r="A5313" s="572">
        <v>12203</v>
      </c>
      <c r="B5313" s="573" t="s">
        <v>5806</v>
      </c>
      <c r="C5313" s="574" t="s">
        <v>278</v>
      </c>
      <c r="D5313" s="575">
        <v>2.16</v>
      </c>
    </row>
    <row r="5314" spans="1:4" ht="28.5">
      <c r="A5314" s="572">
        <v>12202</v>
      </c>
      <c r="B5314" s="573" t="s">
        <v>5807</v>
      </c>
      <c r="C5314" s="574" t="s">
        <v>278</v>
      </c>
      <c r="D5314" s="575">
        <v>2.7</v>
      </c>
    </row>
    <row r="5315" spans="1:4" ht="28.5">
      <c r="A5315" s="572">
        <v>12200</v>
      </c>
      <c r="B5315" s="573" t="s">
        <v>5808</v>
      </c>
      <c r="C5315" s="574" t="s">
        <v>278</v>
      </c>
      <c r="D5315" s="575">
        <v>11.57</v>
      </c>
    </row>
    <row r="5316" spans="1:4" ht="28.5">
      <c r="A5316" s="572">
        <v>3763</v>
      </c>
      <c r="B5316" s="573" t="s">
        <v>5809</v>
      </c>
      <c r="C5316" s="574" t="s">
        <v>278</v>
      </c>
      <c r="D5316" s="575">
        <v>1.49</v>
      </c>
    </row>
    <row r="5317" spans="1:4" ht="28.5">
      <c r="A5317" s="572">
        <v>12201</v>
      </c>
      <c r="B5317" s="573" t="s">
        <v>5810</v>
      </c>
      <c r="C5317" s="574" t="s">
        <v>278</v>
      </c>
      <c r="D5317" s="575">
        <v>1.1599999999999999</v>
      </c>
    </row>
    <row r="5318" spans="1:4" ht="28.5">
      <c r="A5318" s="572">
        <v>3764</v>
      </c>
      <c r="B5318" s="573" t="s">
        <v>5811</v>
      </c>
      <c r="C5318" s="574" t="s">
        <v>278</v>
      </c>
      <c r="D5318" s="575">
        <v>1.1599999999999999</v>
      </c>
    </row>
    <row r="5319" spans="1:4" ht="42.75">
      <c r="A5319" s="572">
        <v>3812</v>
      </c>
      <c r="B5319" s="573" t="s">
        <v>5812</v>
      </c>
      <c r="C5319" s="574" t="s">
        <v>278</v>
      </c>
      <c r="D5319" s="575">
        <v>101.95</v>
      </c>
    </row>
    <row r="5320" spans="1:4" ht="42.75">
      <c r="A5320" s="572">
        <v>3786</v>
      </c>
      <c r="B5320" s="573" t="s">
        <v>5813</v>
      </c>
      <c r="C5320" s="574" t="s">
        <v>278</v>
      </c>
      <c r="D5320" s="575">
        <v>96.8</v>
      </c>
    </row>
    <row r="5321" spans="1:4" ht="42.75">
      <c r="A5321" s="572">
        <v>3784</v>
      </c>
      <c r="B5321" s="573" t="s">
        <v>5814</v>
      </c>
      <c r="C5321" s="574" t="s">
        <v>278</v>
      </c>
      <c r="D5321" s="575">
        <v>124.09</v>
      </c>
    </row>
    <row r="5322" spans="1:4" ht="42.75">
      <c r="A5322" s="572">
        <v>3785</v>
      </c>
      <c r="B5322" s="573" t="s">
        <v>5815</v>
      </c>
      <c r="C5322" s="574" t="s">
        <v>278</v>
      </c>
      <c r="D5322" s="575">
        <v>106.58</v>
      </c>
    </row>
    <row r="5323" spans="1:4" ht="42.75">
      <c r="A5323" s="572">
        <v>3807</v>
      </c>
      <c r="B5323" s="573" t="s">
        <v>5816</v>
      </c>
      <c r="C5323" s="574" t="s">
        <v>278</v>
      </c>
      <c r="D5323" s="575">
        <v>97.57</v>
      </c>
    </row>
    <row r="5324" spans="1:4" ht="42.75">
      <c r="A5324" s="572">
        <v>3793</v>
      </c>
      <c r="B5324" s="573" t="s">
        <v>5817</v>
      </c>
      <c r="C5324" s="574" t="s">
        <v>278</v>
      </c>
      <c r="D5324" s="575">
        <v>125.62</v>
      </c>
    </row>
    <row r="5325" spans="1:4" ht="42.75">
      <c r="A5325" s="572">
        <v>3794</v>
      </c>
      <c r="B5325" s="573" t="s">
        <v>5818</v>
      </c>
      <c r="C5325" s="574" t="s">
        <v>278</v>
      </c>
      <c r="D5325" s="575">
        <v>162.44</v>
      </c>
    </row>
    <row r="5326" spans="1:4" ht="42.75">
      <c r="A5326" s="572">
        <v>20198</v>
      </c>
      <c r="B5326" s="573" t="s">
        <v>5819</v>
      </c>
      <c r="C5326" s="574" t="s">
        <v>264</v>
      </c>
      <c r="D5326" s="575">
        <v>1740</v>
      </c>
    </row>
    <row r="5327" spans="1:4" ht="28.5">
      <c r="A5327" s="572">
        <v>20197</v>
      </c>
      <c r="B5327" s="573" t="s">
        <v>5820</v>
      </c>
      <c r="C5327" s="574" t="s">
        <v>264</v>
      </c>
      <c r="D5327" s="575">
        <v>1900</v>
      </c>
    </row>
    <row r="5328" spans="1:4" ht="42.75">
      <c r="A5328" s="572">
        <v>21038</v>
      </c>
      <c r="B5328" s="573" t="s">
        <v>5821</v>
      </c>
      <c r="C5328" s="574" t="s">
        <v>32</v>
      </c>
      <c r="D5328" s="575">
        <v>13.53</v>
      </c>
    </row>
    <row r="5329" spans="1:4" ht="28.5">
      <c r="A5329" s="572">
        <v>14647</v>
      </c>
      <c r="B5329" s="573" t="s">
        <v>5822</v>
      </c>
      <c r="C5329" s="574" t="s">
        <v>278</v>
      </c>
      <c r="D5329" s="575">
        <v>355000</v>
      </c>
    </row>
    <row r="5330" spans="1:4" ht="42.75">
      <c r="A5330" s="572">
        <v>13890</v>
      </c>
      <c r="B5330" s="573" t="s">
        <v>5823</v>
      </c>
      <c r="C5330" s="574" t="s">
        <v>278</v>
      </c>
      <c r="D5330" s="575">
        <v>565074.80000000005</v>
      </c>
    </row>
    <row r="5331" spans="1:4" ht="28.5">
      <c r="A5331" s="572">
        <v>11691</v>
      </c>
      <c r="B5331" s="573" t="s">
        <v>5824</v>
      </c>
      <c r="C5331" s="574" t="s">
        <v>254</v>
      </c>
      <c r="D5331" s="575">
        <v>328.1</v>
      </c>
    </row>
    <row r="5332" spans="1:4" ht="28.5">
      <c r="A5332" s="572">
        <v>10722</v>
      </c>
      <c r="B5332" s="573" t="s">
        <v>5825</v>
      </c>
      <c r="C5332" s="574" t="s">
        <v>254</v>
      </c>
      <c r="D5332" s="575">
        <v>184.56</v>
      </c>
    </row>
    <row r="5333" spans="1:4" ht="28.5">
      <c r="A5333" s="572">
        <v>1611</v>
      </c>
      <c r="B5333" s="573" t="s">
        <v>5826</v>
      </c>
      <c r="C5333" s="574" t="s">
        <v>91</v>
      </c>
      <c r="D5333" s="575">
        <v>63.2</v>
      </c>
    </row>
    <row r="5334" spans="1:4" ht="28.5">
      <c r="A5334" s="572">
        <v>7321</v>
      </c>
      <c r="B5334" s="573" t="s">
        <v>5827</v>
      </c>
      <c r="C5334" s="574" t="s">
        <v>317</v>
      </c>
      <c r="D5334" s="575">
        <v>25.77</v>
      </c>
    </row>
    <row r="5335" spans="1:4" ht="28.5">
      <c r="A5335" s="572">
        <v>4392</v>
      </c>
      <c r="B5335" s="573" t="s">
        <v>5828</v>
      </c>
      <c r="C5335" s="574" t="s">
        <v>32</v>
      </c>
      <c r="D5335" s="575">
        <v>35.99</v>
      </c>
    </row>
    <row r="5336" spans="1:4" ht="57">
      <c r="A5336" s="572">
        <v>724</v>
      </c>
      <c r="B5336" s="573" t="s">
        <v>5829</v>
      </c>
      <c r="C5336" s="574" t="s">
        <v>278</v>
      </c>
      <c r="D5336" s="575">
        <v>20054.36</v>
      </c>
    </row>
    <row r="5337" spans="1:4" ht="42.75">
      <c r="A5337" s="572">
        <v>719</v>
      </c>
      <c r="B5337" s="573" t="s">
        <v>5830</v>
      </c>
      <c r="C5337" s="574" t="s">
        <v>278</v>
      </c>
      <c r="D5337" s="575">
        <v>2249.9899999999998</v>
      </c>
    </row>
    <row r="5338" spans="1:4" ht="28.5">
      <c r="A5338" s="572">
        <v>4267</v>
      </c>
      <c r="B5338" s="573" t="s">
        <v>5831</v>
      </c>
      <c r="C5338" s="574" t="s">
        <v>278</v>
      </c>
      <c r="D5338" s="575">
        <v>12.5</v>
      </c>
    </row>
    <row r="5339" spans="1:4" ht="28.5">
      <c r="A5339" s="572">
        <v>4378</v>
      </c>
      <c r="B5339" s="573" t="s">
        <v>5832</v>
      </c>
      <c r="C5339" s="574" t="s">
        <v>278</v>
      </c>
      <c r="D5339" s="575">
        <v>0.35</v>
      </c>
    </row>
    <row r="5340" spans="1:4" ht="28.5">
      <c r="A5340" s="572">
        <v>4381</v>
      </c>
      <c r="B5340" s="573" t="s">
        <v>5833</v>
      </c>
      <c r="C5340" s="574" t="s">
        <v>278</v>
      </c>
      <c r="D5340" s="575">
        <v>0.47</v>
      </c>
    </row>
    <row r="5341" spans="1:4" ht="28.5">
      <c r="A5341" s="572">
        <v>6217</v>
      </c>
      <c r="B5341" s="573" t="s">
        <v>5834</v>
      </c>
      <c r="C5341" s="574" t="s">
        <v>254</v>
      </c>
      <c r="D5341" s="575">
        <v>54.89</v>
      </c>
    </row>
    <row r="5342" spans="1:4" ht="28.5">
      <c r="A5342" s="572">
        <v>4429</v>
      </c>
      <c r="B5342" s="573" t="s">
        <v>5835</v>
      </c>
      <c r="C5342" s="574" t="s">
        <v>32</v>
      </c>
      <c r="D5342" s="575">
        <v>14.25</v>
      </c>
    </row>
    <row r="5343" spans="1:4" ht="28.5">
      <c r="A5343" s="572">
        <v>4473</v>
      </c>
      <c r="B5343" s="573" t="s">
        <v>5836</v>
      </c>
      <c r="C5343" s="574" t="s">
        <v>32</v>
      </c>
      <c r="D5343" s="575">
        <v>18.760000000000002</v>
      </c>
    </row>
    <row r="5344" spans="1:4" ht="28.5">
      <c r="A5344" s="572">
        <v>4463</v>
      </c>
      <c r="B5344" s="573" t="s">
        <v>5837</v>
      </c>
      <c r="C5344" s="574" t="s">
        <v>264</v>
      </c>
      <c r="D5344" s="575">
        <v>1999.99</v>
      </c>
    </row>
    <row r="5345" spans="1:4" ht="28.5">
      <c r="A5345" s="572">
        <v>4466</v>
      </c>
      <c r="B5345" s="573" t="s">
        <v>5838</v>
      </c>
      <c r="C5345" s="574" t="s">
        <v>32</v>
      </c>
      <c r="D5345" s="575">
        <v>15</v>
      </c>
    </row>
    <row r="5346" spans="1:4" ht="28.5">
      <c r="A5346" s="572">
        <v>4431</v>
      </c>
      <c r="B5346" s="573" t="s">
        <v>5839</v>
      </c>
      <c r="C5346" s="574" t="s">
        <v>32</v>
      </c>
      <c r="D5346" s="575">
        <v>12.82</v>
      </c>
    </row>
    <row r="5347" spans="1:4" ht="28.5">
      <c r="A5347" s="572">
        <v>4458</v>
      </c>
      <c r="B5347" s="573" t="s">
        <v>5840</v>
      </c>
      <c r="C5347" s="574" t="s">
        <v>32</v>
      </c>
      <c r="D5347" s="575">
        <v>0.46</v>
      </c>
    </row>
    <row r="5348" spans="1:4" ht="28.5">
      <c r="A5348" s="572">
        <v>4403</v>
      </c>
      <c r="B5348" s="573" t="s">
        <v>5841</v>
      </c>
      <c r="C5348" s="574" t="s">
        <v>32</v>
      </c>
      <c r="D5348" s="575">
        <v>1.1599999999999999</v>
      </c>
    </row>
    <row r="5349" spans="1:4" ht="28.5">
      <c r="A5349" s="572">
        <v>4407</v>
      </c>
      <c r="B5349" s="573" t="s">
        <v>5842</v>
      </c>
      <c r="C5349" s="574" t="s">
        <v>32</v>
      </c>
      <c r="D5349" s="575">
        <v>1.39</v>
      </c>
    </row>
    <row r="5350" spans="1:4" ht="28.5">
      <c r="A5350" s="572">
        <v>4413</v>
      </c>
      <c r="B5350" s="573" t="s">
        <v>5843</v>
      </c>
      <c r="C5350" s="574" t="s">
        <v>32</v>
      </c>
      <c r="D5350" s="575">
        <v>2.29</v>
      </c>
    </row>
    <row r="5351" spans="1:4" ht="28.5">
      <c r="A5351" s="572">
        <v>4405</v>
      </c>
      <c r="B5351" s="573" t="s">
        <v>5844</v>
      </c>
      <c r="C5351" s="574" t="s">
        <v>32</v>
      </c>
      <c r="D5351" s="575">
        <v>4.0199999999999996</v>
      </c>
    </row>
    <row r="5352" spans="1:4" ht="28.5">
      <c r="A5352" s="572">
        <v>20196</v>
      </c>
      <c r="B5352" s="573" t="s">
        <v>5845</v>
      </c>
      <c r="C5352" s="574" t="s">
        <v>32</v>
      </c>
      <c r="D5352" s="575">
        <v>16.41</v>
      </c>
    </row>
    <row r="5353" spans="1:4" ht="28.5">
      <c r="A5353" s="572">
        <v>20210</v>
      </c>
      <c r="B5353" s="573" t="s">
        <v>5846</v>
      </c>
      <c r="C5353" s="574" t="s">
        <v>32</v>
      </c>
      <c r="D5353" s="575">
        <v>17.05</v>
      </c>
    </row>
    <row r="5354" spans="1:4" ht="42.75">
      <c r="A5354" s="572">
        <v>4419</v>
      </c>
      <c r="B5354" s="573" t="s">
        <v>5847</v>
      </c>
      <c r="C5354" s="574" t="s">
        <v>278</v>
      </c>
      <c r="D5354" s="575">
        <v>0.69</v>
      </c>
    </row>
    <row r="5355" spans="1:4" ht="42.75">
      <c r="A5355" s="572">
        <v>4418</v>
      </c>
      <c r="B5355" s="573" t="s">
        <v>5848</v>
      </c>
      <c r="C5355" s="574" t="s">
        <v>278</v>
      </c>
      <c r="D5355" s="575">
        <v>0.55000000000000004</v>
      </c>
    </row>
    <row r="5356" spans="1:4" ht="42.75">
      <c r="A5356" s="572">
        <v>4515</v>
      </c>
      <c r="B5356" s="573" t="s">
        <v>5849</v>
      </c>
      <c r="C5356" s="574" t="s">
        <v>32</v>
      </c>
      <c r="D5356" s="575">
        <v>12.97</v>
      </c>
    </row>
    <row r="5357" spans="1:4" ht="42.75">
      <c r="A5357" s="572">
        <v>4492</v>
      </c>
      <c r="B5357" s="573" t="s">
        <v>5850</v>
      </c>
      <c r="C5357" s="574" t="s">
        <v>32</v>
      </c>
      <c r="D5357" s="575">
        <v>12.75</v>
      </c>
    </row>
    <row r="5358" spans="1:4" ht="42.75">
      <c r="A5358" s="572">
        <v>2728</v>
      </c>
      <c r="B5358" s="573" t="s">
        <v>5851</v>
      </c>
      <c r="C5358" s="574" t="s">
        <v>32</v>
      </c>
      <c r="D5358" s="575">
        <v>1.84</v>
      </c>
    </row>
    <row r="5359" spans="1:4" ht="42.75">
      <c r="A5359" s="572">
        <v>4506</v>
      </c>
      <c r="B5359" s="573" t="s">
        <v>5852</v>
      </c>
      <c r="C5359" s="574" t="s">
        <v>32</v>
      </c>
      <c r="D5359" s="575">
        <v>5.24</v>
      </c>
    </row>
    <row r="5360" spans="1:4" ht="28.5">
      <c r="A5360" s="572">
        <v>20207</v>
      </c>
      <c r="B5360" s="573" t="s">
        <v>5853</v>
      </c>
      <c r="C5360" s="574" t="s">
        <v>32</v>
      </c>
      <c r="D5360" s="575">
        <v>5.92</v>
      </c>
    </row>
    <row r="5361" spans="1:4" ht="28.5">
      <c r="A5361" s="572">
        <v>4715</v>
      </c>
      <c r="B5361" s="573" t="s">
        <v>5854</v>
      </c>
      <c r="C5361" s="574" t="s">
        <v>254</v>
      </c>
      <c r="D5361" s="575">
        <v>13.6</v>
      </c>
    </row>
    <row r="5362" spans="1:4" ht="28.5">
      <c r="A5362" s="572">
        <v>4705</v>
      </c>
      <c r="B5362" s="573" t="s">
        <v>5855</v>
      </c>
      <c r="C5362" s="574" t="s">
        <v>254</v>
      </c>
      <c r="D5362" s="575">
        <v>34</v>
      </c>
    </row>
    <row r="5363" spans="1:4" ht="28.5">
      <c r="A5363" s="572">
        <v>25982</v>
      </c>
      <c r="B5363" s="573" t="s">
        <v>5856</v>
      </c>
      <c r="C5363" s="574" t="s">
        <v>254</v>
      </c>
      <c r="D5363" s="575">
        <v>151.41</v>
      </c>
    </row>
    <row r="5364" spans="1:4" ht="28.5">
      <c r="A5364" s="572">
        <v>4819</v>
      </c>
      <c r="B5364" s="573" t="s">
        <v>5857</v>
      </c>
      <c r="C5364" s="574" t="s">
        <v>254</v>
      </c>
      <c r="D5364" s="575">
        <v>184.56</v>
      </c>
    </row>
    <row r="5365" spans="1:4" ht="28.5">
      <c r="A5365" s="572">
        <v>2509</v>
      </c>
      <c r="B5365" s="573" t="s">
        <v>5858</v>
      </c>
      <c r="C5365" s="574" t="s">
        <v>278</v>
      </c>
      <c r="D5365" s="575">
        <v>28.32</v>
      </c>
    </row>
    <row r="5366" spans="1:4" ht="28.5">
      <c r="A5366" s="572">
        <v>1374</v>
      </c>
      <c r="B5366" s="573" t="s">
        <v>5859</v>
      </c>
      <c r="C5366" s="574" t="s">
        <v>91</v>
      </c>
      <c r="D5366" s="575">
        <v>3.2</v>
      </c>
    </row>
    <row r="5367" spans="1:4" ht="42.75">
      <c r="A5367" s="572">
        <v>4929</v>
      </c>
      <c r="B5367" s="573" t="s">
        <v>5860</v>
      </c>
      <c r="C5367" s="574" t="s">
        <v>254</v>
      </c>
      <c r="D5367" s="575">
        <v>329.4</v>
      </c>
    </row>
    <row r="5368" spans="1:4" ht="28.5">
      <c r="A5368" s="572">
        <v>4931</v>
      </c>
      <c r="B5368" s="573" t="s">
        <v>5861</v>
      </c>
      <c r="C5368" s="574" t="s">
        <v>278</v>
      </c>
      <c r="D5368" s="575">
        <v>297.43</v>
      </c>
    </row>
    <row r="5369" spans="1:4" ht="28.5">
      <c r="A5369" s="572">
        <v>4939</v>
      </c>
      <c r="B5369" s="573" t="s">
        <v>5862</v>
      </c>
      <c r="C5369" s="574" t="s">
        <v>254</v>
      </c>
      <c r="D5369" s="575">
        <v>330.67</v>
      </c>
    </row>
    <row r="5370" spans="1:4" ht="28.5">
      <c r="A5370" s="572">
        <v>5000</v>
      </c>
      <c r="B5370" s="573" t="s">
        <v>5863</v>
      </c>
      <c r="C5370" s="574" t="s">
        <v>254</v>
      </c>
      <c r="D5370" s="575">
        <v>155.53</v>
      </c>
    </row>
    <row r="5371" spans="1:4" ht="28.5">
      <c r="A5371" s="572">
        <v>4968</v>
      </c>
      <c r="B5371" s="573" t="s">
        <v>5864</v>
      </c>
      <c r="C5371" s="574" t="s">
        <v>254</v>
      </c>
      <c r="D5371" s="575">
        <v>153.35</v>
      </c>
    </row>
    <row r="5372" spans="1:4" ht="28.5">
      <c r="A5372" s="572">
        <v>20325</v>
      </c>
      <c r="B5372" s="573" t="s">
        <v>5865</v>
      </c>
      <c r="C5372" s="574" t="s">
        <v>278</v>
      </c>
      <c r="D5372" s="575">
        <v>223.36</v>
      </c>
    </row>
    <row r="5373" spans="1:4" ht="28.5">
      <c r="A5373" s="572">
        <v>20324</v>
      </c>
      <c r="B5373" s="573" t="s">
        <v>5866</v>
      </c>
      <c r="C5373" s="574" t="s">
        <v>278</v>
      </c>
      <c r="D5373" s="575">
        <v>245.58</v>
      </c>
    </row>
    <row r="5374" spans="1:4" ht="28.5">
      <c r="A5374" s="572">
        <v>20323</v>
      </c>
      <c r="B5374" s="573" t="s">
        <v>5867</v>
      </c>
      <c r="C5374" s="574" t="s">
        <v>278</v>
      </c>
      <c r="D5374" s="575">
        <v>255.8</v>
      </c>
    </row>
    <row r="5375" spans="1:4" ht="28.5">
      <c r="A5375" s="572">
        <v>11381</v>
      </c>
      <c r="B5375" s="573" t="s">
        <v>5868</v>
      </c>
      <c r="C5375" s="574" t="s">
        <v>254</v>
      </c>
      <c r="D5375" s="575">
        <v>330.22</v>
      </c>
    </row>
    <row r="5376" spans="1:4" ht="28.5">
      <c r="A5376" s="572">
        <v>4268</v>
      </c>
      <c r="B5376" s="573" t="s">
        <v>5869</v>
      </c>
      <c r="C5376" s="574" t="s">
        <v>278</v>
      </c>
      <c r="D5376" s="575">
        <v>11</v>
      </c>
    </row>
    <row r="5377" spans="1:4" ht="28.5">
      <c r="A5377" s="572">
        <v>12387</v>
      </c>
      <c r="B5377" s="573" t="s">
        <v>5870</v>
      </c>
      <c r="C5377" s="574" t="s">
        <v>278</v>
      </c>
      <c r="D5377" s="575">
        <v>253.36</v>
      </c>
    </row>
    <row r="5378" spans="1:4" ht="42.75">
      <c r="A5378" s="572">
        <v>12272</v>
      </c>
      <c r="B5378" s="573" t="s">
        <v>5871</v>
      </c>
      <c r="C5378" s="574" t="s">
        <v>278</v>
      </c>
      <c r="D5378" s="575">
        <v>78.290000000000006</v>
      </c>
    </row>
    <row r="5379" spans="1:4" ht="28.5">
      <c r="A5379" s="572">
        <v>1075</v>
      </c>
      <c r="B5379" s="573" t="s">
        <v>5872</v>
      </c>
      <c r="C5379" s="574" t="s">
        <v>278</v>
      </c>
      <c r="D5379" s="575">
        <v>17.850000000000001</v>
      </c>
    </row>
    <row r="5380" spans="1:4" ht="28.5">
      <c r="A5380" s="572">
        <v>1103</v>
      </c>
      <c r="B5380" s="573" t="s">
        <v>5873</v>
      </c>
      <c r="C5380" s="574" t="s">
        <v>278</v>
      </c>
      <c r="D5380" s="575">
        <v>9.2100000000000009</v>
      </c>
    </row>
    <row r="5381" spans="1:4" ht="42.75">
      <c r="A5381" s="572">
        <v>10696</v>
      </c>
      <c r="B5381" s="573" t="s">
        <v>5874</v>
      </c>
      <c r="C5381" s="574" t="s">
        <v>278</v>
      </c>
      <c r="D5381" s="575">
        <v>218500</v>
      </c>
    </row>
    <row r="5382" spans="1:4" ht="42.75">
      <c r="A5382" s="572">
        <v>10697</v>
      </c>
      <c r="B5382" s="573" t="s">
        <v>5875</v>
      </c>
      <c r="C5382" s="574" t="s">
        <v>278</v>
      </c>
      <c r="D5382" s="575">
        <v>201691.6</v>
      </c>
    </row>
    <row r="5383" spans="1:4" ht="28.5">
      <c r="A5383" s="572">
        <v>116</v>
      </c>
      <c r="B5383" s="573" t="s">
        <v>5876</v>
      </c>
      <c r="C5383" s="574" t="s">
        <v>91</v>
      </c>
      <c r="D5383" s="575">
        <v>3.49</v>
      </c>
    </row>
    <row r="5384" spans="1:4" ht="28.5">
      <c r="A5384" s="572">
        <v>10852</v>
      </c>
      <c r="B5384" s="573" t="s">
        <v>5877</v>
      </c>
      <c r="C5384" s="574" t="s">
        <v>32</v>
      </c>
      <c r="D5384" s="575">
        <v>14.01</v>
      </c>
    </row>
    <row r="5385" spans="1:4" ht="42.75">
      <c r="A5385" s="572">
        <v>13229</v>
      </c>
      <c r="B5385" s="573" t="s">
        <v>5878</v>
      </c>
      <c r="C5385" s="574" t="s">
        <v>278</v>
      </c>
      <c r="D5385" s="575">
        <v>343589.18</v>
      </c>
    </row>
    <row r="5386" spans="1:4" ht="57">
      <c r="A5386" s="572">
        <v>10645</v>
      </c>
      <c r="B5386" s="573" t="s">
        <v>5879</v>
      </c>
      <c r="C5386" s="574" t="s">
        <v>278</v>
      </c>
      <c r="D5386" s="575">
        <v>260772.78</v>
      </c>
    </row>
    <row r="5387" spans="1:4" ht="28.5">
      <c r="A5387" s="572">
        <v>4269</v>
      </c>
      <c r="B5387" s="573" t="s">
        <v>5880</v>
      </c>
      <c r="C5387" s="574" t="s">
        <v>278</v>
      </c>
      <c r="D5387" s="575">
        <v>12.75</v>
      </c>
    </row>
    <row r="5388" spans="1:4" ht="28.5">
      <c r="A5388" s="572">
        <v>4270</v>
      </c>
      <c r="B5388" s="573" t="s">
        <v>5881</v>
      </c>
      <c r="C5388" s="574" t="s">
        <v>278</v>
      </c>
      <c r="D5388" s="575">
        <v>9.1999999999999993</v>
      </c>
    </row>
    <row r="5389" spans="1:4" ht="28.5">
      <c r="A5389" s="572">
        <v>1373</v>
      </c>
      <c r="B5389" s="573" t="s">
        <v>5882</v>
      </c>
      <c r="C5389" s="574" t="s">
        <v>318</v>
      </c>
      <c r="D5389" s="575">
        <v>32.51</v>
      </c>
    </row>
    <row r="5390" spans="1:4" ht="28.5">
      <c r="A5390" s="572">
        <v>6083</v>
      </c>
      <c r="B5390" s="573" t="s">
        <v>5883</v>
      </c>
      <c r="C5390" s="574" t="s">
        <v>316</v>
      </c>
      <c r="D5390" s="575">
        <v>50.44</v>
      </c>
    </row>
    <row r="5391" spans="1:4" ht="28.5">
      <c r="A5391" s="572">
        <v>6137</v>
      </c>
      <c r="B5391" s="573" t="s">
        <v>5884</v>
      </c>
      <c r="C5391" s="574" t="s">
        <v>278</v>
      </c>
      <c r="D5391" s="575">
        <v>89.66</v>
      </c>
    </row>
    <row r="5392" spans="1:4" ht="28.5">
      <c r="A5392" s="572">
        <v>11760</v>
      </c>
      <c r="B5392" s="573" t="s">
        <v>5885</v>
      </c>
      <c r="C5392" s="574" t="s">
        <v>278</v>
      </c>
      <c r="D5392" s="575">
        <v>113.48</v>
      </c>
    </row>
    <row r="5393" spans="1:4" ht="28.5">
      <c r="A5393" s="572">
        <v>20261</v>
      </c>
      <c r="B5393" s="573" t="s">
        <v>5886</v>
      </c>
      <c r="C5393" s="574" t="s">
        <v>278</v>
      </c>
      <c r="D5393" s="575">
        <v>14.5</v>
      </c>
    </row>
    <row r="5394" spans="1:4" ht="28.5">
      <c r="A5394" s="572">
        <v>20248</v>
      </c>
      <c r="B5394" s="573" t="s">
        <v>5887</v>
      </c>
      <c r="C5394" s="574" t="s">
        <v>32</v>
      </c>
      <c r="D5394" s="575">
        <v>45.11</v>
      </c>
    </row>
    <row r="5395" spans="1:4" ht="42.75">
      <c r="A5395" s="572">
        <v>10483</v>
      </c>
      <c r="B5395" s="573" t="s">
        <v>5888</v>
      </c>
      <c r="C5395" s="574" t="s">
        <v>256</v>
      </c>
      <c r="D5395" s="575">
        <v>19</v>
      </c>
    </row>
    <row r="5396" spans="1:4">
      <c r="A5396" s="572">
        <v>6173</v>
      </c>
      <c r="B5396" s="573" t="s">
        <v>5889</v>
      </c>
      <c r="C5396" s="574" t="s">
        <v>255</v>
      </c>
      <c r="D5396" s="575">
        <v>13.81</v>
      </c>
    </row>
    <row r="5397" spans="1:4" ht="28.5">
      <c r="A5397" s="572">
        <v>10717</v>
      </c>
      <c r="B5397" s="573" t="s">
        <v>5890</v>
      </c>
      <c r="C5397" s="574" t="s">
        <v>278</v>
      </c>
      <c r="D5397" s="575">
        <v>5.04</v>
      </c>
    </row>
    <row r="5398" spans="1:4" ht="28.5">
      <c r="A5398" s="572">
        <v>10719</v>
      </c>
      <c r="B5398" s="573" t="s">
        <v>5891</v>
      </c>
      <c r="C5398" s="574" t="s">
        <v>278</v>
      </c>
      <c r="D5398" s="575">
        <v>17.88</v>
      </c>
    </row>
    <row r="5399" spans="1:4" ht="28.5">
      <c r="A5399" s="572">
        <v>6205</v>
      </c>
      <c r="B5399" s="573" t="s">
        <v>5892</v>
      </c>
      <c r="C5399" s="574" t="s">
        <v>32</v>
      </c>
      <c r="D5399" s="575">
        <v>9.16</v>
      </c>
    </row>
    <row r="5400" spans="1:4" ht="28.5">
      <c r="A5400" s="572">
        <v>10568</v>
      </c>
      <c r="B5400" s="573" t="s">
        <v>5893</v>
      </c>
      <c r="C5400" s="574" t="s">
        <v>32</v>
      </c>
      <c r="D5400" s="575">
        <v>3.5</v>
      </c>
    </row>
    <row r="5401" spans="1:4" ht="28.5">
      <c r="A5401" s="572">
        <v>4435</v>
      </c>
      <c r="B5401" s="573" t="s">
        <v>5894</v>
      </c>
      <c r="C5401" s="574" t="s">
        <v>32</v>
      </c>
      <c r="D5401" s="575">
        <v>14.68</v>
      </c>
    </row>
    <row r="5402" spans="1:4" ht="42.75">
      <c r="A5402" s="572">
        <v>7539</v>
      </c>
      <c r="B5402" s="573" t="s">
        <v>5895</v>
      </c>
      <c r="C5402" s="574" t="s">
        <v>278</v>
      </c>
      <c r="D5402" s="575">
        <v>1.58</v>
      </c>
    </row>
    <row r="5403" spans="1:4" ht="28.5">
      <c r="A5403" s="572">
        <v>11290</v>
      </c>
      <c r="B5403" s="573" t="s">
        <v>5896</v>
      </c>
      <c r="C5403" s="574" t="s">
        <v>278</v>
      </c>
      <c r="D5403" s="575">
        <v>154.53</v>
      </c>
    </row>
    <row r="5404" spans="1:4" ht="28.5">
      <c r="A5404" s="572">
        <v>11291</v>
      </c>
      <c r="B5404" s="573" t="s">
        <v>5897</v>
      </c>
      <c r="C5404" s="574" t="s">
        <v>278</v>
      </c>
      <c r="D5404" s="575">
        <v>345.43</v>
      </c>
    </row>
    <row r="5405" spans="1:4" ht="28.5">
      <c r="A5405" s="572">
        <v>11303</v>
      </c>
      <c r="B5405" s="573" t="s">
        <v>5898</v>
      </c>
      <c r="C5405" s="574" t="s">
        <v>278</v>
      </c>
      <c r="D5405" s="575">
        <v>116.06</v>
      </c>
    </row>
    <row r="5406" spans="1:4" ht="28.5">
      <c r="A5406" s="572">
        <v>10424</v>
      </c>
      <c r="B5406" s="573" t="s">
        <v>5899</v>
      </c>
      <c r="C5406" s="574" t="s">
        <v>278</v>
      </c>
      <c r="D5406" s="575">
        <v>182.49</v>
      </c>
    </row>
    <row r="5407" spans="1:4" ht="42.75">
      <c r="A5407" s="572">
        <v>7172</v>
      </c>
      <c r="B5407" s="573" t="s">
        <v>5900</v>
      </c>
      <c r="C5407" s="574" t="s">
        <v>278</v>
      </c>
      <c r="D5407" s="575">
        <v>0.8</v>
      </c>
    </row>
    <row r="5408" spans="1:4" ht="28.5">
      <c r="A5408" s="572">
        <v>7178</v>
      </c>
      <c r="B5408" s="573" t="s">
        <v>5901</v>
      </c>
      <c r="C5408" s="574" t="s">
        <v>278</v>
      </c>
      <c r="D5408" s="575">
        <v>1.18</v>
      </c>
    </row>
    <row r="5409" spans="1:4" ht="28.5">
      <c r="A5409" s="572">
        <v>7228</v>
      </c>
      <c r="B5409" s="573" t="s">
        <v>5902</v>
      </c>
      <c r="C5409" s="574" t="s">
        <v>254</v>
      </c>
      <c r="D5409" s="575">
        <v>46.28</v>
      </c>
    </row>
    <row r="5410" spans="1:4" ht="42.75">
      <c r="A5410" s="572">
        <v>1536</v>
      </c>
      <c r="B5410" s="573" t="s">
        <v>5903</v>
      </c>
      <c r="C5410" s="574" t="s">
        <v>278</v>
      </c>
      <c r="D5410" s="575">
        <v>3.29</v>
      </c>
    </row>
    <row r="5411" spans="1:4" ht="42.75">
      <c r="A5411" s="572">
        <v>1541</v>
      </c>
      <c r="B5411" s="573" t="s">
        <v>5904</v>
      </c>
      <c r="C5411" s="574" t="s">
        <v>278</v>
      </c>
      <c r="D5411" s="575">
        <v>10.52</v>
      </c>
    </row>
    <row r="5412" spans="1:4" ht="42.75">
      <c r="A5412" s="572">
        <v>1537</v>
      </c>
      <c r="B5412" s="573" t="s">
        <v>5905</v>
      </c>
      <c r="C5412" s="574" t="s">
        <v>278</v>
      </c>
      <c r="D5412" s="575">
        <v>4.38</v>
      </c>
    </row>
    <row r="5413" spans="1:4" ht="42.75">
      <c r="A5413" s="572">
        <v>1538</v>
      </c>
      <c r="B5413" s="573" t="s">
        <v>5906</v>
      </c>
      <c r="C5413" s="574" t="s">
        <v>278</v>
      </c>
      <c r="D5413" s="575">
        <v>5.7</v>
      </c>
    </row>
    <row r="5414" spans="1:4" ht="28.5">
      <c r="A5414" s="572">
        <v>1540</v>
      </c>
      <c r="B5414" s="573" t="s">
        <v>5907</v>
      </c>
      <c r="C5414" s="574" t="s">
        <v>278</v>
      </c>
      <c r="D5414" s="575">
        <v>7.89</v>
      </c>
    </row>
    <row r="5415" spans="1:4" ht="28.5">
      <c r="A5415" s="572">
        <v>11876</v>
      </c>
      <c r="B5415" s="573" t="s">
        <v>5908</v>
      </c>
      <c r="C5415" s="574" t="s">
        <v>278</v>
      </c>
      <c r="D5415" s="575">
        <v>13.6</v>
      </c>
    </row>
    <row r="5416" spans="1:4" ht="28.5">
      <c r="A5416" s="572">
        <v>11872</v>
      </c>
      <c r="B5416" s="573" t="s">
        <v>5909</v>
      </c>
      <c r="C5416" s="574" t="s">
        <v>278</v>
      </c>
      <c r="D5416" s="575">
        <v>3.9</v>
      </c>
    </row>
    <row r="5417" spans="1:4" ht="28.5">
      <c r="A5417" s="572">
        <v>11875</v>
      </c>
      <c r="B5417" s="573" t="s">
        <v>5910</v>
      </c>
      <c r="C5417" s="574" t="s">
        <v>278</v>
      </c>
      <c r="D5417" s="575">
        <v>10.09</v>
      </c>
    </row>
    <row r="5418" spans="1:4" ht="28.5">
      <c r="A5418" s="572">
        <v>11874</v>
      </c>
      <c r="B5418" s="573" t="s">
        <v>5911</v>
      </c>
      <c r="C5418" s="574" t="s">
        <v>278</v>
      </c>
      <c r="D5418" s="575">
        <v>6.18</v>
      </c>
    </row>
    <row r="5419" spans="1:4" ht="42.75">
      <c r="A5419" s="572">
        <v>4126</v>
      </c>
      <c r="B5419" s="573" t="s">
        <v>5912</v>
      </c>
      <c r="C5419" s="574" t="s">
        <v>278</v>
      </c>
      <c r="D5419" s="575">
        <v>247.98</v>
      </c>
    </row>
    <row r="5420" spans="1:4" ht="28.5">
      <c r="A5420" s="572">
        <v>7262</v>
      </c>
      <c r="B5420" s="573" t="s">
        <v>5913</v>
      </c>
      <c r="C5420" s="574" t="s">
        <v>310</v>
      </c>
      <c r="D5420" s="575">
        <v>828.23</v>
      </c>
    </row>
    <row r="5421" spans="1:4" ht="28.5">
      <c r="A5421" s="572">
        <v>7255</v>
      </c>
      <c r="B5421" s="573" t="s">
        <v>5914</v>
      </c>
      <c r="C5421" s="574" t="s">
        <v>310</v>
      </c>
      <c r="D5421" s="575">
        <v>511.47</v>
      </c>
    </row>
    <row r="5422" spans="1:4" ht="28.5">
      <c r="A5422" s="572">
        <v>7300</v>
      </c>
      <c r="B5422" s="573" t="s">
        <v>5915</v>
      </c>
      <c r="C5422" s="574" t="s">
        <v>316</v>
      </c>
      <c r="D5422" s="575">
        <v>66.92</v>
      </c>
    </row>
    <row r="5423" spans="1:4">
      <c r="A5423" s="572">
        <v>7337</v>
      </c>
      <c r="B5423" s="573" t="s">
        <v>5916</v>
      </c>
      <c r="C5423" s="574" t="s">
        <v>256</v>
      </c>
      <c r="D5423" s="575">
        <v>42.78</v>
      </c>
    </row>
    <row r="5424" spans="1:4">
      <c r="A5424" s="572">
        <v>7304</v>
      </c>
      <c r="B5424" s="573" t="s">
        <v>5917</v>
      </c>
      <c r="C5424" s="574" t="s">
        <v>256</v>
      </c>
      <c r="D5424" s="575">
        <v>37.22</v>
      </c>
    </row>
    <row r="5425" spans="1:4" ht="28.5">
      <c r="A5425" s="572">
        <v>7294</v>
      </c>
      <c r="B5425" s="573" t="s">
        <v>5918</v>
      </c>
      <c r="C5425" s="574" t="s">
        <v>316</v>
      </c>
      <c r="D5425" s="575">
        <v>56.41</v>
      </c>
    </row>
    <row r="5426" spans="1:4" ht="28.5">
      <c r="A5426" s="572">
        <v>7312</v>
      </c>
      <c r="B5426" s="573" t="s">
        <v>5919</v>
      </c>
      <c r="C5426" s="574" t="s">
        <v>316</v>
      </c>
      <c r="D5426" s="575">
        <v>61.2</v>
      </c>
    </row>
    <row r="5427" spans="1:4">
      <c r="A5427" s="572">
        <v>7363</v>
      </c>
      <c r="B5427" s="573" t="s">
        <v>5920</v>
      </c>
      <c r="C5427" s="574" t="s">
        <v>91</v>
      </c>
      <c r="D5427" s="575">
        <v>2.66</v>
      </c>
    </row>
    <row r="5428" spans="1:4" ht="28.5">
      <c r="A5428" s="572">
        <v>11625</v>
      </c>
      <c r="B5428" s="573" t="s">
        <v>5921</v>
      </c>
      <c r="C5428" s="574" t="s">
        <v>91</v>
      </c>
      <c r="D5428" s="575">
        <v>5.9</v>
      </c>
    </row>
    <row r="5429" spans="1:4" ht="28.5">
      <c r="A5429" s="572">
        <v>7306</v>
      </c>
      <c r="B5429" s="573" t="s">
        <v>5922</v>
      </c>
      <c r="C5429" s="574" t="s">
        <v>256</v>
      </c>
      <c r="D5429" s="575">
        <v>19.13</v>
      </c>
    </row>
    <row r="5430" spans="1:4" ht="42.75">
      <c r="A5430" s="572">
        <v>26032</v>
      </c>
      <c r="B5430" s="573" t="s">
        <v>5923</v>
      </c>
      <c r="C5430" s="574" t="s">
        <v>256</v>
      </c>
      <c r="D5430" s="575">
        <v>23.91</v>
      </c>
    </row>
    <row r="5431" spans="1:4" ht="28.5">
      <c r="A5431" s="572">
        <v>7535</v>
      </c>
      <c r="B5431" s="573" t="s">
        <v>5924</v>
      </c>
      <c r="C5431" s="574" t="s">
        <v>278</v>
      </c>
      <c r="D5431" s="575">
        <v>8.5399999999999991</v>
      </c>
    </row>
    <row r="5432" spans="1:4" ht="28.5">
      <c r="A5432" s="572">
        <v>7536</v>
      </c>
      <c r="B5432" s="573" t="s">
        <v>5925</v>
      </c>
      <c r="C5432" s="574" t="s">
        <v>278</v>
      </c>
      <c r="D5432" s="575">
        <v>7.72</v>
      </c>
    </row>
    <row r="5433" spans="1:4" ht="28.5">
      <c r="A5433" s="572">
        <v>7529</v>
      </c>
      <c r="B5433" s="573" t="s">
        <v>5926</v>
      </c>
      <c r="C5433" s="574" t="s">
        <v>278</v>
      </c>
      <c r="D5433" s="575">
        <v>11.69</v>
      </c>
    </row>
    <row r="5434" spans="1:4" ht="28.5">
      <c r="A5434" s="572">
        <v>7533</v>
      </c>
      <c r="B5434" s="573" t="s">
        <v>5927</v>
      </c>
      <c r="C5434" s="574" t="s">
        <v>278</v>
      </c>
      <c r="D5434" s="575">
        <v>3.43</v>
      </c>
    </row>
    <row r="5435" spans="1:4" ht="28.5">
      <c r="A5435" s="572">
        <v>7531</v>
      </c>
      <c r="B5435" s="573" t="s">
        <v>5928</v>
      </c>
      <c r="C5435" s="574" t="s">
        <v>278</v>
      </c>
      <c r="D5435" s="575">
        <v>10.3</v>
      </c>
    </row>
    <row r="5436" spans="1:4" ht="42.75">
      <c r="A5436" s="572">
        <v>7526</v>
      </c>
      <c r="B5436" s="573" t="s">
        <v>5929</v>
      </c>
      <c r="C5436" s="574" t="s">
        <v>278</v>
      </c>
      <c r="D5436" s="575">
        <v>9.69</v>
      </c>
    </row>
    <row r="5437" spans="1:4" ht="28.5">
      <c r="A5437" s="572">
        <v>7527</v>
      </c>
      <c r="B5437" s="573" t="s">
        <v>5930</v>
      </c>
      <c r="C5437" s="574" t="s">
        <v>278</v>
      </c>
      <c r="D5437" s="575">
        <v>7.93</v>
      </c>
    </row>
    <row r="5438" spans="1:4" ht="28.5">
      <c r="A5438" s="572">
        <v>20252</v>
      </c>
      <c r="B5438" s="573" t="s">
        <v>5931</v>
      </c>
      <c r="C5438" s="574" t="s">
        <v>278</v>
      </c>
      <c r="D5438" s="575">
        <v>54.46</v>
      </c>
    </row>
    <row r="5439" spans="1:4" ht="28.5">
      <c r="A5439" s="572">
        <v>20251</v>
      </c>
      <c r="B5439" s="573" t="s">
        <v>5932</v>
      </c>
      <c r="C5439" s="574" t="s">
        <v>278</v>
      </c>
      <c r="D5439" s="575">
        <v>32.57</v>
      </c>
    </row>
    <row r="5440" spans="1:4" ht="28.5">
      <c r="A5440" s="572">
        <v>13627</v>
      </c>
      <c r="B5440" s="573" t="s">
        <v>5933</v>
      </c>
      <c r="C5440" s="574" t="s">
        <v>278</v>
      </c>
      <c r="D5440" s="575">
        <v>707329.2</v>
      </c>
    </row>
    <row r="5441" spans="1:4" ht="42.75">
      <c r="A5441" s="572">
        <v>21147</v>
      </c>
      <c r="B5441" s="573" t="s">
        <v>5934</v>
      </c>
      <c r="C5441" s="574" t="s">
        <v>32</v>
      </c>
      <c r="D5441" s="575">
        <v>55.05</v>
      </c>
    </row>
    <row r="5442" spans="1:4" ht="28.5">
      <c r="A5442" s="572">
        <v>21149</v>
      </c>
      <c r="B5442" s="573" t="s">
        <v>5935</v>
      </c>
      <c r="C5442" s="574" t="s">
        <v>32</v>
      </c>
      <c r="D5442" s="575">
        <v>66.7</v>
      </c>
    </row>
    <row r="5443" spans="1:4" ht="28.5">
      <c r="A5443" s="572">
        <v>9881</v>
      </c>
      <c r="B5443" s="573" t="s">
        <v>5936</v>
      </c>
      <c r="C5443" s="574" t="s">
        <v>32</v>
      </c>
      <c r="D5443" s="575">
        <v>11.86</v>
      </c>
    </row>
    <row r="5444" spans="1:4" ht="42.75">
      <c r="A5444" s="572">
        <v>25015</v>
      </c>
      <c r="B5444" s="573" t="s">
        <v>5937</v>
      </c>
      <c r="C5444" s="574" t="s">
        <v>278</v>
      </c>
      <c r="D5444" s="575">
        <v>174553.78</v>
      </c>
    </row>
    <row r="5445" spans="1:4" ht="42.75">
      <c r="A5445" s="572">
        <v>13234</v>
      </c>
      <c r="B5445" s="573" t="s">
        <v>5938</v>
      </c>
      <c r="C5445" s="574" t="s">
        <v>278</v>
      </c>
      <c r="D5445" s="575">
        <v>2579719.2200000002</v>
      </c>
    </row>
    <row r="5446" spans="1:4" ht="28.5">
      <c r="A5446" s="572">
        <v>3117</v>
      </c>
      <c r="B5446" s="573" t="s">
        <v>5939</v>
      </c>
      <c r="C5446" s="574" t="s">
        <v>32</v>
      </c>
      <c r="D5446" s="575">
        <v>17.63</v>
      </c>
    </row>
    <row r="5447" spans="1:4">
      <c r="A5447" s="572">
        <v>10476</v>
      </c>
      <c r="B5447" s="573" t="s">
        <v>5940</v>
      </c>
      <c r="C5447" s="574" t="s">
        <v>316</v>
      </c>
      <c r="D5447" s="575">
        <v>47.1</v>
      </c>
    </row>
    <row r="5448" spans="1:4" ht="28.5">
      <c r="A5448" s="572">
        <v>10471</v>
      </c>
      <c r="B5448" s="573" t="s">
        <v>5941</v>
      </c>
      <c r="C5448" s="574" t="s">
        <v>316</v>
      </c>
      <c r="D5448" s="575">
        <v>56</v>
      </c>
    </row>
    <row r="5449" spans="1:4" ht="28.5">
      <c r="A5449" s="572">
        <v>10480</v>
      </c>
      <c r="B5449" s="573" t="s">
        <v>5942</v>
      </c>
      <c r="C5449" s="574" t="s">
        <v>256</v>
      </c>
      <c r="D5449" s="575">
        <v>21.12</v>
      </c>
    </row>
    <row r="5450" spans="1:4">
      <c r="A5450" s="572">
        <v>10472</v>
      </c>
      <c r="B5450" s="573" t="s">
        <v>5943</v>
      </c>
      <c r="C5450" s="574" t="s">
        <v>316</v>
      </c>
      <c r="D5450" s="575">
        <v>54.02</v>
      </c>
    </row>
    <row r="5451" spans="1:4">
      <c r="A5451" s="572">
        <v>10473</v>
      </c>
      <c r="B5451" s="573" t="s">
        <v>5944</v>
      </c>
      <c r="C5451" s="574" t="s">
        <v>316</v>
      </c>
      <c r="D5451" s="575">
        <v>65.150000000000006</v>
      </c>
    </row>
    <row r="5452" spans="1:4" ht="42.75">
      <c r="A5452" s="576">
        <v>190</v>
      </c>
      <c r="B5452" s="577" t="s">
        <v>5945</v>
      </c>
      <c r="C5452" s="578" t="s">
        <v>314</v>
      </c>
      <c r="D5452" s="579">
        <v>81.790000000000006</v>
      </c>
    </row>
  </sheetData>
  <mergeCells count="1">
    <mergeCell ref="A1:D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PLANILHA COBERTURA</vt:lpstr>
      <vt:lpstr>PLANILHA REFORMA</vt:lpstr>
      <vt:lpstr>AMPLIAÇÃO</vt:lpstr>
      <vt:lpstr>PLANILHA RESUMO</vt:lpstr>
      <vt:lpstr>CRONOGRAMA</vt:lpstr>
      <vt:lpstr>COMPOSIÇÕES</vt:lpstr>
      <vt:lpstr>COMP</vt:lpstr>
      <vt:lpstr>SINAPI</vt:lpstr>
      <vt:lpstr>INSUMO</vt:lpstr>
      <vt:lpstr>AMPLIAÇÃO!Area_de_impressao</vt:lpstr>
      <vt:lpstr>CRONOGRAMA!Area_de_impressao</vt:lpstr>
      <vt:lpstr>'PLANILHA COBERTURA'!Area_de_impressao</vt:lpstr>
      <vt:lpstr>'PLANILHA REFORMA'!Area_de_impressao</vt:lpstr>
      <vt:lpstr>'PLANILHA RESUMO'!Area_de_impressao</vt:lpstr>
      <vt:lpstr>'PLANILHA COBERTURA'!Titulos_de_impressao</vt:lpstr>
    </vt:vector>
  </TitlesOfParts>
  <Company>PNUD/BRA/98/011</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Fundescola</dc:creator>
  <cp:lastModifiedBy>mairamartins</cp:lastModifiedBy>
  <cp:lastPrinted>2016-07-29T18:04:09Z</cp:lastPrinted>
  <dcterms:created xsi:type="dcterms:W3CDTF">2002-02-14T16:24:41Z</dcterms:created>
  <dcterms:modified xsi:type="dcterms:W3CDTF">2016-09-30T18:10:58Z</dcterms:modified>
</cp:coreProperties>
</file>